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295" windowHeight="11760" tabRatio="953" activeTab="0"/>
  </bookViews>
  <sheets>
    <sheet name="別表１" sheetId="1" r:id="rId1"/>
    <sheet name="別表２" sheetId="2" r:id="rId2"/>
    <sheet name="別表３" sheetId="3" r:id="rId3"/>
    <sheet name="別表４ - １ 行政不服審査法による不服申立て" sheetId="4" r:id="rId4"/>
    <sheet name="別表４ - １－(1) 異議申立て" sheetId="5" r:id="rId5"/>
    <sheet name="別表４ - １－(2) 審査請求" sheetId="6" r:id="rId6"/>
    <sheet name="別表４ - １－(3)再審査請求" sheetId="7" r:id="rId7"/>
    <sheet name="別表４ - ２　行政不服審査法によらない不服申立て" sheetId="8" r:id="rId8"/>
    <sheet name="別表４ - ３ 合計(１＋２)" sheetId="9" r:id="rId9"/>
  </sheets>
  <definedNames>
    <definedName name="_xlnm.Print_Area" localSheetId="0">'別表１'!$A$1:$M$28</definedName>
    <definedName name="_xlnm.Print_Area" localSheetId="1">'別表２'!$A$1:$R$29</definedName>
    <definedName name="_xlnm.Print_Area" localSheetId="2">'別表３'!$A$1:$R$29</definedName>
  </definedNames>
  <calcPr fullCalcOnLoad="1"/>
</workbook>
</file>

<file path=xl/sharedStrings.xml><?xml version="1.0" encoding="utf-8"?>
<sst xmlns="http://schemas.openxmlformats.org/spreadsheetml/2006/main" count="401" uniqueCount="102">
  <si>
    <t>【別表１】</t>
  </si>
  <si>
    <t>国に対する不服申立ての状況（平成18年度）</t>
  </si>
  <si>
    <t>区　　分</t>
  </si>
  <si>
    <t>前年度繰入</t>
  </si>
  <si>
    <t>不服申立て</t>
  </si>
  <si>
    <t>処　　　理</t>
  </si>
  <si>
    <t>取　下　げ</t>
  </si>
  <si>
    <t>次年度繰越</t>
  </si>
  <si>
    <t>件</t>
  </si>
  <si>
    <t>％</t>
  </si>
  <si>
    <t>総　件　数</t>
  </si>
  <si>
    <t>―</t>
  </si>
  <si>
    <t>１　行政不服審査法に基づくもの</t>
  </si>
  <si>
    <t>①　異議申立て</t>
  </si>
  <si>
    <t>・国税通則法</t>
  </si>
  <si>
    <t>・国税徴収法</t>
  </si>
  <si>
    <t>・情報公開法（注１）</t>
  </si>
  <si>
    <t>・その他</t>
  </si>
  <si>
    <t>②　審査請求</t>
  </si>
  <si>
    <t>・社会保険関係（注２）</t>
  </si>
  <si>
    <t>・労働者災害補償保険法</t>
  </si>
  <si>
    <t>③　再審査請求</t>
  </si>
  <si>
    <t>・社会保険関係</t>
  </si>
  <si>
    <t>・労働者災害補償保険法</t>
  </si>
  <si>
    <t>・生活保護法</t>
  </si>
  <si>
    <r>
      <t>２　</t>
    </r>
    <r>
      <rPr>
        <sz val="9"/>
        <rFont val="ＭＳ 明朝"/>
        <family val="1"/>
      </rPr>
      <t>行政不服審査法に基づかないもの</t>
    </r>
  </si>
  <si>
    <t>・工業所有権関係（注３）</t>
  </si>
  <si>
    <t>・その他</t>
  </si>
  <si>
    <t>注１）　「情報公開法」とは、「行政機関の保有する情報の公開に関する法律」をいう。</t>
  </si>
  <si>
    <t>注２）　「社会保険関係」とは、健康保険法、船員保険法、厚生年金保険法及び国民年金法に基づくものをいう。</t>
  </si>
  <si>
    <t>注３）　「工業所有権関係」とは、特許法、実用新案法、商標法及び意匠法に基づくもの（審判の請求等）をいう。</t>
  </si>
  <si>
    <t>【別表２】</t>
  </si>
  <si>
    <t>国における不服申立ての処理内容（平成18年度）</t>
  </si>
  <si>
    <t>区　　　分</t>
  </si>
  <si>
    <t>前年度繰入</t>
  </si>
  <si>
    <t>不服申立て</t>
  </si>
  <si>
    <t xml:space="preserve">  処　　　　理</t>
  </si>
  <si>
    <t>取下げ</t>
  </si>
  <si>
    <t>容　　認</t>
  </si>
  <si>
    <t>棄　　却</t>
  </si>
  <si>
    <t>却　　下</t>
  </si>
  <si>
    <t>そ の 他</t>
  </si>
  <si>
    <t>１年以上</t>
  </si>
  <si>
    <t>(件)</t>
  </si>
  <si>
    <t>(％)</t>
  </si>
  <si>
    <t>総　　件　　数</t>
  </si>
  <si>
    <t>・国税徴収法</t>
  </si>
  <si>
    <t>・情報公開法（注１）</t>
  </si>
  <si>
    <t>③　再審査請求</t>
  </si>
  <si>
    <t xml:space="preserve"> </t>
  </si>
  <si>
    <t>【別表３】</t>
  </si>
  <si>
    <t>国における不服申立ての処理期間（平成18年度）</t>
  </si>
  <si>
    <t>３か月以内</t>
  </si>
  <si>
    <t>３か月～６か月以内</t>
  </si>
  <si>
    <t>６か月～１年以内</t>
  </si>
  <si>
    <t>１年超</t>
  </si>
  <si>
    <t>【別表４】</t>
  </si>
  <si>
    <t>機関別集計表（平成18年度）</t>
  </si>
  <si>
    <t>１　行政不服審査法による不服申立て</t>
  </si>
  <si>
    <t>（単位：件）</t>
  </si>
  <si>
    <t>機　関　名</t>
  </si>
  <si>
    <t>前年度繰入</t>
  </si>
  <si>
    <t>不服申立</t>
  </si>
  <si>
    <t>処　理　件　数</t>
  </si>
  <si>
    <t>処　理　期　間　別　件　数　</t>
  </si>
  <si>
    <t>取下げ件数</t>
  </si>
  <si>
    <t>次年度繰越件数</t>
  </si>
  <si>
    <t>件数</t>
  </si>
  <si>
    <t>容　認</t>
  </si>
  <si>
    <t>棄　却</t>
  </si>
  <si>
    <t>却　下</t>
  </si>
  <si>
    <t>その他</t>
  </si>
  <si>
    <t>３か月以内</t>
  </si>
  <si>
    <t>３か月～
６か月以内</t>
  </si>
  <si>
    <t>６か月～
１年以内</t>
  </si>
  <si>
    <t>内閣官房</t>
  </si>
  <si>
    <t>人事院</t>
  </si>
  <si>
    <t>内閣府</t>
  </si>
  <si>
    <t>宮内庁</t>
  </si>
  <si>
    <t>公正取引委員会</t>
  </si>
  <si>
    <t>警察庁</t>
  </si>
  <si>
    <t>金融庁</t>
  </si>
  <si>
    <t>総務省</t>
  </si>
  <si>
    <t>公害等調整委員会</t>
  </si>
  <si>
    <t>法務省</t>
  </si>
  <si>
    <t>外務省</t>
  </si>
  <si>
    <t>財務省</t>
  </si>
  <si>
    <t>文部科学省</t>
  </si>
  <si>
    <t>厚生労働省</t>
  </si>
  <si>
    <t>農林水産省</t>
  </si>
  <si>
    <t>経済産業省</t>
  </si>
  <si>
    <t>国土交通省</t>
  </si>
  <si>
    <t>環境省</t>
  </si>
  <si>
    <t>防衛省</t>
  </si>
  <si>
    <t>合　　計</t>
  </si>
  <si>
    <t>(1)　異議申立て</t>
  </si>
  <si>
    <t>防衛省</t>
  </si>
  <si>
    <t>(2)　審査請求</t>
  </si>
  <si>
    <t>(3)　再審査請求</t>
  </si>
  <si>
    <t>２　行政不服審査法によらない不服申立て</t>
  </si>
  <si>
    <t>３　合計（１＋２）</t>
  </si>
  <si>
    <t>処　理　期　間　別　件　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</si>
</sst>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.0_);[Red]\(#,##0.0\)"/>
    <numFmt numFmtId="179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176" fontId="5" fillId="33" borderId="12" xfId="0" applyNumberFormat="1" applyFont="1" applyFill="1" applyBorder="1" applyAlignment="1">
      <alignment horizontal="right" vertical="center"/>
    </xf>
    <xf numFmtId="176" fontId="5" fillId="33" borderId="11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right" vertical="center"/>
    </xf>
    <xf numFmtId="176" fontId="5" fillId="33" borderId="13" xfId="0" applyNumberFormat="1" applyFont="1" applyFill="1" applyBorder="1" applyAlignment="1">
      <alignment horizontal="right" vertical="center"/>
    </xf>
    <xf numFmtId="176" fontId="5" fillId="33" borderId="14" xfId="0" applyNumberFormat="1" applyFont="1" applyFill="1" applyBorder="1" applyAlignment="1">
      <alignment horizontal="center" vertical="center"/>
    </xf>
    <xf numFmtId="176" fontId="5" fillId="33" borderId="14" xfId="0" applyNumberFormat="1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176" fontId="5" fillId="33" borderId="17" xfId="0" applyNumberFormat="1" applyFont="1" applyFill="1" applyBorder="1" applyAlignment="1">
      <alignment horizontal="right" vertical="center"/>
    </xf>
    <xf numFmtId="177" fontId="5" fillId="33" borderId="18" xfId="0" applyNumberFormat="1" applyFont="1" applyFill="1" applyBorder="1" applyAlignment="1">
      <alignment horizontal="right" vertical="center"/>
    </xf>
    <xf numFmtId="176" fontId="5" fillId="33" borderId="18" xfId="0" applyNumberFormat="1" applyFont="1" applyFill="1" applyBorder="1" applyAlignment="1">
      <alignment horizontal="right" vertical="center"/>
    </xf>
    <xf numFmtId="178" fontId="5" fillId="33" borderId="18" xfId="0" applyNumberFormat="1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vertical="center"/>
    </xf>
    <xf numFmtId="176" fontId="5" fillId="33" borderId="20" xfId="0" applyNumberFormat="1" applyFont="1" applyFill="1" applyBorder="1" applyAlignment="1">
      <alignment horizontal="right" vertical="center"/>
    </xf>
    <xf numFmtId="177" fontId="5" fillId="33" borderId="21" xfId="0" applyNumberFormat="1" applyFont="1" applyFill="1" applyBorder="1" applyAlignment="1">
      <alignment horizontal="right" vertical="center"/>
    </xf>
    <xf numFmtId="176" fontId="5" fillId="33" borderId="21" xfId="0" applyNumberFormat="1" applyFont="1" applyFill="1" applyBorder="1" applyAlignment="1">
      <alignment horizontal="right" vertical="center"/>
    </xf>
    <xf numFmtId="177" fontId="5" fillId="33" borderId="20" xfId="0" applyNumberFormat="1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176" fontId="5" fillId="33" borderId="24" xfId="0" applyNumberFormat="1" applyFont="1" applyFill="1" applyBorder="1" applyAlignment="1">
      <alignment horizontal="right" vertical="center"/>
    </xf>
    <xf numFmtId="176" fontId="5" fillId="33" borderId="25" xfId="0" applyNumberFormat="1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176" fontId="5" fillId="33" borderId="26" xfId="0" applyNumberFormat="1" applyFont="1" applyFill="1" applyBorder="1" applyAlignment="1">
      <alignment horizontal="right" vertical="center"/>
    </xf>
    <xf numFmtId="177" fontId="5" fillId="33" borderId="11" xfId="0" applyNumberFormat="1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right" vertical="center"/>
    </xf>
    <xf numFmtId="178" fontId="5" fillId="33" borderId="11" xfId="0" applyNumberFormat="1" applyFont="1" applyFill="1" applyBorder="1" applyAlignment="1">
      <alignment horizontal="right" vertical="center"/>
    </xf>
    <xf numFmtId="0" fontId="5" fillId="33" borderId="27" xfId="0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horizontal="right" vertical="center"/>
    </xf>
    <xf numFmtId="177" fontId="5" fillId="33" borderId="28" xfId="0" applyNumberFormat="1" applyFont="1" applyFill="1" applyBorder="1" applyAlignment="1">
      <alignment horizontal="right" vertical="center"/>
    </xf>
    <xf numFmtId="176" fontId="5" fillId="33" borderId="28" xfId="0" applyNumberFormat="1" applyFont="1" applyFill="1" applyBorder="1" applyAlignment="1">
      <alignment horizontal="right" vertical="center"/>
    </xf>
    <xf numFmtId="177" fontId="5" fillId="33" borderId="24" xfId="0" applyNumberFormat="1" applyFont="1" applyFill="1" applyBorder="1" applyAlignment="1">
      <alignment horizontal="right" vertical="center"/>
    </xf>
    <xf numFmtId="0" fontId="5" fillId="33" borderId="29" xfId="0" applyFont="1" applyFill="1" applyBorder="1" applyAlignment="1">
      <alignment vertical="center"/>
    </xf>
    <xf numFmtId="177" fontId="5" fillId="33" borderId="25" xfId="0" applyNumberFormat="1" applyFont="1" applyFill="1" applyBorder="1" applyAlignment="1">
      <alignment horizontal="right" vertical="center"/>
    </xf>
    <xf numFmtId="177" fontId="5" fillId="33" borderId="30" xfId="0" applyNumberFormat="1" applyFont="1" applyFill="1" applyBorder="1" applyAlignment="1">
      <alignment horizontal="right" vertical="center"/>
    </xf>
    <xf numFmtId="177" fontId="5" fillId="33" borderId="15" xfId="0" applyNumberFormat="1" applyFont="1" applyFill="1" applyBorder="1" applyAlignment="1">
      <alignment horizontal="right" vertical="center"/>
    </xf>
    <xf numFmtId="178" fontId="5" fillId="33" borderId="15" xfId="0" applyNumberFormat="1" applyFont="1" applyFill="1" applyBorder="1" applyAlignment="1">
      <alignment horizontal="right" vertical="center"/>
    </xf>
    <xf numFmtId="0" fontId="5" fillId="33" borderId="31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32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14" xfId="0" applyNumberFormat="1" applyFont="1" applyFill="1" applyBorder="1" applyAlignment="1" applyProtection="1">
      <alignment horizontal="right" vertical="center"/>
      <protection/>
    </xf>
    <xf numFmtId="176" fontId="5" fillId="0" borderId="15" xfId="0" applyNumberFormat="1" applyFont="1" applyFill="1" applyBorder="1" applyAlignment="1" applyProtection="1">
      <alignment horizontal="right" vertical="center"/>
      <protection locked="0"/>
    </xf>
    <xf numFmtId="178" fontId="5" fillId="0" borderId="14" xfId="0" applyNumberFormat="1" applyFont="1" applyFill="1" applyBorder="1" applyAlignment="1" applyProtection="1">
      <alignment horizontal="right" vertical="center"/>
      <protection hidden="1"/>
    </xf>
    <xf numFmtId="178" fontId="5" fillId="0" borderId="14" xfId="0" applyNumberFormat="1" applyFont="1" applyFill="1" applyBorder="1" applyAlignment="1" applyProtection="1">
      <alignment horizontal="right" vertical="center"/>
      <protection/>
    </xf>
    <xf numFmtId="176" fontId="5" fillId="0" borderId="14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176" fontId="5" fillId="0" borderId="11" xfId="0" applyNumberFormat="1" applyFont="1" applyFill="1" applyBorder="1" applyAlignment="1" applyProtection="1">
      <alignment horizontal="right" vertical="center"/>
      <protection/>
    </xf>
    <xf numFmtId="176" fontId="5" fillId="0" borderId="11" xfId="0" applyNumberFormat="1" applyFont="1" applyFill="1" applyBorder="1" applyAlignment="1" applyProtection="1">
      <alignment horizontal="right" vertical="center"/>
      <protection locked="0"/>
    </xf>
    <xf numFmtId="176" fontId="5" fillId="0" borderId="21" xfId="0" applyNumberFormat="1" applyFont="1" applyFill="1" applyBorder="1" applyAlignment="1" applyProtection="1">
      <alignment horizontal="right" vertical="center"/>
      <protection/>
    </xf>
    <xf numFmtId="178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37" xfId="0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 applyProtection="1">
      <alignment horizontal="right" vertical="center"/>
      <protection/>
    </xf>
    <xf numFmtId="176" fontId="5" fillId="0" borderId="21" xfId="0" applyNumberFormat="1" applyFont="1" applyFill="1" applyBorder="1" applyAlignment="1" applyProtection="1">
      <alignment horizontal="right" vertical="center"/>
      <protection locked="0"/>
    </xf>
    <xf numFmtId="0" fontId="5" fillId="0" borderId="38" xfId="0" applyFont="1" applyFill="1" applyBorder="1" applyAlignment="1">
      <alignment vertical="center"/>
    </xf>
    <xf numFmtId="176" fontId="5" fillId="0" borderId="28" xfId="0" applyNumberFormat="1" applyFont="1" applyFill="1" applyBorder="1" applyAlignment="1" applyProtection="1">
      <alignment horizontal="right" vertical="center"/>
      <protection locked="0"/>
    </xf>
    <xf numFmtId="0" fontId="5" fillId="0" borderId="39" xfId="0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horizontal="right" vertical="center"/>
    </xf>
    <xf numFmtId="178" fontId="5" fillId="0" borderId="25" xfId="0" applyNumberFormat="1" applyFont="1" applyFill="1" applyBorder="1" applyAlignment="1" applyProtection="1">
      <alignment horizontal="right" vertical="center"/>
      <protection/>
    </xf>
    <xf numFmtId="176" fontId="5" fillId="0" borderId="25" xfId="0" applyNumberFormat="1" applyFont="1" applyFill="1" applyBorder="1" applyAlignment="1" applyProtection="1">
      <alignment horizontal="right" vertical="center"/>
      <protection locked="0"/>
    </xf>
    <xf numFmtId="176" fontId="5" fillId="0" borderId="25" xfId="0" applyNumberFormat="1" applyFont="1" applyFill="1" applyBorder="1" applyAlignment="1" applyProtection="1">
      <alignment horizontal="right" vertical="center"/>
      <protection/>
    </xf>
    <xf numFmtId="176" fontId="5" fillId="0" borderId="28" xfId="0" applyNumberFormat="1" applyFont="1" applyFill="1" applyBorder="1" applyAlignment="1">
      <alignment horizontal="right" vertical="center"/>
    </xf>
    <xf numFmtId="178" fontId="5" fillId="0" borderId="28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9" fontId="5" fillId="0" borderId="14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9" fontId="5" fillId="0" borderId="11" xfId="0" applyNumberFormat="1" applyFont="1" applyBorder="1" applyAlignment="1">
      <alignment horizontal="right" vertical="center"/>
    </xf>
    <xf numFmtId="0" fontId="5" fillId="0" borderId="40" xfId="0" applyFont="1" applyFill="1" applyBorder="1" applyAlignment="1">
      <alignment vertical="center"/>
    </xf>
    <xf numFmtId="179" fontId="5" fillId="0" borderId="40" xfId="0" applyNumberFormat="1" applyFont="1" applyBorder="1" applyAlignment="1">
      <alignment horizontal="right" vertical="center"/>
    </xf>
    <xf numFmtId="179" fontId="5" fillId="0" borderId="14" xfId="0" applyNumberFormat="1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>
      <alignment vertical="center"/>
    </xf>
    <xf numFmtId="179" fontId="5" fillId="0" borderId="11" xfId="0" applyNumberFormat="1" applyFont="1" applyBorder="1" applyAlignment="1" applyProtection="1">
      <alignment horizontal="right" vertical="center"/>
      <protection locked="0"/>
    </xf>
    <xf numFmtId="179" fontId="5" fillId="34" borderId="14" xfId="0" applyNumberFormat="1" applyFont="1" applyFill="1" applyBorder="1" applyAlignment="1" applyProtection="1">
      <alignment horizontal="right" vertical="center"/>
      <protection locked="0"/>
    </xf>
    <xf numFmtId="179" fontId="5" fillId="34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Border="1" applyAlignment="1">
      <alignment vertical="center"/>
    </xf>
    <xf numFmtId="179" fontId="5" fillId="0" borderId="14" xfId="0" applyNumberFormat="1" applyFont="1" applyFill="1" applyBorder="1" applyAlignment="1" applyProtection="1">
      <alignment horizontal="right" vertical="center"/>
      <protection locked="0"/>
    </xf>
    <xf numFmtId="0" fontId="5" fillId="0" borderId="4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179" fontId="5" fillId="0" borderId="18" xfId="0" applyNumberFormat="1" applyFont="1" applyFill="1" applyBorder="1" applyAlignment="1" applyProtection="1">
      <alignment horizontal="right" vertical="center"/>
      <protection locked="0"/>
    </xf>
    <xf numFmtId="179" fontId="5" fillId="34" borderId="18" xfId="0" applyNumberFormat="1" applyFont="1" applyFill="1" applyBorder="1" applyAlignment="1" applyProtection="1">
      <alignment horizontal="right" vertical="center"/>
      <protection locked="0"/>
    </xf>
    <xf numFmtId="179" fontId="5" fillId="0" borderId="14" xfId="0" applyNumberFormat="1" applyFont="1" applyBorder="1" applyAlignment="1" applyProtection="1">
      <alignment horizontal="right" vertical="center"/>
      <protection/>
    </xf>
    <xf numFmtId="179" fontId="5" fillId="0" borderId="11" xfId="0" applyNumberFormat="1" applyFont="1" applyBorder="1" applyAlignment="1" applyProtection="1">
      <alignment horizontal="right" vertical="center"/>
      <protection/>
    </xf>
    <xf numFmtId="0" fontId="5" fillId="33" borderId="12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35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24.625" style="2" customWidth="1"/>
    <col min="4" max="4" width="9.625" style="2" customWidth="1"/>
    <col min="5" max="5" width="7.50390625" style="2" customWidth="1"/>
    <col min="6" max="6" width="9.625" style="2" customWidth="1"/>
    <col min="7" max="7" width="7.50390625" style="2" customWidth="1"/>
    <col min="8" max="8" width="9.625" style="2" customWidth="1"/>
    <col min="9" max="9" width="7.50390625" style="2" customWidth="1"/>
    <col min="10" max="10" width="9.625" style="2" customWidth="1"/>
    <col min="11" max="11" width="7.50390625" style="2" customWidth="1"/>
    <col min="12" max="12" width="9.625" style="2" customWidth="1"/>
    <col min="13" max="13" width="7.50390625" style="2" customWidth="1"/>
    <col min="14" max="16384" width="9.00390625" style="2" customWidth="1"/>
  </cols>
  <sheetData>
    <row r="1" s="1" customFormat="1" ht="13.5">
      <c r="A1" s="1" t="s">
        <v>0</v>
      </c>
    </row>
    <row r="2" spans="1:13" s="1" customFormat="1" ht="16.5" customHeight="1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="1" customFormat="1" ht="13.5"/>
    <row r="4" spans="1:13" ht="19.5" customHeight="1">
      <c r="A4" s="142" t="s">
        <v>2</v>
      </c>
      <c r="B4" s="143"/>
      <c r="C4" s="143"/>
      <c r="D4" s="146" t="s">
        <v>3</v>
      </c>
      <c r="E4" s="147"/>
      <c r="F4" s="148" t="s">
        <v>4</v>
      </c>
      <c r="G4" s="148"/>
      <c r="H4" s="146" t="s">
        <v>5</v>
      </c>
      <c r="I4" s="147"/>
      <c r="J4" s="146" t="s">
        <v>6</v>
      </c>
      <c r="K4" s="147"/>
      <c r="L4" s="148" t="s">
        <v>7</v>
      </c>
      <c r="M4" s="147"/>
    </row>
    <row r="5" spans="1:13" ht="19.5" customHeight="1">
      <c r="A5" s="144"/>
      <c r="B5" s="145"/>
      <c r="C5" s="145"/>
      <c r="D5" s="3" t="s">
        <v>8</v>
      </c>
      <c r="E5" s="4" t="s">
        <v>9</v>
      </c>
      <c r="F5" s="5" t="s">
        <v>8</v>
      </c>
      <c r="G5" s="4" t="s">
        <v>9</v>
      </c>
      <c r="H5" s="5" t="s">
        <v>8</v>
      </c>
      <c r="I5" s="4" t="s">
        <v>9</v>
      </c>
      <c r="J5" s="5" t="s">
        <v>8</v>
      </c>
      <c r="K5" s="4" t="s">
        <v>9</v>
      </c>
      <c r="L5" s="5" t="s">
        <v>8</v>
      </c>
      <c r="M5" s="4" t="s">
        <v>9</v>
      </c>
    </row>
    <row r="6" spans="1:13" ht="19.5" customHeight="1">
      <c r="A6" s="135" t="s">
        <v>10</v>
      </c>
      <c r="B6" s="136"/>
      <c r="C6" s="136"/>
      <c r="D6" s="6">
        <f>D7+D23</f>
        <v>57331</v>
      </c>
      <c r="E6" s="7" t="s">
        <v>11</v>
      </c>
      <c r="F6" s="8">
        <f>F7+F23</f>
        <v>55306</v>
      </c>
      <c r="G6" s="7" t="s">
        <v>11</v>
      </c>
      <c r="H6" s="8">
        <f>H7+H23</f>
        <v>48315</v>
      </c>
      <c r="I6" s="7" t="s">
        <v>11</v>
      </c>
      <c r="J6" s="8">
        <f>J7+J23</f>
        <v>5799</v>
      </c>
      <c r="K6" s="7" t="s">
        <v>11</v>
      </c>
      <c r="L6" s="8">
        <f>L7+L23</f>
        <v>58523</v>
      </c>
      <c r="M6" s="7" t="s">
        <v>11</v>
      </c>
    </row>
    <row r="7" spans="1:13" ht="19.5" customHeight="1">
      <c r="A7" s="137" t="s">
        <v>12</v>
      </c>
      <c r="B7" s="138"/>
      <c r="C7" s="138"/>
      <c r="D7" s="9">
        <f>D8+D13+D18</f>
        <v>11993</v>
      </c>
      <c r="E7" s="10" t="s">
        <v>11</v>
      </c>
      <c r="F7" s="11">
        <f>F8+F13+F18</f>
        <v>18774</v>
      </c>
      <c r="G7" s="10" t="s">
        <v>11</v>
      </c>
      <c r="H7" s="11">
        <f>H8+H13+H18</f>
        <v>15840</v>
      </c>
      <c r="I7" s="10" t="s">
        <v>11</v>
      </c>
      <c r="J7" s="11">
        <f>J8+J13+J18</f>
        <v>3055</v>
      </c>
      <c r="K7" s="10" t="s">
        <v>11</v>
      </c>
      <c r="L7" s="11">
        <f>L8+L13+L18</f>
        <v>11872</v>
      </c>
      <c r="M7" s="10" t="s">
        <v>11</v>
      </c>
    </row>
    <row r="8" spans="1:13" ht="19.5" customHeight="1">
      <c r="A8" s="12"/>
      <c r="B8" s="13" t="s">
        <v>13</v>
      </c>
      <c r="C8" s="14"/>
      <c r="D8" s="15">
        <f>SUM(D9:D12)</f>
        <v>2418</v>
      </c>
      <c r="E8" s="16">
        <v>100</v>
      </c>
      <c r="F8" s="17">
        <f>SUM(F9:F12)</f>
        <v>6315</v>
      </c>
      <c r="G8" s="18">
        <v>100</v>
      </c>
      <c r="H8" s="17">
        <f>SUM(H9:H12)</f>
        <v>4588</v>
      </c>
      <c r="I8" s="18">
        <v>100</v>
      </c>
      <c r="J8" s="17">
        <f>SUM(J9:J12)</f>
        <v>1246</v>
      </c>
      <c r="K8" s="18">
        <v>100</v>
      </c>
      <c r="L8" s="17">
        <f>SUM(L9:L12)</f>
        <v>2899</v>
      </c>
      <c r="M8" s="18">
        <v>100</v>
      </c>
    </row>
    <row r="9" spans="1:13" ht="19.5" customHeight="1">
      <c r="A9" s="12"/>
      <c r="B9" s="13"/>
      <c r="C9" s="19" t="s">
        <v>14</v>
      </c>
      <c r="D9" s="20">
        <f>H9+J9+L9-F9</f>
        <v>1270</v>
      </c>
      <c r="E9" s="21">
        <f>D9/D8*100</f>
        <v>52.52274607113316</v>
      </c>
      <c r="F9" s="22">
        <v>4718</v>
      </c>
      <c r="G9" s="23">
        <f>F9/F8*100</f>
        <v>74.71100554235946</v>
      </c>
      <c r="H9" s="22">
        <v>3355</v>
      </c>
      <c r="I9" s="23">
        <f>H9/H8*100</f>
        <v>73.12554489973844</v>
      </c>
      <c r="J9" s="22">
        <v>972</v>
      </c>
      <c r="K9" s="23">
        <f>J9/J8*100</f>
        <v>78.00963081861958</v>
      </c>
      <c r="L9" s="22">
        <v>1661</v>
      </c>
      <c r="M9" s="21">
        <f>L9/L8*100</f>
        <v>57.29561917902725</v>
      </c>
    </row>
    <row r="10" spans="1:13" ht="19.5" customHeight="1">
      <c r="A10" s="12"/>
      <c r="B10" s="13"/>
      <c r="C10" s="19" t="s">
        <v>15</v>
      </c>
      <c r="D10" s="20">
        <f>H10+J10+L10-F10</f>
        <v>91</v>
      </c>
      <c r="E10" s="21">
        <f>D10/D8*100</f>
        <v>3.763440860215054</v>
      </c>
      <c r="F10" s="22">
        <v>446</v>
      </c>
      <c r="G10" s="23">
        <f>F10/F8*100</f>
        <v>7.062549485352336</v>
      </c>
      <c r="H10" s="22">
        <v>388</v>
      </c>
      <c r="I10" s="23">
        <f>H10/H8*100</f>
        <v>8.456843940714908</v>
      </c>
      <c r="J10" s="22">
        <v>77</v>
      </c>
      <c r="K10" s="23">
        <f>J10/J8*100</f>
        <v>6.179775280898876</v>
      </c>
      <c r="L10" s="22">
        <v>72</v>
      </c>
      <c r="M10" s="21">
        <f>L10/L8*100</f>
        <v>2.483615039668851</v>
      </c>
    </row>
    <row r="11" spans="1:13" ht="19.5" customHeight="1">
      <c r="A11" s="12"/>
      <c r="B11" s="13"/>
      <c r="C11" s="24" t="s">
        <v>16</v>
      </c>
      <c r="D11" s="20">
        <f>H11+J11+L11-F11</f>
        <v>508</v>
      </c>
      <c r="E11" s="21">
        <f>D11/D8*100</f>
        <v>21.009098428453267</v>
      </c>
      <c r="F11" s="22">
        <v>441</v>
      </c>
      <c r="G11" s="23">
        <f>F11/F8*100</f>
        <v>6.983372921615202</v>
      </c>
      <c r="H11" s="22">
        <v>343</v>
      </c>
      <c r="I11" s="23">
        <f>H11/H8*100</f>
        <v>7.476024411508282</v>
      </c>
      <c r="J11" s="22">
        <v>18</v>
      </c>
      <c r="K11" s="23">
        <f>J11/J8*100</f>
        <v>1.4446227929373996</v>
      </c>
      <c r="L11" s="22">
        <v>588</v>
      </c>
      <c r="M11" s="21">
        <f>L11/L8*100</f>
        <v>20.28285615729562</v>
      </c>
    </row>
    <row r="12" spans="1:13" ht="19.5" customHeight="1">
      <c r="A12" s="12"/>
      <c r="B12" s="13"/>
      <c r="C12" s="25" t="s">
        <v>17</v>
      </c>
      <c r="D12" s="26">
        <f>H12+J12+L12-F12</f>
        <v>549</v>
      </c>
      <c r="E12" s="21">
        <f>D12/D8*100</f>
        <v>22.70471464019851</v>
      </c>
      <c r="F12" s="27">
        <v>710</v>
      </c>
      <c r="G12" s="23">
        <f>F12/F8*100</f>
        <v>11.243072050673</v>
      </c>
      <c r="H12" s="27">
        <v>502</v>
      </c>
      <c r="I12" s="23">
        <f>H12/H8*100</f>
        <v>10.941586748038361</v>
      </c>
      <c r="J12" s="27">
        <v>179</v>
      </c>
      <c r="K12" s="23">
        <f>J12/J8*100</f>
        <v>14.365971107544143</v>
      </c>
      <c r="L12" s="27">
        <v>578</v>
      </c>
      <c r="M12" s="21">
        <f>L12/L8*100</f>
        <v>19.93790962400828</v>
      </c>
    </row>
    <row r="13" spans="1:13" ht="19.5" customHeight="1">
      <c r="A13" s="12"/>
      <c r="B13" s="28" t="s">
        <v>18</v>
      </c>
      <c r="C13" s="29"/>
      <c r="D13" s="30">
        <f>SUM(D14:D17)</f>
        <v>6290</v>
      </c>
      <c r="E13" s="31">
        <v>100</v>
      </c>
      <c r="F13" s="32">
        <f>SUM(F14:F17)</f>
        <v>10795</v>
      </c>
      <c r="G13" s="33">
        <v>100</v>
      </c>
      <c r="H13" s="32">
        <f>SUM(H14:H17)</f>
        <v>9575</v>
      </c>
      <c r="I13" s="33">
        <v>100</v>
      </c>
      <c r="J13" s="32">
        <f>SUM(J14:J17)</f>
        <v>1607</v>
      </c>
      <c r="K13" s="33">
        <v>100</v>
      </c>
      <c r="L13" s="32">
        <f>SUM(L14:L17)</f>
        <v>5903</v>
      </c>
      <c r="M13" s="33">
        <v>100</v>
      </c>
    </row>
    <row r="14" spans="1:13" ht="19.5" customHeight="1">
      <c r="A14" s="12"/>
      <c r="B14" s="13"/>
      <c r="C14" s="19" t="s">
        <v>19</v>
      </c>
      <c r="D14" s="20">
        <f>H14+J14+L14-F14</f>
        <v>761</v>
      </c>
      <c r="E14" s="21">
        <f>D14/D13*100</f>
        <v>12.098569157392687</v>
      </c>
      <c r="F14" s="22">
        <v>4298</v>
      </c>
      <c r="G14" s="23">
        <f>F14/F13*100</f>
        <v>39.81472904122279</v>
      </c>
      <c r="H14" s="22">
        <v>3585</v>
      </c>
      <c r="I14" s="23">
        <f>H14/H13*100</f>
        <v>37.44125326370757</v>
      </c>
      <c r="J14" s="22">
        <v>633</v>
      </c>
      <c r="K14" s="23">
        <f>J14/J13*100</f>
        <v>39.39016801493466</v>
      </c>
      <c r="L14" s="22">
        <v>841</v>
      </c>
      <c r="M14" s="21">
        <f>L14/L13*100</f>
        <v>14.246993054379129</v>
      </c>
    </row>
    <row r="15" spans="1:13" ht="19.5" customHeight="1">
      <c r="A15" s="12"/>
      <c r="B15" s="13"/>
      <c r="C15" s="19" t="s">
        <v>14</v>
      </c>
      <c r="D15" s="20">
        <f>H15+J15+L15-F15</f>
        <v>3003</v>
      </c>
      <c r="E15" s="21">
        <f>D15/D13*100</f>
        <v>47.74244833068362</v>
      </c>
      <c r="F15" s="22">
        <v>2810</v>
      </c>
      <c r="G15" s="23">
        <f>F15/F13*100</f>
        <v>26.030569708198243</v>
      </c>
      <c r="H15" s="22">
        <v>3217</v>
      </c>
      <c r="I15" s="23">
        <f>H15/H13*100</f>
        <v>33.59791122715405</v>
      </c>
      <c r="J15" s="22">
        <v>459</v>
      </c>
      <c r="K15" s="23">
        <f>J15/J13*100</f>
        <v>28.562538892345984</v>
      </c>
      <c r="L15" s="22">
        <v>2137</v>
      </c>
      <c r="M15" s="21">
        <f>L15/L13*100</f>
        <v>36.20193122141284</v>
      </c>
    </row>
    <row r="16" spans="1:13" ht="19.5" customHeight="1">
      <c r="A16" s="12"/>
      <c r="B16" s="13"/>
      <c r="C16" s="19" t="s">
        <v>20</v>
      </c>
      <c r="D16" s="20">
        <f>H16+J16+L16-F16</f>
        <v>451</v>
      </c>
      <c r="E16" s="21">
        <f>D16/D13*100</f>
        <v>7.170111287758346</v>
      </c>
      <c r="F16" s="22">
        <v>1873</v>
      </c>
      <c r="G16" s="23">
        <f>F16/F13*100</f>
        <v>17.350625289485873</v>
      </c>
      <c r="H16" s="22">
        <v>1514</v>
      </c>
      <c r="I16" s="23">
        <f>H16/H13*100</f>
        <v>15.81201044386423</v>
      </c>
      <c r="J16" s="22">
        <v>156</v>
      </c>
      <c r="K16" s="23">
        <f>J16/J13*100</f>
        <v>9.70752955818295</v>
      </c>
      <c r="L16" s="22">
        <v>654</v>
      </c>
      <c r="M16" s="21">
        <f>L16/L13*100</f>
        <v>11.079112315771642</v>
      </c>
    </row>
    <row r="17" spans="1:13" ht="19.5" customHeight="1">
      <c r="A17" s="12"/>
      <c r="B17" s="34"/>
      <c r="C17" s="25" t="s">
        <v>17</v>
      </c>
      <c r="D17" s="27">
        <f>H17+J17+L17-F17</f>
        <v>2075</v>
      </c>
      <c r="E17" s="21">
        <f>D17/D13*100</f>
        <v>32.98887122416534</v>
      </c>
      <c r="F17" s="27">
        <v>1814</v>
      </c>
      <c r="G17" s="23">
        <f>F17/F13*100</f>
        <v>16.804075961093098</v>
      </c>
      <c r="H17" s="27">
        <v>1259</v>
      </c>
      <c r="I17" s="23">
        <f>H17/H13*100</f>
        <v>13.14882506527415</v>
      </c>
      <c r="J17" s="27">
        <v>359</v>
      </c>
      <c r="K17" s="23">
        <f>J17/J13*100</f>
        <v>22.339763534536402</v>
      </c>
      <c r="L17" s="27">
        <v>2271</v>
      </c>
      <c r="M17" s="21">
        <f>L17/L13*100</f>
        <v>38.47196340843639</v>
      </c>
    </row>
    <row r="18" spans="1:13" ht="19.5" customHeight="1">
      <c r="A18" s="12"/>
      <c r="B18" s="13" t="s">
        <v>21</v>
      </c>
      <c r="C18" s="29"/>
      <c r="D18" s="35">
        <f>SUM(D19:D22)</f>
        <v>3285</v>
      </c>
      <c r="E18" s="31">
        <v>100</v>
      </c>
      <c r="F18" s="32">
        <f>SUM(F19:F22)</f>
        <v>1664</v>
      </c>
      <c r="G18" s="33">
        <v>100</v>
      </c>
      <c r="H18" s="32">
        <f>SUM(H19:H22)</f>
        <v>1677</v>
      </c>
      <c r="I18" s="33">
        <v>100</v>
      </c>
      <c r="J18" s="32">
        <f>SUM(J19:J22)</f>
        <v>202</v>
      </c>
      <c r="K18" s="33">
        <v>100</v>
      </c>
      <c r="L18" s="32">
        <f>SUM(L19:L22)</f>
        <v>3070</v>
      </c>
      <c r="M18" s="33">
        <v>100</v>
      </c>
    </row>
    <row r="19" spans="1:13" ht="19.5" customHeight="1">
      <c r="A19" s="12"/>
      <c r="B19" s="13"/>
      <c r="C19" s="19" t="s">
        <v>22</v>
      </c>
      <c r="D19" s="20">
        <f>H19+J19+L19-F19</f>
        <v>467</v>
      </c>
      <c r="E19" s="21">
        <f>D19/D18*100</f>
        <v>14.216133942161338</v>
      </c>
      <c r="F19" s="22">
        <v>882</v>
      </c>
      <c r="G19" s="23">
        <f>F19/F18*100</f>
        <v>53.004807692307686</v>
      </c>
      <c r="H19" s="22">
        <v>900</v>
      </c>
      <c r="I19" s="23">
        <f>H19/H18*100</f>
        <v>53.66726296958855</v>
      </c>
      <c r="J19" s="22">
        <v>169</v>
      </c>
      <c r="K19" s="23">
        <f>J19/J18*100</f>
        <v>83.66336633663366</v>
      </c>
      <c r="L19" s="22">
        <v>280</v>
      </c>
      <c r="M19" s="21">
        <f>L19/L18*100</f>
        <v>9.120521172638437</v>
      </c>
    </row>
    <row r="20" spans="1:13" ht="19.5" customHeight="1">
      <c r="A20" s="12"/>
      <c r="B20" s="13"/>
      <c r="C20" s="19" t="s">
        <v>23</v>
      </c>
      <c r="D20" s="20">
        <f>H20+J20+L20-F20</f>
        <v>1164</v>
      </c>
      <c r="E20" s="21">
        <f>D20/D18*100</f>
        <v>35.433789954337904</v>
      </c>
      <c r="F20" s="22">
        <v>510</v>
      </c>
      <c r="G20" s="23">
        <f>F20/F18*100</f>
        <v>30.649038461538463</v>
      </c>
      <c r="H20" s="22">
        <v>655</v>
      </c>
      <c r="I20" s="23">
        <f>H20/H18*100</f>
        <v>39.05784138342278</v>
      </c>
      <c r="J20" s="22">
        <v>18</v>
      </c>
      <c r="K20" s="23">
        <f>J20/J18*100</f>
        <v>8.91089108910891</v>
      </c>
      <c r="L20" s="22">
        <v>1001</v>
      </c>
      <c r="M20" s="21">
        <f>L20/L18*100</f>
        <v>32.60586319218241</v>
      </c>
    </row>
    <row r="21" spans="1:13" ht="19.5" customHeight="1">
      <c r="A21" s="12"/>
      <c r="B21" s="13"/>
      <c r="C21" s="24" t="s">
        <v>24</v>
      </c>
      <c r="D21" s="20">
        <f>H21+J21+L21-F21</f>
        <v>428</v>
      </c>
      <c r="E21" s="36">
        <f>D21/D18*100</f>
        <v>13.028919330289193</v>
      </c>
      <c r="F21" s="37">
        <v>141</v>
      </c>
      <c r="G21" s="38">
        <f>F21/F18*100</f>
        <v>8.473557692307693</v>
      </c>
      <c r="H21" s="37">
        <v>15</v>
      </c>
      <c r="I21" s="38">
        <f>H21/H18*100</f>
        <v>0.8944543828264758</v>
      </c>
      <c r="J21" s="37">
        <v>1</v>
      </c>
      <c r="K21" s="38">
        <f>J21/J18*100</f>
        <v>0.49504950495049505</v>
      </c>
      <c r="L21" s="37">
        <v>553</v>
      </c>
      <c r="M21" s="21">
        <f>L21/L18*100</f>
        <v>18.013029315960914</v>
      </c>
    </row>
    <row r="22" spans="1:13" ht="19.5" customHeight="1">
      <c r="A22" s="39"/>
      <c r="B22" s="34"/>
      <c r="C22" s="25" t="s">
        <v>17</v>
      </c>
      <c r="D22" s="27">
        <f>H22+J22+L22-F22</f>
        <v>1226</v>
      </c>
      <c r="E22" s="40">
        <f>D22/D18*100</f>
        <v>37.32115677321157</v>
      </c>
      <c r="F22" s="27">
        <v>131</v>
      </c>
      <c r="G22" s="41">
        <f>F22/F18*100</f>
        <v>7.872596153846153</v>
      </c>
      <c r="H22" s="27">
        <v>107</v>
      </c>
      <c r="I22" s="41">
        <f>H22/H18*100</f>
        <v>6.380441264162194</v>
      </c>
      <c r="J22" s="27">
        <v>14</v>
      </c>
      <c r="K22" s="41">
        <f>J22/J18*100</f>
        <v>6.9306930693069315</v>
      </c>
      <c r="L22" s="27">
        <v>1236</v>
      </c>
      <c r="M22" s="40">
        <f>L22/L18*100</f>
        <v>40.26058631921824</v>
      </c>
    </row>
    <row r="23" spans="1:13" ht="19.5" customHeight="1">
      <c r="A23" s="139" t="s">
        <v>25</v>
      </c>
      <c r="B23" s="140"/>
      <c r="C23" s="140"/>
      <c r="D23" s="35">
        <f>SUM(D24:D25)</f>
        <v>45338</v>
      </c>
      <c r="E23" s="42">
        <v>100</v>
      </c>
      <c r="F23" s="32">
        <f>SUM(F24:F25)</f>
        <v>36532</v>
      </c>
      <c r="G23" s="43">
        <v>100</v>
      </c>
      <c r="H23" s="32">
        <f>SUM(H24:H25)</f>
        <v>32475</v>
      </c>
      <c r="I23" s="43">
        <v>100</v>
      </c>
      <c r="J23" s="32">
        <f>SUM(J24:J25)</f>
        <v>2744</v>
      </c>
      <c r="K23" s="43">
        <v>100</v>
      </c>
      <c r="L23" s="32">
        <f>SUM(L24:L25)</f>
        <v>46651</v>
      </c>
      <c r="M23" s="43">
        <v>100</v>
      </c>
    </row>
    <row r="24" spans="1:13" ht="19.5" customHeight="1">
      <c r="A24" s="13"/>
      <c r="B24" s="29"/>
      <c r="C24" s="19" t="s">
        <v>26</v>
      </c>
      <c r="D24" s="20">
        <f>H24+J24+L24-F24</f>
        <v>45100</v>
      </c>
      <c r="E24" s="21">
        <f>D24/D23*100</f>
        <v>99.47505403855486</v>
      </c>
      <c r="F24" s="22">
        <v>33449</v>
      </c>
      <c r="G24" s="23">
        <f>F24/F23*100</f>
        <v>91.56082338771489</v>
      </c>
      <c r="H24" s="22">
        <v>29777</v>
      </c>
      <c r="I24" s="23">
        <f>H24/H23*100</f>
        <v>91.69207082371055</v>
      </c>
      <c r="J24" s="22">
        <v>2612</v>
      </c>
      <c r="K24" s="23">
        <f>J24/J23*100</f>
        <v>95.18950437317784</v>
      </c>
      <c r="L24" s="22">
        <v>46160</v>
      </c>
      <c r="M24" s="21">
        <f>L24/L23*100</f>
        <v>98.94750380484876</v>
      </c>
    </row>
    <row r="25" spans="1:13" ht="19.5" customHeight="1">
      <c r="A25" s="34"/>
      <c r="B25" s="44"/>
      <c r="C25" s="25" t="s">
        <v>27</v>
      </c>
      <c r="D25" s="27">
        <f>H25+J25+L25-F25</f>
        <v>238</v>
      </c>
      <c r="E25" s="40">
        <f>D25/D23*100</f>
        <v>0.5249459614451454</v>
      </c>
      <c r="F25" s="27">
        <v>3083</v>
      </c>
      <c r="G25" s="41">
        <f>F25/F23*100</f>
        <v>8.43917661228512</v>
      </c>
      <c r="H25" s="27">
        <v>2698</v>
      </c>
      <c r="I25" s="41">
        <f>H25/H23*100</f>
        <v>8.307929176289454</v>
      </c>
      <c r="J25" s="27">
        <v>132</v>
      </c>
      <c r="K25" s="41">
        <f>J25/J23*100</f>
        <v>4.810495626822157</v>
      </c>
      <c r="L25" s="27">
        <v>491</v>
      </c>
      <c r="M25" s="40">
        <f>L25/L23*100</f>
        <v>1.0524961951512293</v>
      </c>
    </row>
    <row r="26" spans="1:13" ht="18" customHeight="1">
      <c r="A26" s="45" t="s">
        <v>28</v>
      </c>
      <c r="B26" s="45"/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2" ht="18" customHeight="1">
      <c r="A27" s="45" t="s">
        <v>29</v>
      </c>
      <c r="B27" s="45"/>
    </row>
    <row r="28" ht="18" customHeight="1">
      <c r="A28" s="45" t="s">
        <v>30</v>
      </c>
    </row>
  </sheetData>
  <sheetProtection/>
  <mergeCells count="10">
    <mergeCell ref="A6:C6"/>
    <mergeCell ref="A7:C7"/>
    <mergeCell ref="A23:C23"/>
    <mergeCell ref="A2:M2"/>
    <mergeCell ref="A4:C5"/>
    <mergeCell ref="D4:E4"/>
    <mergeCell ref="F4:G4"/>
    <mergeCell ref="H4:I4"/>
    <mergeCell ref="J4:K4"/>
    <mergeCell ref="L4:M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&amp;C&amp;"ＭＳ 明朝,標準"-1-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3" sqref="C33"/>
    </sheetView>
  </sheetViews>
  <sheetFormatPr defaultColWidth="9.00390625" defaultRowHeight="13.5"/>
  <cols>
    <col min="1" max="2" width="2.625" style="51" customWidth="1"/>
    <col min="3" max="3" width="23.625" style="51" customWidth="1"/>
    <col min="4" max="4" width="9.625" style="51" bestFit="1" customWidth="1"/>
    <col min="5" max="5" width="9.50390625" style="51" bestFit="1" customWidth="1"/>
    <col min="6" max="17" width="7.125" style="51" customWidth="1"/>
    <col min="18" max="18" width="8.00390625" style="51" bestFit="1" customWidth="1"/>
    <col min="19" max="16384" width="9.00390625" style="51" customWidth="1"/>
  </cols>
  <sheetData>
    <row r="1" spans="1:17" s="49" customFormat="1" ht="18" customHeight="1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8" s="49" customFormat="1" ht="18" customHeight="1">
      <c r="A2" s="149" t="s">
        <v>32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50"/>
    </row>
    <row r="3" spans="1:17" ht="18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8" ht="17.25" customHeight="1">
      <c r="A4" s="151" t="s">
        <v>33</v>
      </c>
      <c r="B4" s="152"/>
      <c r="C4" s="153"/>
      <c r="D4" s="52" t="s">
        <v>34</v>
      </c>
      <c r="E4" s="52" t="s">
        <v>35</v>
      </c>
      <c r="F4" s="154" t="s">
        <v>36</v>
      </c>
      <c r="G4" s="155"/>
      <c r="H4" s="155"/>
      <c r="I4" s="155"/>
      <c r="J4" s="155"/>
      <c r="K4" s="155"/>
      <c r="L4" s="155"/>
      <c r="M4" s="155"/>
      <c r="N4" s="155"/>
      <c r="O4" s="156"/>
      <c r="P4" s="52" t="s">
        <v>37</v>
      </c>
      <c r="Q4" s="151" t="s">
        <v>7</v>
      </c>
      <c r="R4" s="157"/>
    </row>
    <row r="5" spans="1:18" ht="17.25" customHeight="1">
      <c r="A5" s="53"/>
      <c r="B5" s="54"/>
      <c r="C5" s="54"/>
      <c r="D5" s="55"/>
      <c r="E5" s="55"/>
      <c r="F5" s="56"/>
      <c r="G5" s="57"/>
      <c r="H5" s="158" t="s">
        <v>38</v>
      </c>
      <c r="I5" s="159"/>
      <c r="J5" s="158" t="s">
        <v>39</v>
      </c>
      <c r="K5" s="159"/>
      <c r="L5" s="158" t="s">
        <v>40</v>
      </c>
      <c r="M5" s="159"/>
      <c r="N5" s="158" t="s">
        <v>41</v>
      </c>
      <c r="O5" s="159"/>
      <c r="P5" s="58"/>
      <c r="Q5" s="58"/>
      <c r="R5" s="52" t="s">
        <v>42</v>
      </c>
    </row>
    <row r="6" spans="1:18" ht="17.25" customHeight="1">
      <c r="A6" s="59"/>
      <c r="B6" s="60"/>
      <c r="C6" s="60"/>
      <c r="D6" s="61" t="s">
        <v>43</v>
      </c>
      <c r="E6" s="61" t="s">
        <v>43</v>
      </c>
      <c r="F6" s="61" t="s">
        <v>43</v>
      </c>
      <c r="G6" s="61" t="s">
        <v>44</v>
      </c>
      <c r="H6" s="61" t="s">
        <v>43</v>
      </c>
      <c r="I6" s="61" t="s">
        <v>44</v>
      </c>
      <c r="J6" s="61" t="s">
        <v>43</v>
      </c>
      <c r="K6" s="61" t="s">
        <v>44</v>
      </c>
      <c r="L6" s="61" t="s">
        <v>43</v>
      </c>
      <c r="M6" s="61" t="s">
        <v>44</v>
      </c>
      <c r="N6" s="61" t="s">
        <v>43</v>
      </c>
      <c r="O6" s="61" t="s">
        <v>44</v>
      </c>
      <c r="P6" s="58" t="s">
        <v>43</v>
      </c>
      <c r="Q6" s="58" t="s">
        <v>43</v>
      </c>
      <c r="R6" s="61" t="s">
        <v>43</v>
      </c>
    </row>
    <row r="7" spans="1:18" ht="17.25" customHeight="1">
      <c r="A7" s="62" t="s">
        <v>45</v>
      </c>
      <c r="B7" s="63"/>
      <c r="C7" s="63"/>
      <c r="D7" s="64">
        <f aca="true" t="shared" si="0" ref="D7:D26">F7+P7+Q7-E7</f>
        <v>57331</v>
      </c>
      <c r="E7" s="65">
        <f>E8+E24</f>
        <v>55306</v>
      </c>
      <c r="F7" s="64">
        <f aca="true" t="shared" si="1" ref="F7:F26">H7+J7+L7+N7</f>
        <v>48315</v>
      </c>
      <c r="G7" s="66">
        <v>100</v>
      </c>
      <c r="H7" s="65">
        <f>H8+H24</f>
        <v>21723</v>
      </c>
      <c r="I7" s="67">
        <f>H7/F7*100</f>
        <v>44.96119217634275</v>
      </c>
      <c r="J7" s="68">
        <f>J8+J24</f>
        <v>22517</v>
      </c>
      <c r="K7" s="67">
        <f>J7/F7*100</f>
        <v>46.60457414881507</v>
      </c>
      <c r="L7" s="68">
        <f>L8+L24</f>
        <v>4050</v>
      </c>
      <c r="M7" s="67">
        <f>L7/F7*100</f>
        <v>8.38248990996585</v>
      </c>
      <c r="N7" s="68">
        <f>N8+N24</f>
        <v>25</v>
      </c>
      <c r="O7" s="67">
        <f>N7/F7*100</f>
        <v>0.0517437648763324</v>
      </c>
      <c r="P7" s="65">
        <f>P8+P24</f>
        <v>5799</v>
      </c>
      <c r="Q7" s="65">
        <f>Q8+Q24</f>
        <v>58523</v>
      </c>
      <c r="R7" s="68">
        <f>R8+R24</f>
        <v>26668</v>
      </c>
    </row>
    <row r="8" spans="1:18" ht="17.25" customHeight="1">
      <c r="A8" s="69" t="s">
        <v>12</v>
      </c>
      <c r="B8" s="70"/>
      <c r="C8" s="71"/>
      <c r="D8" s="64">
        <f t="shared" si="0"/>
        <v>11993</v>
      </c>
      <c r="E8" s="68">
        <f>E9+E14+E19</f>
        <v>18774</v>
      </c>
      <c r="F8" s="64">
        <f t="shared" si="1"/>
        <v>15840</v>
      </c>
      <c r="G8" s="67">
        <v>100</v>
      </c>
      <c r="H8" s="68">
        <f>H9+H14+H19</f>
        <v>1975</v>
      </c>
      <c r="I8" s="67">
        <f aca="true" t="shared" si="2" ref="I8:I26">H8/F8*100</f>
        <v>12.468434343434344</v>
      </c>
      <c r="J8" s="68">
        <f>J9+J14+J19</f>
        <v>12631</v>
      </c>
      <c r="K8" s="67">
        <f aca="true" t="shared" si="3" ref="K8:K26">J8/F8*100</f>
        <v>79.74116161616162</v>
      </c>
      <c r="L8" s="68">
        <f>L9+L14+L19</f>
        <v>1219</v>
      </c>
      <c r="M8" s="67">
        <f aca="true" t="shared" si="4" ref="M8:M26">L8/F8*100</f>
        <v>7.695707070707071</v>
      </c>
      <c r="N8" s="68">
        <f>N9+N14+N19</f>
        <v>15</v>
      </c>
      <c r="O8" s="67">
        <f aca="true" t="shared" si="5" ref="O8:O26">N8/F8*100</f>
        <v>0.0946969696969697</v>
      </c>
      <c r="P8" s="68">
        <f>P9+P14+P19</f>
        <v>3055</v>
      </c>
      <c r="Q8" s="68">
        <f>Q9+Q14+Q19</f>
        <v>11872</v>
      </c>
      <c r="R8" s="68">
        <f>R9+R14+R19</f>
        <v>4536</v>
      </c>
    </row>
    <row r="9" spans="1:18" ht="17.25" customHeight="1">
      <c r="A9" s="62"/>
      <c r="B9" s="69" t="s">
        <v>13</v>
      </c>
      <c r="C9" s="72"/>
      <c r="D9" s="73">
        <f t="shared" si="0"/>
        <v>2418</v>
      </c>
      <c r="E9" s="74">
        <f>SUM(E10:E13)</f>
        <v>6315</v>
      </c>
      <c r="F9" s="75">
        <f t="shared" si="1"/>
        <v>4588</v>
      </c>
      <c r="G9" s="76">
        <v>100</v>
      </c>
      <c r="H9" s="74">
        <f>SUM(H10:H13)</f>
        <v>637</v>
      </c>
      <c r="I9" s="76">
        <f t="shared" si="2"/>
        <v>13.884045335658238</v>
      </c>
      <c r="J9" s="74">
        <f>SUM(J10:J13)</f>
        <v>3584</v>
      </c>
      <c r="K9" s="76">
        <f t="shared" si="3"/>
        <v>78.11682650392328</v>
      </c>
      <c r="L9" s="74">
        <f>SUM(L10:L13)</f>
        <v>366</v>
      </c>
      <c r="M9" s="76">
        <f t="shared" si="4"/>
        <v>7.977332170880558</v>
      </c>
      <c r="N9" s="74">
        <f>SUM(N10:N13)</f>
        <v>1</v>
      </c>
      <c r="O9" s="76">
        <f t="shared" si="5"/>
        <v>0.021795989537925022</v>
      </c>
      <c r="P9" s="74">
        <f>SUM(P10:P13)</f>
        <v>1246</v>
      </c>
      <c r="Q9" s="74">
        <f>SUM(Q10:Q13)</f>
        <v>2899</v>
      </c>
      <c r="R9" s="74">
        <f>SUM(R10:R13)</f>
        <v>717</v>
      </c>
    </row>
    <row r="10" spans="1:18" ht="17.25" customHeight="1">
      <c r="A10" s="62"/>
      <c r="B10" s="62"/>
      <c r="C10" s="77" t="s">
        <v>14</v>
      </c>
      <c r="D10" s="75">
        <f t="shared" si="0"/>
        <v>1270</v>
      </c>
      <c r="E10" s="78">
        <v>4718</v>
      </c>
      <c r="F10" s="78">
        <f t="shared" si="1"/>
        <v>3355</v>
      </c>
      <c r="G10" s="79">
        <v>100</v>
      </c>
      <c r="H10" s="80">
        <v>525</v>
      </c>
      <c r="I10" s="79">
        <f t="shared" si="2"/>
        <v>15.648286140089418</v>
      </c>
      <c r="J10" s="80">
        <v>2666</v>
      </c>
      <c r="K10" s="79">
        <f t="shared" si="3"/>
        <v>79.46348733233978</v>
      </c>
      <c r="L10" s="80">
        <v>164</v>
      </c>
      <c r="M10" s="79">
        <f t="shared" si="4"/>
        <v>4.88822652757079</v>
      </c>
      <c r="N10" s="80">
        <v>0</v>
      </c>
      <c r="O10" s="79">
        <f t="shared" si="5"/>
        <v>0</v>
      </c>
      <c r="P10" s="80">
        <v>972</v>
      </c>
      <c r="Q10" s="80">
        <v>1661</v>
      </c>
      <c r="R10" s="80">
        <v>374</v>
      </c>
    </row>
    <row r="11" spans="1:18" ht="17.25" customHeight="1">
      <c r="A11" s="62"/>
      <c r="B11" s="62"/>
      <c r="C11" s="77" t="s">
        <v>46</v>
      </c>
      <c r="D11" s="75">
        <f t="shared" si="0"/>
        <v>91</v>
      </c>
      <c r="E11" s="78">
        <v>446</v>
      </c>
      <c r="F11" s="78">
        <f t="shared" si="1"/>
        <v>388</v>
      </c>
      <c r="G11" s="79">
        <v>100</v>
      </c>
      <c r="H11" s="80">
        <v>6</v>
      </c>
      <c r="I11" s="79">
        <f t="shared" si="2"/>
        <v>1.5463917525773196</v>
      </c>
      <c r="J11" s="80">
        <v>229</v>
      </c>
      <c r="K11" s="79">
        <f t="shared" si="3"/>
        <v>59.02061855670103</v>
      </c>
      <c r="L11" s="80">
        <v>153</v>
      </c>
      <c r="M11" s="79">
        <f t="shared" si="4"/>
        <v>39.43298969072165</v>
      </c>
      <c r="N11" s="80">
        <v>0</v>
      </c>
      <c r="O11" s="79">
        <f t="shared" si="5"/>
        <v>0</v>
      </c>
      <c r="P11" s="80">
        <v>77</v>
      </c>
      <c r="Q11" s="80">
        <v>72</v>
      </c>
      <c r="R11" s="80">
        <v>0</v>
      </c>
    </row>
    <row r="12" spans="1:18" ht="17.25" customHeight="1">
      <c r="A12" s="62"/>
      <c r="B12" s="62"/>
      <c r="C12" s="81" t="s">
        <v>47</v>
      </c>
      <c r="D12" s="75">
        <f t="shared" si="0"/>
        <v>508</v>
      </c>
      <c r="E12" s="78">
        <v>441</v>
      </c>
      <c r="F12" s="78">
        <f t="shared" si="1"/>
        <v>343</v>
      </c>
      <c r="G12" s="79">
        <v>100</v>
      </c>
      <c r="H12" s="80">
        <v>86</v>
      </c>
      <c r="I12" s="79">
        <f>H12/F12*100</f>
        <v>25.072886297376094</v>
      </c>
      <c r="J12" s="80">
        <v>250</v>
      </c>
      <c r="K12" s="79">
        <f>J12/F12*100</f>
        <v>72.8862973760933</v>
      </c>
      <c r="L12" s="80">
        <v>7</v>
      </c>
      <c r="M12" s="79">
        <f>L12/F12*100</f>
        <v>2.0408163265306123</v>
      </c>
      <c r="N12" s="80">
        <v>0</v>
      </c>
      <c r="O12" s="79">
        <f>N12/F12*100</f>
        <v>0</v>
      </c>
      <c r="P12" s="82">
        <v>18</v>
      </c>
      <c r="Q12" s="82">
        <v>588</v>
      </c>
      <c r="R12" s="82">
        <v>240</v>
      </c>
    </row>
    <row r="13" spans="1:18" ht="17.25" customHeight="1">
      <c r="A13" s="62"/>
      <c r="B13" s="62"/>
      <c r="C13" s="83" t="s">
        <v>17</v>
      </c>
      <c r="D13" s="75">
        <f t="shared" si="0"/>
        <v>549</v>
      </c>
      <c r="E13" s="84">
        <v>710</v>
      </c>
      <c r="F13" s="78">
        <f t="shared" si="1"/>
        <v>502</v>
      </c>
      <c r="G13" s="85">
        <v>100</v>
      </c>
      <c r="H13" s="86">
        <v>20</v>
      </c>
      <c r="I13" s="85">
        <f t="shared" si="2"/>
        <v>3.9840637450199203</v>
      </c>
      <c r="J13" s="86">
        <v>439</v>
      </c>
      <c r="K13" s="85">
        <f t="shared" si="3"/>
        <v>87.45019920318725</v>
      </c>
      <c r="L13" s="86">
        <v>42</v>
      </c>
      <c r="M13" s="85">
        <f t="shared" si="4"/>
        <v>8.366533864541832</v>
      </c>
      <c r="N13" s="86">
        <v>1</v>
      </c>
      <c r="O13" s="85">
        <f t="shared" si="5"/>
        <v>0.199203187250996</v>
      </c>
      <c r="P13" s="86">
        <v>179</v>
      </c>
      <c r="Q13" s="86">
        <v>578</v>
      </c>
      <c r="R13" s="86">
        <v>103</v>
      </c>
    </row>
    <row r="14" spans="1:18" ht="17.25" customHeight="1">
      <c r="A14" s="62"/>
      <c r="B14" s="69" t="s">
        <v>18</v>
      </c>
      <c r="C14" s="72"/>
      <c r="D14" s="73">
        <f t="shared" si="0"/>
        <v>6290</v>
      </c>
      <c r="E14" s="74">
        <f>SUM(E15:E18)</f>
        <v>10795</v>
      </c>
      <c r="F14" s="73">
        <f t="shared" si="1"/>
        <v>9575</v>
      </c>
      <c r="G14" s="76">
        <v>100</v>
      </c>
      <c r="H14" s="74">
        <f>SUM(H15:H18)</f>
        <v>1241</v>
      </c>
      <c r="I14" s="76">
        <f t="shared" si="2"/>
        <v>12.960835509138382</v>
      </c>
      <c r="J14" s="74">
        <f>SUM(J15:J18)</f>
        <v>7632</v>
      </c>
      <c r="K14" s="76">
        <f t="shared" si="3"/>
        <v>79.70757180156657</v>
      </c>
      <c r="L14" s="74">
        <f>SUM(L15:L18)</f>
        <v>688</v>
      </c>
      <c r="M14" s="76">
        <f t="shared" si="4"/>
        <v>7.1853785900783285</v>
      </c>
      <c r="N14" s="74">
        <f>SUM(N15:N18)</f>
        <v>14</v>
      </c>
      <c r="O14" s="76">
        <f t="shared" si="5"/>
        <v>0.14621409921671016</v>
      </c>
      <c r="P14" s="74">
        <f>SUM(P15:P18)</f>
        <v>1607</v>
      </c>
      <c r="Q14" s="74">
        <f>SUM(Q15:Q18)</f>
        <v>5903</v>
      </c>
      <c r="R14" s="74">
        <f>SUM(R15:R18)</f>
        <v>1683</v>
      </c>
    </row>
    <row r="15" spans="1:18" ht="17.25" customHeight="1">
      <c r="A15" s="62"/>
      <c r="B15" s="62"/>
      <c r="C15" s="77" t="s">
        <v>19</v>
      </c>
      <c r="D15" s="75">
        <f t="shared" si="0"/>
        <v>761</v>
      </c>
      <c r="E15" s="78">
        <v>4298</v>
      </c>
      <c r="F15" s="78">
        <f t="shared" si="1"/>
        <v>3585</v>
      </c>
      <c r="G15" s="79">
        <v>100</v>
      </c>
      <c r="H15" s="80">
        <v>466</v>
      </c>
      <c r="I15" s="79">
        <f t="shared" si="2"/>
        <v>12.99860529986053</v>
      </c>
      <c r="J15" s="80">
        <v>2984</v>
      </c>
      <c r="K15" s="79">
        <f t="shared" si="3"/>
        <v>83.23570432357043</v>
      </c>
      <c r="L15" s="80">
        <v>135</v>
      </c>
      <c r="M15" s="79">
        <f t="shared" si="4"/>
        <v>3.765690376569038</v>
      </c>
      <c r="N15" s="80">
        <v>0</v>
      </c>
      <c r="O15" s="79">
        <f t="shared" si="5"/>
        <v>0</v>
      </c>
      <c r="P15" s="80">
        <v>633</v>
      </c>
      <c r="Q15" s="80">
        <v>841</v>
      </c>
      <c r="R15" s="80">
        <v>47</v>
      </c>
    </row>
    <row r="16" spans="1:18" ht="17.25" customHeight="1">
      <c r="A16" s="62"/>
      <c r="B16" s="62"/>
      <c r="C16" s="77" t="s">
        <v>14</v>
      </c>
      <c r="D16" s="75">
        <f>F16+P16+Q16-E16</f>
        <v>3003</v>
      </c>
      <c r="E16" s="78">
        <v>2810</v>
      </c>
      <c r="F16" s="78">
        <f t="shared" si="1"/>
        <v>3217</v>
      </c>
      <c r="G16" s="79">
        <v>100</v>
      </c>
      <c r="H16" s="80">
        <v>491</v>
      </c>
      <c r="I16" s="79">
        <f>H16/F16*100</f>
        <v>15.26266708113149</v>
      </c>
      <c r="J16" s="80">
        <v>2553</v>
      </c>
      <c r="K16" s="79">
        <f>J16/F16*100</f>
        <v>79.35965184954927</v>
      </c>
      <c r="L16" s="80">
        <v>173</v>
      </c>
      <c r="M16" s="79">
        <f>L16/F16*100</f>
        <v>5.377681069319242</v>
      </c>
      <c r="N16" s="80">
        <v>0</v>
      </c>
      <c r="O16" s="79">
        <f>N16/F16*100</f>
        <v>0</v>
      </c>
      <c r="P16" s="80">
        <v>459</v>
      </c>
      <c r="Q16" s="80">
        <v>2137</v>
      </c>
      <c r="R16" s="80">
        <v>261</v>
      </c>
    </row>
    <row r="17" spans="1:18" ht="17.25" customHeight="1">
      <c r="A17" s="62"/>
      <c r="B17" s="62"/>
      <c r="C17" s="77" t="s">
        <v>20</v>
      </c>
      <c r="D17" s="75">
        <f t="shared" si="0"/>
        <v>451</v>
      </c>
      <c r="E17" s="78">
        <v>1873</v>
      </c>
      <c r="F17" s="78">
        <f t="shared" si="1"/>
        <v>1514</v>
      </c>
      <c r="G17" s="79">
        <v>100</v>
      </c>
      <c r="H17" s="80">
        <v>186</v>
      </c>
      <c r="I17" s="79">
        <f t="shared" si="2"/>
        <v>12.285336856010568</v>
      </c>
      <c r="J17" s="80">
        <v>1295</v>
      </c>
      <c r="K17" s="79">
        <f t="shared" si="3"/>
        <v>85.53500660501982</v>
      </c>
      <c r="L17" s="80">
        <v>33</v>
      </c>
      <c r="M17" s="79">
        <f t="shared" si="4"/>
        <v>2.179656538969617</v>
      </c>
      <c r="N17" s="80">
        <v>0</v>
      </c>
      <c r="O17" s="79">
        <f t="shared" si="5"/>
        <v>0</v>
      </c>
      <c r="P17" s="80">
        <v>156</v>
      </c>
      <c r="Q17" s="80">
        <v>654</v>
      </c>
      <c r="R17" s="80">
        <v>17</v>
      </c>
    </row>
    <row r="18" spans="1:18" ht="17.25" customHeight="1">
      <c r="A18" s="62"/>
      <c r="B18" s="62"/>
      <c r="C18" s="83" t="s">
        <v>17</v>
      </c>
      <c r="D18" s="87">
        <f t="shared" si="0"/>
        <v>2075</v>
      </c>
      <c r="E18" s="84">
        <v>1814</v>
      </c>
      <c r="F18" s="84">
        <f t="shared" si="1"/>
        <v>1259</v>
      </c>
      <c r="G18" s="85">
        <v>100</v>
      </c>
      <c r="H18" s="86">
        <v>98</v>
      </c>
      <c r="I18" s="85">
        <f t="shared" si="2"/>
        <v>7.783955520254169</v>
      </c>
      <c r="J18" s="86">
        <v>800</v>
      </c>
      <c r="K18" s="85">
        <f t="shared" si="3"/>
        <v>63.542494042891185</v>
      </c>
      <c r="L18" s="86">
        <v>347</v>
      </c>
      <c r="M18" s="85">
        <f t="shared" si="4"/>
        <v>27.561556791104053</v>
      </c>
      <c r="N18" s="86">
        <v>14</v>
      </c>
      <c r="O18" s="85">
        <f t="shared" si="5"/>
        <v>1.1119936457505957</v>
      </c>
      <c r="P18" s="86">
        <v>359</v>
      </c>
      <c r="Q18" s="86">
        <v>2271</v>
      </c>
      <c r="R18" s="86">
        <v>1358</v>
      </c>
    </row>
    <row r="19" spans="1:18" ht="17.25" customHeight="1">
      <c r="A19" s="62"/>
      <c r="B19" s="69" t="s">
        <v>48</v>
      </c>
      <c r="C19" s="72"/>
      <c r="D19" s="73">
        <f>F19+P19+Q19-E19</f>
        <v>3285</v>
      </c>
      <c r="E19" s="74">
        <f>SUM(E20:E23)</f>
        <v>1664</v>
      </c>
      <c r="F19" s="73">
        <f t="shared" si="1"/>
        <v>1677</v>
      </c>
      <c r="G19" s="76">
        <v>100</v>
      </c>
      <c r="H19" s="74">
        <f>SUM(H20:H23)</f>
        <v>97</v>
      </c>
      <c r="I19" s="76">
        <f t="shared" si="2"/>
        <v>5.784138342277878</v>
      </c>
      <c r="J19" s="74">
        <f>SUM(J20:J23)</f>
        <v>1415</v>
      </c>
      <c r="K19" s="76">
        <f t="shared" si="3"/>
        <v>84.37686344663089</v>
      </c>
      <c r="L19" s="74">
        <f>SUM(L20:L23)</f>
        <v>165</v>
      </c>
      <c r="M19" s="76">
        <f t="shared" si="4"/>
        <v>9.838998211091235</v>
      </c>
      <c r="N19" s="74">
        <f>SUM(N20:N23)</f>
        <v>0</v>
      </c>
      <c r="O19" s="76">
        <f t="shared" si="5"/>
        <v>0</v>
      </c>
      <c r="P19" s="74">
        <f>SUM(P20:P23)</f>
        <v>202</v>
      </c>
      <c r="Q19" s="74">
        <f>SUM(Q20:Q23)</f>
        <v>3070</v>
      </c>
      <c r="R19" s="74">
        <f>SUM(R20:R23)</f>
        <v>2136</v>
      </c>
    </row>
    <row r="20" spans="1:18" ht="17.25" customHeight="1">
      <c r="A20" s="62"/>
      <c r="B20" s="62"/>
      <c r="C20" s="77" t="s">
        <v>22</v>
      </c>
      <c r="D20" s="75">
        <f t="shared" si="0"/>
        <v>467</v>
      </c>
      <c r="E20" s="78">
        <v>882</v>
      </c>
      <c r="F20" s="78">
        <f t="shared" si="1"/>
        <v>900</v>
      </c>
      <c r="G20" s="79">
        <v>100</v>
      </c>
      <c r="H20" s="80">
        <v>57</v>
      </c>
      <c r="I20" s="79">
        <f t="shared" si="2"/>
        <v>6.333333333333334</v>
      </c>
      <c r="J20" s="80">
        <v>739</v>
      </c>
      <c r="K20" s="79">
        <f t="shared" si="3"/>
        <v>82.11111111111111</v>
      </c>
      <c r="L20" s="80">
        <v>104</v>
      </c>
      <c r="M20" s="79">
        <f t="shared" si="4"/>
        <v>11.555555555555555</v>
      </c>
      <c r="N20" s="80">
        <v>0</v>
      </c>
      <c r="O20" s="79">
        <f t="shared" si="5"/>
        <v>0</v>
      </c>
      <c r="P20" s="80">
        <v>169</v>
      </c>
      <c r="Q20" s="80">
        <v>280</v>
      </c>
      <c r="R20" s="80">
        <v>0</v>
      </c>
    </row>
    <row r="21" spans="1:18" ht="17.25" customHeight="1">
      <c r="A21" s="62"/>
      <c r="B21" s="62"/>
      <c r="C21" s="77" t="s">
        <v>20</v>
      </c>
      <c r="D21" s="75">
        <f t="shared" si="0"/>
        <v>1164</v>
      </c>
      <c r="E21" s="78">
        <v>510</v>
      </c>
      <c r="F21" s="78">
        <f t="shared" si="1"/>
        <v>655</v>
      </c>
      <c r="G21" s="79">
        <v>100</v>
      </c>
      <c r="H21" s="80">
        <v>29</v>
      </c>
      <c r="I21" s="79">
        <f t="shared" si="2"/>
        <v>4.427480916030534</v>
      </c>
      <c r="J21" s="80">
        <v>598</v>
      </c>
      <c r="K21" s="79">
        <f t="shared" si="3"/>
        <v>91.29770992366413</v>
      </c>
      <c r="L21" s="80">
        <v>28</v>
      </c>
      <c r="M21" s="79">
        <f t="shared" si="4"/>
        <v>4.2748091603053435</v>
      </c>
      <c r="N21" s="80">
        <v>0</v>
      </c>
      <c r="O21" s="79">
        <f t="shared" si="5"/>
        <v>0</v>
      </c>
      <c r="P21" s="80">
        <v>18</v>
      </c>
      <c r="Q21" s="80">
        <v>1001</v>
      </c>
      <c r="R21" s="80">
        <v>589</v>
      </c>
    </row>
    <row r="22" spans="1:18" ht="17.25" customHeight="1">
      <c r="A22" s="62"/>
      <c r="B22" s="62"/>
      <c r="C22" s="81" t="s">
        <v>24</v>
      </c>
      <c r="D22" s="75">
        <f t="shared" si="0"/>
        <v>428</v>
      </c>
      <c r="E22" s="88">
        <v>141</v>
      </c>
      <c r="F22" s="78">
        <f t="shared" si="1"/>
        <v>15</v>
      </c>
      <c r="G22" s="89">
        <v>100</v>
      </c>
      <c r="H22" s="82">
        <v>0</v>
      </c>
      <c r="I22" s="89">
        <f t="shared" si="2"/>
        <v>0</v>
      </c>
      <c r="J22" s="82">
        <v>12</v>
      </c>
      <c r="K22" s="89">
        <f t="shared" si="3"/>
        <v>80</v>
      </c>
      <c r="L22" s="82">
        <v>3</v>
      </c>
      <c r="M22" s="89">
        <f t="shared" si="4"/>
        <v>20</v>
      </c>
      <c r="N22" s="82">
        <v>0</v>
      </c>
      <c r="O22" s="89">
        <f t="shared" si="5"/>
        <v>0</v>
      </c>
      <c r="P22" s="82">
        <v>1</v>
      </c>
      <c r="Q22" s="82">
        <v>553</v>
      </c>
      <c r="R22" s="82">
        <v>415</v>
      </c>
    </row>
    <row r="23" spans="1:18" ht="17.25" customHeight="1">
      <c r="A23" s="62"/>
      <c r="B23" s="62"/>
      <c r="C23" s="83" t="s">
        <v>17</v>
      </c>
      <c r="D23" s="87">
        <f t="shared" si="0"/>
        <v>1226</v>
      </c>
      <c r="E23" s="84">
        <v>131</v>
      </c>
      <c r="F23" s="84">
        <f t="shared" si="1"/>
        <v>107</v>
      </c>
      <c r="G23" s="85">
        <v>100</v>
      </c>
      <c r="H23" s="86">
        <v>11</v>
      </c>
      <c r="I23" s="85">
        <f t="shared" si="2"/>
        <v>10.2803738317757</v>
      </c>
      <c r="J23" s="86">
        <v>66</v>
      </c>
      <c r="K23" s="85">
        <f t="shared" si="3"/>
        <v>61.6822429906542</v>
      </c>
      <c r="L23" s="86">
        <v>30</v>
      </c>
      <c r="M23" s="85">
        <f t="shared" si="4"/>
        <v>28.037383177570092</v>
      </c>
      <c r="N23" s="86">
        <v>0</v>
      </c>
      <c r="O23" s="85">
        <f t="shared" si="5"/>
        <v>0</v>
      </c>
      <c r="P23" s="86">
        <v>14</v>
      </c>
      <c r="Q23" s="86">
        <v>1236</v>
      </c>
      <c r="R23" s="86">
        <v>1132</v>
      </c>
    </row>
    <row r="24" spans="1:18" ht="17.25" customHeight="1">
      <c r="A24" s="69" t="s">
        <v>25</v>
      </c>
      <c r="B24" s="70"/>
      <c r="C24" s="63"/>
      <c r="D24" s="73">
        <f>F24+P24+Q24-E24</f>
        <v>45338</v>
      </c>
      <c r="E24" s="65">
        <f>SUM(E25:E26)</f>
        <v>36532</v>
      </c>
      <c r="F24" s="73">
        <f t="shared" si="1"/>
        <v>32475</v>
      </c>
      <c r="G24" s="76">
        <v>100</v>
      </c>
      <c r="H24" s="65">
        <f>SUM(H25:H26)</f>
        <v>19748</v>
      </c>
      <c r="I24" s="76">
        <f t="shared" si="2"/>
        <v>60.80985373364126</v>
      </c>
      <c r="J24" s="74">
        <f>SUM(J25:J26)</f>
        <v>9886</v>
      </c>
      <c r="K24" s="76">
        <f t="shared" si="3"/>
        <v>30.441878367975367</v>
      </c>
      <c r="L24" s="74">
        <f>SUM(L25:L26)</f>
        <v>2831</v>
      </c>
      <c r="M24" s="76">
        <f t="shared" si="4"/>
        <v>8.717474980754426</v>
      </c>
      <c r="N24" s="74">
        <f>SUM(N25:N26)</f>
        <v>10</v>
      </c>
      <c r="O24" s="76">
        <f t="shared" si="5"/>
        <v>0.030792917628945343</v>
      </c>
      <c r="P24" s="65">
        <f>SUM(P25:P26)</f>
        <v>2744</v>
      </c>
      <c r="Q24" s="65">
        <f>SUM(Q25:Q26)</f>
        <v>46651</v>
      </c>
      <c r="R24" s="74">
        <f>SUM(R25:R26)</f>
        <v>22132</v>
      </c>
    </row>
    <row r="25" spans="1:18" ht="17.25" customHeight="1">
      <c r="A25" s="62"/>
      <c r="B25" s="63"/>
      <c r="C25" s="77" t="s">
        <v>26</v>
      </c>
      <c r="D25" s="75">
        <f t="shared" si="0"/>
        <v>45100</v>
      </c>
      <c r="E25" s="78">
        <v>33449</v>
      </c>
      <c r="F25" s="78">
        <f t="shared" si="1"/>
        <v>29777</v>
      </c>
      <c r="G25" s="79">
        <v>100</v>
      </c>
      <c r="H25" s="80">
        <v>19712</v>
      </c>
      <c r="I25" s="79">
        <f t="shared" si="2"/>
        <v>66.1987439970447</v>
      </c>
      <c r="J25" s="80">
        <v>9382</v>
      </c>
      <c r="K25" s="79">
        <f t="shared" si="3"/>
        <v>31.507539376028475</v>
      </c>
      <c r="L25" s="80">
        <v>676</v>
      </c>
      <c r="M25" s="79">
        <f t="shared" si="4"/>
        <v>2.2702085502233267</v>
      </c>
      <c r="N25" s="80">
        <v>7</v>
      </c>
      <c r="O25" s="79">
        <f t="shared" si="5"/>
        <v>0.023508076703495986</v>
      </c>
      <c r="P25" s="80">
        <v>2612</v>
      </c>
      <c r="Q25" s="80">
        <v>46160</v>
      </c>
      <c r="R25" s="80">
        <v>22051</v>
      </c>
    </row>
    <row r="26" spans="1:18" ht="17.25" customHeight="1">
      <c r="A26" s="59"/>
      <c r="B26" s="60"/>
      <c r="C26" s="83" t="s">
        <v>17</v>
      </c>
      <c r="D26" s="87">
        <f t="shared" si="0"/>
        <v>238</v>
      </c>
      <c r="E26" s="84">
        <v>3083</v>
      </c>
      <c r="F26" s="84">
        <f t="shared" si="1"/>
        <v>2698</v>
      </c>
      <c r="G26" s="85">
        <v>100</v>
      </c>
      <c r="H26" s="86">
        <v>36</v>
      </c>
      <c r="I26" s="85">
        <f t="shared" si="2"/>
        <v>1.3343217197924389</v>
      </c>
      <c r="J26" s="86">
        <v>504</v>
      </c>
      <c r="K26" s="85">
        <f t="shared" si="3"/>
        <v>18.68050407709414</v>
      </c>
      <c r="L26" s="86">
        <v>2155</v>
      </c>
      <c r="M26" s="85">
        <f t="shared" si="4"/>
        <v>79.87398072646404</v>
      </c>
      <c r="N26" s="86">
        <v>3</v>
      </c>
      <c r="O26" s="85">
        <f t="shared" si="5"/>
        <v>0.1111934766493699</v>
      </c>
      <c r="P26" s="86">
        <v>132</v>
      </c>
      <c r="Q26" s="86">
        <v>491</v>
      </c>
      <c r="R26" s="86">
        <v>81</v>
      </c>
    </row>
    <row r="27" spans="1:18" s="50" customFormat="1" ht="17.25" customHeight="1">
      <c r="A27" s="90" t="s">
        <v>28</v>
      </c>
      <c r="R27" s="91" t="s">
        <v>49</v>
      </c>
    </row>
    <row r="28" s="50" customFormat="1" ht="17.25" customHeight="1">
      <c r="A28" s="90" t="s">
        <v>29</v>
      </c>
    </row>
    <row r="29" s="50" customFormat="1" ht="18" customHeight="1">
      <c r="A29" s="90" t="s">
        <v>30</v>
      </c>
    </row>
    <row r="30" s="50" customFormat="1" ht="13.5"/>
    <row r="31" s="50" customFormat="1" ht="13.5"/>
    <row r="32" s="50" customFormat="1" ht="13.5"/>
    <row r="33" s="50" customFormat="1" ht="13.5"/>
    <row r="34" s="50" customFormat="1" ht="13.5"/>
    <row r="35" s="50" customFormat="1" ht="13.5"/>
    <row r="36" s="50" customFormat="1" ht="13.5"/>
    <row r="37" s="50" customFormat="1" ht="13.5"/>
    <row r="38" s="50" customFormat="1" ht="13.5"/>
    <row r="39" s="50" customFormat="1" ht="13.5"/>
  </sheetData>
  <sheetProtection/>
  <mergeCells count="8">
    <mergeCell ref="A2:R2"/>
    <mergeCell ref="A4:C4"/>
    <mergeCell ref="F4:O4"/>
    <mergeCell ref="Q4:R4"/>
    <mergeCell ref="H5:I5"/>
    <mergeCell ref="J5:K5"/>
    <mergeCell ref="L5:M5"/>
    <mergeCell ref="N5:O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&amp;C&amp;"ＭＳ 明朝,標準"-2-</oddFoot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R2"/>
    </sheetView>
  </sheetViews>
  <sheetFormatPr defaultColWidth="9.00390625" defaultRowHeight="13.5"/>
  <cols>
    <col min="1" max="2" width="2.625" style="51" customWidth="1"/>
    <col min="3" max="3" width="23.625" style="51" customWidth="1"/>
    <col min="4" max="4" width="9.625" style="51" bestFit="1" customWidth="1"/>
    <col min="5" max="5" width="9.50390625" style="51" bestFit="1" customWidth="1"/>
    <col min="6" max="7" width="7.125" style="51" customWidth="1"/>
    <col min="8" max="15" width="7.625" style="51" customWidth="1"/>
    <col min="16" max="17" width="7.125" style="51" customWidth="1"/>
    <col min="18" max="18" width="8.00390625" style="51" bestFit="1" customWidth="1"/>
    <col min="19" max="16384" width="9.00390625" style="51" customWidth="1"/>
  </cols>
  <sheetData>
    <row r="1" spans="1:17" s="49" customFormat="1" ht="18" customHeight="1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8" s="49" customFormat="1" ht="18" customHeight="1">
      <c r="A2" s="149" t="s">
        <v>51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50"/>
    </row>
    <row r="3" spans="1:17" ht="18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8" ht="17.25" customHeight="1">
      <c r="A4" s="151" t="s">
        <v>33</v>
      </c>
      <c r="B4" s="152"/>
      <c r="C4" s="153"/>
      <c r="D4" s="52" t="s">
        <v>34</v>
      </c>
      <c r="E4" s="52" t="s">
        <v>35</v>
      </c>
      <c r="F4" s="154" t="s">
        <v>36</v>
      </c>
      <c r="G4" s="160"/>
      <c r="H4" s="160"/>
      <c r="I4" s="160"/>
      <c r="J4" s="160"/>
      <c r="K4" s="160"/>
      <c r="L4" s="160"/>
      <c r="M4" s="160"/>
      <c r="N4" s="160"/>
      <c r="O4" s="161"/>
      <c r="P4" s="52" t="s">
        <v>37</v>
      </c>
      <c r="Q4" s="151" t="s">
        <v>7</v>
      </c>
      <c r="R4" s="157"/>
    </row>
    <row r="5" spans="1:18" ht="18" customHeight="1">
      <c r="A5" s="53"/>
      <c r="B5" s="54"/>
      <c r="C5" s="54"/>
      <c r="D5" s="55"/>
      <c r="E5" s="55"/>
      <c r="F5" s="56"/>
      <c r="G5" s="57"/>
      <c r="H5" s="158" t="s">
        <v>52</v>
      </c>
      <c r="I5" s="159"/>
      <c r="J5" s="162" t="s">
        <v>53</v>
      </c>
      <c r="K5" s="163"/>
      <c r="L5" s="158" t="s">
        <v>54</v>
      </c>
      <c r="M5" s="159"/>
      <c r="N5" s="158" t="s">
        <v>55</v>
      </c>
      <c r="O5" s="159"/>
      <c r="P5" s="92"/>
      <c r="Q5" s="92"/>
      <c r="R5" s="52" t="s">
        <v>42</v>
      </c>
    </row>
    <row r="6" spans="1:18" ht="17.25" customHeight="1">
      <c r="A6" s="59"/>
      <c r="B6" s="60"/>
      <c r="C6" s="60"/>
      <c r="D6" s="61" t="s">
        <v>43</v>
      </c>
      <c r="E6" s="61" t="s">
        <v>43</v>
      </c>
      <c r="F6" s="61" t="s">
        <v>43</v>
      </c>
      <c r="G6" s="61" t="s">
        <v>44</v>
      </c>
      <c r="H6" s="61" t="s">
        <v>43</v>
      </c>
      <c r="I6" s="61" t="s">
        <v>44</v>
      </c>
      <c r="J6" s="61" t="s">
        <v>43</v>
      </c>
      <c r="K6" s="61" t="s">
        <v>44</v>
      </c>
      <c r="L6" s="61" t="s">
        <v>43</v>
      </c>
      <c r="M6" s="61" t="s">
        <v>44</v>
      </c>
      <c r="N6" s="61" t="s">
        <v>43</v>
      </c>
      <c r="O6" s="61" t="s">
        <v>44</v>
      </c>
      <c r="P6" s="61" t="s">
        <v>43</v>
      </c>
      <c r="Q6" s="61" t="s">
        <v>43</v>
      </c>
      <c r="R6" s="61" t="s">
        <v>43</v>
      </c>
    </row>
    <row r="7" spans="1:18" ht="17.25" customHeight="1">
      <c r="A7" s="62" t="s">
        <v>45</v>
      </c>
      <c r="B7" s="63"/>
      <c r="C7" s="63"/>
      <c r="D7" s="64">
        <f>F7+P7+Q7-E7</f>
        <v>57331</v>
      </c>
      <c r="E7" s="65">
        <f>SUM(E8,E24)</f>
        <v>55306</v>
      </c>
      <c r="F7" s="64">
        <f>H7+J7+L7+N7</f>
        <v>48315</v>
      </c>
      <c r="G7" s="66">
        <v>100</v>
      </c>
      <c r="H7" s="65">
        <f>SUM(H8,H24)</f>
        <v>15154</v>
      </c>
      <c r="I7" s="67">
        <f>H7/F7*100</f>
        <v>31.365000517437647</v>
      </c>
      <c r="J7" s="68">
        <f>SUM(J8,J24)</f>
        <v>6422</v>
      </c>
      <c r="K7" s="67">
        <f>J7/F7*100</f>
        <v>13.291938321432268</v>
      </c>
      <c r="L7" s="68">
        <f>SUM(L8,L24)</f>
        <v>7713</v>
      </c>
      <c r="M7" s="67">
        <f>L7/F7*100</f>
        <v>15.963986339646071</v>
      </c>
      <c r="N7" s="68">
        <f>SUM(N8,N24)</f>
        <v>19026</v>
      </c>
      <c r="O7" s="67">
        <f>N7/F7*100</f>
        <v>39.37907482148401</v>
      </c>
      <c r="P7" s="65">
        <f>SUM(P8,P24)</f>
        <v>5799</v>
      </c>
      <c r="Q7" s="65">
        <f>SUM(Q8,Q24)</f>
        <v>58523</v>
      </c>
      <c r="R7" s="68">
        <f>SUM(R8,R24)</f>
        <v>26668</v>
      </c>
    </row>
    <row r="8" spans="1:18" ht="17.25" customHeight="1">
      <c r="A8" s="69" t="s">
        <v>12</v>
      </c>
      <c r="B8" s="70"/>
      <c r="C8" s="71"/>
      <c r="D8" s="64">
        <f aca="true" t="shared" si="0" ref="D8:D26">F8+P8+Q8-E8</f>
        <v>11993</v>
      </c>
      <c r="E8" s="68">
        <f>SUM(E9,E14,E19)</f>
        <v>18774</v>
      </c>
      <c r="F8" s="64">
        <f>H8+J8+L8+N8</f>
        <v>15840</v>
      </c>
      <c r="G8" s="67">
        <v>100</v>
      </c>
      <c r="H8" s="68">
        <f>SUM(H9,H14,H19)</f>
        <v>7452</v>
      </c>
      <c r="I8" s="67">
        <f aca="true" t="shared" si="1" ref="I8:I26">H8/F8*100</f>
        <v>47.04545454545455</v>
      </c>
      <c r="J8" s="68">
        <f>SUM(J9,J14,J19)</f>
        <v>2523</v>
      </c>
      <c r="K8" s="67">
        <f aca="true" t="shared" si="2" ref="K8:K26">J8/F8*100</f>
        <v>15.928030303030303</v>
      </c>
      <c r="L8" s="68">
        <f>SUM(L9,L14,L19)</f>
        <v>3833</v>
      </c>
      <c r="M8" s="67">
        <f aca="true" t="shared" si="3" ref="M8:M26">L8/F8*100</f>
        <v>24.198232323232325</v>
      </c>
      <c r="N8" s="68">
        <f>SUM(N9,N14,N19)</f>
        <v>2032</v>
      </c>
      <c r="O8" s="67">
        <f aca="true" t="shared" si="4" ref="O8:O26">N8/F8*100</f>
        <v>12.828282828282827</v>
      </c>
      <c r="P8" s="68">
        <f>SUM(P9,P14,P19)</f>
        <v>3055</v>
      </c>
      <c r="Q8" s="68">
        <f>SUM(Q9,Q14,Q19)</f>
        <v>11872</v>
      </c>
      <c r="R8" s="68">
        <f>SUM(R9,R14,R19)</f>
        <v>4536</v>
      </c>
    </row>
    <row r="9" spans="1:18" ht="17.25" customHeight="1">
      <c r="A9" s="62"/>
      <c r="B9" s="69" t="s">
        <v>13</v>
      </c>
      <c r="C9" s="72"/>
      <c r="D9" s="73">
        <f t="shared" si="0"/>
        <v>2418</v>
      </c>
      <c r="E9" s="74">
        <f>SUM(E10:E13)</f>
        <v>6315</v>
      </c>
      <c r="F9" s="73">
        <f aca="true" t="shared" si="5" ref="F9:F26">H9+J9+L9+N9</f>
        <v>4588</v>
      </c>
      <c r="G9" s="76">
        <v>100</v>
      </c>
      <c r="H9" s="74">
        <f>SUM(H10:H13)</f>
        <v>3402</v>
      </c>
      <c r="I9" s="76">
        <f t="shared" si="1"/>
        <v>74.14995640802093</v>
      </c>
      <c r="J9" s="74">
        <f>SUM(J10:J13)</f>
        <v>502</v>
      </c>
      <c r="K9" s="76">
        <f t="shared" si="2"/>
        <v>10.941586748038361</v>
      </c>
      <c r="L9" s="74">
        <f>SUM(L10:L13)</f>
        <v>323</v>
      </c>
      <c r="M9" s="76">
        <f t="shared" si="3"/>
        <v>7.040104620749782</v>
      </c>
      <c r="N9" s="74">
        <f>SUM(N10:N13)</f>
        <v>361</v>
      </c>
      <c r="O9" s="76">
        <f t="shared" si="4"/>
        <v>7.868352223190933</v>
      </c>
      <c r="P9" s="74">
        <f>SUM(P10:P13)</f>
        <v>1246</v>
      </c>
      <c r="Q9" s="74">
        <f>SUM(Q10:Q13)</f>
        <v>2899</v>
      </c>
      <c r="R9" s="74">
        <f>SUM(R10:R13)</f>
        <v>717</v>
      </c>
    </row>
    <row r="10" spans="1:18" ht="17.25" customHeight="1">
      <c r="A10" s="62"/>
      <c r="B10" s="62"/>
      <c r="C10" s="77" t="s">
        <v>14</v>
      </c>
      <c r="D10" s="75">
        <f t="shared" si="0"/>
        <v>1270</v>
      </c>
      <c r="E10" s="80">
        <v>4718</v>
      </c>
      <c r="F10" s="75">
        <f>H10+J10+L10+N10</f>
        <v>3355</v>
      </c>
      <c r="G10" s="79">
        <v>100</v>
      </c>
      <c r="H10" s="80">
        <v>2847</v>
      </c>
      <c r="I10" s="79">
        <f t="shared" si="1"/>
        <v>84.85842026825632</v>
      </c>
      <c r="J10" s="80">
        <v>360</v>
      </c>
      <c r="K10" s="79">
        <f t="shared" si="2"/>
        <v>10.730253353204173</v>
      </c>
      <c r="L10" s="80">
        <v>106</v>
      </c>
      <c r="M10" s="79">
        <f t="shared" si="3"/>
        <v>3.1594634873323395</v>
      </c>
      <c r="N10" s="80">
        <v>42</v>
      </c>
      <c r="O10" s="79">
        <f t="shared" si="4"/>
        <v>1.2518628912071534</v>
      </c>
      <c r="P10" s="80">
        <v>972</v>
      </c>
      <c r="Q10" s="80">
        <v>1661</v>
      </c>
      <c r="R10" s="80">
        <v>374</v>
      </c>
    </row>
    <row r="11" spans="1:18" ht="17.25" customHeight="1">
      <c r="A11" s="62"/>
      <c r="B11" s="62"/>
      <c r="C11" s="77" t="s">
        <v>46</v>
      </c>
      <c r="D11" s="75">
        <f t="shared" si="0"/>
        <v>91</v>
      </c>
      <c r="E11" s="80">
        <v>446</v>
      </c>
      <c r="F11" s="75">
        <f t="shared" si="5"/>
        <v>388</v>
      </c>
      <c r="G11" s="79">
        <v>100</v>
      </c>
      <c r="H11" s="80">
        <v>379</v>
      </c>
      <c r="I11" s="79">
        <f t="shared" si="1"/>
        <v>97.68041237113401</v>
      </c>
      <c r="J11" s="80">
        <v>9</v>
      </c>
      <c r="K11" s="79">
        <f t="shared" si="2"/>
        <v>2.3195876288659796</v>
      </c>
      <c r="L11" s="80">
        <v>0</v>
      </c>
      <c r="M11" s="79">
        <f t="shared" si="3"/>
        <v>0</v>
      </c>
      <c r="N11" s="80">
        <v>0</v>
      </c>
      <c r="O11" s="79">
        <f t="shared" si="4"/>
        <v>0</v>
      </c>
      <c r="P11" s="80">
        <v>77</v>
      </c>
      <c r="Q11" s="80">
        <v>72</v>
      </c>
      <c r="R11" s="80">
        <v>0</v>
      </c>
    </row>
    <row r="12" spans="1:18" ht="17.25" customHeight="1">
      <c r="A12" s="62"/>
      <c r="B12" s="62"/>
      <c r="C12" s="81" t="s">
        <v>47</v>
      </c>
      <c r="D12" s="75">
        <f t="shared" si="0"/>
        <v>508</v>
      </c>
      <c r="E12" s="80">
        <v>441</v>
      </c>
      <c r="F12" s="75">
        <f>H12+J12+L12+N12</f>
        <v>343</v>
      </c>
      <c r="G12" s="79">
        <v>100</v>
      </c>
      <c r="H12" s="80">
        <v>21</v>
      </c>
      <c r="I12" s="79">
        <f>H12/F12*100</f>
        <v>6.122448979591836</v>
      </c>
      <c r="J12" s="80">
        <v>92</v>
      </c>
      <c r="K12" s="79">
        <f>J12/F12*100</f>
        <v>26.82215743440233</v>
      </c>
      <c r="L12" s="80">
        <v>80</v>
      </c>
      <c r="M12" s="79">
        <f>L12/F12*100</f>
        <v>23.323615160349853</v>
      </c>
      <c r="N12" s="80">
        <v>150</v>
      </c>
      <c r="O12" s="79">
        <f>N12/F12*100</f>
        <v>43.731778425655975</v>
      </c>
      <c r="P12" s="82">
        <v>18</v>
      </c>
      <c r="Q12" s="82">
        <v>588</v>
      </c>
      <c r="R12" s="82">
        <v>240</v>
      </c>
    </row>
    <row r="13" spans="1:18" ht="17.25" customHeight="1">
      <c r="A13" s="62"/>
      <c r="B13" s="62"/>
      <c r="C13" s="83" t="s">
        <v>17</v>
      </c>
      <c r="D13" s="75">
        <f t="shared" si="0"/>
        <v>549</v>
      </c>
      <c r="E13" s="86">
        <v>710</v>
      </c>
      <c r="F13" s="87">
        <f t="shared" si="5"/>
        <v>502</v>
      </c>
      <c r="G13" s="85">
        <v>100</v>
      </c>
      <c r="H13" s="86">
        <v>155</v>
      </c>
      <c r="I13" s="85">
        <f t="shared" si="1"/>
        <v>30.87649402390438</v>
      </c>
      <c r="J13" s="86">
        <v>41</v>
      </c>
      <c r="K13" s="85">
        <f t="shared" si="2"/>
        <v>8.167330677290837</v>
      </c>
      <c r="L13" s="86">
        <v>137</v>
      </c>
      <c r="M13" s="85">
        <f t="shared" si="3"/>
        <v>27.290836653386453</v>
      </c>
      <c r="N13" s="86">
        <v>169</v>
      </c>
      <c r="O13" s="85">
        <f t="shared" si="4"/>
        <v>33.66533864541832</v>
      </c>
      <c r="P13" s="86">
        <v>179</v>
      </c>
      <c r="Q13" s="86">
        <v>578</v>
      </c>
      <c r="R13" s="86">
        <v>103</v>
      </c>
    </row>
    <row r="14" spans="1:18" ht="17.25" customHeight="1">
      <c r="A14" s="62"/>
      <c r="B14" s="69" t="s">
        <v>18</v>
      </c>
      <c r="C14" s="72"/>
      <c r="D14" s="73">
        <f t="shared" si="0"/>
        <v>6290</v>
      </c>
      <c r="E14" s="74">
        <f>SUM(E15:E18)</f>
        <v>10795</v>
      </c>
      <c r="F14" s="73">
        <f t="shared" si="5"/>
        <v>9575</v>
      </c>
      <c r="G14" s="76">
        <v>100</v>
      </c>
      <c r="H14" s="74">
        <f>SUM(H15:H18)</f>
        <v>3992</v>
      </c>
      <c r="I14" s="76">
        <f>H14/F14*100</f>
        <v>41.69190600522194</v>
      </c>
      <c r="J14" s="74">
        <f>SUM(J15:J18)</f>
        <v>1702</v>
      </c>
      <c r="K14" s="76">
        <f t="shared" si="2"/>
        <v>17.77545691906005</v>
      </c>
      <c r="L14" s="74">
        <f>SUM(L15:L18)</f>
        <v>2956</v>
      </c>
      <c r="M14" s="76">
        <f t="shared" si="3"/>
        <v>30.87206266318538</v>
      </c>
      <c r="N14" s="74">
        <f>SUM(N15:N18)</f>
        <v>925</v>
      </c>
      <c r="O14" s="76">
        <f t="shared" si="4"/>
        <v>9.660574412532636</v>
      </c>
      <c r="P14" s="74">
        <f>SUM(P15:P18)</f>
        <v>1607</v>
      </c>
      <c r="Q14" s="74">
        <f>SUM(Q15:Q18)</f>
        <v>5903</v>
      </c>
      <c r="R14" s="74">
        <f>SUM(R15:R18)</f>
        <v>1683</v>
      </c>
    </row>
    <row r="15" spans="1:18" ht="17.25" customHeight="1">
      <c r="A15" s="62"/>
      <c r="B15" s="62"/>
      <c r="C15" s="77" t="s">
        <v>19</v>
      </c>
      <c r="D15" s="75">
        <f t="shared" si="0"/>
        <v>761</v>
      </c>
      <c r="E15" s="80">
        <v>4298</v>
      </c>
      <c r="F15" s="75">
        <f t="shared" si="5"/>
        <v>3585</v>
      </c>
      <c r="G15" s="79">
        <v>100</v>
      </c>
      <c r="H15" s="80">
        <v>2994</v>
      </c>
      <c r="I15" s="79">
        <f t="shared" si="1"/>
        <v>83.51464435146444</v>
      </c>
      <c r="J15" s="80">
        <v>383</v>
      </c>
      <c r="K15" s="79">
        <f t="shared" si="2"/>
        <v>10.683403068340306</v>
      </c>
      <c r="L15" s="80">
        <v>143</v>
      </c>
      <c r="M15" s="79">
        <f t="shared" si="3"/>
        <v>3.9888423988842394</v>
      </c>
      <c r="N15" s="80">
        <v>65</v>
      </c>
      <c r="O15" s="79">
        <f t="shared" si="4"/>
        <v>1.813110181311018</v>
      </c>
      <c r="P15" s="80">
        <v>633</v>
      </c>
      <c r="Q15" s="80">
        <v>841</v>
      </c>
      <c r="R15" s="80">
        <v>47</v>
      </c>
    </row>
    <row r="16" spans="1:18" ht="17.25" customHeight="1">
      <c r="A16" s="62"/>
      <c r="B16" s="62"/>
      <c r="C16" s="77" t="s">
        <v>14</v>
      </c>
      <c r="D16" s="75">
        <f>F16+P16+Q16-E16</f>
        <v>3003</v>
      </c>
      <c r="E16" s="80">
        <v>2810</v>
      </c>
      <c r="F16" s="75">
        <f>H16+J16+L16+N16</f>
        <v>3217</v>
      </c>
      <c r="G16" s="79">
        <v>100</v>
      </c>
      <c r="H16" s="80">
        <v>90</v>
      </c>
      <c r="I16" s="79">
        <f>H16/F16*100</f>
        <v>2.7976375505129</v>
      </c>
      <c r="J16" s="80">
        <v>314</v>
      </c>
      <c r="K16" s="79">
        <f>J16/F16*100</f>
        <v>9.760646565122785</v>
      </c>
      <c r="L16" s="80">
        <v>2242</v>
      </c>
      <c r="M16" s="79">
        <f>L16/F16*100</f>
        <v>69.69225986944359</v>
      </c>
      <c r="N16" s="80">
        <v>571</v>
      </c>
      <c r="O16" s="79">
        <f>N16/F16*100</f>
        <v>17.749456014920735</v>
      </c>
      <c r="P16" s="80">
        <v>459</v>
      </c>
      <c r="Q16" s="80">
        <v>2137</v>
      </c>
      <c r="R16" s="80">
        <v>261</v>
      </c>
    </row>
    <row r="17" spans="1:18" ht="17.25" customHeight="1">
      <c r="A17" s="62"/>
      <c r="B17" s="62"/>
      <c r="C17" s="77" t="s">
        <v>20</v>
      </c>
      <c r="D17" s="75">
        <f t="shared" si="0"/>
        <v>451</v>
      </c>
      <c r="E17" s="80">
        <v>1873</v>
      </c>
      <c r="F17" s="75">
        <f t="shared" si="5"/>
        <v>1514</v>
      </c>
      <c r="G17" s="79">
        <v>100</v>
      </c>
      <c r="H17" s="80">
        <v>610</v>
      </c>
      <c r="I17" s="79">
        <f t="shared" si="1"/>
        <v>40.290620871862615</v>
      </c>
      <c r="J17" s="80">
        <v>655</v>
      </c>
      <c r="K17" s="79">
        <f t="shared" si="2"/>
        <v>43.26287978863937</v>
      </c>
      <c r="L17" s="80">
        <v>211</v>
      </c>
      <c r="M17" s="79">
        <f t="shared" si="3"/>
        <v>13.936591809775429</v>
      </c>
      <c r="N17" s="80">
        <v>38</v>
      </c>
      <c r="O17" s="79">
        <f t="shared" si="4"/>
        <v>2.509907529722589</v>
      </c>
      <c r="P17" s="80">
        <v>156</v>
      </c>
      <c r="Q17" s="80">
        <v>654</v>
      </c>
      <c r="R17" s="80">
        <v>17</v>
      </c>
    </row>
    <row r="18" spans="1:18" ht="17.25" customHeight="1">
      <c r="A18" s="62"/>
      <c r="B18" s="62"/>
      <c r="C18" s="83" t="s">
        <v>17</v>
      </c>
      <c r="D18" s="87">
        <f t="shared" si="0"/>
        <v>2075</v>
      </c>
      <c r="E18" s="86">
        <v>1814</v>
      </c>
      <c r="F18" s="87">
        <f t="shared" si="5"/>
        <v>1259</v>
      </c>
      <c r="G18" s="85">
        <v>100</v>
      </c>
      <c r="H18" s="86">
        <v>298</v>
      </c>
      <c r="I18" s="85">
        <f t="shared" si="1"/>
        <v>23.669579030976966</v>
      </c>
      <c r="J18" s="86">
        <v>350</v>
      </c>
      <c r="K18" s="85">
        <f t="shared" si="2"/>
        <v>27.79984114376489</v>
      </c>
      <c r="L18" s="86">
        <v>360</v>
      </c>
      <c r="M18" s="85">
        <f t="shared" si="3"/>
        <v>28.594122319301036</v>
      </c>
      <c r="N18" s="86">
        <v>251</v>
      </c>
      <c r="O18" s="85">
        <f t="shared" si="4"/>
        <v>19.936457505957108</v>
      </c>
      <c r="P18" s="86">
        <v>359</v>
      </c>
      <c r="Q18" s="86">
        <v>2271</v>
      </c>
      <c r="R18" s="86">
        <v>1358</v>
      </c>
    </row>
    <row r="19" spans="1:18" ht="17.25" customHeight="1">
      <c r="A19" s="62"/>
      <c r="B19" s="69" t="s">
        <v>48</v>
      </c>
      <c r="C19" s="72"/>
      <c r="D19" s="73">
        <f t="shared" si="0"/>
        <v>3285</v>
      </c>
      <c r="E19" s="74">
        <f>SUM(E20:E23)</f>
        <v>1664</v>
      </c>
      <c r="F19" s="73">
        <f t="shared" si="5"/>
        <v>1677</v>
      </c>
      <c r="G19" s="76">
        <v>100</v>
      </c>
      <c r="H19" s="74">
        <f>SUM(H20:H23)</f>
        <v>58</v>
      </c>
      <c r="I19" s="76">
        <f t="shared" si="1"/>
        <v>3.4585569469290403</v>
      </c>
      <c r="J19" s="74">
        <f>SUM(J20:J23)</f>
        <v>319</v>
      </c>
      <c r="K19" s="76">
        <f t="shared" si="2"/>
        <v>19.022063208109717</v>
      </c>
      <c r="L19" s="74">
        <f>SUM(L20:L23)</f>
        <v>554</v>
      </c>
      <c r="M19" s="76">
        <f t="shared" si="3"/>
        <v>33.03518187239117</v>
      </c>
      <c r="N19" s="74">
        <f>SUM(N20:N23)</f>
        <v>746</v>
      </c>
      <c r="O19" s="76">
        <f t="shared" si="4"/>
        <v>44.484197972570065</v>
      </c>
      <c r="P19" s="74">
        <f>SUM(P20:P23)</f>
        <v>202</v>
      </c>
      <c r="Q19" s="74">
        <f>SUM(Q20:Q23)</f>
        <v>3070</v>
      </c>
      <c r="R19" s="74">
        <f>SUM(R20:R23)</f>
        <v>2136</v>
      </c>
    </row>
    <row r="20" spans="1:18" ht="17.25" customHeight="1">
      <c r="A20" s="62"/>
      <c r="B20" s="62"/>
      <c r="C20" s="77" t="s">
        <v>22</v>
      </c>
      <c r="D20" s="75">
        <f t="shared" si="0"/>
        <v>467</v>
      </c>
      <c r="E20" s="80">
        <v>882</v>
      </c>
      <c r="F20" s="75">
        <f t="shared" si="5"/>
        <v>900</v>
      </c>
      <c r="G20" s="79">
        <v>100</v>
      </c>
      <c r="H20" s="80">
        <v>51</v>
      </c>
      <c r="I20" s="79">
        <f t="shared" si="1"/>
        <v>5.666666666666666</v>
      </c>
      <c r="J20" s="80">
        <v>293</v>
      </c>
      <c r="K20" s="79">
        <f t="shared" si="2"/>
        <v>32.55555555555556</v>
      </c>
      <c r="L20" s="80">
        <v>490</v>
      </c>
      <c r="M20" s="79">
        <f t="shared" si="3"/>
        <v>54.44444444444444</v>
      </c>
      <c r="N20" s="80">
        <v>66</v>
      </c>
      <c r="O20" s="79">
        <f t="shared" si="4"/>
        <v>7.333333333333333</v>
      </c>
      <c r="P20" s="80">
        <v>169</v>
      </c>
      <c r="Q20" s="80">
        <v>280</v>
      </c>
      <c r="R20" s="80">
        <v>0</v>
      </c>
    </row>
    <row r="21" spans="1:18" ht="17.25" customHeight="1">
      <c r="A21" s="62"/>
      <c r="B21" s="62"/>
      <c r="C21" s="77" t="s">
        <v>20</v>
      </c>
      <c r="D21" s="75">
        <f t="shared" si="0"/>
        <v>1164</v>
      </c>
      <c r="E21" s="80">
        <v>510</v>
      </c>
      <c r="F21" s="75">
        <f t="shared" si="5"/>
        <v>655</v>
      </c>
      <c r="G21" s="79">
        <v>100</v>
      </c>
      <c r="H21" s="80">
        <v>0</v>
      </c>
      <c r="I21" s="79">
        <f t="shared" si="1"/>
        <v>0</v>
      </c>
      <c r="J21" s="80">
        <v>14</v>
      </c>
      <c r="K21" s="79">
        <f t="shared" si="2"/>
        <v>2.1374045801526718</v>
      </c>
      <c r="L21" s="80">
        <v>49</v>
      </c>
      <c r="M21" s="79">
        <f t="shared" si="3"/>
        <v>7.480916030534352</v>
      </c>
      <c r="N21" s="80">
        <v>592</v>
      </c>
      <c r="O21" s="79">
        <f t="shared" si="4"/>
        <v>90.38167938931298</v>
      </c>
      <c r="P21" s="80">
        <v>18</v>
      </c>
      <c r="Q21" s="80">
        <v>1001</v>
      </c>
      <c r="R21" s="80">
        <v>589</v>
      </c>
    </row>
    <row r="22" spans="1:18" ht="17.25" customHeight="1">
      <c r="A22" s="62"/>
      <c r="B22" s="62"/>
      <c r="C22" s="81" t="s">
        <v>24</v>
      </c>
      <c r="D22" s="75">
        <f t="shared" si="0"/>
        <v>428</v>
      </c>
      <c r="E22" s="82">
        <v>141</v>
      </c>
      <c r="F22" s="75">
        <f t="shared" si="5"/>
        <v>15</v>
      </c>
      <c r="G22" s="89">
        <v>100</v>
      </c>
      <c r="H22" s="82">
        <v>0</v>
      </c>
      <c r="I22" s="89">
        <f t="shared" si="1"/>
        <v>0</v>
      </c>
      <c r="J22" s="82">
        <v>1</v>
      </c>
      <c r="K22" s="89">
        <f t="shared" si="2"/>
        <v>6.666666666666667</v>
      </c>
      <c r="L22" s="82">
        <v>2</v>
      </c>
      <c r="M22" s="89">
        <f t="shared" si="3"/>
        <v>13.333333333333334</v>
      </c>
      <c r="N22" s="82">
        <v>12</v>
      </c>
      <c r="O22" s="89">
        <f t="shared" si="4"/>
        <v>80</v>
      </c>
      <c r="P22" s="82">
        <v>1</v>
      </c>
      <c r="Q22" s="82">
        <v>553</v>
      </c>
      <c r="R22" s="82">
        <v>415</v>
      </c>
    </row>
    <row r="23" spans="1:18" ht="17.25" customHeight="1">
      <c r="A23" s="62"/>
      <c r="B23" s="62"/>
      <c r="C23" s="83" t="s">
        <v>17</v>
      </c>
      <c r="D23" s="87">
        <f t="shared" si="0"/>
        <v>1226</v>
      </c>
      <c r="E23" s="86">
        <v>131</v>
      </c>
      <c r="F23" s="87">
        <f t="shared" si="5"/>
        <v>107</v>
      </c>
      <c r="G23" s="85">
        <v>100</v>
      </c>
      <c r="H23" s="86">
        <v>7</v>
      </c>
      <c r="I23" s="85">
        <f t="shared" si="1"/>
        <v>6.5420560747663545</v>
      </c>
      <c r="J23" s="86">
        <v>11</v>
      </c>
      <c r="K23" s="85">
        <f t="shared" si="2"/>
        <v>10.2803738317757</v>
      </c>
      <c r="L23" s="86">
        <v>13</v>
      </c>
      <c r="M23" s="85">
        <f t="shared" si="3"/>
        <v>12.149532710280374</v>
      </c>
      <c r="N23" s="86">
        <v>76</v>
      </c>
      <c r="O23" s="85">
        <f t="shared" si="4"/>
        <v>71.02803738317756</v>
      </c>
      <c r="P23" s="86">
        <v>14</v>
      </c>
      <c r="Q23" s="86">
        <v>1236</v>
      </c>
      <c r="R23" s="86">
        <v>1132</v>
      </c>
    </row>
    <row r="24" spans="1:18" ht="17.25" customHeight="1">
      <c r="A24" s="69" t="s">
        <v>25</v>
      </c>
      <c r="B24" s="70"/>
      <c r="C24" s="63"/>
      <c r="D24" s="73">
        <f t="shared" si="0"/>
        <v>45338</v>
      </c>
      <c r="E24" s="65">
        <f>SUM(E25:E26)</f>
        <v>36532</v>
      </c>
      <c r="F24" s="73">
        <f t="shared" si="5"/>
        <v>32475</v>
      </c>
      <c r="G24" s="76">
        <v>100</v>
      </c>
      <c r="H24" s="65">
        <f>SUM(H25:H26)</f>
        <v>7702</v>
      </c>
      <c r="I24" s="76">
        <f t="shared" si="1"/>
        <v>23.716705157813703</v>
      </c>
      <c r="J24" s="74">
        <f>SUM(J25:J26)</f>
        <v>3899</v>
      </c>
      <c r="K24" s="76">
        <f t="shared" si="2"/>
        <v>12.006158583525789</v>
      </c>
      <c r="L24" s="74">
        <f>SUM(L25:L26)</f>
        <v>3880</v>
      </c>
      <c r="M24" s="76">
        <f t="shared" si="3"/>
        <v>11.947652040030793</v>
      </c>
      <c r="N24" s="74">
        <f>SUM(N25:N26)</f>
        <v>16994</v>
      </c>
      <c r="O24" s="76">
        <f t="shared" si="4"/>
        <v>52.329484218629716</v>
      </c>
      <c r="P24" s="65">
        <f>SUM(P25:P26)</f>
        <v>2744</v>
      </c>
      <c r="Q24" s="65">
        <f>SUM(Q25:Q26)</f>
        <v>46651</v>
      </c>
      <c r="R24" s="74">
        <f>SUM(R25:R26)</f>
        <v>22132</v>
      </c>
    </row>
    <row r="25" spans="1:18" ht="17.25" customHeight="1">
      <c r="A25" s="62"/>
      <c r="B25" s="63"/>
      <c r="C25" s="77" t="s">
        <v>26</v>
      </c>
      <c r="D25" s="75">
        <f t="shared" si="0"/>
        <v>45100</v>
      </c>
      <c r="E25" s="80">
        <v>33449</v>
      </c>
      <c r="F25" s="75">
        <f t="shared" si="5"/>
        <v>29777</v>
      </c>
      <c r="G25" s="79">
        <v>100</v>
      </c>
      <c r="H25" s="80">
        <v>5228</v>
      </c>
      <c r="I25" s="79">
        <f t="shared" si="1"/>
        <v>17.557175000839575</v>
      </c>
      <c r="J25" s="80">
        <v>3819</v>
      </c>
      <c r="K25" s="79">
        <f t="shared" si="2"/>
        <v>12.825334990093024</v>
      </c>
      <c r="L25" s="80">
        <v>3814</v>
      </c>
      <c r="M25" s="79">
        <f t="shared" si="3"/>
        <v>12.808543506733386</v>
      </c>
      <c r="N25" s="80">
        <v>16916</v>
      </c>
      <c r="O25" s="79">
        <f t="shared" si="4"/>
        <v>56.80894650233401</v>
      </c>
      <c r="P25" s="80">
        <v>2612</v>
      </c>
      <c r="Q25" s="80">
        <v>46160</v>
      </c>
      <c r="R25" s="80">
        <v>22051</v>
      </c>
    </row>
    <row r="26" spans="1:18" ht="17.25" customHeight="1">
      <c r="A26" s="59"/>
      <c r="B26" s="60"/>
      <c r="C26" s="83" t="s">
        <v>17</v>
      </c>
      <c r="D26" s="87">
        <f t="shared" si="0"/>
        <v>238</v>
      </c>
      <c r="E26" s="86">
        <v>3083</v>
      </c>
      <c r="F26" s="87">
        <f t="shared" si="5"/>
        <v>2698</v>
      </c>
      <c r="G26" s="85">
        <v>100</v>
      </c>
      <c r="H26" s="86">
        <v>2474</v>
      </c>
      <c r="I26" s="85">
        <f t="shared" si="1"/>
        <v>91.69755374351371</v>
      </c>
      <c r="J26" s="86">
        <v>80</v>
      </c>
      <c r="K26" s="85">
        <f t="shared" si="2"/>
        <v>2.965159377316531</v>
      </c>
      <c r="L26" s="86">
        <v>66</v>
      </c>
      <c r="M26" s="85">
        <f t="shared" si="3"/>
        <v>2.446256486286138</v>
      </c>
      <c r="N26" s="86">
        <v>78</v>
      </c>
      <c r="O26" s="85">
        <f t="shared" si="4"/>
        <v>2.891030392883618</v>
      </c>
      <c r="P26" s="86">
        <v>132</v>
      </c>
      <c r="Q26" s="86">
        <v>491</v>
      </c>
      <c r="R26" s="86">
        <v>81</v>
      </c>
    </row>
    <row r="27" s="50" customFormat="1" ht="17.25" customHeight="1">
      <c r="A27" s="90" t="s">
        <v>28</v>
      </c>
    </row>
    <row r="28" s="50" customFormat="1" ht="17.25" customHeight="1">
      <c r="A28" s="90" t="s">
        <v>29</v>
      </c>
    </row>
    <row r="29" s="50" customFormat="1" ht="18" customHeight="1">
      <c r="A29" s="90" t="s">
        <v>30</v>
      </c>
    </row>
    <row r="30" s="50" customFormat="1" ht="13.5"/>
    <row r="31" s="50" customFormat="1" ht="13.5"/>
    <row r="32" s="50" customFormat="1" ht="13.5"/>
    <row r="33" s="50" customFormat="1" ht="13.5"/>
    <row r="34" s="50" customFormat="1" ht="13.5"/>
    <row r="35" s="50" customFormat="1" ht="13.5"/>
    <row r="36" s="50" customFormat="1" ht="13.5"/>
    <row r="37" s="50" customFormat="1" ht="13.5"/>
    <row r="38" s="50" customFormat="1" ht="13.5"/>
    <row r="39" s="50" customFormat="1" ht="13.5"/>
  </sheetData>
  <sheetProtection/>
  <mergeCells count="8">
    <mergeCell ref="A2:R2"/>
    <mergeCell ref="A4:C4"/>
    <mergeCell ref="F4:O4"/>
    <mergeCell ref="Q4:R4"/>
    <mergeCell ref="H5:I5"/>
    <mergeCell ref="J5:K5"/>
    <mergeCell ref="L5:M5"/>
    <mergeCell ref="N5:O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&amp;C&amp;"ＭＳ 明朝,標準"-3-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pane xSplit="1" ySplit="7" topLeftCell="B8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E30" sqref="E30"/>
    </sheetView>
  </sheetViews>
  <sheetFormatPr defaultColWidth="9.00390625" defaultRowHeight="13.5"/>
  <cols>
    <col min="1" max="1" width="15.125" style="0" customWidth="1"/>
    <col min="2" max="3" width="10.375" style="0" customWidth="1"/>
    <col min="4" max="8" width="8.125" style="0" customWidth="1"/>
    <col min="11" max="12" width="8.50390625" style="0" customWidth="1"/>
    <col min="13" max="13" width="9.50390625" style="0" bestFit="1" customWidth="1"/>
    <col min="14" max="15" width="8.125" style="0" customWidth="1"/>
  </cols>
  <sheetData>
    <row r="1" spans="1:14" s="94" customFormat="1" ht="18" customHeight="1">
      <c r="A1" s="93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s="95" customFormat="1" ht="18" customHeight="1">
      <c r="A2" s="164" t="s">
        <v>57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50"/>
    </row>
    <row r="3" spans="1:14" s="95" customFormat="1" ht="18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s="95" customFormat="1" ht="18" customHeight="1">
      <c r="A4" s="96" t="s">
        <v>58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5" ht="18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98" t="s">
        <v>59</v>
      </c>
    </row>
    <row r="6" spans="1:15" ht="18" customHeight="1">
      <c r="A6" s="99" t="s">
        <v>60</v>
      </c>
      <c r="B6" s="100" t="s">
        <v>61</v>
      </c>
      <c r="C6" s="100" t="s">
        <v>62</v>
      </c>
      <c r="D6" s="165" t="s">
        <v>63</v>
      </c>
      <c r="E6" s="166"/>
      <c r="F6" s="166"/>
      <c r="G6" s="166"/>
      <c r="H6" s="167"/>
      <c r="I6" s="168" t="s">
        <v>64</v>
      </c>
      <c r="J6" s="169"/>
      <c r="K6" s="169"/>
      <c r="L6" s="170"/>
      <c r="M6" s="102" t="s">
        <v>65</v>
      </c>
      <c r="N6" s="165" t="s">
        <v>66</v>
      </c>
      <c r="O6" s="167"/>
    </row>
    <row r="7" spans="1:15" ht="22.5">
      <c r="A7" s="103"/>
      <c r="B7" s="104" t="s">
        <v>67</v>
      </c>
      <c r="C7" s="104" t="s">
        <v>67</v>
      </c>
      <c r="D7" s="105"/>
      <c r="E7" s="106" t="s">
        <v>68</v>
      </c>
      <c r="F7" s="106" t="s">
        <v>69</v>
      </c>
      <c r="G7" s="106" t="s">
        <v>70</v>
      </c>
      <c r="H7" s="101" t="s">
        <v>71</v>
      </c>
      <c r="I7" s="107" t="s">
        <v>72</v>
      </c>
      <c r="J7" s="108" t="s">
        <v>73</v>
      </c>
      <c r="K7" s="109" t="s">
        <v>74</v>
      </c>
      <c r="L7" s="103" t="s">
        <v>55</v>
      </c>
      <c r="M7" s="110"/>
      <c r="N7" s="104"/>
      <c r="O7" s="106" t="s">
        <v>42</v>
      </c>
    </row>
    <row r="8" spans="1:15" ht="18" customHeight="1">
      <c r="A8" s="111" t="s">
        <v>75</v>
      </c>
      <c r="B8" s="112">
        <f>'別表４ - １－(1) 異議申立て'!B8+'別表４ - １－(2) 審査請求'!B8+'別表４ - １－(3)再審査請求'!B8</f>
        <v>28</v>
      </c>
      <c r="C8" s="112">
        <f>'別表４ - １－(1) 異議申立て'!C8+'別表４ - １－(2) 審査請求'!C8+'別表４ - １－(3)再審査請求'!C8</f>
        <v>7</v>
      </c>
      <c r="D8" s="112">
        <f>'別表４ - １－(1) 異議申立て'!D8+'別表４ - １－(2) 審査請求'!D8+'別表４ - １－(3)再審査請求'!D8</f>
        <v>1</v>
      </c>
      <c r="E8" s="112">
        <f>'別表４ - １－(1) 異議申立て'!E8+'別表４ - １－(2) 審査請求'!E8+'別表４ - １－(3)再審査請求'!E8</f>
        <v>0</v>
      </c>
      <c r="F8" s="112">
        <f>'別表４ - １－(1) 異議申立て'!F8+'別表４ - １－(2) 審査請求'!F8+'別表４ - １－(3)再審査請求'!F8</f>
        <v>1</v>
      </c>
      <c r="G8" s="112">
        <f>'別表４ - １－(1) 異議申立て'!G8+'別表４ - １－(2) 審査請求'!G8+'別表４ - １－(3)再審査請求'!G8</f>
        <v>0</v>
      </c>
      <c r="H8" s="112">
        <f>'別表４ - １－(1) 異議申立て'!H8+'別表４ - １－(2) 審査請求'!H8+'別表４ - １－(3)再審査請求'!H8</f>
        <v>0</v>
      </c>
      <c r="I8" s="112">
        <f>'別表４ - １－(1) 異議申立て'!I8+'別表４ - １－(2) 審査請求'!I8+'別表４ - １－(3)再審査請求'!I8</f>
        <v>0</v>
      </c>
      <c r="J8" s="112">
        <f>'別表４ - １－(1) 異議申立て'!J8+'別表４ - １－(2) 審査請求'!J8+'別表４ - １－(3)再審査請求'!J8</f>
        <v>0</v>
      </c>
      <c r="K8" s="112">
        <f>'別表４ - １－(1) 異議申立て'!K8+'別表４ - １－(2) 審査請求'!K8+'別表４ - １－(3)再審査請求'!K8</f>
        <v>1</v>
      </c>
      <c r="L8" s="112">
        <f>'別表４ - １－(1) 異議申立て'!L8+'別表４ - １－(2) 審査請求'!L8+'別表４ - １－(3)再審査請求'!L8</f>
        <v>0</v>
      </c>
      <c r="M8" s="112">
        <f>'別表４ - １－(1) 異議申立て'!M8+'別表４ - １－(2) 審査請求'!M8+'別表４ - １－(3)再審査請求'!M8</f>
        <v>0</v>
      </c>
      <c r="N8" s="112">
        <f>'別表４ - １－(1) 異議申立て'!N8+'別表４ - １－(2) 審査請求'!N8+'別表４ - １－(3)再審査請求'!N8</f>
        <v>34</v>
      </c>
      <c r="O8" s="112">
        <f>'別表４ - １－(1) 異議申立て'!O8+'別表４ - １－(2) 審査請求'!O8+'別表４ - １－(3)再審査請求'!O8</f>
        <v>28</v>
      </c>
    </row>
    <row r="9" spans="1:15" ht="18" customHeight="1">
      <c r="A9" s="113" t="s">
        <v>76</v>
      </c>
      <c r="B9" s="112">
        <f>'別表４ - １－(1) 異議申立て'!B9+'別表４ - １－(2) 審査請求'!B9+'別表４ - １－(3)再審査請求'!B9</f>
        <v>93</v>
      </c>
      <c r="C9" s="112">
        <f>'別表４ - １－(1) 異議申立て'!C9+'別表４ - １－(2) 審査請求'!C9+'別表４ - １－(3)再審査請求'!C9</f>
        <v>108</v>
      </c>
      <c r="D9" s="112">
        <f>'別表４ - １－(1) 異議申立て'!D9+'別表４ - １－(2) 審査請求'!D9+'別表４ - １－(3)再審査請求'!D9</f>
        <v>87</v>
      </c>
      <c r="E9" s="112">
        <f>'別表４ - １－(1) 異議申立て'!E9+'別表４ - １－(2) 審査請求'!E9+'別表４ - １－(3)再審査請求'!E9</f>
        <v>10</v>
      </c>
      <c r="F9" s="112">
        <f>'別表４ - １－(1) 異議申立て'!F9+'別表４ - １－(2) 審査請求'!F9+'別表４ - １－(3)再審査請求'!F9</f>
        <v>46</v>
      </c>
      <c r="G9" s="112">
        <f>'別表４ - １－(1) 異議申立て'!G9+'別表４ - １－(2) 審査請求'!G9+'別表４ - １－(3)再審査請求'!G9</f>
        <v>17</v>
      </c>
      <c r="H9" s="112">
        <f>'別表４ - １－(1) 異議申立て'!H9+'別表４ - １－(2) 審査請求'!H9+'別表４ - １－(3)再審査請求'!H9</f>
        <v>14</v>
      </c>
      <c r="I9" s="112">
        <f>'別表４ - １－(1) 異議申立て'!I9+'別表４ - １－(2) 審査請求'!I9+'別表４ - １－(3)再審査請求'!I9</f>
        <v>16</v>
      </c>
      <c r="J9" s="112">
        <f>'別表４ - １－(1) 異議申立て'!J9+'別表４ - １－(2) 審査請求'!J9+'別表４ - １－(3)再審査請求'!J9</f>
        <v>11</v>
      </c>
      <c r="K9" s="112">
        <f>'別表４ - １－(1) 異議申立て'!K9+'別表４ - １－(2) 審査請求'!K9+'別表４ - １－(3)再審査請求'!K9</f>
        <v>13</v>
      </c>
      <c r="L9" s="112">
        <f>'別表４ - １－(1) 異議申立て'!L9+'別表４ - １－(2) 審査請求'!L9+'別表４ - １－(3)再審査請求'!L9</f>
        <v>47</v>
      </c>
      <c r="M9" s="112">
        <f>'別表４ - １－(1) 異議申立て'!M9+'別表４ - １－(2) 審査請求'!M9+'別表４ - １－(3)再審査請求'!M9</f>
        <v>14</v>
      </c>
      <c r="N9" s="112">
        <f>'別表４ - １－(1) 異議申立て'!N9+'別表４ - １－(2) 審査請求'!N9+'別表４ - １－(3)再審査請求'!N9</f>
        <v>100</v>
      </c>
      <c r="O9" s="112">
        <f>'別表４ - １－(1) 異議申立て'!O9+'別表４ - １－(2) 審査請求'!O9+'別表４ - １－(3)再審査請求'!O9</f>
        <v>19</v>
      </c>
    </row>
    <row r="10" spans="1:15" ht="18" customHeight="1">
      <c r="A10" s="113" t="s">
        <v>77</v>
      </c>
      <c r="B10" s="112">
        <f>'別表４ - １－(1) 異議申立て'!B10+'別表４ - １－(2) 審査請求'!B10+'別表４ - １－(3)再審査請求'!B10</f>
        <v>7</v>
      </c>
      <c r="C10" s="112">
        <f>'別表４ - １－(1) 異議申立て'!C10+'別表４ - １－(2) 審査請求'!C10+'別表４ - １－(3)再審査請求'!C10</f>
        <v>34</v>
      </c>
      <c r="D10" s="112">
        <f>'別表４ - １－(1) 異議申立て'!D10+'別表４ - １－(2) 審査請求'!D10+'別表４ - １－(3)再審査請求'!D10</f>
        <v>7</v>
      </c>
      <c r="E10" s="112">
        <f>'別表４ - １－(1) 異議申立て'!E10+'別表４ - １－(2) 審査請求'!E10+'別表４ - １－(3)再審査請求'!E10</f>
        <v>1</v>
      </c>
      <c r="F10" s="112">
        <f>'別表４ - １－(1) 異議申立て'!F10+'別表４ - １－(2) 審査請求'!F10+'別表４ - １－(3)再審査請求'!F10</f>
        <v>6</v>
      </c>
      <c r="G10" s="112">
        <f>'別表４ - １－(1) 異議申立て'!G10+'別表４ - １－(2) 審査請求'!G10+'別表４ - １－(3)再審査請求'!G10</f>
        <v>0</v>
      </c>
      <c r="H10" s="112">
        <f>'別表４ - １－(1) 異議申立て'!H10+'別表４ - １－(2) 審査請求'!H10+'別表４ - １－(3)再審査請求'!H10</f>
        <v>0</v>
      </c>
      <c r="I10" s="112">
        <f>'別表４ - １－(1) 異議申立て'!I10+'別表４ - １－(2) 審査請求'!I10+'別表４ - １－(3)再審査請求'!I10</f>
        <v>0</v>
      </c>
      <c r="J10" s="112">
        <f>'別表４ - １－(1) 異議申立て'!J10+'別表４ - １－(2) 審査請求'!J10+'別表４ - １－(3)再審査請求'!J10</f>
        <v>0</v>
      </c>
      <c r="K10" s="112">
        <f>'別表４ - １－(1) 異議申立て'!K10+'別表４ - １－(2) 審査請求'!K10+'別表４ - １－(3)再審査請求'!K10</f>
        <v>2</v>
      </c>
      <c r="L10" s="112">
        <f>'別表４ - １－(1) 異議申立て'!L10+'別表４ - １－(2) 審査請求'!L10+'別表４ - １－(3)再審査請求'!L10</f>
        <v>5</v>
      </c>
      <c r="M10" s="112">
        <f>'別表４ - １－(1) 異議申立て'!M10+'別表４ - １－(2) 審査請求'!M10+'別表４ - １－(3)再審査請求'!M10</f>
        <v>0</v>
      </c>
      <c r="N10" s="112">
        <f>'別表４ - １－(1) 異議申立て'!N10+'別表４ - １－(2) 審査請求'!N10+'別表４ - １－(3)再審査請求'!N10</f>
        <v>34</v>
      </c>
      <c r="O10" s="112">
        <f>'別表４ - １－(1) 異議申立て'!O10+'別表４ - １－(2) 審査請求'!O10+'別表４ - １－(3)再審査請求'!O10</f>
        <v>1</v>
      </c>
    </row>
    <row r="11" spans="1:15" ht="18" customHeight="1">
      <c r="A11" s="113" t="s">
        <v>78</v>
      </c>
      <c r="B11" s="112">
        <f>'別表４ - １－(1) 異議申立て'!B11+'別表４ - １－(2) 審査請求'!B11+'別表４ - １－(3)再審査請求'!B11</f>
        <v>3</v>
      </c>
      <c r="C11" s="112">
        <f>'別表４ - １－(1) 異議申立て'!C11+'別表４ - １－(2) 審査請求'!C11+'別表４ - １－(3)再審査請求'!C11</f>
        <v>7</v>
      </c>
      <c r="D11" s="112">
        <f>'別表４ - １－(1) 異議申立て'!D11+'別表４ - １－(2) 審査請求'!D11+'別表４ - １－(3)再審査請求'!D11</f>
        <v>8</v>
      </c>
      <c r="E11" s="112">
        <f>'別表４ - １－(1) 異議申立て'!E11+'別表４ - １－(2) 審査請求'!E11+'別表４ - １－(3)再審査請求'!E11</f>
        <v>3</v>
      </c>
      <c r="F11" s="112">
        <f>'別表４ - １－(1) 異議申立て'!F11+'別表４ - １－(2) 審査請求'!F11+'別表４ - １－(3)再審査請求'!F11</f>
        <v>5</v>
      </c>
      <c r="G11" s="112">
        <f>'別表４ - １－(1) 異議申立て'!G11+'別表４ - １－(2) 審査請求'!G11+'別表４ - １－(3)再審査請求'!G11</f>
        <v>0</v>
      </c>
      <c r="H11" s="112">
        <f>'別表４ - １－(1) 異議申立て'!H11+'別表４ - １－(2) 審査請求'!H11+'別表４ - １－(3)再審査請求'!H11</f>
        <v>0</v>
      </c>
      <c r="I11" s="112">
        <f>'別表４ - １－(1) 異議申立て'!I11+'別表４ - １－(2) 審査請求'!I11+'別表４ - １－(3)再審査請求'!I11</f>
        <v>5</v>
      </c>
      <c r="J11" s="112">
        <f>'別表４ - １－(1) 異議申立て'!J11+'別表４ - １－(2) 審査請求'!J11+'別表４ - １－(3)再審査請求'!J11</f>
        <v>0</v>
      </c>
      <c r="K11" s="112">
        <f>'別表４ - １－(1) 異議申立て'!K11+'別表４ - １－(2) 審査請求'!K11+'別表４ - １－(3)再審査請求'!K11</f>
        <v>0</v>
      </c>
      <c r="L11" s="112">
        <f>'別表４ - １－(1) 異議申立て'!L11+'別表４ - １－(2) 審査請求'!L11+'別表４ - １－(3)再審査請求'!L11</f>
        <v>3</v>
      </c>
      <c r="M11" s="112">
        <f>'別表４ - １－(1) 異議申立て'!M11+'別表４ - １－(2) 審査請求'!M11+'別表４ - １－(3)再審査請求'!M11</f>
        <v>1</v>
      </c>
      <c r="N11" s="112">
        <f>'別表４ - １－(1) 異議申立て'!N11+'別表４ - １－(2) 審査請求'!N11+'別表４ - １－(3)再審査請求'!N11</f>
        <v>1</v>
      </c>
      <c r="O11" s="112">
        <f>'別表４ - １－(1) 異議申立て'!O11+'別表４ - １－(2) 審査請求'!O11+'別表４ - １－(3)再審査請求'!O11</f>
        <v>0</v>
      </c>
    </row>
    <row r="12" spans="1:15" ht="18" customHeight="1">
      <c r="A12" s="113" t="s">
        <v>79</v>
      </c>
      <c r="B12" s="112">
        <f>'別表４ - １－(1) 異議申立て'!B12+'別表４ - １－(2) 審査請求'!B12+'別表４ - １－(3)再審査請求'!B12</f>
        <v>13</v>
      </c>
      <c r="C12" s="112">
        <f>'別表４ - １－(1) 異議申立て'!C12+'別表４ - １－(2) 審査請求'!C12+'別表４ - １－(3)再審査請求'!C12</f>
        <v>2</v>
      </c>
      <c r="D12" s="112">
        <f>'別表４ - １－(1) 異議申立て'!D12+'別表４ - １－(2) 審査請求'!D12+'別表４ - １－(3)再審査請求'!D12</f>
        <v>1</v>
      </c>
      <c r="E12" s="112">
        <f>'別表４ - １－(1) 異議申立て'!E12+'別表４ - １－(2) 審査請求'!E12+'別表４ - １－(3)再審査請求'!E12</f>
        <v>1</v>
      </c>
      <c r="F12" s="112">
        <f>'別表４ - １－(1) 異議申立て'!F12+'別表４ - １－(2) 審査請求'!F12+'別表４ - １－(3)再審査請求'!F12</f>
        <v>0</v>
      </c>
      <c r="G12" s="112">
        <f>'別表４ - １－(1) 異議申立て'!G12+'別表４ - １－(2) 審査請求'!G12+'別表４ - １－(3)再審査請求'!G12</f>
        <v>0</v>
      </c>
      <c r="H12" s="112">
        <f>'別表４ - １－(1) 異議申立て'!H12+'別表４ - １－(2) 審査請求'!H12+'別表４ - １－(3)再審査請求'!H12</f>
        <v>0</v>
      </c>
      <c r="I12" s="112">
        <f>'別表４ - １－(1) 異議申立て'!I12+'別表４ - １－(2) 審査請求'!I12+'別表４ - １－(3)再審査請求'!I12</f>
        <v>0</v>
      </c>
      <c r="J12" s="112">
        <f>'別表４ - １－(1) 異議申立て'!J12+'別表４ - １－(2) 審査請求'!J12+'別表４ - １－(3)再審査請求'!J12</f>
        <v>0</v>
      </c>
      <c r="K12" s="112">
        <f>'別表４ - １－(1) 異議申立て'!K12+'別表４ - １－(2) 審査請求'!K12+'別表４ - １－(3)再審査請求'!K12</f>
        <v>0</v>
      </c>
      <c r="L12" s="112">
        <f>'別表４ - １－(1) 異議申立て'!L12+'別表４ - １－(2) 審査請求'!L12+'別表４ - １－(3)再審査請求'!L12</f>
        <v>1</v>
      </c>
      <c r="M12" s="112">
        <f>'別表４ - １－(1) 異議申立て'!M12+'別表４ - １－(2) 審査請求'!M12+'別表４ - １－(3)再審査請求'!M12</f>
        <v>2</v>
      </c>
      <c r="N12" s="112">
        <f>'別表４ - １－(1) 異議申立て'!N12+'別表４ - １－(2) 審査請求'!N12+'別表４ - １－(3)再審査請求'!N12</f>
        <v>12</v>
      </c>
      <c r="O12" s="112">
        <f>'別表４ - １－(1) 異議申立て'!O12+'別表４ - １－(2) 審査請求'!O12+'別表４ - １－(3)再審査請求'!O12</f>
        <v>11</v>
      </c>
    </row>
    <row r="13" spans="1:15" ht="18" customHeight="1">
      <c r="A13" s="113" t="s">
        <v>80</v>
      </c>
      <c r="B13" s="112">
        <f>'別表４ - １－(1) 異議申立て'!B13+'別表４ - １－(2) 審査請求'!B13+'別表４ - １－(3)再審査請求'!B13</f>
        <v>18</v>
      </c>
      <c r="C13" s="112">
        <f>'別表４ - １－(1) 異議申立て'!C13+'別表４ - １－(2) 審査請求'!C13+'別表４ - １－(3)再審査請求'!C13</f>
        <v>24</v>
      </c>
      <c r="D13" s="112">
        <f>'別表４ - １－(1) 異議申立て'!D13+'別表４ - １－(2) 審査請求'!D13+'別表４ - １－(3)再審査請求'!D13</f>
        <v>12</v>
      </c>
      <c r="E13" s="112">
        <f>'別表４ - １－(1) 異議申立て'!E13+'別表４ - １－(2) 審査請求'!E13+'別表４ - １－(3)再審査請求'!E13</f>
        <v>0</v>
      </c>
      <c r="F13" s="112">
        <f>'別表４ - １－(1) 異議申立て'!F13+'別表４ - １－(2) 審査請求'!F13+'別表４ - １－(3)再審査請求'!F13</f>
        <v>12</v>
      </c>
      <c r="G13" s="112">
        <f>'別表４ - １－(1) 異議申立て'!G13+'別表４ - １－(2) 審査請求'!G13+'別表４ - １－(3)再審査請求'!G13</f>
        <v>0</v>
      </c>
      <c r="H13" s="112">
        <f>'別表４ - １－(1) 異議申立て'!H13+'別表４ - １－(2) 審査請求'!H13+'別表４ - １－(3)再審査請求'!H13</f>
        <v>0</v>
      </c>
      <c r="I13" s="112">
        <f>'別表４ - １－(1) 異議申立て'!I13+'別表４ - １－(2) 審査請求'!I13+'別表４ - １－(3)再審査請求'!I13</f>
        <v>0</v>
      </c>
      <c r="J13" s="112">
        <f>'別表４ - １－(1) 異議申立て'!J13+'別表４ - １－(2) 審査請求'!J13+'別表４ - １－(3)再審査請求'!J13</f>
        <v>1</v>
      </c>
      <c r="K13" s="112">
        <f>'別表４ - １－(1) 異議申立て'!K13+'別表４ - １－(2) 審査請求'!K13+'別表４ - １－(3)再審査請求'!K13</f>
        <v>8</v>
      </c>
      <c r="L13" s="112">
        <f>'別表４ - １－(1) 異議申立て'!L13+'別表４ - １－(2) 審査請求'!L13+'別表４ - １－(3)再審査請求'!L13</f>
        <v>3</v>
      </c>
      <c r="M13" s="112">
        <f>'別表４ - １－(1) 異議申立て'!M13+'別表４ - １－(2) 審査請求'!M13+'別表４ - １－(3)再審査請求'!M13</f>
        <v>0</v>
      </c>
      <c r="N13" s="112">
        <f>'別表４ - １－(1) 異議申立て'!N13+'別表４ - １－(2) 審査請求'!N13+'別表４ - １－(3)再審査請求'!N13</f>
        <v>30</v>
      </c>
      <c r="O13" s="112">
        <f>'別表４ - １－(1) 異議申立て'!O13+'別表４ - １－(2) 審査請求'!O13+'別表４ - １－(3)再審査請求'!O13</f>
        <v>8</v>
      </c>
    </row>
    <row r="14" spans="1:15" ht="18" customHeight="1">
      <c r="A14" s="113" t="s">
        <v>81</v>
      </c>
      <c r="B14" s="112">
        <f>'別表４ - １－(1) 異議申立て'!B14+'別表４ - １－(2) 審査請求'!B14+'別表４ - １－(3)再審査請求'!B14</f>
        <v>5</v>
      </c>
      <c r="C14" s="112">
        <f>'別表４ - １－(1) 異議申立て'!C14+'別表４ - １－(2) 審査請求'!C14+'別表４ - １－(3)再審査請求'!C14</f>
        <v>22</v>
      </c>
      <c r="D14" s="112">
        <f>'別表４ - １－(1) 異議申立て'!D14+'別表４ - １－(2) 審査請求'!D14+'別表４ - １－(3)再審査請求'!D14</f>
        <v>2</v>
      </c>
      <c r="E14" s="112">
        <f>'別表４ - １－(1) 異議申立て'!E14+'別表４ - １－(2) 審査請求'!E14+'別表４ - １－(3)再審査請求'!E14</f>
        <v>1</v>
      </c>
      <c r="F14" s="112">
        <f>'別表４ - １－(1) 異議申立て'!F14+'別表４ - １－(2) 審査請求'!F14+'別表４ - １－(3)再審査請求'!F14</f>
        <v>1</v>
      </c>
      <c r="G14" s="112">
        <f>'別表４ - １－(1) 異議申立て'!G14+'別表４ - １－(2) 審査請求'!G14+'別表４ - １－(3)再審査請求'!G14</f>
        <v>0</v>
      </c>
      <c r="H14" s="112">
        <f>'別表４ - １－(1) 異議申立て'!H14+'別表４ - １－(2) 審査請求'!H14+'別表４ - １－(3)再審査請求'!H14</f>
        <v>0</v>
      </c>
      <c r="I14" s="112">
        <f>'別表４ - １－(1) 異議申立て'!I14+'別表４ - １－(2) 審査請求'!I14+'別表４ - １－(3)再審査請求'!I14</f>
        <v>0</v>
      </c>
      <c r="J14" s="112">
        <f>'別表４ - １－(1) 異議申立て'!J14+'別表４ - １－(2) 審査請求'!J14+'別表４ - １－(3)再審査請求'!J14</f>
        <v>0</v>
      </c>
      <c r="K14" s="112">
        <f>'別表４ - １－(1) 異議申立て'!K14+'別表４ - １－(2) 審査請求'!K14+'別表４ - １－(3)再審査請求'!K14</f>
        <v>2</v>
      </c>
      <c r="L14" s="112">
        <f>'別表４ - １－(1) 異議申立て'!L14+'別表４ - １－(2) 審査請求'!L14+'別表４ - １－(3)再審査請求'!L14</f>
        <v>0</v>
      </c>
      <c r="M14" s="112">
        <f>'別表４ - １－(1) 異議申立て'!M14+'別表４ - １－(2) 審査請求'!M14+'別表４ - １－(3)再審査請求'!M14</f>
        <v>1</v>
      </c>
      <c r="N14" s="112">
        <f>'別表４ - １－(1) 異議申立て'!N14+'別表４ - １－(2) 審査請求'!N14+'別表４ - １－(3)再審査請求'!N14</f>
        <v>24</v>
      </c>
      <c r="O14" s="112">
        <f>'別表４ - １－(1) 異議申立て'!O14+'別表４ - １－(2) 審査請求'!O14+'別表４ - １－(3)再審査請求'!O14</f>
        <v>2</v>
      </c>
    </row>
    <row r="15" spans="1:15" ht="18" customHeight="1">
      <c r="A15" s="113" t="s">
        <v>82</v>
      </c>
      <c r="B15" s="112">
        <f>'別表４ - １－(1) 異議申立て'!B15+'別表４ - １－(2) 審査請求'!B15+'別表４ - １－(3)再審査請求'!B15</f>
        <v>34</v>
      </c>
      <c r="C15" s="112">
        <f>'別表４ - １－(1) 異議申立て'!C15+'別表４ - １－(2) 審査請求'!C15+'別表４ - １－(3)再審査請求'!C15</f>
        <v>114</v>
      </c>
      <c r="D15" s="112">
        <f>'別表４ - １－(1) 異議申立て'!D15+'別表４ - １－(2) 審査請求'!D15+'別表４ - １－(3)再審査請求'!D15</f>
        <v>114</v>
      </c>
      <c r="E15" s="112">
        <f>'別表４ - １－(1) 異議申立て'!E15+'別表４ - １－(2) 審査請求'!E15+'別表４ - １－(3)再審査請求'!E15</f>
        <v>6</v>
      </c>
      <c r="F15" s="112">
        <f>'別表４ - １－(1) 異議申立て'!F15+'別表４ - １－(2) 審査請求'!F15+'別表４ - １－(3)再審査請求'!F15</f>
        <v>104</v>
      </c>
      <c r="G15" s="112">
        <f>'別表４ - １－(1) 異議申立て'!G15+'別表４ - １－(2) 審査請求'!G15+'別表４ - １－(3)再審査請求'!G15</f>
        <v>4</v>
      </c>
      <c r="H15" s="112">
        <f>'別表４ - １－(1) 異議申立て'!H15+'別表４ - １－(2) 審査請求'!H15+'別表４ - １－(3)再審査請求'!H15</f>
        <v>0</v>
      </c>
      <c r="I15" s="112">
        <f>'別表４ - １－(1) 異議申立て'!I15+'別表４ - １－(2) 審査請求'!I15+'別表４ - １－(3)再審査請求'!I15</f>
        <v>75</v>
      </c>
      <c r="J15" s="112">
        <f>'別表４ - １－(1) 異議申立て'!J15+'別表４ - １－(2) 審査請求'!J15+'別表４ - １－(3)再審査請求'!J15</f>
        <v>34</v>
      </c>
      <c r="K15" s="112">
        <f>'別表４ - １－(1) 異議申立て'!K15+'別表４ - １－(2) 審査請求'!K15+'別表４ - １－(3)再審査請求'!K15</f>
        <v>4</v>
      </c>
      <c r="L15" s="112">
        <f>'別表４ - １－(1) 異議申立て'!L15+'別表４ - １－(2) 審査請求'!L15+'別表４ - １－(3)再審査請求'!L15</f>
        <v>1</v>
      </c>
      <c r="M15" s="112">
        <f>'別表４ - １－(1) 異議申立て'!M15+'別表４ - １－(2) 審査請求'!M15+'別表４ - １－(3)再審査請求'!M15</f>
        <v>0</v>
      </c>
      <c r="N15" s="112">
        <f>'別表４ - １－(1) 異議申立て'!N15+'別表４ - １－(2) 審査請求'!N15+'別表４ - １－(3)再審査請求'!N15</f>
        <v>34</v>
      </c>
      <c r="O15" s="112">
        <f>'別表４ - １－(1) 異議申立て'!O15+'別表４ - １－(2) 審査請求'!O15+'別表４ - １－(3)再審査請求'!O15</f>
        <v>0</v>
      </c>
    </row>
    <row r="16" spans="1:15" ht="18" customHeight="1">
      <c r="A16" s="113" t="s">
        <v>83</v>
      </c>
      <c r="B16" s="112">
        <f>'別表４ - １－(1) 異議申立て'!B16+'別表４ - １－(2) 審査請求'!B16+'別表４ - １－(3)再審査請求'!B16</f>
        <v>0</v>
      </c>
      <c r="C16" s="112">
        <f>'別表４ - １－(1) 異議申立て'!C16+'別表４ - １－(2) 審査請求'!C16+'別表４ - １－(3)再審査請求'!C16</f>
        <v>0</v>
      </c>
      <c r="D16" s="112">
        <f>'別表４ - １－(1) 異議申立て'!D16+'別表４ - １－(2) 審査請求'!D16+'別表４ - １－(3)再審査請求'!D16</f>
        <v>0</v>
      </c>
      <c r="E16" s="112">
        <f>'別表４ - １－(1) 異議申立て'!E16+'別表４ - １－(2) 審査請求'!E16+'別表４ - １－(3)再審査請求'!E16</f>
        <v>0</v>
      </c>
      <c r="F16" s="112">
        <f>'別表４ - １－(1) 異議申立て'!F16+'別表４ - １－(2) 審査請求'!F16+'別表４ - １－(3)再審査請求'!F16</f>
        <v>0</v>
      </c>
      <c r="G16" s="112">
        <f>'別表４ - １－(1) 異議申立て'!G16+'別表４ - １－(2) 審査請求'!G16+'別表４ - １－(3)再審査請求'!G16</f>
        <v>0</v>
      </c>
      <c r="H16" s="112">
        <f>'別表４ - １－(1) 異議申立て'!H16+'別表４ - １－(2) 審査請求'!H16+'別表４ - １－(3)再審査請求'!H16</f>
        <v>0</v>
      </c>
      <c r="I16" s="112">
        <f>'別表４ - １－(1) 異議申立て'!I16+'別表４ - １－(2) 審査請求'!I16+'別表４ - １－(3)再審査請求'!I16</f>
        <v>0</v>
      </c>
      <c r="J16" s="112">
        <f>'別表４ - １－(1) 異議申立て'!J16+'別表４ - １－(2) 審査請求'!J16+'別表４ - １－(3)再審査請求'!J16</f>
        <v>0</v>
      </c>
      <c r="K16" s="112">
        <f>'別表４ - １－(1) 異議申立て'!K16+'別表４ - １－(2) 審査請求'!K16+'別表４ - １－(3)再審査請求'!K16</f>
        <v>0</v>
      </c>
      <c r="L16" s="112">
        <f>'別表４ - １－(1) 異議申立て'!L16+'別表４ - １－(2) 審査請求'!L16+'別表４ - １－(3)再審査請求'!L16</f>
        <v>0</v>
      </c>
      <c r="M16" s="112">
        <f>'別表４ - １－(1) 異議申立て'!M16+'別表４ - １－(2) 審査請求'!M16+'別表４ - １－(3)再審査請求'!M16</f>
        <v>0</v>
      </c>
      <c r="N16" s="112">
        <f>'別表４ - １－(1) 異議申立て'!N16+'別表４ - １－(2) 審査請求'!N16+'別表４ - １－(3)再審査請求'!N16</f>
        <v>0</v>
      </c>
      <c r="O16" s="112">
        <f>'別表４ - １－(1) 異議申立て'!O16+'別表４ - １－(2) 審査請求'!O16+'別表４ - １－(3)再審査請求'!O16</f>
        <v>0</v>
      </c>
    </row>
    <row r="17" spans="1:15" ht="18" customHeight="1">
      <c r="A17" s="113" t="s">
        <v>84</v>
      </c>
      <c r="B17" s="112">
        <f>'別表４ - １－(1) 異議申立て'!B17+'別表４ - １－(2) 審査請求'!B17+'別表４ - １－(3)再審査請求'!B17</f>
        <v>216</v>
      </c>
      <c r="C17" s="112">
        <f>'別表４ - １－(1) 異議申立て'!C17+'別表４ - １－(2) 審査請求'!C17+'別表４ - １－(3)再審査請求'!C17</f>
        <v>699</v>
      </c>
      <c r="D17" s="112">
        <f>'別表４ - １－(1) 異議申立て'!D17+'別表４ - １－(2) 審査請求'!D17+'別表４ - １－(3)再審査請求'!D17</f>
        <v>346</v>
      </c>
      <c r="E17" s="112">
        <f>'別表４ - １－(1) 異議申立て'!E17+'別表４ - １－(2) 審査請求'!E17+'別表４ - １－(3)再審査請求'!E17</f>
        <v>24</v>
      </c>
      <c r="F17" s="112">
        <f>'別表４ - １－(1) 異議申立て'!F17+'別表４ - １－(2) 審査請求'!F17+'別表４ - １－(3)再審査請求'!F17</f>
        <v>258</v>
      </c>
      <c r="G17" s="112">
        <f>'別表４ - １－(1) 異議申立て'!G17+'別表４ - １－(2) 審査請求'!G17+'別表４ - １－(3)再審査請求'!G17</f>
        <v>63</v>
      </c>
      <c r="H17" s="112">
        <f>'別表４ - １－(1) 異議申立て'!H17+'別表４ - １－(2) 審査請求'!H17+'別表４ - １－(3)再審査請求'!H17</f>
        <v>1</v>
      </c>
      <c r="I17" s="112">
        <f>'別表４ - １－(1) 異議申立て'!I17+'別表４ - １－(2) 審査請求'!I17+'別表４ - １－(3)再審査請求'!I17</f>
        <v>109</v>
      </c>
      <c r="J17" s="112">
        <f>'別表４ - １－(1) 異議申立て'!J17+'別表４ - １－(2) 審査請求'!J17+'別表４ - １－(3)再審査請求'!J17</f>
        <v>64</v>
      </c>
      <c r="K17" s="112">
        <f>'別表４ - １－(1) 異議申立て'!K17+'別表４ - １－(2) 審査請求'!K17+'別表４ - １－(3)再審査請求'!K17</f>
        <v>132</v>
      </c>
      <c r="L17" s="112">
        <f>'別表４ - １－(1) 異議申立て'!L17+'別表４ - １－(2) 審査請求'!L17+'別表４ - １－(3)再審査請求'!L17</f>
        <v>41</v>
      </c>
      <c r="M17" s="112">
        <f>'別表４ - １－(1) 異議申立て'!M17+'別表４ - １－(2) 審査請求'!M17+'別表４ - １－(3)再審査請求'!M17</f>
        <v>44</v>
      </c>
      <c r="N17" s="112">
        <f>'別表４ - １－(1) 異議申立て'!N17+'別表４ - １－(2) 審査請求'!N17+'別表４ - １－(3)再審査請求'!N17</f>
        <v>525</v>
      </c>
      <c r="O17" s="112">
        <f>'別表４ - １－(1) 異議申立て'!O17+'別表４ - １－(2) 審査請求'!O17+'別表４ - １－(3)再審査請求'!O17</f>
        <v>35</v>
      </c>
    </row>
    <row r="18" spans="1:15" ht="18" customHeight="1">
      <c r="A18" s="113" t="s">
        <v>85</v>
      </c>
      <c r="B18" s="112">
        <f>'別表４ - １－(1) 異議申立て'!B18+'別表４ - １－(2) 審査請求'!B18+'別表４ - １－(3)再審査請求'!B18</f>
        <v>160</v>
      </c>
      <c r="C18" s="112">
        <f>'別表４ - １－(1) 異議申立て'!C18+'別表４ - １－(2) 審査請求'!C18+'別表４ - １－(3)再審査請求'!C18</f>
        <v>81</v>
      </c>
      <c r="D18" s="112">
        <f>'別表４ - １－(1) 異議申立て'!D18+'別表４ - １－(2) 審査請求'!D18+'別表４ - １－(3)再審査請求'!D18</f>
        <v>65</v>
      </c>
      <c r="E18" s="112">
        <f>'別表４ - １－(1) 異議申立て'!E18+'別表４ - １－(2) 審査請求'!E18+'別表４ - １－(3)再審査請求'!E18</f>
        <v>33</v>
      </c>
      <c r="F18" s="112">
        <f>'別表４ - １－(1) 異議申立て'!F18+'別表４ - １－(2) 審査請求'!F18+'別表４ - １－(3)再審査請求'!F18</f>
        <v>29</v>
      </c>
      <c r="G18" s="112">
        <f>'別表４ - １－(1) 異議申立て'!G18+'別表４ - １－(2) 審査請求'!G18+'別表４ - １－(3)再審査請求'!G18</f>
        <v>3</v>
      </c>
      <c r="H18" s="112">
        <f>'別表４ - １－(1) 異議申立て'!H18+'別表４ - １－(2) 審査請求'!H18+'別表４ - １－(3)再審査請求'!H18</f>
        <v>0</v>
      </c>
      <c r="I18" s="112">
        <f>'別表４ - １－(1) 異議申立て'!I18+'別表４ - １－(2) 審査請求'!I18+'別表４ - １－(3)再審査請求'!I18</f>
        <v>3</v>
      </c>
      <c r="J18" s="112">
        <f>'別表４ - １－(1) 異議申立て'!J18+'別表４ - １－(2) 審査請求'!J18+'別表４ - １－(3)再審査請求'!J18</f>
        <v>11</v>
      </c>
      <c r="K18" s="112">
        <f>'別表４ - １－(1) 異議申立て'!K18+'別表４ - １－(2) 審査請求'!K18+'別表４ - １－(3)再審査請求'!K18</f>
        <v>8</v>
      </c>
      <c r="L18" s="112">
        <f>'別表４ - １－(1) 異議申立て'!L18+'別表４ - １－(2) 審査請求'!L18+'別表４ - １－(3)再審査請求'!L18</f>
        <v>43</v>
      </c>
      <c r="M18" s="112">
        <f>'別表４ - １－(1) 異議申立て'!M18+'別表４ - １－(2) 審査請求'!M18+'別表４ - １－(3)再審査請求'!M18</f>
        <v>0</v>
      </c>
      <c r="N18" s="112">
        <f>'別表４ - １－(1) 異議申立て'!N18+'別表４ - １－(2) 審査請求'!N18+'別表４ - １－(3)再審査請求'!N18</f>
        <v>176</v>
      </c>
      <c r="O18" s="112">
        <f>'別表４ - １－(1) 異議申立て'!O18+'別表４ - １－(2) 審査請求'!O18+'別表４ - １－(3)再審査請求'!O18</f>
        <v>108</v>
      </c>
    </row>
    <row r="19" spans="1:15" ht="18" customHeight="1">
      <c r="A19" s="113" t="s">
        <v>86</v>
      </c>
      <c r="B19" s="112">
        <f>'別表４ - １－(1) 異議申立て'!B19+'別表４ - １－(2) 審査請求'!B19+'別表４ - １－(3)再審査請求'!B19</f>
        <v>4619</v>
      </c>
      <c r="C19" s="112">
        <f>'別表４ - １－(1) 異議申立て'!C19+'別表４ - １－(2) 審査請求'!C19+'別表４ - １－(3)再審査請求'!C19</f>
        <v>8608</v>
      </c>
      <c r="D19" s="112">
        <f>'別表４ - １－(1) 異議申立て'!D19+'別表４ - １－(2) 審査請求'!D19+'別表４ - １－(3)再審査請求'!D19</f>
        <v>7485</v>
      </c>
      <c r="E19" s="112">
        <f>'別表４ - １－(1) 異議申立て'!E19+'別表４ - １－(2) 審査請求'!E19+'別表４ - １－(3)再審査請求'!E19</f>
        <v>1041</v>
      </c>
      <c r="F19" s="112">
        <f>'別表４ - １－(1) 異議申立て'!F19+'別表４ - １－(2) 審査請求'!F19+'別表４ - １－(3)再審査請求'!F19</f>
        <v>5759</v>
      </c>
      <c r="G19" s="112">
        <f>'別表４ - １－(1) 異議申立て'!G19+'別表４ - １－(2) 審査請求'!G19+'別表４ - １－(3)再審査請求'!G19</f>
        <v>685</v>
      </c>
      <c r="H19" s="112">
        <f>'別表４ - １－(1) 異議申立て'!H19+'別表４ - １－(2) 審査請求'!H19+'別表４ - １－(3)再審査請求'!H19</f>
        <v>0</v>
      </c>
      <c r="I19" s="112">
        <f>'別表４ - １－(1) 異議申立て'!I19+'別表４ - １－(2) 審査請求'!I19+'別表４ - １－(3)再審査請求'!I19</f>
        <v>3439</v>
      </c>
      <c r="J19" s="112">
        <f>'別表４ - １－(1) 異議申立て'!J19+'別表４ - １－(2) 審査請求'!J19+'別表４ - １－(3)再審査請求'!J19</f>
        <v>841</v>
      </c>
      <c r="K19" s="112">
        <f>'別表４ - １－(1) 異議申立て'!K19+'別表４ - １－(2) 審査請求'!K19+'別表４ - １－(3)再審査請求'!K19</f>
        <v>2551</v>
      </c>
      <c r="L19" s="112">
        <f>'別表４ - １－(1) 異議申立て'!L19+'別表４ - １－(2) 審査請求'!L19+'別表４ - １－(3)再審査請求'!L19</f>
        <v>654</v>
      </c>
      <c r="M19" s="112">
        <f>'別表４ - １－(1) 異議申立て'!M19+'別表４ - １－(2) 審査請求'!M19+'別表４ - １－(3)再審査請求'!M19</f>
        <v>1564</v>
      </c>
      <c r="N19" s="112">
        <f>'別表４ - １－(1) 異議申立て'!N19+'別表４ - １－(2) 審査請求'!N19+'別表４ - １－(3)再審査請求'!N19</f>
        <v>4178</v>
      </c>
      <c r="O19" s="112">
        <f>'別表４ - １－(1) 異議申立て'!O19+'別表４ - １－(2) 審査請求'!O19+'別表４ - １－(3)再審査請求'!O19</f>
        <v>659</v>
      </c>
    </row>
    <row r="20" spans="1:15" ht="18" customHeight="1">
      <c r="A20" s="113" t="s">
        <v>87</v>
      </c>
      <c r="B20" s="112">
        <f>'別表４ - １－(1) 異議申立て'!B20+'別表４ - １－(2) 審査請求'!B20+'別表４ - １－(3)再審査請求'!B20</f>
        <v>31</v>
      </c>
      <c r="C20" s="112">
        <f>'別表４ - １－(1) 異議申立て'!C20+'別表４ - １－(2) 審査請求'!C20+'別表４ - １－(3)再審査請求'!C20</f>
        <v>7</v>
      </c>
      <c r="D20" s="112">
        <f>'別表４ - １－(1) 異議申立て'!D20+'別表４ - １－(2) 審査請求'!D20+'別表４ - １－(3)再審査請求'!D20</f>
        <v>19</v>
      </c>
      <c r="E20" s="112">
        <f>'別表４ - １－(1) 異議申立て'!E20+'別表４ - １－(2) 審査請求'!E20+'別表４ - １－(3)再審査請求'!E20</f>
        <v>10</v>
      </c>
      <c r="F20" s="112">
        <f>'別表４ - １－(1) 異議申立て'!F20+'別表４ - １－(2) 審査請求'!F20+'別表４ - １－(3)再審査請求'!F20</f>
        <v>9</v>
      </c>
      <c r="G20" s="112">
        <f>'別表４ - １－(1) 異議申立て'!G20+'別表４ - １－(2) 審査請求'!G20+'別表４ - １－(3)再審査請求'!G20</f>
        <v>0</v>
      </c>
      <c r="H20" s="112">
        <f>'別表４ - １－(1) 異議申立て'!H20+'別表４ - １－(2) 審査請求'!H20+'別表４ - １－(3)再審査請求'!H20</f>
        <v>0</v>
      </c>
      <c r="I20" s="112">
        <f>'別表４ - １－(1) 異議申立て'!I20+'別表４ - １－(2) 審査請求'!I20+'別表４ - １－(3)再審査請求'!I20</f>
        <v>0</v>
      </c>
      <c r="J20" s="112">
        <f>'別表４ - １－(1) 異議申立て'!J20+'別表４ - １－(2) 審査請求'!J20+'別表４ - １－(3)再審査請求'!J20</f>
        <v>2</v>
      </c>
      <c r="K20" s="112">
        <f>'別表４ - １－(1) 異議申立て'!K20+'別表４ - １－(2) 審査請求'!K20+'別表４ - １－(3)再審査請求'!K20</f>
        <v>11</v>
      </c>
      <c r="L20" s="112">
        <f>'別表４ - １－(1) 異議申立て'!L20+'別表４ - １－(2) 審査請求'!L20+'別表４ - １－(3)再審査請求'!L20</f>
        <v>6</v>
      </c>
      <c r="M20" s="112">
        <f>'別表４ - １－(1) 異議申立て'!M20+'別表４ - １－(2) 審査請求'!M20+'別表４ - １－(3)再審査請求'!M20</f>
        <v>0</v>
      </c>
      <c r="N20" s="112">
        <f>'別表４ - １－(1) 異議申立て'!N20+'別表４ - １－(2) 審査請求'!N20+'別表４ - １－(3)再審査請求'!N20</f>
        <v>19</v>
      </c>
      <c r="O20" s="112">
        <f>'別表４ - １－(1) 異議申立て'!O20+'別表４ - １－(2) 審査請求'!O20+'別表４ - １－(3)再審査請求'!O20</f>
        <v>13</v>
      </c>
    </row>
    <row r="21" spans="1:15" ht="18" customHeight="1">
      <c r="A21" s="113" t="s">
        <v>88</v>
      </c>
      <c r="B21" s="112">
        <f>'別表４ - １－(1) 異議申立て'!B21+'別表４ - １－(2) 審査請求'!B21+'別表４ - １－(3)再審査請求'!B21</f>
        <v>4319</v>
      </c>
      <c r="C21" s="112">
        <f>'別表４ - １－(1) 異議申立て'!C21+'別表４ - １－(2) 審査請求'!C21+'別表４ - １－(3)再審査請求'!C21</f>
        <v>8489</v>
      </c>
      <c r="D21" s="112">
        <f>'別表４ - １－(1) 異議申立て'!D21+'別表４ - １－(2) 審査請求'!D21+'別表４ - １－(3)再審査請求'!D21</f>
        <v>7160</v>
      </c>
      <c r="E21" s="112">
        <f>'別表４ - １－(1) 異議申立て'!E21+'別表４ - １－(2) 審査請求'!E21+'別表４ - １－(3)再審査請求'!E21</f>
        <v>804</v>
      </c>
      <c r="F21" s="112">
        <f>'別表４ - １－(1) 異議申立て'!F21+'別表４ - １－(2) 審査請求'!F21+'別表４ - １－(3)再審査請求'!F21</f>
        <v>6017</v>
      </c>
      <c r="G21" s="112">
        <f>'別表４ - １－(1) 異議申立て'!G21+'別表４ - １－(2) 審査請求'!G21+'別表４ - １－(3)再審査請求'!G21</f>
        <v>339</v>
      </c>
      <c r="H21" s="112">
        <f>'別表４ - １－(1) 異議申立て'!H21+'別表４ - １－(2) 審査請求'!H21+'別表４ - １－(3)再審査請求'!H21</f>
        <v>0</v>
      </c>
      <c r="I21" s="112">
        <f>'別表４ - １－(1) 異議申立て'!I21+'別表４ - １－(2) 審査請求'!I21+'別表４ - １－(3)再審査請求'!I21</f>
        <v>3772</v>
      </c>
      <c r="J21" s="112">
        <f>'別表４ - １－(1) 異議申立て'!J21+'別表４ - １－(2) 審査請求'!J21+'別表４ - １－(3)再審査請求'!J21</f>
        <v>1431</v>
      </c>
      <c r="K21" s="112">
        <f>'別表４ - １－(1) 異議申立て'!K21+'別表４ - １－(2) 審査請求'!K21+'別表４ - １－(3)再審査請求'!K21</f>
        <v>969</v>
      </c>
      <c r="L21" s="112">
        <f>'別表４ - １－(1) 異議申立て'!L21+'別表４ - １－(2) 審査請求'!L21+'別表４ - １－(3)再審査請求'!L21</f>
        <v>988</v>
      </c>
      <c r="M21" s="112">
        <f>'別表４ - １－(1) 異議申立て'!M21+'別表４ - １－(2) 審査請求'!M21+'別表４ - １－(3)再審査請求'!M21</f>
        <v>1395</v>
      </c>
      <c r="N21" s="112">
        <f>'別表４ - １－(1) 異議申立て'!N21+'別表４ - １－(2) 審査請求'!N21+'別表４ - １－(3)再審査請求'!N21</f>
        <v>4253</v>
      </c>
      <c r="O21" s="112">
        <f>'別表４ - １－(1) 異議申立て'!O21+'別表４ - １－(2) 審査請求'!O21+'別表４ - １－(3)再審査請求'!O21</f>
        <v>1632</v>
      </c>
    </row>
    <row r="22" spans="1:15" ht="18" customHeight="1">
      <c r="A22" s="113" t="s">
        <v>89</v>
      </c>
      <c r="B22" s="112">
        <f>'別表４ - １－(1) 異議申立て'!B22+'別表４ - １－(2) 審査請求'!B22+'別表４ - １－(3)再審査請求'!B22</f>
        <v>21</v>
      </c>
      <c r="C22" s="112">
        <f>'別表４ - １－(1) 異議申立て'!C22+'別表４ - １－(2) 審査請求'!C22+'別表４ - １－(3)再審査請求'!C22</f>
        <v>33</v>
      </c>
      <c r="D22" s="112">
        <f>'別表４ - １－(1) 異議申立て'!D22+'別表４ - １－(2) 審査請求'!D22+'別表４ - １－(3)再審査請求'!D22</f>
        <v>22</v>
      </c>
      <c r="E22" s="112">
        <f>'別表４ - １－(1) 異議申立て'!E22+'別表４ - １－(2) 審査請求'!E22+'別表４ - １－(3)再審査請求'!E22</f>
        <v>5</v>
      </c>
      <c r="F22" s="112">
        <f>'別表４ - １－(1) 異議申立て'!F22+'別表４ - １－(2) 審査請求'!F22+'別表４ - １－(3)再審査請求'!F22</f>
        <v>14</v>
      </c>
      <c r="G22" s="112">
        <f>'別表４ - １－(1) 異議申立て'!G22+'別表４ - １－(2) 審査請求'!G22+'別表４ - １－(3)再審査請求'!G22</f>
        <v>3</v>
      </c>
      <c r="H22" s="112">
        <f>'別表４ - １－(1) 異議申立て'!H22+'別表４ - １－(2) 審査請求'!H22+'別表４ - １－(3)再審査請求'!H22</f>
        <v>0</v>
      </c>
      <c r="I22" s="112">
        <f>'別表４ - １－(1) 異議申立て'!I22+'別表４ - １－(2) 審査請求'!I22+'別表４ - １－(3)再審査請求'!I22</f>
        <v>0</v>
      </c>
      <c r="J22" s="112">
        <f>'別表４ - １－(1) 異議申立て'!J22+'別表４ - １－(2) 審査請求'!J22+'別表４ - １－(3)再審査請求'!J22</f>
        <v>5</v>
      </c>
      <c r="K22" s="112">
        <f>'別表４ - １－(1) 異議申立て'!K22+'別表４ - １－(2) 審査請求'!K22+'別表４ - １－(3)再審査請求'!K22</f>
        <v>14</v>
      </c>
      <c r="L22" s="112">
        <f>'別表４ - １－(1) 異議申立て'!L22+'別表４ - １－(2) 審査請求'!L22+'別表４ - １－(3)再審査請求'!L22</f>
        <v>3</v>
      </c>
      <c r="M22" s="112">
        <f>'別表４ - １－(1) 異議申立て'!M22+'別表４ - １－(2) 審査請求'!M22+'別表４ - １－(3)再審査請求'!M22</f>
        <v>0</v>
      </c>
      <c r="N22" s="112">
        <f>'別表４ - １－(1) 異議申立て'!N22+'別表４ - １－(2) 審査請求'!N22+'別表４ - １－(3)再審査請求'!N22</f>
        <v>32</v>
      </c>
      <c r="O22" s="112">
        <f>'別表４ - １－(1) 異議申立て'!O22+'別表４ - １－(2) 審査請求'!O22+'別表４ - １－(3)再審査請求'!O22</f>
        <v>6</v>
      </c>
    </row>
    <row r="23" spans="1:15" ht="18" customHeight="1">
      <c r="A23" s="113" t="s">
        <v>90</v>
      </c>
      <c r="B23" s="112">
        <f>'別表４ - １－(1) 異議申立て'!B23+'別表４ - １－(2) 審査請求'!B23+'別表４ - １－(3)再審査請求'!B23</f>
        <v>114</v>
      </c>
      <c r="C23" s="112">
        <f>'別表４ - １－(1) 異議申立て'!C23+'別表４ - １－(2) 審査請求'!C23+'別表４ - １－(3)再審査請求'!C23</f>
        <v>84</v>
      </c>
      <c r="D23" s="112">
        <f>'別表４ - １－(1) 異議申立て'!D23+'別表４ - １－(2) 審査請求'!D23+'別表４ - １－(3)再審査請求'!D23</f>
        <v>61</v>
      </c>
      <c r="E23" s="112">
        <f>'別表４ - １－(1) 異議申立て'!E23+'別表４ - １－(2) 審査請求'!E23+'別表４ - １－(3)再審査請求'!E23</f>
        <v>4</v>
      </c>
      <c r="F23" s="112">
        <f>'別表４ - １－(1) 異議申立て'!F23+'別表４ - １－(2) 審査請求'!F23+'別表４ - １－(3)再審査請求'!F23</f>
        <v>52</v>
      </c>
      <c r="G23" s="112">
        <f>'別表４ - １－(1) 異議申立て'!G23+'別表４ - １－(2) 審査請求'!G23+'別表４ - １－(3)再審査請求'!G23</f>
        <v>5</v>
      </c>
      <c r="H23" s="112">
        <f>'別表４ - １－(1) 異議申立て'!H23+'別表４ - １－(2) 審査請求'!H23+'別表４ - １－(3)再審査請求'!H23</f>
        <v>0</v>
      </c>
      <c r="I23" s="112">
        <f>'別表４ - １－(1) 異議申立て'!I23+'別表４ - １－(2) 審査請求'!I23+'別表４ - １－(3)再審査請求'!I23</f>
        <v>4</v>
      </c>
      <c r="J23" s="112">
        <f>'別表４ - １－(1) 異議申立て'!J23+'別表４ - １－(2) 審査請求'!J23+'別表４ - １－(3)再審査請求'!J23</f>
        <v>10</v>
      </c>
      <c r="K23" s="112">
        <f>'別表４ - １－(1) 異議申立て'!K23+'別表４ - １－(2) 審査請求'!K23+'別表４ - １－(3)再審査請求'!K23</f>
        <v>34</v>
      </c>
      <c r="L23" s="112">
        <f>'別表４ - １－(1) 異議申立て'!L23+'別表４ - １－(2) 審査請求'!L23+'別表４ - １－(3)再審査請求'!L23</f>
        <v>13</v>
      </c>
      <c r="M23" s="112">
        <f>'別表４ - １－(1) 異議申立て'!M23+'別表４ - １－(2) 審査請求'!M23+'別表４ - １－(3)再審査請求'!M23</f>
        <v>8</v>
      </c>
      <c r="N23" s="112">
        <f>'別表４ - １－(1) 異議申立て'!N23+'別表４ - １－(2) 審査請求'!N23+'別表４ - １－(3)再審査請求'!N23</f>
        <v>129</v>
      </c>
      <c r="O23" s="112">
        <f>'別表４ - １－(1) 異議申立て'!O23+'別表４ - １－(2) 審査請求'!O23+'別表４ - １－(3)再審査請求'!O23</f>
        <v>59</v>
      </c>
    </row>
    <row r="24" spans="1:15" ht="18" customHeight="1">
      <c r="A24" s="113" t="s">
        <v>91</v>
      </c>
      <c r="B24" s="112">
        <f>'別表４ - １－(1) 異議申立て'!B24+'別表４ - １－(2) 審査請求'!B24+'別表４ - １－(3)再審査請求'!B24</f>
        <v>1949</v>
      </c>
      <c r="C24" s="112">
        <f>'別表４ - １－(1) 異議申立て'!C24+'別表４ - １－(2) 審査請求'!C24+'別表４ - １－(3)再審査請求'!C24</f>
        <v>206</v>
      </c>
      <c r="D24" s="112">
        <f>'別表４ - １－(1) 異議申立て'!D24+'別表４ - １－(2) 審査請求'!D24+'別表４ - １－(3)再審査請求'!D24</f>
        <v>182</v>
      </c>
      <c r="E24" s="112">
        <f>'別表４ - １－(1) 異議申立て'!E24+'別表４ - １－(2) 審査請求'!E24+'別表４ - １－(3)再審査請求'!E24</f>
        <v>4</v>
      </c>
      <c r="F24" s="112">
        <f>'別表４ - １－(1) 異議申立て'!F24+'別表４ - １－(2) 審査請求'!F24+'別表４ - １－(3)再審査請求'!F24</f>
        <v>99</v>
      </c>
      <c r="G24" s="112">
        <f>'別表４ - １－(1) 異議申立て'!G24+'別表４ - １－(2) 審査請求'!G24+'別表４ - １－(3)再審査請求'!G24</f>
        <v>79</v>
      </c>
      <c r="H24" s="112">
        <f>'別表４ - １－(1) 異議申立て'!H24+'別表４ - １－(2) 審査請求'!H24+'別表４ - １－(3)再審査請求'!H24</f>
        <v>0</v>
      </c>
      <c r="I24" s="112">
        <f>'別表４ - １－(1) 異議申立て'!I24+'別表４ - １－(2) 審査請求'!I24+'別表４ - １－(3)再審査請求'!I24</f>
        <v>13</v>
      </c>
      <c r="J24" s="112">
        <f>'別表４ - １－(1) 異議申立て'!J24+'別表４ - １－(2) 審査請求'!J24+'別表４ - １－(3)再審査請求'!J24</f>
        <v>37</v>
      </c>
      <c r="K24" s="112">
        <f>'別表４ - １－(1) 異議申立て'!K24+'別表４ - １－(2) 審査請求'!K24+'別表４ - １－(3)再審査請求'!K24</f>
        <v>36</v>
      </c>
      <c r="L24" s="112">
        <f>'別表４ - １－(1) 異議申立て'!L24+'別表４ - １－(2) 審査請求'!L24+'別表４ - １－(3)再審査請求'!L24</f>
        <v>96</v>
      </c>
      <c r="M24" s="112">
        <f>'別表４ - １－(1) 異議申立て'!M24+'別表４ - １－(2) 審査請求'!M24+'別表４ - １－(3)再審査請求'!M24</f>
        <v>21</v>
      </c>
      <c r="N24" s="112">
        <f>'別表４ - １－(1) 異議申立て'!N24+'別表４ - １－(2) 審査請求'!N24+'別表４ - １－(3)再審査請求'!N24</f>
        <v>1952</v>
      </c>
      <c r="O24" s="112">
        <f>'別表４ - １－(1) 異議申立て'!O24+'別表４ - １－(2) 審査請求'!O24+'別表４ - １－(3)再審査請求'!O24</f>
        <v>1792</v>
      </c>
    </row>
    <row r="25" spans="1:15" ht="18" customHeight="1">
      <c r="A25" s="113" t="s">
        <v>92</v>
      </c>
      <c r="B25" s="112">
        <f>'別表４ - １－(1) 異議申立て'!B25+'別表４ - １－(2) 審査請求'!B25+'別表４ - １－(3)再審査請求'!B25</f>
        <v>168</v>
      </c>
      <c r="C25" s="112">
        <f>'別表４ - １－(1) 異議申立て'!C25+'別表４ - １－(2) 審査請求'!C25+'別表４ - １－(3)再審査請求'!C25</f>
        <v>53</v>
      </c>
      <c r="D25" s="112">
        <f>'別表４ - １－(1) 異議申立て'!D25+'別表４ - １－(2) 審査請求'!D25+'別表４ - １－(3)再審査請求'!D25</f>
        <v>64</v>
      </c>
      <c r="E25" s="112">
        <f>'別表４ - １－(1) 異議申立て'!E25+'別表４ - １－(2) 審査請求'!E25+'別表４ - １－(3)再審査請求'!E25</f>
        <v>5</v>
      </c>
      <c r="F25" s="112">
        <f>'別表４ - １－(1) 異議申立て'!F25+'別表４ - １－(2) 審査請求'!F25+'別表４ - １－(3)再審査請求'!F25</f>
        <v>53</v>
      </c>
      <c r="G25" s="112">
        <f>'別表４ - １－(1) 異議申立て'!G25+'別表４ - １－(2) 審査請求'!G25+'別表４ - １－(3)再審査請求'!G25</f>
        <v>6</v>
      </c>
      <c r="H25" s="112">
        <f>'別表４ - １－(1) 異議申立て'!H25+'別表４ - １－(2) 審査請求'!H25+'別表４ - １－(3)再審査請求'!H25</f>
        <v>0</v>
      </c>
      <c r="I25" s="112">
        <f>'別表４ - １－(1) 異議申立て'!I25+'別表４ - １－(2) 審査請求'!I25+'別表４ - １－(3)再審査請求'!I25</f>
        <v>0</v>
      </c>
      <c r="J25" s="112">
        <f>'別表４ - １－(1) 異議申立て'!J25+'別表４ - １－(2) 審査請求'!J25+'別表４ - １－(3)再審査請求'!J25</f>
        <v>0</v>
      </c>
      <c r="K25" s="112">
        <f>'別表４ - １－(1) 異議申立て'!K25+'別表４ - １－(2) 審査請求'!K25+'別表４ - １－(3)再審査請求'!K25</f>
        <v>7</v>
      </c>
      <c r="L25" s="112">
        <f>'別表４ - １－(1) 異議申立て'!L25+'別表４ - １－(2) 審査請求'!L25+'別表４ - １－(3)再審査請求'!L25</f>
        <v>57</v>
      </c>
      <c r="M25" s="112">
        <f>'別表４ - １－(1) 異議申立て'!M25+'別表４ - １－(2) 審査請求'!M25+'別表４ - １－(3)再審査請求'!M25</f>
        <v>5</v>
      </c>
      <c r="N25" s="112">
        <f>'別表４ - １－(1) 異議申立て'!N25+'別表４ - １－(2) 審査請求'!N25+'別表４ - １－(3)再審査請求'!N25</f>
        <v>152</v>
      </c>
      <c r="O25" s="112">
        <f>'別表４ - １－(1) 異議申立て'!O25+'別表４ - １－(2) 審査請求'!O25+'別表４ - １－(3)再審査請求'!O25</f>
        <v>106</v>
      </c>
    </row>
    <row r="26" spans="1:15" ht="18" customHeight="1" thickBot="1">
      <c r="A26" s="114" t="s">
        <v>93</v>
      </c>
      <c r="B26" s="115">
        <f>'別表４ - １－(1) 異議申立て'!B26+'別表４ - １－(2) 審査請求'!B26+'別表４ - １－(3)再審査請求'!B26</f>
        <v>195</v>
      </c>
      <c r="C26" s="115">
        <f>'別表４ - １－(1) 異議申立て'!C26+'別表４ - １－(2) 審査請求'!C26+'別表４ - １－(3)再審査請求'!C26</f>
        <v>196</v>
      </c>
      <c r="D26" s="115">
        <f>'別表４ - １－(1) 異議申立て'!D26+'別表４ - １－(2) 審査請求'!D26+'別表４ - １－(3)再審査請求'!D26</f>
        <v>204</v>
      </c>
      <c r="E26" s="115">
        <f>'別表４ - １－(1) 異議申立て'!E26+'別表４ - １－(2) 審査請求'!E26+'別表４ - １－(3)再審査請求'!E26</f>
        <v>23</v>
      </c>
      <c r="F26" s="115">
        <f>'別表４ - １－(1) 異議申立て'!F26+'別表４ - １－(2) 審査請求'!F26+'別表４ - １－(3)再審査請求'!F26</f>
        <v>166</v>
      </c>
      <c r="G26" s="115">
        <f>'別表４ - １－(1) 異議申立て'!G26+'別表４ - １－(2) 審査請求'!G26+'別表４ - １－(3)再審査請求'!G26</f>
        <v>15</v>
      </c>
      <c r="H26" s="115">
        <f>'別表４ - １－(1) 異議申立て'!H26+'別表４ - １－(2) 審査請求'!H26+'別表４ - １－(3)再審査請求'!H26</f>
        <v>0</v>
      </c>
      <c r="I26" s="115">
        <f>'別表４ - １－(1) 異議申立て'!I26+'別表４ - １－(2) 審査請求'!I26+'別表４ - １－(3)再審査請求'!I26</f>
        <v>16</v>
      </c>
      <c r="J26" s="115">
        <f>'別表４ - １－(1) 異議申立て'!J26+'別表４ - １－(2) 審査請求'!J26+'別表４ - １－(3)再審査請求'!J26</f>
        <v>76</v>
      </c>
      <c r="K26" s="115">
        <f>'別表４ - １－(1) 異議申立て'!K26+'別表４ - １－(2) 審査請求'!K26+'別表４ - １－(3)再審査請求'!K26</f>
        <v>41</v>
      </c>
      <c r="L26" s="115">
        <f>'別表４ - １－(1) 異議申立て'!L26+'別表４ - １－(2) 審査請求'!L26+'別表４ - １－(3)再審査請求'!L26</f>
        <v>71</v>
      </c>
      <c r="M26" s="115">
        <f>'別表４ - １－(1) 異議申立て'!M26+'別表４ - １－(2) 審査請求'!M26+'別表４ - １－(3)再審査請求'!M26</f>
        <v>0</v>
      </c>
      <c r="N26" s="115">
        <f>'別表４ - １－(1) 異議申立て'!N26+'別表４ - １－(2) 審査請求'!N26+'別表４ - １－(3)再審査請求'!N26</f>
        <v>187</v>
      </c>
      <c r="O26" s="115">
        <f>'別表４ - １－(1) 異議申立て'!O26+'別表４ - １－(2) 審査請求'!O26+'別表４ - １－(3)再審査請求'!O26</f>
        <v>57</v>
      </c>
    </row>
    <row r="27" spans="1:15" ht="18" customHeight="1" thickTop="1">
      <c r="A27" s="116" t="s">
        <v>94</v>
      </c>
      <c r="B27" s="117">
        <f>SUM(B8:B26)</f>
        <v>11993</v>
      </c>
      <c r="C27" s="117">
        <f aca="true" t="shared" si="0" ref="C27:O27">SUM(C8:C26)</f>
        <v>18774</v>
      </c>
      <c r="D27" s="117">
        <f t="shared" si="0"/>
        <v>15840</v>
      </c>
      <c r="E27" s="117">
        <f>SUM(E8:E26)</f>
        <v>1975</v>
      </c>
      <c r="F27" s="117">
        <f t="shared" si="0"/>
        <v>12631</v>
      </c>
      <c r="G27" s="117">
        <f>SUM(G8:G26)</f>
        <v>1219</v>
      </c>
      <c r="H27" s="117">
        <f t="shared" si="0"/>
        <v>15</v>
      </c>
      <c r="I27" s="117">
        <f t="shared" si="0"/>
        <v>7452</v>
      </c>
      <c r="J27" s="117">
        <f t="shared" si="0"/>
        <v>2523</v>
      </c>
      <c r="K27" s="117">
        <f t="shared" si="0"/>
        <v>3833</v>
      </c>
      <c r="L27" s="117">
        <f t="shared" si="0"/>
        <v>2032</v>
      </c>
      <c r="M27" s="117">
        <f t="shared" si="0"/>
        <v>3055</v>
      </c>
      <c r="N27" s="117">
        <f t="shared" si="0"/>
        <v>11872</v>
      </c>
      <c r="O27" s="117">
        <f t="shared" si="0"/>
        <v>4536</v>
      </c>
    </row>
  </sheetData>
  <sheetProtection/>
  <mergeCells count="4">
    <mergeCell ref="A2:O2"/>
    <mergeCell ref="D6:H6"/>
    <mergeCell ref="I6:L6"/>
    <mergeCell ref="N6:O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&amp;C&amp;"ＭＳ 明朝,標準"-4-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pane xSplit="1" ySplit="7" topLeftCell="B8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F31" sqref="F31"/>
    </sheetView>
  </sheetViews>
  <sheetFormatPr defaultColWidth="9.00390625" defaultRowHeight="13.5"/>
  <cols>
    <col min="1" max="1" width="15.125" style="0" customWidth="1"/>
    <col min="2" max="3" width="10.375" style="0" customWidth="1"/>
    <col min="4" max="8" width="8.125" style="0" customWidth="1"/>
    <col min="11" max="12" width="8.50390625" style="0" customWidth="1"/>
    <col min="13" max="13" width="9.50390625" style="0" customWidth="1"/>
    <col min="14" max="15" width="8.125" style="0" customWidth="1"/>
  </cols>
  <sheetData>
    <row r="1" spans="1:14" s="94" customFormat="1" ht="18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s="95" customFormat="1" ht="18" customHeight="1">
      <c r="A2" s="164" t="s">
        <v>57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50"/>
    </row>
    <row r="3" spans="1:14" s="95" customFormat="1" ht="18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s="95" customFormat="1" ht="18" customHeight="1">
      <c r="A4" s="96" t="s">
        <v>95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5" ht="18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98" t="s">
        <v>59</v>
      </c>
    </row>
    <row r="6" spans="1:15" ht="18" customHeight="1">
      <c r="A6" s="99" t="s">
        <v>60</v>
      </c>
      <c r="B6" s="100" t="s">
        <v>61</v>
      </c>
      <c r="C6" s="100" t="s">
        <v>62</v>
      </c>
      <c r="D6" s="165" t="s">
        <v>63</v>
      </c>
      <c r="E6" s="166"/>
      <c r="F6" s="166"/>
      <c r="G6" s="166"/>
      <c r="H6" s="167"/>
      <c r="I6" s="168" t="s">
        <v>64</v>
      </c>
      <c r="J6" s="169"/>
      <c r="K6" s="169"/>
      <c r="L6" s="170"/>
      <c r="M6" s="102" t="s">
        <v>65</v>
      </c>
      <c r="N6" s="165" t="s">
        <v>66</v>
      </c>
      <c r="O6" s="167"/>
    </row>
    <row r="7" spans="1:15" ht="22.5">
      <c r="A7" s="103"/>
      <c r="B7" s="104" t="s">
        <v>67</v>
      </c>
      <c r="C7" s="104" t="s">
        <v>67</v>
      </c>
      <c r="D7" s="105"/>
      <c r="E7" s="106" t="s">
        <v>68</v>
      </c>
      <c r="F7" s="106" t="s">
        <v>69</v>
      </c>
      <c r="G7" s="106" t="s">
        <v>70</v>
      </c>
      <c r="H7" s="101" t="s">
        <v>71</v>
      </c>
      <c r="I7" s="107" t="s">
        <v>72</v>
      </c>
      <c r="J7" s="108" t="s">
        <v>73</v>
      </c>
      <c r="K7" s="109" t="s">
        <v>74</v>
      </c>
      <c r="L7" s="103" t="s">
        <v>55</v>
      </c>
      <c r="M7" s="110"/>
      <c r="N7" s="104"/>
      <c r="O7" s="106" t="s">
        <v>42</v>
      </c>
    </row>
    <row r="8" spans="1:15" ht="18" customHeight="1">
      <c r="A8" s="111" t="s">
        <v>75</v>
      </c>
      <c r="B8" s="112">
        <f>D8+M8+N8-C8</f>
        <v>0</v>
      </c>
      <c r="C8" s="118">
        <v>0</v>
      </c>
      <c r="D8" s="112">
        <f>SUM(E8:H8)</f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</row>
    <row r="9" spans="1:15" ht="18" customHeight="1">
      <c r="A9" s="119" t="s">
        <v>76</v>
      </c>
      <c r="B9" s="112">
        <f aca="true" t="shared" si="0" ref="B9:B25">D9+M9+N9-C9</f>
        <v>0</v>
      </c>
      <c r="C9" s="118">
        <v>0</v>
      </c>
      <c r="D9" s="112">
        <f aca="true" t="shared" si="1" ref="D9:D26">SUM(E9:H9)</f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</row>
    <row r="10" spans="1:15" ht="18" customHeight="1">
      <c r="A10" s="119" t="s">
        <v>77</v>
      </c>
      <c r="B10" s="112">
        <f t="shared" si="0"/>
        <v>0</v>
      </c>
      <c r="C10" s="118">
        <v>0</v>
      </c>
      <c r="D10" s="112">
        <f t="shared" si="1"/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</row>
    <row r="11" spans="1:15" ht="18" customHeight="1">
      <c r="A11" s="119" t="s">
        <v>78</v>
      </c>
      <c r="B11" s="112">
        <f t="shared" si="0"/>
        <v>3</v>
      </c>
      <c r="C11" s="118">
        <v>7</v>
      </c>
      <c r="D11" s="112">
        <f t="shared" si="1"/>
        <v>8</v>
      </c>
      <c r="E11" s="121">
        <v>3</v>
      </c>
      <c r="F11" s="121">
        <v>5</v>
      </c>
      <c r="G11" s="121">
        <v>0</v>
      </c>
      <c r="H11" s="121">
        <v>0</v>
      </c>
      <c r="I11" s="121">
        <v>5</v>
      </c>
      <c r="J11" s="121">
        <v>0</v>
      </c>
      <c r="K11" s="121">
        <v>0</v>
      </c>
      <c r="L11" s="121">
        <v>3</v>
      </c>
      <c r="M11" s="122">
        <v>1</v>
      </c>
      <c r="N11" s="122">
        <v>1</v>
      </c>
      <c r="O11" s="121">
        <v>0</v>
      </c>
    </row>
    <row r="12" spans="1:15" ht="18" customHeight="1">
      <c r="A12" s="119" t="s">
        <v>79</v>
      </c>
      <c r="B12" s="112">
        <f>D12+M12+N12-C12</f>
        <v>0</v>
      </c>
      <c r="C12" s="118">
        <v>0</v>
      </c>
      <c r="D12" s="112">
        <f t="shared" si="1"/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2">
        <v>0</v>
      </c>
      <c r="N12" s="122">
        <v>0</v>
      </c>
      <c r="O12" s="121">
        <v>0</v>
      </c>
    </row>
    <row r="13" spans="1:15" ht="18" customHeight="1">
      <c r="A13" s="119" t="s">
        <v>80</v>
      </c>
      <c r="B13" s="112">
        <f t="shared" si="0"/>
        <v>15</v>
      </c>
      <c r="C13" s="118">
        <v>17</v>
      </c>
      <c r="D13" s="112">
        <f t="shared" si="1"/>
        <v>9</v>
      </c>
      <c r="E13" s="120">
        <v>0</v>
      </c>
      <c r="F13" s="120">
        <v>9</v>
      </c>
      <c r="G13" s="120">
        <v>0</v>
      </c>
      <c r="H13" s="120">
        <v>0</v>
      </c>
      <c r="I13" s="120">
        <v>0</v>
      </c>
      <c r="J13" s="120">
        <v>1</v>
      </c>
      <c r="K13" s="120">
        <v>6</v>
      </c>
      <c r="L13" s="120">
        <v>2</v>
      </c>
      <c r="M13" s="118">
        <v>0</v>
      </c>
      <c r="N13" s="118">
        <v>23</v>
      </c>
      <c r="O13" s="118">
        <v>8</v>
      </c>
    </row>
    <row r="14" spans="1:15" ht="18" customHeight="1">
      <c r="A14" s="119" t="s">
        <v>81</v>
      </c>
      <c r="B14" s="112">
        <f t="shared" si="0"/>
        <v>4</v>
      </c>
      <c r="C14" s="118">
        <v>21</v>
      </c>
      <c r="D14" s="112">
        <f t="shared" si="1"/>
        <v>2</v>
      </c>
      <c r="E14" s="118">
        <v>1</v>
      </c>
      <c r="F14" s="118">
        <v>1</v>
      </c>
      <c r="G14" s="118">
        <v>0</v>
      </c>
      <c r="H14" s="118">
        <v>0</v>
      </c>
      <c r="I14" s="118">
        <v>0</v>
      </c>
      <c r="J14" s="118">
        <v>0</v>
      </c>
      <c r="K14" s="118">
        <v>2</v>
      </c>
      <c r="L14" s="118">
        <v>0</v>
      </c>
      <c r="M14" s="118">
        <v>0</v>
      </c>
      <c r="N14" s="118">
        <v>23</v>
      </c>
      <c r="O14" s="118">
        <v>2</v>
      </c>
    </row>
    <row r="15" spans="1:15" ht="18" customHeight="1">
      <c r="A15" s="119" t="s">
        <v>82</v>
      </c>
      <c r="B15" s="112">
        <f t="shared" si="0"/>
        <v>19</v>
      </c>
      <c r="C15" s="118">
        <v>76</v>
      </c>
      <c r="D15" s="112">
        <f t="shared" si="1"/>
        <v>78</v>
      </c>
      <c r="E15" s="118">
        <v>5</v>
      </c>
      <c r="F15" s="118">
        <v>72</v>
      </c>
      <c r="G15" s="118">
        <v>1</v>
      </c>
      <c r="H15" s="118">
        <v>0</v>
      </c>
      <c r="I15" s="118">
        <v>68</v>
      </c>
      <c r="J15" s="118">
        <v>7</v>
      </c>
      <c r="K15" s="118">
        <v>2</v>
      </c>
      <c r="L15" s="118">
        <v>1</v>
      </c>
      <c r="M15" s="118">
        <v>0</v>
      </c>
      <c r="N15" s="118">
        <v>17</v>
      </c>
      <c r="O15" s="118">
        <v>0</v>
      </c>
    </row>
    <row r="16" spans="1:15" ht="18" customHeight="1">
      <c r="A16" s="119" t="s">
        <v>83</v>
      </c>
      <c r="B16" s="112">
        <f t="shared" si="0"/>
        <v>0</v>
      </c>
      <c r="C16" s="118">
        <v>0</v>
      </c>
      <c r="D16" s="112">
        <f t="shared" si="1"/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</row>
    <row r="17" spans="1:15" ht="18" customHeight="1">
      <c r="A17" s="119" t="s">
        <v>84</v>
      </c>
      <c r="B17" s="112">
        <f t="shared" si="0"/>
        <v>158</v>
      </c>
      <c r="C17" s="118">
        <v>417</v>
      </c>
      <c r="D17" s="112">
        <f t="shared" si="1"/>
        <v>157</v>
      </c>
      <c r="E17" s="118">
        <v>13</v>
      </c>
      <c r="F17" s="118">
        <v>140</v>
      </c>
      <c r="G17" s="118">
        <v>3</v>
      </c>
      <c r="H17" s="118">
        <v>1</v>
      </c>
      <c r="I17" s="118">
        <v>8</v>
      </c>
      <c r="J17" s="118">
        <v>13</v>
      </c>
      <c r="K17" s="118">
        <v>108</v>
      </c>
      <c r="L17" s="118">
        <v>28</v>
      </c>
      <c r="M17" s="118">
        <v>41</v>
      </c>
      <c r="N17" s="118">
        <v>377</v>
      </c>
      <c r="O17" s="118">
        <v>34</v>
      </c>
    </row>
    <row r="18" spans="1:15" ht="18" customHeight="1">
      <c r="A18" s="119" t="s">
        <v>85</v>
      </c>
      <c r="B18" s="112">
        <f t="shared" si="0"/>
        <v>160</v>
      </c>
      <c r="C18" s="118">
        <v>81</v>
      </c>
      <c r="D18" s="112">
        <f t="shared" si="1"/>
        <v>65</v>
      </c>
      <c r="E18" s="118">
        <v>33</v>
      </c>
      <c r="F18" s="118">
        <v>29</v>
      </c>
      <c r="G18" s="118">
        <v>3</v>
      </c>
      <c r="H18" s="118">
        <v>0</v>
      </c>
      <c r="I18" s="118">
        <v>3</v>
      </c>
      <c r="J18" s="118">
        <v>11</v>
      </c>
      <c r="K18" s="118">
        <v>8</v>
      </c>
      <c r="L18" s="118">
        <v>43</v>
      </c>
      <c r="M18" s="118">
        <v>0</v>
      </c>
      <c r="N18" s="118">
        <v>176</v>
      </c>
      <c r="O18" s="118">
        <v>108</v>
      </c>
    </row>
    <row r="19" spans="1:15" ht="18" customHeight="1">
      <c r="A19" s="119" t="s">
        <v>86</v>
      </c>
      <c r="B19" s="112">
        <f t="shared" si="0"/>
        <v>1397</v>
      </c>
      <c r="C19" s="118">
        <v>5264</v>
      </c>
      <c r="D19" s="112">
        <f t="shared" si="1"/>
        <v>3818</v>
      </c>
      <c r="E19" s="118">
        <v>536</v>
      </c>
      <c r="F19" s="118">
        <v>2950</v>
      </c>
      <c r="G19" s="118">
        <v>332</v>
      </c>
      <c r="H19" s="118">
        <v>0</v>
      </c>
      <c r="I19" s="118">
        <v>3292</v>
      </c>
      <c r="J19" s="118">
        <v>376</v>
      </c>
      <c r="K19" s="118">
        <v>107</v>
      </c>
      <c r="L19" s="118">
        <v>43</v>
      </c>
      <c r="M19" s="118">
        <v>1072</v>
      </c>
      <c r="N19" s="118">
        <v>1771</v>
      </c>
      <c r="O19" s="118">
        <v>383</v>
      </c>
    </row>
    <row r="20" spans="1:15" ht="18" customHeight="1">
      <c r="A20" s="119" t="s">
        <v>87</v>
      </c>
      <c r="B20" s="112">
        <f t="shared" si="0"/>
        <v>29</v>
      </c>
      <c r="C20" s="118">
        <v>7</v>
      </c>
      <c r="D20" s="112">
        <f t="shared" si="1"/>
        <v>17</v>
      </c>
      <c r="E20" s="118">
        <v>8</v>
      </c>
      <c r="F20" s="118">
        <v>9</v>
      </c>
      <c r="G20" s="118">
        <v>0</v>
      </c>
      <c r="H20" s="118">
        <v>0</v>
      </c>
      <c r="I20" s="118">
        <v>0</v>
      </c>
      <c r="J20" s="118">
        <v>0</v>
      </c>
      <c r="K20" s="118">
        <v>11</v>
      </c>
      <c r="L20" s="118">
        <v>6</v>
      </c>
      <c r="M20" s="118">
        <v>0</v>
      </c>
      <c r="N20" s="118">
        <v>19</v>
      </c>
      <c r="O20" s="118">
        <v>13</v>
      </c>
    </row>
    <row r="21" spans="1:15" ht="18" customHeight="1">
      <c r="A21" s="119" t="s">
        <v>88</v>
      </c>
      <c r="B21" s="112">
        <f t="shared" si="0"/>
        <v>389</v>
      </c>
      <c r="C21" s="118">
        <v>144</v>
      </c>
      <c r="D21" s="112">
        <f t="shared" si="1"/>
        <v>203</v>
      </c>
      <c r="E21" s="118">
        <v>12</v>
      </c>
      <c r="F21" s="118">
        <v>182</v>
      </c>
      <c r="G21" s="118">
        <v>9</v>
      </c>
      <c r="H21" s="118">
        <v>0</v>
      </c>
      <c r="I21" s="118">
        <v>6</v>
      </c>
      <c r="J21" s="118">
        <v>12</v>
      </c>
      <c r="K21" s="118">
        <v>24</v>
      </c>
      <c r="L21" s="118">
        <v>161</v>
      </c>
      <c r="M21" s="118">
        <v>123</v>
      </c>
      <c r="N21" s="118">
        <v>207</v>
      </c>
      <c r="O21" s="118">
        <v>87</v>
      </c>
    </row>
    <row r="22" spans="1:15" ht="18" customHeight="1">
      <c r="A22" s="119" t="s">
        <v>89</v>
      </c>
      <c r="B22" s="112">
        <f t="shared" si="0"/>
        <v>3</v>
      </c>
      <c r="C22" s="118">
        <v>13</v>
      </c>
      <c r="D22" s="112">
        <f t="shared" si="1"/>
        <v>4</v>
      </c>
      <c r="E22" s="118">
        <v>1</v>
      </c>
      <c r="F22" s="118">
        <v>2</v>
      </c>
      <c r="G22" s="118">
        <v>1</v>
      </c>
      <c r="H22" s="118">
        <v>0</v>
      </c>
      <c r="I22" s="118">
        <v>0</v>
      </c>
      <c r="J22" s="118">
        <v>0</v>
      </c>
      <c r="K22" s="118">
        <v>3</v>
      </c>
      <c r="L22" s="118">
        <v>1</v>
      </c>
      <c r="M22" s="118">
        <v>0</v>
      </c>
      <c r="N22" s="118">
        <v>12</v>
      </c>
      <c r="O22" s="118">
        <v>0</v>
      </c>
    </row>
    <row r="23" spans="1:15" ht="18" customHeight="1">
      <c r="A23" s="119" t="s">
        <v>90</v>
      </c>
      <c r="B23" s="112">
        <f t="shared" si="0"/>
        <v>42</v>
      </c>
      <c r="C23" s="118">
        <v>56</v>
      </c>
      <c r="D23" s="112">
        <f t="shared" si="1"/>
        <v>19</v>
      </c>
      <c r="E23" s="118">
        <v>1</v>
      </c>
      <c r="F23" s="118">
        <v>14</v>
      </c>
      <c r="G23" s="118">
        <v>4</v>
      </c>
      <c r="H23" s="118">
        <v>0</v>
      </c>
      <c r="I23" s="118">
        <v>4</v>
      </c>
      <c r="J23" s="118">
        <v>6</v>
      </c>
      <c r="K23" s="118">
        <v>8</v>
      </c>
      <c r="L23" s="118">
        <v>1</v>
      </c>
      <c r="M23" s="118">
        <v>8</v>
      </c>
      <c r="N23" s="118">
        <v>71</v>
      </c>
      <c r="O23" s="118">
        <v>25</v>
      </c>
    </row>
    <row r="24" spans="1:15" ht="18" customHeight="1">
      <c r="A24" s="119" t="s">
        <v>91</v>
      </c>
      <c r="B24" s="112">
        <f t="shared" si="0"/>
        <v>6</v>
      </c>
      <c r="C24" s="118">
        <v>19</v>
      </c>
      <c r="D24" s="112">
        <f t="shared" si="1"/>
        <v>6</v>
      </c>
      <c r="E24" s="118">
        <v>0</v>
      </c>
      <c r="F24" s="118">
        <v>6</v>
      </c>
      <c r="G24" s="118">
        <v>0</v>
      </c>
      <c r="H24" s="118">
        <v>0</v>
      </c>
      <c r="I24" s="118">
        <v>0</v>
      </c>
      <c r="J24" s="118">
        <v>1</v>
      </c>
      <c r="K24" s="118">
        <v>3</v>
      </c>
      <c r="L24" s="118">
        <v>2</v>
      </c>
      <c r="M24" s="118">
        <v>0</v>
      </c>
      <c r="N24" s="118">
        <v>19</v>
      </c>
      <c r="O24" s="118">
        <v>2</v>
      </c>
    </row>
    <row r="25" spans="1:15" ht="18" customHeight="1">
      <c r="A25" s="123" t="s">
        <v>92</v>
      </c>
      <c r="B25" s="115">
        <f t="shared" si="0"/>
        <v>3</v>
      </c>
      <c r="C25" s="120">
        <v>1</v>
      </c>
      <c r="D25" s="115">
        <f t="shared" si="1"/>
        <v>3</v>
      </c>
      <c r="E25" s="120">
        <v>1</v>
      </c>
      <c r="F25" s="120">
        <v>2</v>
      </c>
      <c r="G25" s="120">
        <v>0</v>
      </c>
      <c r="H25" s="120">
        <v>0</v>
      </c>
      <c r="I25" s="120">
        <v>0</v>
      </c>
      <c r="J25" s="120">
        <v>0</v>
      </c>
      <c r="K25" s="120">
        <v>2</v>
      </c>
      <c r="L25" s="120">
        <v>1</v>
      </c>
      <c r="M25" s="120">
        <v>1</v>
      </c>
      <c r="N25" s="120">
        <v>0</v>
      </c>
      <c r="O25" s="120">
        <v>0</v>
      </c>
    </row>
    <row r="26" spans="1:15" ht="18" customHeight="1" thickBot="1">
      <c r="A26" s="119" t="s">
        <v>96</v>
      </c>
      <c r="B26" s="112">
        <f>D26+M26+N26-C26</f>
        <v>190</v>
      </c>
      <c r="C26" s="118">
        <v>192</v>
      </c>
      <c r="D26" s="112">
        <f t="shared" si="1"/>
        <v>199</v>
      </c>
      <c r="E26" s="124">
        <v>23</v>
      </c>
      <c r="F26" s="124">
        <v>163</v>
      </c>
      <c r="G26" s="124">
        <v>13</v>
      </c>
      <c r="H26" s="124">
        <v>0</v>
      </c>
      <c r="I26" s="124">
        <v>16</v>
      </c>
      <c r="J26" s="124">
        <v>75</v>
      </c>
      <c r="K26" s="124">
        <v>39</v>
      </c>
      <c r="L26" s="121">
        <v>69</v>
      </c>
      <c r="M26" s="118">
        <v>0</v>
      </c>
      <c r="N26" s="118">
        <v>183</v>
      </c>
      <c r="O26" s="118">
        <v>55</v>
      </c>
    </row>
    <row r="27" spans="1:15" ht="18" customHeight="1" thickTop="1">
      <c r="A27" s="125" t="s">
        <v>94</v>
      </c>
      <c r="B27" s="117">
        <f>SUM(B8:B26)</f>
        <v>2418</v>
      </c>
      <c r="C27" s="117">
        <f>SUM(C8:C26)</f>
        <v>6315</v>
      </c>
      <c r="D27" s="117">
        <f aca="true" t="shared" si="2" ref="D27:O27">SUM(D8:D26)</f>
        <v>4588</v>
      </c>
      <c r="E27" s="117">
        <f t="shared" si="2"/>
        <v>637</v>
      </c>
      <c r="F27" s="117">
        <f t="shared" si="2"/>
        <v>3584</v>
      </c>
      <c r="G27" s="117">
        <f t="shared" si="2"/>
        <v>366</v>
      </c>
      <c r="H27" s="117">
        <f t="shared" si="2"/>
        <v>1</v>
      </c>
      <c r="I27" s="117">
        <f t="shared" si="2"/>
        <v>3402</v>
      </c>
      <c r="J27" s="117">
        <f t="shared" si="2"/>
        <v>502</v>
      </c>
      <c r="K27" s="117">
        <f t="shared" si="2"/>
        <v>323</v>
      </c>
      <c r="L27" s="117">
        <f t="shared" si="2"/>
        <v>361</v>
      </c>
      <c r="M27" s="117">
        <f t="shared" si="2"/>
        <v>1246</v>
      </c>
      <c r="N27" s="117">
        <f t="shared" si="2"/>
        <v>2899</v>
      </c>
      <c r="O27" s="117">
        <f t="shared" si="2"/>
        <v>717</v>
      </c>
    </row>
  </sheetData>
  <sheetProtection/>
  <mergeCells count="4">
    <mergeCell ref="A2:O2"/>
    <mergeCell ref="D6:H6"/>
    <mergeCell ref="I6:L6"/>
    <mergeCell ref="N6:O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&amp;C&amp;"ＭＳ 明朝,標準"-5-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pane xSplit="1" ySplit="7" topLeftCell="B8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K31" sqref="K31"/>
    </sheetView>
  </sheetViews>
  <sheetFormatPr defaultColWidth="9.00390625" defaultRowHeight="13.5"/>
  <cols>
    <col min="1" max="1" width="15.125" style="0" customWidth="1"/>
    <col min="2" max="3" width="10.375" style="0" customWidth="1"/>
    <col min="4" max="8" width="8.125" style="0" customWidth="1"/>
    <col min="11" max="12" width="8.50390625" style="0" customWidth="1"/>
    <col min="13" max="13" width="9.50390625" style="0" customWidth="1"/>
    <col min="14" max="15" width="8.125" style="0" customWidth="1"/>
  </cols>
  <sheetData>
    <row r="1" spans="1:14" s="94" customFormat="1" ht="18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s="95" customFormat="1" ht="18" customHeight="1">
      <c r="A2" s="164" t="s">
        <v>57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50"/>
    </row>
    <row r="3" spans="1:14" s="95" customFormat="1" ht="18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s="95" customFormat="1" ht="18" customHeight="1">
      <c r="A4" s="96" t="s">
        <v>97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5" ht="18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98" t="s">
        <v>59</v>
      </c>
    </row>
    <row r="6" spans="1:15" ht="18" customHeight="1">
      <c r="A6" s="99" t="s">
        <v>60</v>
      </c>
      <c r="B6" s="100" t="s">
        <v>61</v>
      </c>
      <c r="C6" s="100" t="s">
        <v>62</v>
      </c>
      <c r="D6" s="165" t="s">
        <v>63</v>
      </c>
      <c r="E6" s="166"/>
      <c r="F6" s="166"/>
      <c r="G6" s="166"/>
      <c r="H6" s="167"/>
      <c r="I6" s="168" t="s">
        <v>64</v>
      </c>
      <c r="J6" s="169"/>
      <c r="K6" s="169"/>
      <c r="L6" s="170"/>
      <c r="M6" s="102" t="s">
        <v>65</v>
      </c>
      <c r="N6" s="165" t="s">
        <v>66</v>
      </c>
      <c r="O6" s="167"/>
    </row>
    <row r="7" spans="1:15" ht="22.5">
      <c r="A7" s="103"/>
      <c r="B7" s="104" t="s">
        <v>67</v>
      </c>
      <c r="C7" s="104" t="s">
        <v>67</v>
      </c>
      <c r="D7" s="105"/>
      <c r="E7" s="102" t="s">
        <v>68</v>
      </c>
      <c r="F7" s="102" t="s">
        <v>69</v>
      </c>
      <c r="G7" s="102" t="s">
        <v>70</v>
      </c>
      <c r="H7" s="99" t="s">
        <v>71</v>
      </c>
      <c r="I7" s="126" t="s">
        <v>72</v>
      </c>
      <c r="J7" s="127" t="s">
        <v>73</v>
      </c>
      <c r="K7" s="128" t="s">
        <v>74</v>
      </c>
      <c r="L7" s="129" t="s">
        <v>55</v>
      </c>
      <c r="M7" s="110"/>
      <c r="N7" s="130"/>
      <c r="O7" s="102" t="s">
        <v>42</v>
      </c>
    </row>
    <row r="8" spans="1:15" ht="18" customHeight="1">
      <c r="A8" s="111" t="s">
        <v>75</v>
      </c>
      <c r="B8" s="112">
        <f aca="true" t="shared" si="0" ref="B8:B26">D8+M8+N8-C8</f>
        <v>28</v>
      </c>
      <c r="C8" s="118">
        <v>7</v>
      </c>
      <c r="D8" s="112">
        <f>SUM(E8:H8)</f>
        <v>1</v>
      </c>
      <c r="E8" s="121">
        <v>0</v>
      </c>
      <c r="F8" s="121">
        <v>1</v>
      </c>
      <c r="G8" s="121">
        <v>0</v>
      </c>
      <c r="H8" s="121">
        <v>0</v>
      </c>
      <c r="I8" s="121">
        <v>0</v>
      </c>
      <c r="J8" s="121">
        <v>0</v>
      </c>
      <c r="K8" s="121">
        <v>1</v>
      </c>
      <c r="L8" s="121">
        <v>0</v>
      </c>
      <c r="M8" s="118">
        <v>0</v>
      </c>
      <c r="N8" s="118">
        <v>34</v>
      </c>
      <c r="O8" s="118">
        <v>28</v>
      </c>
    </row>
    <row r="9" spans="1:15" ht="18" customHeight="1">
      <c r="A9" s="119" t="s">
        <v>76</v>
      </c>
      <c r="B9" s="112">
        <f t="shared" si="0"/>
        <v>93</v>
      </c>
      <c r="C9" s="118">
        <v>108</v>
      </c>
      <c r="D9" s="112">
        <f aca="true" t="shared" si="1" ref="D9:D26">SUM(E9:H9)</f>
        <v>87</v>
      </c>
      <c r="E9" s="120">
        <v>10</v>
      </c>
      <c r="F9" s="120">
        <v>46</v>
      </c>
      <c r="G9" s="120">
        <v>17</v>
      </c>
      <c r="H9" s="120">
        <v>14</v>
      </c>
      <c r="I9" s="120">
        <v>16</v>
      </c>
      <c r="J9" s="120">
        <v>11</v>
      </c>
      <c r="K9" s="120">
        <v>13</v>
      </c>
      <c r="L9" s="120">
        <v>47</v>
      </c>
      <c r="M9" s="118">
        <v>14</v>
      </c>
      <c r="N9" s="118">
        <v>100</v>
      </c>
      <c r="O9" s="118">
        <v>19</v>
      </c>
    </row>
    <row r="10" spans="1:15" ht="18" customHeight="1">
      <c r="A10" s="119" t="s">
        <v>77</v>
      </c>
      <c r="B10" s="112">
        <f t="shared" si="0"/>
        <v>7</v>
      </c>
      <c r="C10" s="118">
        <v>34</v>
      </c>
      <c r="D10" s="112">
        <f t="shared" si="1"/>
        <v>7</v>
      </c>
      <c r="E10" s="121">
        <v>1</v>
      </c>
      <c r="F10" s="121">
        <v>6</v>
      </c>
      <c r="G10" s="121">
        <v>0</v>
      </c>
      <c r="H10" s="121">
        <v>0</v>
      </c>
      <c r="I10" s="121">
        <v>0</v>
      </c>
      <c r="J10" s="121">
        <v>0</v>
      </c>
      <c r="K10" s="121">
        <v>2</v>
      </c>
      <c r="L10" s="121">
        <v>5</v>
      </c>
      <c r="M10" s="118">
        <v>0</v>
      </c>
      <c r="N10" s="118">
        <v>34</v>
      </c>
      <c r="O10" s="118">
        <v>1</v>
      </c>
    </row>
    <row r="11" spans="1:15" ht="18" customHeight="1">
      <c r="A11" s="119" t="s">
        <v>78</v>
      </c>
      <c r="B11" s="112">
        <f t="shared" si="0"/>
        <v>0</v>
      </c>
      <c r="C11" s="118">
        <v>0</v>
      </c>
      <c r="D11" s="112">
        <f t="shared" si="1"/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</row>
    <row r="12" spans="1:15" ht="18" customHeight="1">
      <c r="A12" s="119" t="s">
        <v>79</v>
      </c>
      <c r="B12" s="112">
        <f>D12+M12+N12-C12</f>
        <v>13</v>
      </c>
      <c r="C12" s="118">
        <v>2</v>
      </c>
      <c r="D12" s="112">
        <f t="shared" si="1"/>
        <v>1</v>
      </c>
      <c r="E12" s="118">
        <v>1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1</v>
      </c>
      <c r="M12" s="118">
        <v>2</v>
      </c>
      <c r="N12" s="118">
        <v>12</v>
      </c>
      <c r="O12" s="118">
        <v>11</v>
      </c>
    </row>
    <row r="13" spans="1:15" ht="18" customHeight="1">
      <c r="A13" s="119" t="s">
        <v>80</v>
      </c>
      <c r="B13" s="112">
        <f t="shared" si="0"/>
        <v>3</v>
      </c>
      <c r="C13" s="118">
        <v>7</v>
      </c>
      <c r="D13" s="112">
        <f t="shared" si="1"/>
        <v>3</v>
      </c>
      <c r="E13" s="118">
        <v>0</v>
      </c>
      <c r="F13" s="118">
        <v>3</v>
      </c>
      <c r="G13" s="118">
        <v>0</v>
      </c>
      <c r="H13" s="118">
        <v>0</v>
      </c>
      <c r="I13" s="118">
        <v>0</v>
      </c>
      <c r="J13" s="118">
        <v>0</v>
      </c>
      <c r="K13" s="118">
        <v>2</v>
      </c>
      <c r="L13" s="118">
        <v>1</v>
      </c>
      <c r="M13" s="118">
        <v>0</v>
      </c>
      <c r="N13" s="118">
        <v>7</v>
      </c>
      <c r="O13" s="118">
        <v>0</v>
      </c>
    </row>
    <row r="14" spans="1:15" ht="18" customHeight="1">
      <c r="A14" s="119" t="s">
        <v>81</v>
      </c>
      <c r="B14" s="112">
        <f t="shared" si="0"/>
        <v>1</v>
      </c>
      <c r="C14" s="118">
        <v>1</v>
      </c>
      <c r="D14" s="112">
        <f t="shared" si="1"/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1</v>
      </c>
      <c r="N14" s="118">
        <v>1</v>
      </c>
      <c r="O14" s="118">
        <v>0</v>
      </c>
    </row>
    <row r="15" spans="1:15" ht="18" customHeight="1">
      <c r="A15" s="119" t="s">
        <v>82</v>
      </c>
      <c r="B15" s="112">
        <f t="shared" si="0"/>
        <v>15</v>
      </c>
      <c r="C15" s="118">
        <v>38</v>
      </c>
      <c r="D15" s="112">
        <f t="shared" si="1"/>
        <v>36</v>
      </c>
      <c r="E15" s="118">
        <v>1</v>
      </c>
      <c r="F15" s="118">
        <v>32</v>
      </c>
      <c r="G15" s="118">
        <v>3</v>
      </c>
      <c r="H15" s="118">
        <v>0</v>
      </c>
      <c r="I15" s="118">
        <v>7</v>
      </c>
      <c r="J15" s="118">
        <v>27</v>
      </c>
      <c r="K15" s="118">
        <v>2</v>
      </c>
      <c r="L15" s="118">
        <v>0</v>
      </c>
      <c r="M15" s="118">
        <v>0</v>
      </c>
      <c r="N15" s="118">
        <v>17</v>
      </c>
      <c r="O15" s="118">
        <v>0</v>
      </c>
    </row>
    <row r="16" spans="1:15" ht="18" customHeight="1">
      <c r="A16" s="119" t="s">
        <v>83</v>
      </c>
      <c r="B16" s="112">
        <f t="shared" si="0"/>
        <v>0</v>
      </c>
      <c r="C16" s="118">
        <v>0</v>
      </c>
      <c r="D16" s="112">
        <f t="shared" si="1"/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</row>
    <row r="17" spans="1:15" ht="18" customHeight="1">
      <c r="A17" s="119" t="s">
        <v>84</v>
      </c>
      <c r="B17" s="112">
        <f t="shared" si="0"/>
        <v>57</v>
      </c>
      <c r="C17" s="118">
        <v>281</v>
      </c>
      <c r="D17" s="112">
        <f t="shared" si="1"/>
        <v>187</v>
      </c>
      <c r="E17" s="118">
        <v>11</v>
      </c>
      <c r="F17" s="118">
        <v>118</v>
      </c>
      <c r="G17" s="118">
        <v>58</v>
      </c>
      <c r="H17" s="118">
        <v>0</v>
      </c>
      <c r="I17" s="118">
        <v>99</v>
      </c>
      <c r="J17" s="118">
        <v>51</v>
      </c>
      <c r="K17" s="118">
        <v>24</v>
      </c>
      <c r="L17" s="118">
        <v>13</v>
      </c>
      <c r="M17" s="118">
        <v>3</v>
      </c>
      <c r="N17" s="118">
        <v>148</v>
      </c>
      <c r="O17" s="118">
        <v>1</v>
      </c>
    </row>
    <row r="18" spans="1:15" ht="18" customHeight="1">
      <c r="A18" s="119" t="s">
        <v>85</v>
      </c>
      <c r="B18" s="112">
        <f t="shared" si="0"/>
        <v>0</v>
      </c>
      <c r="C18" s="118">
        <v>0</v>
      </c>
      <c r="D18" s="112">
        <f t="shared" si="1"/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</row>
    <row r="19" spans="1:15" ht="18" customHeight="1">
      <c r="A19" s="119" t="s">
        <v>86</v>
      </c>
      <c r="B19" s="112">
        <f t="shared" si="0"/>
        <v>3222</v>
      </c>
      <c r="C19" s="118">
        <v>3344</v>
      </c>
      <c r="D19" s="112">
        <f t="shared" si="1"/>
        <v>3667</v>
      </c>
      <c r="E19" s="118">
        <v>505</v>
      </c>
      <c r="F19" s="118">
        <v>2809</v>
      </c>
      <c r="G19" s="118">
        <v>353</v>
      </c>
      <c r="H19" s="118">
        <v>0</v>
      </c>
      <c r="I19" s="118">
        <v>147</v>
      </c>
      <c r="J19" s="118">
        <v>465</v>
      </c>
      <c r="K19" s="118">
        <v>2444</v>
      </c>
      <c r="L19" s="118">
        <v>611</v>
      </c>
      <c r="M19" s="118">
        <v>492</v>
      </c>
      <c r="N19" s="118">
        <v>2407</v>
      </c>
      <c r="O19" s="118">
        <v>276</v>
      </c>
    </row>
    <row r="20" spans="1:15" ht="18" customHeight="1">
      <c r="A20" s="119" t="s">
        <v>87</v>
      </c>
      <c r="B20" s="112">
        <f t="shared" si="0"/>
        <v>2</v>
      </c>
      <c r="C20" s="118">
        <v>0</v>
      </c>
      <c r="D20" s="112">
        <f t="shared" si="1"/>
        <v>2</v>
      </c>
      <c r="E20" s="118">
        <v>2</v>
      </c>
      <c r="F20" s="118">
        <v>0</v>
      </c>
      <c r="G20" s="118">
        <v>0</v>
      </c>
      <c r="H20" s="118">
        <v>0</v>
      </c>
      <c r="I20" s="118">
        <v>0</v>
      </c>
      <c r="J20" s="118">
        <v>2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</row>
    <row r="21" spans="1:15" ht="18" customHeight="1">
      <c r="A21" s="119" t="s">
        <v>88</v>
      </c>
      <c r="B21" s="112">
        <f t="shared" si="0"/>
        <v>1807</v>
      </c>
      <c r="C21" s="118">
        <v>6789</v>
      </c>
      <c r="D21" s="112">
        <f t="shared" si="1"/>
        <v>5362</v>
      </c>
      <c r="E21" s="118">
        <v>697</v>
      </c>
      <c r="F21" s="118">
        <v>4474</v>
      </c>
      <c r="G21" s="118">
        <v>191</v>
      </c>
      <c r="H21" s="118">
        <v>0</v>
      </c>
      <c r="I21" s="118">
        <v>3714</v>
      </c>
      <c r="J21" s="118">
        <v>1111</v>
      </c>
      <c r="K21" s="118">
        <v>401</v>
      </c>
      <c r="L21" s="118">
        <v>136</v>
      </c>
      <c r="M21" s="118">
        <v>1084</v>
      </c>
      <c r="N21" s="118">
        <v>2150</v>
      </c>
      <c r="O21" s="118">
        <v>498</v>
      </c>
    </row>
    <row r="22" spans="1:15" ht="18" customHeight="1">
      <c r="A22" s="119" t="s">
        <v>89</v>
      </c>
      <c r="B22" s="112">
        <f t="shared" si="0"/>
        <v>17</v>
      </c>
      <c r="C22" s="118">
        <v>20</v>
      </c>
      <c r="D22" s="112">
        <f t="shared" si="1"/>
        <v>18</v>
      </c>
      <c r="E22" s="118">
        <v>4</v>
      </c>
      <c r="F22" s="118">
        <v>12</v>
      </c>
      <c r="G22" s="118">
        <v>2</v>
      </c>
      <c r="H22" s="118">
        <v>0</v>
      </c>
      <c r="I22" s="118">
        <v>0</v>
      </c>
      <c r="J22" s="118">
        <v>5</v>
      </c>
      <c r="K22" s="118">
        <v>11</v>
      </c>
      <c r="L22" s="118">
        <v>2</v>
      </c>
      <c r="M22" s="118">
        <v>0</v>
      </c>
      <c r="N22" s="118">
        <v>19</v>
      </c>
      <c r="O22" s="118">
        <v>5</v>
      </c>
    </row>
    <row r="23" spans="1:15" ht="18" customHeight="1">
      <c r="A23" s="119" t="s">
        <v>90</v>
      </c>
      <c r="B23" s="112">
        <f t="shared" si="0"/>
        <v>72</v>
      </c>
      <c r="C23" s="118">
        <v>28</v>
      </c>
      <c r="D23" s="112">
        <f t="shared" si="1"/>
        <v>42</v>
      </c>
      <c r="E23" s="118">
        <v>3</v>
      </c>
      <c r="F23" s="118">
        <v>38</v>
      </c>
      <c r="G23" s="118">
        <v>1</v>
      </c>
      <c r="H23" s="118">
        <v>0</v>
      </c>
      <c r="I23" s="118">
        <v>0</v>
      </c>
      <c r="J23" s="118">
        <v>4</v>
      </c>
      <c r="K23" s="118">
        <v>26</v>
      </c>
      <c r="L23" s="118">
        <v>12</v>
      </c>
      <c r="M23" s="118">
        <v>0</v>
      </c>
      <c r="N23" s="118">
        <v>58</v>
      </c>
      <c r="O23" s="118">
        <v>34</v>
      </c>
    </row>
    <row r="24" spans="1:15" ht="18" customHeight="1">
      <c r="A24" s="119" t="s">
        <v>91</v>
      </c>
      <c r="B24" s="112">
        <f t="shared" si="0"/>
        <v>791</v>
      </c>
      <c r="C24" s="118">
        <v>86</v>
      </c>
      <c r="D24" s="112">
        <f t="shared" si="1"/>
        <v>100</v>
      </c>
      <c r="E24" s="118">
        <v>2</v>
      </c>
      <c r="F24" s="118">
        <v>43</v>
      </c>
      <c r="G24" s="118">
        <v>55</v>
      </c>
      <c r="H24" s="118">
        <v>0</v>
      </c>
      <c r="I24" s="118">
        <v>9</v>
      </c>
      <c r="J24" s="118">
        <v>25</v>
      </c>
      <c r="K24" s="118">
        <v>23</v>
      </c>
      <c r="L24" s="118">
        <v>43</v>
      </c>
      <c r="M24" s="118">
        <v>7</v>
      </c>
      <c r="N24" s="118">
        <v>770</v>
      </c>
      <c r="O24" s="118">
        <v>706</v>
      </c>
    </row>
    <row r="25" spans="1:15" ht="18" customHeight="1">
      <c r="A25" s="119" t="s">
        <v>92</v>
      </c>
      <c r="B25" s="112">
        <f t="shared" si="0"/>
        <v>157</v>
      </c>
      <c r="C25" s="118">
        <v>46</v>
      </c>
      <c r="D25" s="112">
        <f t="shared" si="1"/>
        <v>57</v>
      </c>
      <c r="E25" s="118">
        <v>4</v>
      </c>
      <c r="F25" s="118">
        <v>47</v>
      </c>
      <c r="G25" s="118">
        <v>6</v>
      </c>
      <c r="H25" s="118">
        <v>0</v>
      </c>
      <c r="I25" s="118">
        <v>0</v>
      </c>
      <c r="J25" s="118">
        <v>0</v>
      </c>
      <c r="K25" s="118">
        <v>5</v>
      </c>
      <c r="L25" s="118">
        <v>52</v>
      </c>
      <c r="M25" s="118">
        <v>4</v>
      </c>
      <c r="N25" s="118">
        <v>142</v>
      </c>
      <c r="O25" s="118">
        <v>102</v>
      </c>
    </row>
    <row r="26" spans="1:15" ht="18" customHeight="1" thickBot="1">
      <c r="A26" s="123" t="s">
        <v>93</v>
      </c>
      <c r="B26" s="115">
        <f t="shared" si="0"/>
        <v>5</v>
      </c>
      <c r="C26" s="120">
        <v>4</v>
      </c>
      <c r="D26" s="115">
        <f t="shared" si="1"/>
        <v>5</v>
      </c>
      <c r="E26" s="120">
        <v>0</v>
      </c>
      <c r="F26" s="120">
        <v>3</v>
      </c>
      <c r="G26" s="120">
        <v>2</v>
      </c>
      <c r="H26" s="120">
        <v>0</v>
      </c>
      <c r="I26" s="120">
        <v>0</v>
      </c>
      <c r="J26" s="120">
        <v>1</v>
      </c>
      <c r="K26" s="120">
        <v>2</v>
      </c>
      <c r="L26" s="120">
        <v>2</v>
      </c>
      <c r="M26" s="120">
        <v>0</v>
      </c>
      <c r="N26" s="120">
        <v>4</v>
      </c>
      <c r="O26" s="120">
        <v>2</v>
      </c>
    </row>
    <row r="27" spans="1:15" ht="18" customHeight="1" thickTop="1">
      <c r="A27" s="125" t="s">
        <v>94</v>
      </c>
      <c r="B27" s="117">
        <f>SUM(B8:B26)</f>
        <v>6290</v>
      </c>
      <c r="C27" s="117">
        <f aca="true" t="shared" si="2" ref="C27:O27">SUM(C8:C26)</f>
        <v>10795</v>
      </c>
      <c r="D27" s="117">
        <f t="shared" si="2"/>
        <v>9575</v>
      </c>
      <c r="E27" s="117">
        <f>SUM(E8:E26)</f>
        <v>1241</v>
      </c>
      <c r="F27" s="117">
        <f t="shared" si="2"/>
        <v>7632</v>
      </c>
      <c r="G27" s="117">
        <f>SUM(G8:G26)</f>
        <v>688</v>
      </c>
      <c r="H27" s="117">
        <f t="shared" si="2"/>
        <v>14</v>
      </c>
      <c r="I27" s="117">
        <f t="shared" si="2"/>
        <v>3992</v>
      </c>
      <c r="J27" s="117">
        <f t="shared" si="2"/>
        <v>1702</v>
      </c>
      <c r="K27" s="117">
        <f t="shared" si="2"/>
        <v>2956</v>
      </c>
      <c r="L27" s="117">
        <f t="shared" si="2"/>
        <v>925</v>
      </c>
      <c r="M27" s="117">
        <f t="shared" si="2"/>
        <v>1607</v>
      </c>
      <c r="N27" s="117">
        <f t="shared" si="2"/>
        <v>5903</v>
      </c>
      <c r="O27" s="117">
        <f t="shared" si="2"/>
        <v>1683</v>
      </c>
    </row>
  </sheetData>
  <sheetProtection/>
  <mergeCells count="4">
    <mergeCell ref="A2:O2"/>
    <mergeCell ref="D6:H6"/>
    <mergeCell ref="I6:L6"/>
    <mergeCell ref="N6:O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&amp;C&amp;"ＭＳ 明朝,標準"-6-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pane xSplit="1" ySplit="7" topLeftCell="B8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ColWidth="9.00390625" defaultRowHeight="13.5"/>
  <cols>
    <col min="1" max="1" width="15.125" style="0" customWidth="1"/>
    <col min="2" max="3" width="10.375" style="0" customWidth="1"/>
    <col min="4" max="8" width="8.125" style="0" customWidth="1"/>
    <col min="11" max="12" width="8.50390625" style="0" customWidth="1"/>
    <col min="13" max="13" width="9.50390625" style="0" customWidth="1"/>
    <col min="14" max="15" width="8.125" style="0" customWidth="1"/>
  </cols>
  <sheetData>
    <row r="1" spans="1:14" s="94" customFormat="1" ht="18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s="95" customFormat="1" ht="18" customHeight="1">
      <c r="A2" s="164" t="s">
        <v>57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50"/>
    </row>
    <row r="3" spans="1:14" s="95" customFormat="1" ht="18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s="95" customFormat="1" ht="18" customHeight="1">
      <c r="A4" s="96" t="s">
        <v>98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5" ht="18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98" t="s">
        <v>59</v>
      </c>
    </row>
    <row r="6" spans="1:15" ht="18" customHeight="1">
      <c r="A6" s="99" t="s">
        <v>60</v>
      </c>
      <c r="B6" s="100" t="s">
        <v>61</v>
      </c>
      <c r="C6" s="100" t="s">
        <v>62</v>
      </c>
      <c r="D6" s="165" t="s">
        <v>63</v>
      </c>
      <c r="E6" s="166"/>
      <c r="F6" s="166"/>
      <c r="G6" s="166"/>
      <c r="H6" s="167"/>
      <c r="I6" s="168" t="s">
        <v>64</v>
      </c>
      <c r="J6" s="169"/>
      <c r="K6" s="169"/>
      <c r="L6" s="170"/>
      <c r="M6" s="102" t="s">
        <v>65</v>
      </c>
      <c r="N6" s="165" t="s">
        <v>66</v>
      </c>
      <c r="O6" s="167"/>
    </row>
    <row r="7" spans="1:15" ht="22.5">
      <c r="A7" s="103"/>
      <c r="B7" s="104" t="s">
        <v>67</v>
      </c>
      <c r="C7" s="104" t="s">
        <v>67</v>
      </c>
      <c r="D7" s="105"/>
      <c r="E7" s="106" t="s">
        <v>68</v>
      </c>
      <c r="F7" s="106" t="s">
        <v>69</v>
      </c>
      <c r="G7" s="106" t="s">
        <v>70</v>
      </c>
      <c r="H7" s="101" t="s">
        <v>71</v>
      </c>
      <c r="I7" s="107" t="s">
        <v>72</v>
      </c>
      <c r="J7" s="108" t="s">
        <v>73</v>
      </c>
      <c r="K7" s="109" t="s">
        <v>74</v>
      </c>
      <c r="L7" s="103" t="s">
        <v>55</v>
      </c>
      <c r="M7" s="110"/>
      <c r="N7" s="104"/>
      <c r="O7" s="106" t="s">
        <v>42</v>
      </c>
    </row>
    <row r="8" spans="1:15" ht="18" customHeight="1">
      <c r="A8" s="111" t="s">
        <v>75</v>
      </c>
      <c r="B8" s="112">
        <f aca="true" t="shared" si="0" ref="B8:B26">D8+M8+N8-C8</f>
        <v>0</v>
      </c>
      <c r="C8" s="118">
        <v>0</v>
      </c>
      <c r="D8" s="112">
        <f>SUM(E8:H8)</f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</row>
    <row r="9" spans="1:15" ht="18" customHeight="1">
      <c r="A9" s="119" t="s">
        <v>76</v>
      </c>
      <c r="B9" s="112">
        <f t="shared" si="0"/>
        <v>0</v>
      </c>
      <c r="C9" s="118">
        <v>0</v>
      </c>
      <c r="D9" s="112">
        <f aca="true" t="shared" si="1" ref="D9:D26">SUM(E9:H9)</f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</row>
    <row r="10" spans="1:15" ht="18" customHeight="1">
      <c r="A10" s="119" t="s">
        <v>77</v>
      </c>
      <c r="B10" s="112">
        <f t="shared" si="0"/>
        <v>0</v>
      </c>
      <c r="C10" s="118">
        <v>0</v>
      </c>
      <c r="D10" s="112">
        <f t="shared" si="1"/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</row>
    <row r="11" spans="1:15" ht="18" customHeight="1">
      <c r="A11" s="119" t="s">
        <v>78</v>
      </c>
      <c r="B11" s="112">
        <f t="shared" si="0"/>
        <v>0</v>
      </c>
      <c r="C11" s="118">
        <v>0</v>
      </c>
      <c r="D11" s="112">
        <f t="shared" si="1"/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</row>
    <row r="12" spans="1:15" ht="18" customHeight="1">
      <c r="A12" s="119" t="s">
        <v>79</v>
      </c>
      <c r="B12" s="112">
        <f>D12+M12+N12-C12</f>
        <v>0</v>
      </c>
      <c r="C12" s="118">
        <v>0</v>
      </c>
      <c r="D12" s="112">
        <f t="shared" si="1"/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</row>
    <row r="13" spans="1:15" ht="18" customHeight="1">
      <c r="A13" s="119" t="s">
        <v>80</v>
      </c>
      <c r="B13" s="112">
        <f t="shared" si="0"/>
        <v>0</v>
      </c>
      <c r="C13" s="118">
        <v>0</v>
      </c>
      <c r="D13" s="112">
        <f t="shared" si="1"/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</row>
    <row r="14" spans="1:15" ht="18" customHeight="1">
      <c r="A14" s="119" t="s">
        <v>81</v>
      </c>
      <c r="B14" s="112">
        <f t="shared" si="0"/>
        <v>0</v>
      </c>
      <c r="C14" s="118">
        <v>0</v>
      </c>
      <c r="D14" s="112">
        <f t="shared" si="1"/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</row>
    <row r="15" spans="1:15" ht="18" customHeight="1">
      <c r="A15" s="119" t="s">
        <v>82</v>
      </c>
      <c r="B15" s="112">
        <f t="shared" si="0"/>
        <v>0</v>
      </c>
      <c r="C15" s="118">
        <v>0</v>
      </c>
      <c r="D15" s="112">
        <f t="shared" si="1"/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</row>
    <row r="16" spans="1:15" ht="18" customHeight="1">
      <c r="A16" s="119" t="s">
        <v>83</v>
      </c>
      <c r="B16" s="112">
        <f t="shared" si="0"/>
        <v>0</v>
      </c>
      <c r="C16" s="118">
        <v>0</v>
      </c>
      <c r="D16" s="112">
        <f t="shared" si="1"/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</row>
    <row r="17" spans="1:15" ht="18" customHeight="1">
      <c r="A17" s="119" t="s">
        <v>84</v>
      </c>
      <c r="B17" s="112">
        <f t="shared" si="0"/>
        <v>1</v>
      </c>
      <c r="C17" s="118">
        <v>1</v>
      </c>
      <c r="D17" s="112">
        <f t="shared" si="1"/>
        <v>2</v>
      </c>
      <c r="E17" s="118">
        <v>0</v>
      </c>
      <c r="F17" s="118">
        <v>0</v>
      </c>
      <c r="G17" s="118">
        <v>2</v>
      </c>
      <c r="H17" s="118">
        <v>0</v>
      </c>
      <c r="I17" s="118">
        <v>2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</row>
    <row r="18" spans="1:15" ht="18" customHeight="1">
      <c r="A18" s="119" t="s">
        <v>85</v>
      </c>
      <c r="B18" s="112">
        <f t="shared" si="0"/>
        <v>0</v>
      </c>
      <c r="C18" s="118">
        <v>0</v>
      </c>
      <c r="D18" s="112">
        <f t="shared" si="1"/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</row>
    <row r="19" spans="1:15" ht="18" customHeight="1">
      <c r="A19" s="119" t="s">
        <v>86</v>
      </c>
      <c r="B19" s="112">
        <f t="shared" si="0"/>
        <v>0</v>
      </c>
      <c r="C19" s="118">
        <v>0</v>
      </c>
      <c r="D19" s="112">
        <f t="shared" si="1"/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</row>
    <row r="20" spans="1:15" ht="18" customHeight="1">
      <c r="A20" s="119" t="s">
        <v>87</v>
      </c>
      <c r="B20" s="112">
        <f t="shared" si="0"/>
        <v>0</v>
      </c>
      <c r="C20" s="118">
        <v>0</v>
      </c>
      <c r="D20" s="112">
        <f t="shared" si="1"/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</row>
    <row r="21" spans="1:15" ht="18" customHeight="1">
      <c r="A21" s="119" t="s">
        <v>88</v>
      </c>
      <c r="B21" s="112">
        <f t="shared" si="0"/>
        <v>2123</v>
      </c>
      <c r="C21" s="118">
        <v>1556</v>
      </c>
      <c r="D21" s="112">
        <f t="shared" si="1"/>
        <v>1595</v>
      </c>
      <c r="E21" s="118">
        <v>95</v>
      </c>
      <c r="F21" s="118">
        <v>1361</v>
      </c>
      <c r="G21" s="118">
        <v>139</v>
      </c>
      <c r="H21" s="118">
        <v>0</v>
      </c>
      <c r="I21" s="118">
        <v>52</v>
      </c>
      <c r="J21" s="118">
        <v>308</v>
      </c>
      <c r="K21" s="118">
        <v>544</v>
      </c>
      <c r="L21" s="118">
        <v>691</v>
      </c>
      <c r="M21" s="118">
        <v>188</v>
      </c>
      <c r="N21" s="118">
        <v>1896</v>
      </c>
      <c r="O21" s="118">
        <v>1047</v>
      </c>
    </row>
    <row r="22" spans="1:15" ht="18" customHeight="1">
      <c r="A22" s="119" t="s">
        <v>89</v>
      </c>
      <c r="B22" s="112">
        <f t="shared" si="0"/>
        <v>1</v>
      </c>
      <c r="C22" s="118">
        <v>0</v>
      </c>
      <c r="D22" s="112">
        <f t="shared" si="1"/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1</v>
      </c>
      <c r="O22" s="118">
        <v>1</v>
      </c>
    </row>
    <row r="23" spans="1:15" ht="18" customHeight="1">
      <c r="A23" s="119" t="s">
        <v>90</v>
      </c>
      <c r="B23" s="112">
        <f t="shared" si="0"/>
        <v>0</v>
      </c>
      <c r="C23" s="118">
        <v>0</v>
      </c>
      <c r="D23" s="112">
        <f t="shared" si="1"/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</row>
    <row r="24" spans="1:15" ht="18" customHeight="1">
      <c r="A24" s="119" t="s">
        <v>91</v>
      </c>
      <c r="B24" s="112">
        <f t="shared" si="0"/>
        <v>1152</v>
      </c>
      <c r="C24" s="118">
        <v>101</v>
      </c>
      <c r="D24" s="112">
        <f t="shared" si="1"/>
        <v>76</v>
      </c>
      <c r="E24" s="118">
        <v>2</v>
      </c>
      <c r="F24" s="118">
        <v>50</v>
      </c>
      <c r="G24" s="118">
        <v>24</v>
      </c>
      <c r="H24" s="118">
        <v>0</v>
      </c>
      <c r="I24" s="118">
        <v>4</v>
      </c>
      <c r="J24" s="118">
        <v>11</v>
      </c>
      <c r="K24" s="118">
        <v>10</v>
      </c>
      <c r="L24" s="118">
        <v>51</v>
      </c>
      <c r="M24" s="118">
        <v>14</v>
      </c>
      <c r="N24" s="118">
        <v>1163</v>
      </c>
      <c r="O24" s="118">
        <v>1084</v>
      </c>
    </row>
    <row r="25" spans="1:15" ht="18" customHeight="1">
      <c r="A25" s="119" t="s">
        <v>92</v>
      </c>
      <c r="B25" s="112">
        <f t="shared" si="0"/>
        <v>8</v>
      </c>
      <c r="C25" s="118">
        <v>6</v>
      </c>
      <c r="D25" s="112">
        <f t="shared" si="1"/>
        <v>4</v>
      </c>
      <c r="E25" s="118">
        <v>0</v>
      </c>
      <c r="F25" s="118">
        <v>4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4</v>
      </c>
      <c r="M25" s="118">
        <v>0</v>
      </c>
      <c r="N25" s="118">
        <v>10</v>
      </c>
      <c r="O25" s="118">
        <v>4</v>
      </c>
    </row>
    <row r="26" spans="1:15" ht="18" customHeight="1" thickBot="1">
      <c r="A26" s="123" t="s">
        <v>93</v>
      </c>
      <c r="B26" s="115">
        <f t="shared" si="0"/>
        <v>0</v>
      </c>
      <c r="C26" s="120">
        <v>0</v>
      </c>
      <c r="D26" s="115">
        <f t="shared" si="1"/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</row>
    <row r="27" spans="1:15" ht="18" customHeight="1" thickTop="1">
      <c r="A27" s="125" t="s">
        <v>94</v>
      </c>
      <c r="B27" s="117">
        <f>SUM(B8:B26)</f>
        <v>3285</v>
      </c>
      <c r="C27" s="117">
        <f aca="true" t="shared" si="2" ref="C27:O27">SUM(C8:C26)</f>
        <v>1664</v>
      </c>
      <c r="D27" s="117">
        <f t="shared" si="2"/>
        <v>1677</v>
      </c>
      <c r="E27" s="117">
        <f>SUM(E8:E26)</f>
        <v>97</v>
      </c>
      <c r="F27" s="117">
        <f t="shared" si="2"/>
        <v>1415</v>
      </c>
      <c r="G27" s="117">
        <f>SUM(G8:G26)</f>
        <v>165</v>
      </c>
      <c r="H27" s="117">
        <f t="shared" si="2"/>
        <v>0</v>
      </c>
      <c r="I27" s="117">
        <f t="shared" si="2"/>
        <v>58</v>
      </c>
      <c r="J27" s="117">
        <f t="shared" si="2"/>
        <v>319</v>
      </c>
      <c r="K27" s="117">
        <f t="shared" si="2"/>
        <v>554</v>
      </c>
      <c r="L27" s="117">
        <f t="shared" si="2"/>
        <v>746</v>
      </c>
      <c r="M27" s="117">
        <f t="shared" si="2"/>
        <v>202</v>
      </c>
      <c r="N27" s="117">
        <f t="shared" si="2"/>
        <v>3070</v>
      </c>
      <c r="O27" s="117">
        <f t="shared" si="2"/>
        <v>2136</v>
      </c>
    </row>
  </sheetData>
  <sheetProtection/>
  <mergeCells count="4">
    <mergeCell ref="A2:O2"/>
    <mergeCell ref="D6:H6"/>
    <mergeCell ref="I6:L6"/>
    <mergeCell ref="N6:O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&amp;C&amp;"ＭＳ 明朝,標準"-7-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pane xSplit="1" ySplit="7" topLeftCell="B8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N32" sqref="N32"/>
    </sheetView>
  </sheetViews>
  <sheetFormatPr defaultColWidth="9.00390625" defaultRowHeight="13.5"/>
  <cols>
    <col min="1" max="1" width="15.125" style="0" customWidth="1"/>
    <col min="2" max="3" width="10.375" style="0" customWidth="1"/>
    <col min="4" max="8" width="8.125" style="0" customWidth="1"/>
    <col min="11" max="12" width="8.50390625" style="0" customWidth="1"/>
    <col min="13" max="13" width="9.50390625" style="0" customWidth="1"/>
    <col min="14" max="15" width="8.125" style="0" customWidth="1"/>
  </cols>
  <sheetData>
    <row r="1" spans="1:14" s="94" customFormat="1" ht="18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s="95" customFormat="1" ht="18" customHeight="1">
      <c r="A2" s="164" t="s">
        <v>57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50"/>
    </row>
    <row r="3" spans="1:14" s="95" customFormat="1" ht="18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s="95" customFormat="1" ht="18" customHeight="1">
      <c r="A4" s="96" t="s">
        <v>99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5" ht="18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98" t="s">
        <v>59</v>
      </c>
    </row>
    <row r="6" spans="1:15" ht="18" customHeight="1">
      <c r="A6" s="99" t="s">
        <v>60</v>
      </c>
      <c r="B6" s="100" t="s">
        <v>61</v>
      </c>
      <c r="C6" s="100" t="s">
        <v>62</v>
      </c>
      <c r="D6" s="165" t="s">
        <v>63</v>
      </c>
      <c r="E6" s="166"/>
      <c r="F6" s="166"/>
      <c r="G6" s="166"/>
      <c r="H6" s="167"/>
      <c r="I6" s="168" t="s">
        <v>64</v>
      </c>
      <c r="J6" s="169"/>
      <c r="K6" s="169"/>
      <c r="L6" s="170"/>
      <c r="M6" s="102" t="s">
        <v>65</v>
      </c>
      <c r="N6" s="165" t="s">
        <v>66</v>
      </c>
      <c r="O6" s="167"/>
    </row>
    <row r="7" spans="1:15" ht="22.5">
      <c r="A7" s="103"/>
      <c r="B7" s="104" t="s">
        <v>67</v>
      </c>
      <c r="C7" s="104" t="s">
        <v>67</v>
      </c>
      <c r="D7" s="105"/>
      <c r="E7" s="106" t="s">
        <v>68</v>
      </c>
      <c r="F7" s="106" t="s">
        <v>69</v>
      </c>
      <c r="G7" s="106" t="s">
        <v>70</v>
      </c>
      <c r="H7" s="101" t="s">
        <v>71</v>
      </c>
      <c r="I7" s="107" t="s">
        <v>72</v>
      </c>
      <c r="J7" s="108" t="s">
        <v>73</v>
      </c>
      <c r="K7" s="109" t="s">
        <v>74</v>
      </c>
      <c r="L7" s="103" t="s">
        <v>55</v>
      </c>
      <c r="M7" s="110"/>
      <c r="N7" s="104"/>
      <c r="O7" s="106" t="s">
        <v>42</v>
      </c>
    </row>
    <row r="8" spans="1:15" ht="18" customHeight="1">
      <c r="A8" s="111" t="s">
        <v>75</v>
      </c>
      <c r="B8" s="112">
        <f aca="true" t="shared" si="0" ref="B8:B26">D8+M8+N8-C8</f>
        <v>0</v>
      </c>
      <c r="C8" s="118">
        <v>0</v>
      </c>
      <c r="D8" s="112">
        <f>SUM(E8:H8)</f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</row>
    <row r="9" spans="1:15" ht="18" customHeight="1">
      <c r="A9" s="119" t="s">
        <v>76</v>
      </c>
      <c r="B9" s="112">
        <f t="shared" si="0"/>
        <v>0</v>
      </c>
      <c r="C9" s="118">
        <v>1</v>
      </c>
      <c r="D9" s="112">
        <f aca="true" t="shared" si="1" ref="D9:D26">SUM(E9:H9)</f>
        <v>1</v>
      </c>
      <c r="E9" s="118">
        <v>0</v>
      </c>
      <c r="F9" s="118">
        <v>0</v>
      </c>
      <c r="G9" s="118">
        <v>1</v>
      </c>
      <c r="H9" s="118">
        <v>0</v>
      </c>
      <c r="I9" s="118">
        <v>1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</row>
    <row r="10" spans="1:15" ht="18" customHeight="1">
      <c r="A10" s="119" t="s">
        <v>77</v>
      </c>
      <c r="B10" s="112">
        <f t="shared" si="0"/>
        <v>0</v>
      </c>
      <c r="C10" s="118">
        <v>0</v>
      </c>
      <c r="D10" s="112">
        <f t="shared" si="1"/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</row>
    <row r="11" spans="1:15" ht="18" customHeight="1">
      <c r="A11" s="119" t="s">
        <v>78</v>
      </c>
      <c r="B11" s="112">
        <f t="shared" si="0"/>
        <v>0</v>
      </c>
      <c r="C11" s="118">
        <v>0</v>
      </c>
      <c r="D11" s="112">
        <f t="shared" si="1"/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</row>
    <row r="12" spans="1:15" ht="18" customHeight="1">
      <c r="A12" s="119" t="s">
        <v>79</v>
      </c>
      <c r="B12" s="112">
        <f>D12+M12+N12-C12</f>
        <v>107</v>
      </c>
      <c r="C12" s="118">
        <v>21</v>
      </c>
      <c r="D12" s="112">
        <f t="shared" si="1"/>
        <v>52</v>
      </c>
      <c r="E12" s="118">
        <v>0</v>
      </c>
      <c r="F12" s="118">
        <v>50</v>
      </c>
      <c r="G12" s="118">
        <v>0</v>
      </c>
      <c r="H12" s="118">
        <v>2</v>
      </c>
      <c r="I12" s="118">
        <v>0</v>
      </c>
      <c r="J12" s="118">
        <v>0</v>
      </c>
      <c r="K12" s="118">
        <v>4</v>
      </c>
      <c r="L12" s="118">
        <v>48</v>
      </c>
      <c r="M12" s="118">
        <v>0</v>
      </c>
      <c r="N12" s="118">
        <v>76</v>
      </c>
      <c r="O12" s="118">
        <v>55</v>
      </c>
    </row>
    <row r="13" spans="1:15" ht="18" customHeight="1">
      <c r="A13" s="119" t="s">
        <v>80</v>
      </c>
      <c r="B13" s="112">
        <f t="shared" si="0"/>
        <v>0</v>
      </c>
      <c r="C13" s="118">
        <v>0</v>
      </c>
      <c r="D13" s="112">
        <f t="shared" si="1"/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</row>
    <row r="14" spans="1:15" ht="18" customHeight="1">
      <c r="A14" s="119" t="s">
        <v>81</v>
      </c>
      <c r="B14" s="112">
        <f t="shared" si="0"/>
        <v>0</v>
      </c>
      <c r="C14" s="118">
        <v>0</v>
      </c>
      <c r="D14" s="112">
        <f t="shared" si="1"/>
        <v>0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2">
        <v>0</v>
      </c>
      <c r="M14" s="118">
        <v>0</v>
      </c>
      <c r="N14" s="118">
        <v>0</v>
      </c>
      <c r="O14" s="118">
        <v>0</v>
      </c>
    </row>
    <row r="15" spans="1:15" ht="18" customHeight="1">
      <c r="A15" s="119" t="s">
        <v>82</v>
      </c>
      <c r="B15" s="112">
        <f t="shared" si="0"/>
        <v>0</v>
      </c>
      <c r="C15" s="118">
        <v>1</v>
      </c>
      <c r="D15" s="112">
        <f t="shared" si="1"/>
        <v>1</v>
      </c>
      <c r="E15" s="118">
        <v>0</v>
      </c>
      <c r="F15" s="118">
        <v>0</v>
      </c>
      <c r="G15" s="118">
        <v>1</v>
      </c>
      <c r="H15" s="118">
        <v>0</v>
      </c>
      <c r="I15" s="118">
        <v>1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</row>
    <row r="16" spans="1:15" ht="18" customHeight="1">
      <c r="A16" s="119" t="s">
        <v>83</v>
      </c>
      <c r="B16" s="112">
        <f t="shared" si="0"/>
        <v>8</v>
      </c>
      <c r="C16" s="118">
        <v>0</v>
      </c>
      <c r="D16" s="112">
        <f t="shared" si="1"/>
        <v>5</v>
      </c>
      <c r="E16" s="118">
        <v>1</v>
      </c>
      <c r="F16" s="118">
        <v>0</v>
      </c>
      <c r="G16" s="118">
        <v>4</v>
      </c>
      <c r="H16" s="118">
        <v>0</v>
      </c>
      <c r="I16" s="118">
        <v>0</v>
      </c>
      <c r="J16" s="118">
        <v>0</v>
      </c>
      <c r="K16" s="118">
        <v>4</v>
      </c>
      <c r="L16" s="118">
        <v>1</v>
      </c>
      <c r="M16" s="118">
        <v>0</v>
      </c>
      <c r="N16" s="118">
        <v>3</v>
      </c>
      <c r="O16" s="118">
        <v>3</v>
      </c>
    </row>
    <row r="17" spans="1:15" ht="18.75" customHeight="1">
      <c r="A17" s="119" t="s">
        <v>84</v>
      </c>
      <c r="B17" s="112">
        <f t="shared" si="0"/>
        <v>12</v>
      </c>
      <c r="C17" s="118">
        <v>2946</v>
      </c>
      <c r="D17" s="112">
        <f t="shared" si="1"/>
        <v>2557</v>
      </c>
      <c r="E17" s="118">
        <v>11</v>
      </c>
      <c r="F17" s="118">
        <v>398</v>
      </c>
      <c r="G17" s="118">
        <v>2147</v>
      </c>
      <c r="H17" s="118">
        <v>1</v>
      </c>
      <c r="I17" s="118">
        <v>2472</v>
      </c>
      <c r="J17" s="118">
        <v>73</v>
      </c>
      <c r="K17" s="118">
        <v>1</v>
      </c>
      <c r="L17" s="118">
        <v>11</v>
      </c>
      <c r="M17" s="118">
        <v>120</v>
      </c>
      <c r="N17" s="118">
        <v>281</v>
      </c>
      <c r="O17" s="118">
        <v>0</v>
      </c>
    </row>
    <row r="18" spans="1:15" ht="18" customHeight="1">
      <c r="A18" s="119" t="s">
        <v>85</v>
      </c>
      <c r="B18" s="112">
        <f t="shared" si="0"/>
        <v>0</v>
      </c>
      <c r="C18" s="118">
        <v>0</v>
      </c>
      <c r="D18" s="112">
        <f t="shared" si="1"/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</row>
    <row r="19" spans="1:15" ht="18" customHeight="1">
      <c r="A19" s="119" t="s">
        <v>86</v>
      </c>
      <c r="B19" s="112">
        <f t="shared" si="0"/>
        <v>0</v>
      </c>
      <c r="C19" s="118">
        <v>0</v>
      </c>
      <c r="D19" s="112">
        <f t="shared" si="1"/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</row>
    <row r="20" spans="1:15" ht="18" customHeight="1">
      <c r="A20" s="119" t="s">
        <v>87</v>
      </c>
      <c r="B20" s="112">
        <f t="shared" si="0"/>
        <v>0</v>
      </c>
      <c r="C20" s="118">
        <v>0</v>
      </c>
      <c r="D20" s="112">
        <f t="shared" si="1"/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</row>
    <row r="21" spans="1:15" ht="18" customHeight="1">
      <c r="A21" s="119" t="s">
        <v>88</v>
      </c>
      <c r="B21" s="112">
        <f t="shared" si="0"/>
        <v>70</v>
      </c>
      <c r="C21" s="118">
        <v>70</v>
      </c>
      <c r="D21" s="112">
        <f t="shared" si="1"/>
        <v>60</v>
      </c>
      <c r="E21" s="118">
        <v>2</v>
      </c>
      <c r="F21" s="118">
        <v>56</v>
      </c>
      <c r="G21" s="118">
        <v>2</v>
      </c>
      <c r="H21" s="118">
        <v>0</v>
      </c>
      <c r="I21" s="118">
        <v>0</v>
      </c>
      <c r="J21" s="118">
        <v>7</v>
      </c>
      <c r="K21" s="118">
        <v>43</v>
      </c>
      <c r="L21" s="118">
        <v>10</v>
      </c>
      <c r="M21" s="118">
        <v>0</v>
      </c>
      <c r="N21" s="118">
        <v>80</v>
      </c>
      <c r="O21" s="118">
        <v>14</v>
      </c>
    </row>
    <row r="22" spans="1:15" ht="18" customHeight="1">
      <c r="A22" s="119" t="s">
        <v>89</v>
      </c>
      <c r="B22" s="112">
        <f t="shared" si="0"/>
        <v>0</v>
      </c>
      <c r="C22" s="118">
        <v>0</v>
      </c>
      <c r="D22" s="112">
        <f t="shared" si="1"/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</row>
    <row r="23" spans="1:15" ht="18" customHeight="1">
      <c r="A23" s="119" t="s">
        <v>90</v>
      </c>
      <c r="B23" s="112">
        <f t="shared" si="0"/>
        <v>45100</v>
      </c>
      <c r="C23" s="118">
        <v>33449</v>
      </c>
      <c r="D23" s="112">
        <f t="shared" si="1"/>
        <v>29777</v>
      </c>
      <c r="E23" s="118">
        <v>19712</v>
      </c>
      <c r="F23" s="118">
        <v>9382</v>
      </c>
      <c r="G23" s="118">
        <v>676</v>
      </c>
      <c r="H23" s="118">
        <v>7</v>
      </c>
      <c r="I23" s="118">
        <v>5228</v>
      </c>
      <c r="J23" s="118">
        <v>3819</v>
      </c>
      <c r="K23" s="118">
        <v>3814</v>
      </c>
      <c r="L23" s="118">
        <v>16916</v>
      </c>
      <c r="M23" s="118">
        <v>2612</v>
      </c>
      <c r="N23" s="118">
        <v>46160</v>
      </c>
      <c r="O23" s="118">
        <v>22051</v>
      </c>
    </row>
    <row r="24" spans="1:15" ht="18" customHeight="1">
      <c r="A24" s="119" t="s">
        <v>91</v>
      </c>
      <c r="B24" s="112">
        <f t="shared" si="0"/>
        <v>41</v>
      </c>
      <c r="C24" s="118">
        <v>44</v>
      </c>
      <c r="D24" s="112">
        <f t="shared" si="1"/>
        <v>22</v>
      </c>
      <c r="E24" s="118">
        <v>22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14</v>
      </c>
      <c r="L24" s="118">
        <v>8</v>
      </c>
      <c r="M24" s="118">
        <v>12</v>
      </c>
      <c r="N24" s="118">
        <v>51</v>
      </c>
      <c r="O24" s="118">
        <v>9</v>
      </c>
    </row>
    <row r="25" spans="1:15" ht="18" customHeight="1">
      <c r="A25" s="119" t="s">
        <v>92</v>
      </c>
      <c r="B25" s="112">
        <f t="shared" si="0"/>
        <v>0</v>
      </c>
      <c r="C25" s="118">
        <v>0</v>
      </c>
      <c r="D25" s="112">
        <f t="shared" si="1"/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</row>
    <row r="26" spans="1:15" ht="18" customHeight="1" thickBot="1">
      <c r="A26" s="123" t="s">
        <v>93</v>
      </c>
      <c r="B26" s="115">
        <f t="shared" si="0"/>
        <v>0</v>
      </c>
      <c r="C26" s="120">
        <v>0</v>
      </c>
      <c r="D26" s="115">
        <f t="shared" si="1"/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</row>
    <row r="27" spans="1:15" ht="18" customHeight="1" thickTop="1">
      <c r="A27" s="125" t="s">
        <v>94</v>
      </c>
      <c r="B27" s="117">
        <f>SUM(B8:B26)</f>
        <v>45338</v>
      </c>
      <c r="C27" s="117">
        <f aca="true" t="shared" si="2" ref="C27:O27">SUM(C8:C26)</f>
        <v>36532</v>
      </c>
      <c r="D27" s="117">
        <f t="shared" si="2"/>
        <v>32475</v>
      </c>
      <c r="E27" s="117">
        <f>SUM(E8:E26)</f>
        <v>19748</v>
      </c>
      <c r="F27" s="117">
        <f t="shared" si="2"/>
        <v>9886</v>
      </c>
      <c r="G27" s="117">
        <f>SUM(G8:G26)</f>
        <v>2831</v>
      </c>
      <c r="H27" s="117">
        <f t="shared" si="2"/>
        <v>10</v>
      </c>
      <c r="I27" s="117">
        <f t="shared" si="2"/>
        <v>7702</v>
      </c>
      <c r="J27" s="117">
        <f t="shared" si="2"/>
        <v>3899</v>
      </c>
      <c r="K27" s="117">
        <f t="shared" si="2"/>
        <v>3880</v>
      </c>
      <c r="L27" s="117">
        <f t="shared" si="2"/>
        <v>16994</v>
      </c>
      <c r="M27" s="117">
        <f t="shared" si="2"/>
        <v>2744</v>
      </c>
      <c r="N27" s="117">
        <f t="shared" si="2"/>
        <v>46651</v>
      </c>
      <c r="O27" s="117">
        <f t="shared" si="2"/>
        <v>22132</v>
      </c>
    </row>
  </sheetData>
  <sheetProtection/>
  <mergeCells count="4">
    <mergeCell ref="A2:O2"/>
    <mergeCell ref="D6:H6"/>
    <mergeCell ref="I6:L6"/>
    <mergeCell ref="N6:O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&amp;C&amp;"ＭＳ 明朝,標準"-8-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pane xSplit="1" ySplit="7" topLeftCell="B8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Q25" sqref="Q25"/>
    </sheetView>
  </sheetViews>
  <sheetFormatPr defaultColWidth="9.00390625" defaultRowHeight="13.5"/>
  <cols>
    <col min="1" max="1" width="15.125" style="0" customWidth="1"/>
    <col min="2" max="3" width="10.375" style="0" customWidth="1"/>
    <col min="4" max="8" width="8.125" style="0" customWidth="1"/>
    <col min="11" max="12" width="8.50390625" style="0" customWidth="1"/>
    <col min="13" max="13" width="9.50390625" style="0" customWidth="1"/>
    <col min="14" max="15" width="8.125" style="0" customWidth="1"/>
  </cols>
  <sheetData>
    <row r="1" spans="1:14" s="94" customFormat="1" ht="18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s="95" customFormat="1" ht="18" customHeight="1">
      <c r="A2" s="164" t="s">
        <v>57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50"/>
    </row>
    <row r="3" spans="1:14" s="95" customFormat="1" ht="18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s="95" customFormat="1" ht="18" customHeight="1">
      <c r="A4" s="96" t="s">
        <v>100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5" ht="18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98" t="s">
        <v>59</v>
      </c>
    </row>
    <row r="6" spans="1:15" ht="18" customHeight="1">
      <c r="A6" s="99" t="s">
        <v>60</v>
      </c>
      <c r="B6" s="100" t="s">
        <v>61</v>
      </c>
      <c r="C6" s="100" t="s">
        <v>62</v>
      </c>
      <c r="D6" s="165" t="s">
        <v>63</v>
      </c>
      <c r="E6" s="166"/>
      <c r="F6" s="166"/>
      <c r="G6" s="166"/>
      <c r="H6" s="167"/>
      <c r="I6" s="168" t="s">
        <v>101</v>
      </c>
      <c r="J6" s="169"/>
      <c r="K6" s="169"/>
      <c r="L6" s="170"/>
      <c r="M6" s="102" t="s">
        <v>65</v>
      </c>
      <c r="N6" s="165" t="s">
        <v>66</v>
      </c>
      <c r="O6" s="167"/>
    </row>
    <row r="7" spans="1:15" ht="22.5">
      <c r="A7" s="103"/>
      <c r="B7" s="104" t="s">
        <v>67</v>
      </c>
      <c r="C7" s="104" t="s">
        <v>67</v>
      </c>
      <c r="D7" s="105"/>
      <c r="E7" s="106" t="s">
        <v>68</v>
      </c>
      <c r="F7" s="106" t="s">
        <v>69</v>
      </c>
      <c r="G7" s="106" t="s">
        <v>70</v>
      </c>
      <c r="H7" s="101" t="s">
        <v>71</v>
      </c>
      <c r="I7" s="107" t="s">
        <v>72</v>
      </c>
      <c r="J7" s="108" t="s">
        <v>73</v>
      </c>
      <c r="K7" s="109" t="s">
        <v>74</v>
      </c>
      <c r="L7" s="103" t="s">
        <v>55</v>
      </c>
      <c r="M7" s="110"/>
      <c r="N7" s="104"/>
      <c r="O7" s="106" t="s">
        <v>42</v>
      </c>
    </row>
    <row r="8" spans="1:15" ht="18" customHeight="1">
      <c r="A8" s="111" t="s">
        <v>75</v>
      </c>
      <c r="B8" s="133">
        <f>'別表４ - １ 行政不服審査法による不服申立て'!B8+'別表４ - ２　行政不服審査法によらない不服申立て'!B8</f>
        <v>28</v>
      </c>
      <c r="C8" s="133">
        <f>'別表４ - １ 行政不服審査法による不服申立て'!C8+'別表４ - ２　行政不服審査法によらない不服申立て'!C8</f>
        <v>7</v>
      </c>
      <c r="D8" s="133">
        <f>'別表４ - １ 行政不服審査法による不服申立て'!D8+'別表４ - ２　行政不服審査法によらない不服申立て'!D8</f>
        <v>1</v>
      </c>
      <c r="E8" s="133">
        <f>'別表４ - １ 行政不服審査法による不服申立て'!E8+'別表４ - ２　行政不服審査法によらない不服申立て'!E8</f>
        <v>0</v>
      </c>
      <c r="F8" s="133">
        <f>'別表４ - １ 行政不服審査法による不服申立て'!F8+'別表４ - ２　行政不服審査法によらない不服申立て'!F8</f>
        <v>1</v>
      </c>
      <c r="G8" s="133">
        <f>'別表４ - １ 行政不服審査法による不服申立て'!G8+'別表４ - ２　行政不服審査法によらない不服申立て'!G8</f>
        <v>0</v>
      </c>
      <c r="H8" s="133">
        <f>'別表４ - １ 行政不服審査法による不服申立て'!H8+'別表４ - ２　行政不服審査法によらない不服申立て'!H8</f>
        <v>0</v>
      </c>
      <c r="I8" s="133">
        <f>'別表４ - １ 行政不服審査法による不服申立て'!I8+'別表４ - ２　行政不服審査法によらない不服申立て'!I8</f>
        <v>0</v>
      </c>
      <c r="J8" s="133">
        <f>'別表４ - １ 行政不服審査法による不服申立て'!J8+'別表４ - ２　行政不服審査法によらない不服申立て'!J8</f>
        <v>0</v>
      </c>
      <c r="K8" s="133">
        <f>'別表４ - １ 行政不服審査法による不服申立て'!K8+'別表４ - ２　行政不服審査法によらない不服申立て'!K8</f>
        <v>1</v>
      </c>
      <c r="L8" s="133">
        <f>'別表４ - １ 行政不服審査法による不服申立て'!L8+'別表４ - ２　行政不服審査法によらない不服申立て'!L8</f>
        <v>0</v>
      </c>
      <c r="M8" s="133">
        <f>'別表４ - １ 行政不服審査法による不服申立て'!M8+'別表４ - ２　行政不服審査法によらない不服申立て'!M8</f>
        <v>0</v>
      </c>
      <c r="N8" s="133">
        <f>'別表４ - １ 行政不服審査法による不服申立て'!N8+'別表４ - ２　行政不服審査法によらない不服申立て'!N8</f>
        <v>34</v>
      </c>
      <c r="O8" s="133">
        <f>'別表４ - １ 行政不服審査法による不服申立て'!O8+'別表４ - ２　行政不服審査法によらない不服申立て'!O8</f>
        <v>28</v>
      </c>
    </row>
    <row r="9" spans="1:15" ht="18" customHeight="1">
      <c r="A9" s="119" t="s">
        <v>76</v>
      </c>
      <c r="B9" s="133">
        <f>'別表４ - １ 行政不服審査法による不服申立て'!B9+'別表４ - ２　行政不服審査法によらない不服申立て'!B9</f>
        <v>93</v>
      </c>
      <c r="C9" s="133">
        <f>'別表４ - １ 行政不服審査法による不服申立て'!C9+'別表４ - ２　行政不服審査法によらない不服申立て'!C9</f>
        <v>109</v>
      </c>
      <c r="D9" s="133">
        <f>'別表４ - １ 行政不服審査法による不服申立て'!D9+'別表４ - ２　行政不服審査法によらない不服申立て'!D9</f>
        <v>88</v>
      </c>
      <c r="E9" s="133">
        <f>'別表４ - １ 行政不服審査法による不服申立て'!E9+'別表４ - ２　行政不服審査法によらない不服申立て'!E9</f>
        <v>10</v>
      </c>
      <c r="F9" s="133">
        <f>'別表４ - １ 行政不服審査法による不服申立て'!F9+'別表４ - ２　行政不服審査法によらない不服申立て'!F9</f>
        <v>46</v>
      </c>
      <c r="G9" s="133">
        <f>'別表４ - １ 行政不服審査法による不服申立て'!G9+'別表４ - ２　行政不服審査法によらない不服申立て'!G9</f>
        <v>18</v>
      </c>
      <c r="H9" s="133">
        <f>'別表４ - １ 行政不服審査法による不服申立て'!H9+'別表４ - ２　行政不服審査法によらない不服申立て'!H9</f>
        <v>14</v>
      </c>
      <c r="I9" s="133">
        <f>'別表４ - １ 行政不服審査法による不服申立て'!I9+'別表４ - ２　行政不服審査法によらない不服申立て'!I9</f>
        <v>17</v>
      </c>
      <c r="J9" s="133">
        <f>'別表４ - １ 行政不服審査法による不服申立て'!J9+'別表４ - ２　行政不服審査法によらない不服申立て'!J9</f>
        <v>11</v>
      </c>
      <c r="K9" s="133">
        <f>'別表４ - １ 行政不服審査法による不服申立て'!K9+'別表４ - ２　行政不服審査法によらない不服申立て'!K9</f>
        <v>13</v>
      </c>
      <c r="L9" s="133">
        <f>'別表４ - １ 行政不服審査法による不服申立て'!L9+'別表４ - ２　行政不服審査法によらない不服申立て'!L9</f>
        <v>47</v>
      </c>
      <c r="M9" s="133">
        <f>'別表４ - １ 行政不服審査法による不服申立て'!M9+'別表４ - ２　行政不服審査法によらない不服申立て'!M9</f>
        <v>14</v>
      </c>
      <c r="N9" s="133">
        <f>'別表４ - １ 行政不服審査法による不服申立て'!N9+'別表４ - ２　行政不服審査法によらない不服申立て'!N9</f>
        <v>100</v>
      </c>
      <c r="O9" s="133">
        <f>'別表４ - １ 行政不服審査法による不服申立て'!O9+'別表４ - ２　行政不服審査法によらない不服申立て'!O9</f>
        <v>19</v>
      </c>
    </row>
    <row r="10" spans="1:15" ht="18" customHeight="1">
      <c r="A10" s="119" t="s">
        <v>77</v>
      </c>
      <c r="B10" s="133">
        <f>'別表４ - １ 行政不服審査法による不服申立て'!B10+'別表４ - ２　行政不服審査法によらない不服申立て'!B10</f>
        <v>7</v>
      </c>
      <c r="C10" s="133">
        <f>'別表４ - １ 行政不服審査法による不服申立て'!C10+'別表４ - ２　行政不服審査法によらない不服申立て'!C10</f>
        <v>34</v>
      </c>
      <c r="D10" s="133">
        <f>'別表４ - １ 行政不服審査法による不服申立て'!D10+'別表４ - ２　行政不服審査法によらない不服申立て'!D10</f>
        <v>7</v>
      </c>
      <c r="E10" s="133">
        <f>'別表４ - １ 行政不服審査法による不服申立て'!E10+'別表４ - ２　行政不服審査法によらない不服申立て'!E10</f>
        <v>1</v>
      </c>
      <c r="F10" s="133">
        <f>'別表４ - １ 行政不服審査法による不服申立て'!F10+'別表４ - ２　行政不服審査法によらない不服申立て'!F10</f>
        <v>6</v>
      </c>
      <c r="G10" s="133">
        <f>'別表４ - １ 行政不服審査法による不服申立て'!G10+'別表４ - ２　行政不服審査法によらない不服申立て'!G10</f>
        <v>0</v>
      </c>
      <c r="H10" s="133">
        <f>'別表４ - １ 行政不服審査法による不服申立て'!H10+'別表４ - ２　行政不服審査法によらない不服申立て'!H10</f>
        <v>0</v>
      </c>
      <c r="I10" s="133">
        <f>'別表４ - １ 行政不服審査法による不服申立て'!I10+'別表４ - ２　行政不服審査法によらない不服申立て'!I10</f>
        <v>0</v>
      </c>
      <c r="J10" s="133">
        <f>'別表４ - １ 行政不服審査法による不服申立て'!J10+'別表４ - ２　行政不服審査法によらない不服申立て'!J10</f>
        <v>0</v>
      </c>
      <c r="K10" s="133">
        <f>'別表４ - １ 行政不服審査法による不服申立て'!K10+'別表４ - ２　行政不服審査法によらない不服申立て'!K10</f>
        <v>2</v>
      </c>
      <c r="L10" s="133">
        <f>'別表４ - １ 行政不服審査法による不服申立て'!L10+'別表４ - ２　行政不服審査法によらない不服申立て'!L10</f>
        <v>5</v>
      </c>
      <c r="M10" s="133">
        <f>'別表４ - １ 行政不服審査法による不服申立て'!M10+'別表４ - ２　行政不服審査法によらない不服申立て'!M10</f>
        <v>0</v>
      </c>
      <c r="N10" s="133">
        <f>'別表４ - １ 行政不服審査法による不服申立て'!N10+'別表４ - ２　行政不服審査法によらない不服申立て'!N10</f>
        <v>34</v>
      </c>
      <c r="O10" s="133">
        <f>'別表４ - １ 行政不服審査法による不服申立て'!O10+'別表４ - ２　行政不服審査法によらない不服申立て'!O10</f>
        <v>1</v>
      </c>
    </row>
    <row r="11" spans="1:15" ht="18" customHeight="1">
      <c r="A11" s="119" t="s">
        <v>78</v>
      </c>
      <c r="B11" s="133">
        <f>'別表４ - １ 行政不服審査法による不服申立て'!B11+'別表４ - ２　行政不服審査法によらない不服申立て'!B11</f>
        <v>3</v>
      </c>
      <c r="C11" s="133">
        <f>'別表４ - １ 行政不服審査法による不服申立て'!C11+'別表４ - ２　行政不服審査法によらない不服申立て'!C11</f>
        <v>7</v>
      </c>
      <c r="D11" s="133">
        <f>'別表４ - １ 行政不服審査法による不服申立て'!D11+'別表４ - ２　行政不服審査法によらない不服申立て'!D11</f>
        <v>8</v>
      </c>
      <c r="E11" s="133">
        <f>'別表４ - １ 行政不服審査法による不服申立て'!E11+'別表４ - ２　行政不服審査法によらない不服申立て'!E11</f>
        <v>3</v>
      </c>
      <c r="F11" s="133">
        <f>'別表４ - １ 行政不服審査法による不服申立て'!F11+'別表４ - ２　行政不服審査法によらない不服申立て'!F11</f>
        <v>5</v>
      </c>
      <c r="G11" s="133">
        <f>'別表４ - １ 行政不服審査法による不服申立て'!G11+'別表４ - ２　行政不服審査法によらない不服申立て'!G11</f>
        <v>0</v>
      </c>
      <c r="H11" s="133">
        <f>'別表４ - １ 行政不服審査法による不服申立て'!H11+'別表４ - ２　行政不服審査法によらない不服申立て'!H11</f>
        <v>0</v>
      </c>
      <c r="I11" s="133">
        <f>'別表４ - １ 行政不服審査法による不服申立て'!I11+'別表４ - ２　行政不服審査法によらない不服申立て'!I11</f>
        <v>5</v>
      </c>
      <c r="J11" s="133">
        <f>'別表４ - １ 行政不服審査法による不服申立て'!J11+'別表４ - ２　行政不服審査法によらない不服申立て'!J11</f>
        <v>0</v>
      </c>
      <c r="K11" s="133">
        <f>'別表４ - １ 行政不服審査法による不服申立て'!K11+'別表４ - ２　行政不服審査法によらない不服申立て'!K11</f>
        <v>0</v>
      </c>
      <c r="L11" s="133">
        <f>'別表４ - １ 行政不服審査法による不服申立て'!L11+'別表４ - ２　行政不服審査法によらない不服申立て'!L11</f>
        <v>3</v>
      </c>
      <c r="M11" s="133">
        <f>'別表４ - １ 行政不服審査法による不服申立て'!M11+'別表４ - ２　行政不服審査法によらない不服申立て'!M11</f>
        <v>1</v>
      </c>
      <c r="N11" s="133">
        <f>'別表４ - １ 行政不服審査法による不服申立て'!N11+'別表４ - ２　行政不服審査法によらない不服申立て'!N11</f>
        <v>1</v>
      </c>
      <c r="O11" s="133">
        <f>'別表４ - １ 行政不服審査法による不服申立て'!O11+'別表４ - ２　行政不服審査法によらない不服申立て'!O11</f>
        <v>0</v>
      </c>
    </row>
    <row r="12" spans="1:15" ht="18" customHeight="1">
      <c r="A12" s="119" t="s">
        <v>79</v>
      </c>
      <c r="B12" s="133">
        <f>'別表４ - １ 行政不服審査法による不服申立て'!B12+'別表４ - ２　行政不服審査法によらない不服申立て'!B12</f>
        <v>120</v>
      </c>
      <c r="C12" s="133">
        <f>'別表４ - １ 行政不服審査法による不服申立て'!C12+'別表４ - ２　行政不服審査法によらない不服申立て'!C12</f>
        <v>23</v>
      </c>
      <c r="D12" s="133">
        <f>'別表４ - １ 行政不服審査法による不服申立て'!D12+'別表４ - ２　行政不服審査法によらない不服申立て'!D12</f>
        <v>53</v>
      </c>
      <c r="E12" s="133">
        <f>'別表４ - １ 行政不服審査法による不服申立て'!E12+'別表４ - ２　行政不服審査法によらない不服申立て'!E12</f>
        <v>1</v>
      </c>
      <c r="F12" s="133">
        <f>'別表４ - １ 行政不服審査法による不服申立て'!F12+'別表４ - ２　行政不服審査法によらない不服申立て'!F12</f>
        <v>50</v>
      </c>
      <c r="G12" s="133">
        <f>'別表４ - １ 行政不服審査法による不服申立て'!G12+'別表４ - ２　行政不服審査法によらない不服申立て'!G12</f>
        <v>0</v>
      </c>
      <c r="H12" s="133">
        <f>'別表４ - １ 行政不服審査法による不服申立て'!H12+'別表４ - ２　行政不服審査法によらない不服申立て'!H12</f>
        <v>2</v>
      </c>
      <c r="I12" s="133">
        <f>'別表４ - １ 行政不服審査法による不服申立て'!I12+'別表４ - ２　行政不服審査法によらない不服申立て'!I12</f>
        <v>0</v>
      </c>
      <c r="J12" s="133">
        <f>'別表４ - １ 行政不服審査法による不服申立て'!J12+'別表４ - ２　行政不服審査法によらない不服申立て'!J12</f>
        <v>0</v>
      </c>
      <c r="K12" s="133">
        <f>'別表４ - １ 行政不服審査法による不服申立て'!K12+'別表４ - ２　行政不服審査法によらない不服申立て'!K12</f>
        <v>4</v>
      </c>
      <c r="L12" s="133">
        <f>'別表４ - １ 行政不服審査法による不服申立て'!L12+'別表４ - ２　行政不服審査法によらない不服申立て'!L12</f>
        <v>49</v>
      </c>
      <c r="M12" s="133">
        <f>'別表４ - １ 行政不服審査法による不服申立て'!M12+'別表４ - ２　行政不服審査法によらない不服申立て'!M12</f>
        <v>2</v>
      </c>
      <c r="N12" s="133">
        <f>'別表４ - １ 行政不服審査法による不服申立て'!N12+'別表４ - ２　行政不服審査法によらない不服申立て'!N12</f>
        <v>88</v>
      </c>
      <c r="O12" s="133">
        <f>'別表４ - １ 行政不服審査法による不服申立て'!O12+'別表４ - ２　行政不服審査法によらない不服申立て'!O12</f>
        <v>66</v>
      </c>
    </row>
    <row r="13" spans="1:15" ht="18" customHeight="1">
      <c r="A13" s="119" t="s">
        <v>80</v>
      </c>
      <c r="B13" s="133">
        <f>'別表４ - １ 行政不服審査法による不服申立て'!B13+'別表４ - ２　行政不服審査法によらない不服申立て'!B13</f>
        <v>18</v>
      </c>
      <c r="C13" s="133">
        <f>'別表４ - １ 行政不服審査法による不服申立て'!C13+'別表４ - ２　行政不服審査法によらない不服申立て'!C13</f>
        <v>24</v>
      </c>
      <c r="D13" s="133">
        <f>'別表４ - １ 行政不服審査法による不服申立て'!D13+'別表４ - ２　行政不服審査法によらない不服申立て'!D13</f>
        <v>12</v>
      </c>
      <c r="E13" s="133">
        <f>'別表４ - １ 行政不服審査法による不服申立て'!E13+'別表４ - ２　行政不服審査法によらない不服申立て'!E13</f>
        <v>0</v>
      </c>
      <c r="F13" s="133">
        <f>'別表４ - １ 行政不服審査法による不服申立て'!F13+'別表４ - ２　行政不服審査法によらない不服申立て'!F13</f>
        <v>12</v>
      </c>
      <c r="G13" s="133">
        <f>'別表４ - １ 行政不服審査法による不服申立て'!G13+'別表４ - ２　行政不服審査法によらない不服申立て'!G13</f>
        <v>0</v>
      </c>
      <c r="H13" s="133">
        <f>'別表４ - １ 行政不服審査法による不服申立て'!H13+'別表４ - ２　行政不服審査法によらない不服申立て'!H13</f>
        <v>0</v>
      </c>
      <c r="I13" s="133">
        <f>'別表４ - １ 行政不服審査法による不服申立て'!I13+'別表４ - ２　行政不服審査法によらない不服申立て'!I13</f>
        <v>0</v>
      </c>
      <c r="J13" s="133">
        <f>'別表４ - １ 行政不服審査法による不服申立て'!J13+'別表４ - ２　行政不服審査法によらない不服申立て'!J13</f>
        <v>1</v>
      </c>
      <c r="K13" s="133">
        <f>'別表４ - １ 行政不服審査法による不服申立て'!K13+'別表４ - ２　行政不服審査法によらない不服申立て'!K13</f>
        <v>8</v>
      </c>
      <c r="L13" s="133">
        <f>'別表４ - １ 行政不服審査法による不服申立て'!L13+'別表４ - ２　行政不服審査法によらない不服申立て'!L13</f>
        <v>3</v>
      </c>
      <c r="M13" s="133">
        <f>'別表４ - １ 行政不服審査法による不服申立て'!M13+'別表４ - ２　行政不服審査法によらない不服申立て'!M13</f>
        <v>0</v>
      </c>
      <c r="N13" s="133">
        <f>'別表４ - １ 行政不服審査法による不服申立て'!N13+'別表４ - ２　行政不服審査法によらない不服申立て'!N13</f>
        <v>30</v>
      </c>
      <c r="O13" s="133">
        <f>'別表４ - １ 行政不服審査法による不服申立て'!O13+'別表４ - ２　行政不服審査法によらない不服申立て'!O13</f>
        <v>8</v>
      </c>
    </row>
    <row r="14" spans="1:15" ht="18" customHeight="1">
      <c r="A14" s="119" t="s">
        <v>81</v>
      </c>
      <c r="B14" s="133">
        <f>'別表４ - １ 行政不服審査法による不服申立て'!B14+'別表４ - ２　行政不服審査法によらない不服申立て'!B14</f>
        <v>5</v>
      </c>
      <c r="C14" s="133">
        <f>'別表４ - １ 行政不服審査法による不服申立て'!C14+'別表４ - ２　行政不服審査法によらない不服申立て'!C14</f>
        <v>22</v>
      </c>
      <c r="D14" s="133">
        <f>'別表４ - １ 行政不服審査法による不服申立て'!D14+'別表４ - ２　行政不服審査法によらない不服申立て'!D14</f>
        <v>2</v>
      </c>
      <c r="E14" s="133">
        <f>'別表４ - １ 行政不服審査法による不服申立て'!E14+'別表４ - ２　行政不服審査法によらない不服申立て'!E14</f>
        <v>1</v>
      </c>
      <c r="F14" s="133">
        <f>'別表４ - １ 行政不服審査法による不服申立て'!F14+'別表４ - ２　行政不服審査法によらない不服申立て'!F14</f>
        <v>1</v>
      </c>
      <c r="G14" s="133">
        <f>'別表４ - １ 行政不服審査法による不服申立て'!G14+'別表４ - ２　行政不服審査法によらない不服申立て'!G14</f>
        <v>0</v>
      </c>
      <c r="H14" s="133">
        <f>'別表４ - １ 行政不服審査法による不服申立て'!H14+'別表４ - ２　行政不服審査法によらない不服申立て'!H14</f>
        <v>0</v>
      </c>
      <c r="I14" s="133">
        <f>'別表４ - １ 行政不服審査法による不服申立て'!I14+'別表４ - ２　行政不服審査法によらない不服申立て'!I14</f>
        <v>0</v>
      </c>
      <c r="J14" s="133">
        <f>'別表４ - １ 行政不服審査法による不服申立て'!J14+'別表４ - ２　行政不服審査法によらない不服申立て'!J14</f>
        <v>0</v>
      </c>
      <c r="K14" s="133">
        <f>'別表４ - １ 行政不服審査法による不服申立て'!K14+'別表４ - ２　行政不服審査法によらない不服申立て'!K14</f>
        <v>2</v>
      </c>
      <c r="L14" s="133">
        <f>'別表４ - １ 行政不服審査法による不服申立て'!L14+'別表４ - ２　行政不服審査法によらない不服申立て'!L14</f>
        <v>0</v>
      </c>
      <c r="M14" s="133">
        <f>'別表４ - １ 行政不服審査法による不服申立て'!M14+'別表４ - ２　行政不服審査法によらない不服申立て'!M14</f>
        <v>1</v>
      </c>
      <c r="N14" s="133">
        <f>'別表４ - １ 行政不服審査法による不服申立て'!N14+'別表４ - ２　行政不服審査法によらない不服申立て'!N14</f>
        <v>24</v>
      </c>
      <c r="O14" s="133">
        <f>'別表４ - １ 行政不服審査法による不服申立て'!O14+'別表４ - ２　行政不服審査法によらない不服申立て'!O14</f>
        <v>2</v>
      </c>
    </row>
    <row r="15" spans="1:15" ht="18" customHeight="1">
      <c r="A15" s="119" t="s">
        <v>82</v>
      </c>
      <c r="B15" s="133">
        <f>'別表４ - １ 行政不服審査法による不服申立て'!B15+'別表４ - ２　行政不服審査法によらない不服申立て'!B15</f>
        <v>34</v>
      </c>
      <c r="C15" s="133">
        <f>'別表４ - １ 行政不服審査法による不服申立て'!C15+'別表４ - ２　行政不服審査法によらない不服申立て'!C15</f>
        <v>115</v>
      </c>
      <c r="D15" s="133">
        <f>'別表４ - １ 行政不服審査法による不服申立て'!D15+'別表４ - ２　行政不服審査法によらない不服申立て'!D15</f>
        <v>115</v>
      </c>
      <c r="E15" s="133">
        <f>'別表４ - １ 行政不服審査法による不服申立て'!E15+'別表４ - ２　行政不服審査法によらない不服申立て'!E15</f>
        <v>6</v>
      </c>
      <c r="F15" s="133">
        <f>'別表４ - １ 行政不服審査法による不服申立て'!F15+'別表４ - ２　行政不服審査法によらない不服申立て'!F15</f>
        <v>104</v>
      </c>
      <c r="G15" s="133">
        <f>'別表４ - １ 行政不服審査法による不服申立て'!G15+'別表４ - ２　行政不服審査法によらない不服申立て'!G15</f>
        <v>5</v>
      </c>
      <c r="H15" s="133">
        <f>'別表４ - １ 行政不服審査法による不服申立て'!H15+'別表４ - ２　行政不服審査法によらない不服申立て'!H15</f>
        <v>0</v>
      </c>
      <c r="I15" s="133">
        <f>'別表４ - １ 行政不服審査法による不服申立て'!I15+'別表４ - ２　行政不服審査法によらない不服申立て'!I15</f>
        <v>76</v>
      </c>
      <c r="J15" s="133">
        <f>'別表４ - １ 行政不服審査法による不服申立て'!J15+'別表４ - ２　行政不服審査法によらない不服申立て'!J15</f>
        <v>34</v>
      </c>
      <c r="K15" s="133">
        <f>'別表４ - １ 行政不服審査法による不服申立て'!K15+'別表４ - ２　行政不服審査法によらない不服申立て'!K15</f>
        <v>4</v>
      </c>
      <c r="L15" s="133">
        <f>'別表４ - １ 行政不服審査法による不服申立て'!L15+'別表４ - ２　行政不服審査法によらない不服申立て'!L15</f>
        <v>1</v>
      </c>
      <c r="M15" s="133">
        <f>'別表４ - １ 行政不服審査法による不服申立て'!M15+'別表４ - ２　行政不服審査法によらない不服申立て'!M15</f>
        <v>0</v>
      </c>
      <c r="N15" s="133">
        <f>'別表４ - １ 行政不服審査法による不服申立て'!N15+'別表４ - ２　行政不服審査法によらない不服申立て'!N15</f>
        <v>34</v>
      </c>
      <c r="O15" s="133">
        <f>'別表４ - １ 行政不服審査法による不服申立て'!O15+'別表４ - ２　行政不服審査法によらない不服申立て'!O15</f>
        <v>0</v>
      </c>
    </row>
    <row r="16" spans="1:15" ht="18" customHeight="1">
      <c r="A16" s="119" t="s">
        <v>83</v>
      </c>
      <c r="B16" s="133">
        <f>'別表４ - １ 行政不服審査法による不服申立て'!B16+'別表４ - ２　行政不服審査法によらない不服申立て'!B16</f>
        <v>8</v>
      </c>
      <c r="C16" s="133">
        <f>'別表４ - １ 行政不服審査法による不服申立て'!C16+'別表４ - ２　行政不服審査法によらない不服申立て'!C16</f>
        <v>0</v>
      </c>
      <c r="D16" s="133">
        <f>'別表４ - １ 行政不服審査法による不服申立て'!D16+'別表４ - ２　行政不服審査法によらない不服申立て'!D16</f>
        <v>5</v>
      </c>
      <c r="E16" s="133">
        <f>'別表４ - １ 行政不服審査法による不服申立て'!E16+'別表４ - ２　行政不服審査法によらない不服申立て'!E16</f>
        <v>1</v>
      </c>
      <c r="F16" s="133">
        <f>'別表４ - １ 行政不服審査法による不服申立て'!F16+'別表４ - ２　行政不服審査法によらない不服申立て'!F16</f>
        <v>0</v>
      </c>
      <c r="G16" s="133">
        <f>'別表４ - １ 行政不服審査法による不服申立て'!G16+'別表４ - ２　行政不服審査法によらない不服申立て'!G16</f>
        <v>4</v>
      </c>
      <c r="H16" s="133">
        <f>'別表４ - １ 行政不服審査法による不服申立て'!H16+'別表４ - ２　行政不服審査法によらない不服申立て'!H16</f>
        <v>0</v>
      </c>
      <c r="I16" s="133">
        <f>'別表４ - １ 行政不服審査法による不服申立て'!I16+'別表４ - ２　行政不服審査法によらない不服申立て'!I16</f>
        <v>0</v>
      </c>
      <c r="J16" s="133">
        <f>'別表４ - １ 行政不服審査法による不服申立て'!J16+'別表４ - ２　行政不服審査法によらない不服申立て'!J16</f>
        <v>0</v>
      </c>
      <c r="K16" s="133">
        <f>'別表４ - １ 行政不服審査法による不服申立て'!K16+'別表４ - ２　行政不服審査法によらない不服申立て'!K16</f>
        <v>4</v>
      </c>
      <c r="L16" s="133">
        <f>'別表４ - １ 行政不服審査法による不服申立て'!L16+'別表４ - ２　行政不服審査法によらない不服申立て'!L16</f>
        <v>1</v>
      </c>
      <c r="M16" s="133">
        <f>'別表４ - １ 行政不服審査法による不服申立て'!M16+'別表４ - ２　行政不服審査法によらない不服申立て'!M16</f>
        <v>0</v>
      </c>
      <c r="N16" s="133">
        <f>'別表４ - １ 行政不服審査法による不服申立て'!N16+'別表４ - ２　行政不服審査法によらない不服申立て'!N16</f>
        <v>3</v>
      </c>
      <c r="O16" s="133">
        <f>'別表４ - １ 行政不服審査法による不服申立て'!O16+'別表４ - ２　行政不服審査法によらない不服申立て'!O16</f>
        <v>3</v>
      </c>
    </row>
    <row r="17" spans="1:15" ht="18" customHeight="1">
      <c r="A17" s="119" t="s">
        <v>84</v>
      </c>
      <c r="B17" s="133">
        <f>'別表４ - １ 行政不服審査法による不服申立て'!B17+'別表４ - ２　行政不服審査法によらない不服申立て'!B17</f>
        <v>228</v>
      </c>
      <c r="C17" s="133">
        <f>'別表４ - １ 行政不服審査法による不服申立て'!C17+'別表４ - ２　行政不服審査法によらない不服申立て'!C17</f>
        <v>3645</v>
      </c>
      <c r="D17" s="133">
        <f>'別表４ - １ 行政不服審査法による不服申立て'!D17+'別表４ - ２　行政不服審査法によらない不服申立て'!D17</f>
        <v>2903</v>
      </c>
      <c r="E17" s="133">
        <f>'別表４ - １ 行政不服審査法による不服申立て'!E17+'別表４ - ２　行政不服審査法によらない不服申立て'!E17</f>
        <v>35</v>
      </c>
      <c r="F17" s="133">
        <f>'別表４ - １ 行政不服審査法による不服申立て'!F17+'別表４ - ２　行政不服審査法によらない不服申立て'!F17</f>
        <v>656</v>
      </c>
      <c r="G17" s="133">
        <f>'別表４ - １ 行政不服審査法による不服申立て'!G17+'別表４ - ２　行政不服審査法によらない不服申立て'!G17</f>
        <v>2210</v>
      </c>
      <c r="H17" s="133">
        <f>'別表４ - １ 行政不服審査法による不服申立て'!H17+'別表４ - ２　行政不服審査法によらない不服申立て'!H17</f>
        <v>2</v>
      </c>
      <c r="I17" s="133">
        <f>'別表４ - １ 行政不服審査法による不服申立て'!I17+'別表４ - ２　行政不服審査法によらない不服申立て'!I17</f>
        <v>2581</v>
      </c>
      <c r="J17" s="133">
        <f>'別表４ - １ 行政不服審査法による不服申立て'!J17+'別表４ - ２　行政不服審査法によらない不服申立て'!J17</f>
        <v>137</v>
      </c>
      <c r="K17" s="133">
        <f>'別表４ - １ 行政不服審査法による不服申立て'!K17+'別表４ - ２　行政不服審査法によらない不服申立て'!K17</f>
        <v>133</v>
      </c>
      <c r="L17" s="133">
        <f>'別表４ - １ 行政不服審査法による不服申立て'!L17+'別表４ - ２　行政不服審査法によらない不服申立て'!L17</f>
        <v>52</v>
      </c>
      <c r="M17" s="133">
        <f>'別表４ - １ 行政不服審査法による不服申立て'!M17+'別表４ - ２　行政不服審査法によらない不服申立て'!M17</f>
        <v>164</v>
      </c>
      <c r="N17" s="133">
        <f>'別表４ - １ 行政不服審査法による不服申立て'!N17+'別表４ - ２　行政不服審査法によらない不服申立て'!N17</f>
        <v>806</v>
      </c>
      <c r="O17" s="133">
        <f>'別表４ - １ 行政不服審査法による不服申立て'!O17+'別表４ - ２　行政不服審査法によらない不服申立て'!O17</f>
        <v>35</v>
      </c>
    </row>
    <row r="18" spans="1:15" ht="18" customHeight="1">
      <c r="A18" s="119" t="s">
        <v>85</v>
      </c>
      <c r="B18" s="133">
        <f>'別表４ - １ 行政不服審査法による不服申立て'!B18+'別表４ - ２　行政不服審査法によらない不服申立て'!B18</f>
        <v>160</v>
      </c>
      <c r="C18" s="133">
        <f>'別表４ - １ 行政不服審査法による不服申立て'!C18+'別表４ - ２　行政不服審査法によらない不服申立て'!C18</f>
        <v>81</v>
      </c>
      <c r="D18" s="133">
        <f>'別表４ - １ 行政不服審査法による不服申立て'!D18+'別表４ - ２　行政不服審査法によらない不服申立て'!D18</f>
        <v>65</v>
      </c>
      <c r="E18" s="133">
        <f>'別表４ - １ 行政不服審査法による不服申立て'!E18+'別表４ - ２　行政不服審査法によらない不服申立て'!E18</f>
        <v>33</v>
      </c>
      <c r="F18" s="133">
        <f>'別表４ - １ 行政不服審査法による不服申立て'!F18+'別表４ - ２　行政不服審査法によらない不服申立て'!F18</f>
        <v>29</v>
      </c>
      <c r="G18" s="133">
        <f>'別表４ - １ 行政不服審査法による不服申立て'!G18+'別表４ - ２　行政不服審査法によらない不服申立て'!G18</f>
        <v>3</v>
      </c>
      <c r="H18" s="133">
        <f>'別表４ - １ 行政不服審査法による不服申立て'!H18+'別表４ - ２　行政不服審査法によらない不服申立て'!H18</f>
        <v>0</v>
      </c>
      <c r="I18" s="133">
        <f>'別表４ - １ 行政不服審査法による不服申立て'!I18+'別表４ - ２　行政不服審査法によらない不服申立て'!I18</f>
        <v>3</v>
      </c>
      <c r="J18" s="133">
        <f>'別表４ - １ 行政不服審査法による不服申立て'!J18+'別表４ - ２　行政不服審査法によらない不服申立て'!J18</f>
        <v>11</v>
      </c>
      <c r="K18" s="133">
        <f>'別表４ - １ 行政不服審査法による不服申立て'!K18+'別表４ - ２　行政不服審査法によらない不服申立て'!K18</f>
        <v>8</v>
      </c>
      <c r="L18" s="133">
        <f>'別表４ - １ 行政不服審査法による不服申立て'!L18+'別表４ - ２　行政不服審査法によらない不服申立て'!L18</f>
        <v>43</v>
      </c>
      <c r="M18" s="133">
        <f>'別表４ - １ 行政不服審査法による不服申立て'!M18+'別表４ - ２　行政不服審査法によらない不服申立て'!M18</f>
        <v>0</v>
      </c>
      <c r="N18" s="133">
        <f>'別表４ - １ 行政不服審査法による不服申立て'!N18+'別表４ - ２　行政不服審査法によらない不服申立て'!N18</f>
        <v>176</v>
      </c>
      <c r="O18" s="133">
        <f>'別表４ - １ 行政不服審査法による不服申立て'!O18+'別表４ - ２　行政不服審査法によらない不服申立て'!O18</f>
        <v>108</v>
      </c>
    </row>
    <row r="19" spans="1:15" ht="18" customHeight="1">
      <c r="A19" s="119" t="s">
        <v>86</v>
      </c>
      <c r="B19" s="133">
        <f>'別表４ - １ 行政不服審査法による不服申立て'!B19+'別表４ - ２　行政不服審査法によらない不服申立て'!B19</f>
        <v>4619</v>
      </c>
      <c r="C19" s="133">
        <f>'別表４ - １ 行政不服審査法による不服申立て'!C19+'別表４ - ２　行政不服審査法によらない不服申立て'!C19</f>
        <v>8608</v>
      </c>
      <c r="D19" s="133">
        <f>'別表４ - １ 行政不服審査法による不服申立て'!D19+'別表４ - ２　行政不服審査法によらない不服申立て'!D19</f>
        <v>7485</v>
      </c>
      <c r="E19" s="133">
        <f>'別表４ - １ 行政不服審査法による不服申立て'!E19+'別表４ - ２　行政不服審査法によらない不服申立て'!E19</f>
        <v>1041</v>
      </c>
      <c r="F19" s="133">
        <f>'別表４ - １ 行政不服審査法による不服申立て'!F19+'別表４ - ２　行政不服審査法によらない不服申立て'!F19</f>
        <v>5759</v>
      </c>
      <c r="G19" s="133">
        <f>'別表４ - １ 行政不服審査法による不服申立て'!G19+'別表４ - ２　行政不服審査法によらない不服申立て'!G19</f>
        <v>685</v>
      </c>
      <c r="H19" s="133">
        <f>'別表４ - １ 行政不服審査法による不服申立て'!H19+'別表４ - ２　行政不服審査法によらない不服申立て'!H19</f>
        <v>0</v>
      </c>
      <c r="I19" s="133">
        <f>'別表４ - １ 行政不服審査法による不服申立て'!I19+'別表４ - ２　行政不服審査法によらない不服申立て'!I19</f>
        <v>3439</v>
      </c>
      <c r="J19" s="133">
        <f>'別表４ - １ 行政不服審査法による不服申立て'!J19+'別表４ - ２　行政不服審査法によらない不服申立て'!J19</f>
        <v>841</v>
      </c>
      <c r="K19" s="133">
        <f>'別表４ - １ 行政不服審査法による不服申立て'!K19+'別表４ - ２　行政不服審査法によらない不服申立て'!K19</f>
        <v>2551</v>
      </c>
      <c r="L19" s="133">
        <f>'別表４ - １ 行政不服審査法による不服申立て'!L19+'別表４ - ２　行政不服審査法によらない不服申立て'!L19</f>
        <v>654</v>
      </c>
      <c r="M19" s="133">
        <f>'別表４ - １ 行政不服審査法による不服申立て'!M19+'別表４ - ２　行政不服審査法によらない不服申立て'!M19</f>
        <v>1564</v>
      </c>
      <c r="N19" s="133">
        <f>'別表４ - １ 行政不服審査法による不服申立て'!N19+'別表４ - ２　行政不服審査法によらない不服申立て'!N19</f>
        <v>4178</v>
      </c>
      <c r="O19" s="133">
        <f>'別表４ - １ 行政不服審査法による不服申立て'!O19+'別表４ - ２　行政不服審査法によらない不服申立て'!O19</f>
        <v>659</v>
      </c>
    </row>
    <row r="20" spans="1:15" ht="18" customHeight="1">
      <c r="A20" s="119" t="s">
        <v>87</v>
      </c>
      <c r="B20" s="133">
        <f>'別表４ - １ 行政不服審査法による不服申立て'!B20+'別表４ - ２　行政不服審査法によらない不服申立て'!B20</f>
        <v>31</v>
      </c>
      <c r="C20" s="133">
        <f>'別表４ - １ 行政不服審査法による不服申立て'!C20+'別表４ - ２　行政不服審査法によらない不服申立て'!C20</f>
        <v>7</v>
      </c>
      <c r="D20" s="133">
        <f>'別表４ - １ 行政不服審査法による不服申立て'!D20+'別表４ - ２　行政不服審査法によらない不服申立て'!D20</f>
        <v>19</v>
      </c>
      <c r="E20" s="133">
        <f>'別表４ - １ 行政不服審査法による不服申立て'!E20+'別表４ - ２　行政不服審査法によらない不服申立て'!E20</f>
        <v>10</v>
      </c>
      <c r="F20" s="133">
        <f>'別表４ - １ 行政不服審査法による不服申立て'!F20+'別表４ - ２　行政不服審査法によらない不服申立て'!F20</f>
        <v>9</v>
      </c>
      <c r="G20" s="133">
        <f>'別表４ - １ 行政不服審査法による不服申立て'!G20+'別表４ - ２　行政不服審査法によらない不服申立て'!G20</f>
        <v>0</v>
      </c>
      <c r="H20" s="133">
        <f>'別表４ - １ 行政不服審査法による不服申立て'!H20+'別表４ - ２　行政不服審査法によらない不服申立て'!H20</f>
        <v>0</v>
      </c>
      <c r="I20" s="133">
        <f>'別表４ - １ 行政不服審査法による不服申立て'!I20+'別表４ - ２　行政不服審査法によらない不服申立て'!I20</f>
        <v>0</v>
      </c>
      <c r="J20" s="133">
        <f>'別表４ - １ 行政不服審査法による不服申立て'!J20+'別表４ - ２　行政不服審査法によらない不服申立て'!J20</f>
        <v>2</v>
      </c>
      <c r="K20" s="133">
        <f>'別表４ - １ 行政不服審査法による不服申立て'!K20+'別表４ - ２　行政不服審査法によらない不服申立て'!K20</f>
        <v>11</v>
      </c>
      <c r="L20" s="133">
        <f>'別表４ - １ 行政不服審査法による不服申立て'!L20+'別表４ - ２　行政不服審査法によらない不服申立て'!L20</f>
        <v>6</v>
      </c>
      <c r="M20" s="133">
        <f>'別表４ - １ 行政不服審査法による不服申立て'!M20+'別表４ - ２　行政不服審査法によらない不服申立て'!M20</f>
        <v>0</v>
      </c>
      <c r="N20" s="133">
        <f>'別表４ - １ 行政不服審査法による不服申立て'!N20+'別表４ - ２　行政不服審査法によらない不服申立て'!N20</f>
        <v>19</v>
      </c>
      <c r="O20" s="133">
        <f>'別表４ - １ 行政不服審査法による不服申立て'!O20+'別表４ - ２　行政不服審査法によらない不服申立て'!O20</f>
        <v>13</v>
      </c>
    </row>
    <row r="21" spans="1:15" ht="18" customHeight="1">
      <c r="A21" s="119" t="s">
        <v>88</v>
      </c>
      <c r="B21" s="133">
        <f>'別表４ - １ 行政不服審査法による不服申立て'!B21+'別表４ - ２　行政不服審査法によらない不服申立て'!B21</f>
        <v>4389</v>
      </c>
      <c r="C21" s="133">
        <f>'別表４ - １ 行政不服審査法による不服申立て'!C21+'別表４ - ２　行政不服審査法によらない不服申立て'!C21</f>
        <v>8559</v>
      </c>
      <c r="D21" s="133">
        <f>'別表４ - １ 行政不服審査法による不服申立て'!D21+'別表４ - ２　行政不服審査法によらない不服申立て'!D21</f>
        <v>7220</v>
      </c>
      <c r="E21" s="133">
        <f>'別表４ - １ 行政不服審査法による不服申立て'!E21+'別表４ - ２　行政不服審査法によらない不服申立て'!E21</f>
        <v>806</v>
      </c>
      <c r="F21" s="133">
        <f>'別表４ - １ 行政不服審査法による不服申立て'!F21+'別表４ - ２　行政不服審査法によらない不服申立て'!F21</f>
        <v>6073</v>
      </c>
      <c r="G21" s="133">
        <f>'別表４ - １ 行政不服審査法による不服申立て'!G21+'別表４ - ２　行政不服審査法によらない不服申立て'!G21</f>
        <v>341</v>
      </c>
      <c r="H21" s="133">
        <f>'別表４ - １ 行政不服審査法による不服申立て'!H21+'別表４ - ２　行政不服審査法によらない不服申立て'!H21</f>
        <v>0</v>
      </c>
      <c r="I21" s="133">
        <f>'別表４ - １ 行政不服審査法による不服申立て'!I21+'別表４ - ２　行政不服審査法によらない不服申立て'!I21</f>
        <v>3772</v>
      </c>
      <c r="J21" s="133">
        <f>'別表４ - １ 行政不服審査法による不服申立て'!J21+'別表４ - ２　行政不服審査法によらない不服申立て'!J21</f>
        <v>1438</v>
      </c>
      <c r="K21" s="133">
        <f>'別表４ - １ 行政不服審査法による不服申立て'!K21+'別表４ - ２　行政不服審査法によらない不服申立て'!K21</f>
        <v>1012</v>
      </c>
      <c r="L21" s="133">
        <f>'別表４ - １ 行政不服審査法による不服申立て'!L21+'別表４ - ２　行政不服審査法によらない不服申立て'!L21</f>
        <v>998</v>
      </c>
      <c r="M21" s="133">
        <f>'別表４ - １ 行政不服審査法による不服申立て'!M21+'別表４ - ２　行政不服審査法によらない不服申立て'!M21</f>
        <v>1395</v>
      </c>
      <c r="N21" s="133">
        <f>'別表４ - １ 行政不服審査法による不服申立て'!N21+'別表４ - ２　行政不服審査法によらない不服申立て'!N21</f>
        <v>4333</v>
      </c>
      <c r="O21" s="133">
        <f>'別表４ - １ 行政不服審査法による不服申立て'!O21+'別表４ - ２　行政不服審査法によらない不服申立て'!O21</f>
        <v>1646</v>
      </c>
    </row>
    <row r="22" spans="1:15" ht="18" customHeight="1">
      <c r="A22" s="119" t="s">
        <v>89</v>
      </c>
      <c r="B22" s="133">
        <f>'別表４ - １ 行政不服審査法による不服申立て'!B22+'別表４ - ２　行政不服審査法によらない不服申立て'!B22</f>
        <v>21</v>
      </c>
      <c r="C22" s="133">
        <f>'別表４ - １ 行政不服審査法による不服申立て'!C22+'別表４ - ２　行政不服審査法によらない不服申立て'!C22</f>
        <v>33</v>
      </c>
      <c r="D22" s="133">
        <f>'別表４ - １ 行政不服審査法による不服申立て'!D22+'別表４ - ２　行政不服審査法によらない不服申立て'!D22</f>
        <v>22</v>
      </c>
      <c r="E22" s="133">
        <f>'別表４ - １ 行政不服審査法による不服申立て'!E22+'別表４ - ２　行政不服審査法によらない不服申立て'!E22</f>
        <v>5</v>
      </c>
      <c r="F22" s="133">
        <f>'別表４ - １ 行政不服審査法による不服申立て'!F22+'別表４ - ２　行政不服審査法によらない不服申立て'!F22</f>
        <v>14</v>
      </c>
      <c r="G22" s="133">
        <f>'別表４ - １ 行政不服審査法による不服申立て'!G22+'別表４ - ２　行政不服審査法によらない不服申立て'!G22</f>
        <v>3</v>
      </c>
      <c r="H22" s="133">
        <f>'別表４ - １ 行政不服審査法による不服申立て'!H22+'別表４ - ２　行政不服審査法によらない不服申立て'!H22</f>
        <v>0</v>
      </c>
      <c r="I22" s="133">
        <f>'別表４ - １ 行政不服審査法による不服申立て'!I22+'別表４ - ２　行政不服審査法によらない不服申立て'!I22</f>
        <v>0</v>
      </c>
      <c r="J22" s="133">
        <f>'別表４ - １ 行政不服審査法による不服申立て'!J22+'別表４ - ２　行政不服審査法によらない不服申立て'!J22</f>
        <v>5</v>
      </c>
      <c r="K22" s="133">
        <f>'別表４ - １ 行政不服審査法による不服申立て'!K22+'別表４ - ２　行政不服審査法によらない不服申立て'!K22</f>
        <v>14</v>
      </c>
      <c r="L22" s="133">
        <f>'別表４ - １ 行政不服審査法による不服申立て'!L22+'別表４ - ２　行政不服審査法によらない不服申立て'!L22</f>
        <v>3</v>
      </c>
      <c r="M22" s="133">
        <f>'別表４ - １ 行政不服審査法による不服申立て'!M22+'別表４ - ２　行政不服審査法によらない不服申立て'!M22</f>
        <v>0</v>
      </c>
      <c r="N22" s="133">
        <f>'別表４ - １ 行政不服審査法による不服申立て'!N22+'別表４ - ２　行政不服審査法によらない不服申立て'!N22</f>
        <v>32</v>
      </c>
      <c r="O22" s="133">
        <f>'別表４ - １ 行政不服審査法による不服申立て'!O22+'別表４ - ２　行政不服審査法によらない不服申立て'!O22</f>
        <v>6</v>
      </c>
    </row>
    <row r="23" spans="1:15" ht="18" customHeight="1">
      <c r="A23" s="119" t="s">
        <v>90</v>
      </c>
      <c r="B23" s="133">
        <f>'別表４ - １ 行政不服審査法による不服申立て'!B23+'別表４ - ２　行政不服審査法によらない不服申立て'!B23</f>
        <v>45214</v>
      </c>
      <c r="C23" s="133">
        <f>'別表４ - １ 行政不服審査法による不服申立て'!C23+'別表４ - ２　行政不服審査法によらない不服申立て'!C23</f>
        <v>33533</v>
      </c>
      <c r="D23" s="133">
        <f>'別表４ - １ 行政不服審査法による不服申立て'!D23+'別表４ - ２　行政不服審査法によらない不服申立て'!D23</f>
        <v>29838</v>
      </c>
      <c r="E23" s="133">
        <f>'別表４ - １ 行政不服審査法による不服申立て'!E23+'別表４ - ２　行政不服審査法によらない不服申立て'!E23</f>
        <v>19716</v>
      </c>
      <c r="F23" s="133">
        <f>'別表４ - １ 行政不服審査法による不服申立て'!F23+'別表４ - ２　行政不服審査法によらない不服申立て'!F23</f>
        <v>9434</v>
      </c>
      <c r="G23" s="133">
        <f>'別表４ - １ 行政不服審査法による不服申立て'!G23+'別表４ - ２　行政不服審査法によらない不服申立て'!G23</f>
        <v>681</v>
      </c>
      <c r="H23" s="133">
        <f>'別表４ - １ 行政不服審査法による不服申立て'!H23+'別表４ - ２　行政不服審査法によらない不服申立て'!H23</f>
        <v>7</v>
      </c>
      <c r="I23" s="133">
        <f>'別表４ - １ 行政不服審査法による不服申立て'!I23+'別表４ - ２　行政不服審査法によらない不服申立て'!I23</f>
        <v>5232</v>
      </c>
      <c r="J23" s="133">
        <f>'別表４ - １ 行政不服審査法による不服申立て'!J23+'別表４ - ２　行政不服審査法によらない不服申立て'!J23</f>
        <v>3829</v>
      </c>
      <c r="K23" s="133">
        <f>'別表４ - １ 行政不服審査法による不服申立て'!K23+'別表４ - ２　行政不服審査法によらない不服申立て'!K23</f>
        <v>3848</v>
      </c>
      <c r="L23" s="133">
        <f>'別表４ - １ 行政不服審査法による不服申立て'!L23+'別表４ - ２　行政不服審査法によらない不服申立て'!L23</f>
        <v>16929</v>
      </c>
      <c r="M23" s="133">
        <f>'別表４ - １ 行政不服審査法による不服申立て'!M23+'別表４ - ２　行政不服審査法によらない不服申立て'!M23</f>
        <v>2620</v>
      </c>
      <c r="N23" s="133">
        <f>'別表４ - １ 行政不服審査法による不服申立て'!N23+'別表４ - ２　行政不服審査法によらない不服申立て'!N23</f>
        <v>46289</v>
      </c>
      <c r="O23" s="133">
        <f>'別表４ - １ 行政不服審査法による不服申立て'!O23+'別表４ - ２　行政不服審査法によらない不服申立て'!O23</f>
        <v>22110</v>
      </c>
    </row>
    <row r="24" spans="1:15" ht="18" customHeight="1">
      <c r="A24" s="119" t="s">
        <v>91</v>
      </c>
      <c r="B24" s="133">
        <f>'別表４ - １ 行政不服審査法による不服申立て'!B24+'別表４ - ２　行政不服審査法によらない不服申立て'!B24</f>
        <v>1990</v>
      </c>
      <c r="C24" s="133">
        <f>'別表４ - １ 行政不服審査法による不服申立て'!C24+'別表４ - ２　行政不服審査法によらない不服申立て'!C24</f>
        <v>250</v>
      </c>
      <c r="D24" s="133">
        <f>'別表４ - １ 行政不服審査法による不服申立て'!D24+'別表４ - ２　行政不服審査法によらない不服申立て'!D24</f>
        <v>204</v>
      </c>
      <c r="E24" s="133">
        <f>'別表４ - １ 行政不服審査法による不服申立て'!E24+'別表４ - ２　行政不服審査法によらない不服申立て'!E24</f>
        <v>26</v>
      </c>
      <c r="F24" s="133">
        <f>'別表４ - １ 行政不服審査法による不服申立て'!F24+'別表４ - ２　行政不服審査法によらない不服申立て'!F24</f>
        <v>99</v>
      </c>
      <c r="G24" s="133">
        <f>'別表４ - １ 行政不服審査法による不服申立て'!G24+'別表４ - ２　行政不服審査法によらない不服申立て'!G24</f>
        <v>79</v>
      </c>
      <c r="H24" s="133">
        <f>'別表４ - １ 行政不服審査法による不服申立て'!H24+'別表４ - ２　行政不服審査法によらない不服申立て'!H24</f>
        <v>0</v>
      </c>
      <c r="I24" s="133">
        <f>'別表４ - １ 行政不服審査法による不服申立て'!I24+'別表４ - ２　行政不服審査法によらない不服申立て'!I24</f>
        <v>13</v>
      </c>
      <c r="J24" s="133">
        <f>'別表４ - １ 行政不服審査法による不服申立て'!J24+'別表４ - ２　行政不服審査法によらない不服申立て'!J24</f>
        <v>37</v>
      </c>
      <c r="K24" s="133">
        <f>'別表４ - １ 行政不服審査法による不服申立て'!K24+'別表４ - ２　行政不服審査法によらない不服申立て'!K24</f>
        <v>50</v>
      </c>
      <c r="L24" s="133">
        <f>'別表４ - １ 行政不服審査法による不服申立て'!L24+'別表４ - ２　行政不服審査法によらない不服申立て'!L24</f>
        <v>104</v>
      </c>
      <c r="M24" s="133">
        <f>'別表４ - １ 行政不服審査法による不服申立て'!M24+'別表４ - ２　行政不服審査法によらない不服申立て'!M24</f>
        <v>33</v>
      </c>
      <c r="N24" s="133">
        <f>'別表４ - １ 行政不服審査法による不服申立て'!N24+'別表４ - ２　行政不服審査法によらない不服申立て'!N24</f>
        <v>2003</v>
      </c>
      <c r="O24" s="133">
        <f>'別表４ - １ 行政不服審査法による不服申立て'!O24+'別表４ - ２　行政不服審査法によらない不服申立て'!O24</f>
        <v>1801</v>
      </c>
    </row>
    <row r="25" spans="1:15" ht="18" customHeight="1">
      <c r="A25" s="119" t="s">
        <v>92</v>
      </c>
      <c r="B25" s="133">
        <f>'別表４ - １ 行政不服審査法による不服申立て'!B25+'別表４ - ２　行政不服審査法によらない不服申立て'!B25</f>
        <v>168</v>
      </c>
      <c r="C25" s="133">
        <f>'別表４ - １ 行政不服審査法による不服申立て'!C25+'別表４ - ２　行政不服審査法によらない不服申立て'!C25</f>
        <v>53</v>
      </c>
      <c r="D25" s="133">
        <f>'別表４ - １ 行政不服審査法による不服申立て'!D25+'別表４ - ２　行政不服審査法によらない不服申立て'!D25</f>
        <v>64</v>
      </c>
      <c r="E25" s="133">
        <f>'別表４ - １ 行政不服審査法による不服申立て'!E25+'別表４ - ２　行政不服審査法によらない不服申立て'!E25</f>
        <v>5</v>
      </c>
      <c r="F25" s="133">
        <f>'別表４ - １ 行政不服審査法による不服申立て'!F25+'別表４ - ２　行政不服審査法によらない不服申立て'!F25</f>
        <v>53</v>
      </c>
      <c r="G25" s="133">
        <f>'別表４ - １ 行政不服審査法による不服申立て'!G25+'別表４ - ２　行政不服審査法によらない不服申立て'!G25</f>
        <v>6</v>
      </c>
      <c r="H25" s="133">
        <f>'別表４ - １ 行政不服審査法による不服申立て'!H25+'別表４ - ２　行政不服審査法によらない不服申立て'!H25</f>
        <v>0</v>
      </c>
      <c r="I25" s="133">
        <f>'別表４ - １ 行政不服審査法による不服申立て'!I25+'別表４ - ２　行政不服審査法によらない不服申立て'!I25</f>
        <v>0</v>
      </c>
      <c r="J25" s="133">
        <f>'別表４ - １ 行政不服審査法による不服申立て'!J25+'別表４ - ２　行政不服審査法によらない不服申立て'!J25</f>
        <v>0</v>
      </c>
      <c r="K25" s="133">
        <f>'別表４ - １ 行政不服審査法による不服申立て'!K25+'別表４ - ２　行政不服審査法によらない不服申立て'!K25</f>
        <v>7</v>
      </c>
      <c r="L25" s="133">
        <f>'別表４ - １ 行政不服審査法による不服申立て'!L25+'別表４ - ２　行政不服審査法によらない不服申立て'!L25</f>
        <v>57</v>
      </c>
      <c r="M25" s="133">
        <f>'別表４ - １ 行政不服審査法による不服申立て'!M25+'別表４ - ２　行政不服審査法によらない不服申立て'!M25</f>
        <v>5</v>
      </c>
      <c r="N25" s="133">
        <f>'別表４ - １ 行政不服審査法による不服申立て'!N25+'別表４ - ２　行政不服審査法によらない不服申立て'!N25</f>
        <v>152</v>
      </c>
      <c r="O25" s="133">
        <f>'別表４ - １ 行政不服審査法による不服申立て'!O25+'別表４ - ２　行政不服審査法によらない不服申立て'!O25</f>
        <v>106</v>
      </c>
    </row>
    <row r="26" spans="1:15" ht="18" customHeight="1" thickBot="1">
      <c r="A26" s="123" t="s">
        <v>93</v>
      </c>
      <c r="B26" s="134">
        <f>'別表４ - １ 行政不服審査法による不服申立て'!B26+'別表４ - ２　行政不服審査法によらない不服申立て'!B26</f>
        <v>195</v>
      </c>
      <c r="C26" s="134">
        <f>'別表４ - １ 行政不服審査法による不服申立て'!C26+'別表４ - ２　行政不服審査法によらない不服申立て'!C26</f>
        <v>196</v>
      </c>
      <c r="D26" s="134">
        <f>'別表４ - １ 行政不服審査法による不服申立て'!D26+'別表４ - ２　行政不服審査法によらない不服申立て'!D26</f>
        <v>204</v>
      </c>
      <c r="E26" s="134">
        <f>'別表４ - １ 行政不服審査法による不服申立て'!E26+'別表４ - ２　行政不服審査法によらない不服申立て'!E26</f>
        <v>23</v>
      </c>
      <c r="F26" s="134">
        <f>'別表４ - １ 行政不服審査法による不服申立て'!F26+'別表４ - ２　行政不服審査法によらない不服申立て'!F26</f>
        <v>166</v>
      </c>
      <c r="G26" s="134">
        <f>'別表４ - １ 行政不服審査法による不服申立て'!G26+'別表４ - ２　行政不服審査法によらない不服申立て'!G26</f>
        <v>15</v>
      </c>
      <c r="H26" s="134">
        <f>'別表４ - １ 行政不服審査法による不服申立て'!H26+'別表４ - ２　行政不服審査法によらない不服申立て'!H26</f>
        <v>0</v>
      </c>
      <c r="I26" s="134">
        <f>'別表４ - １ 行政不服審査法による不服申立て'!I26+'別表４ - ２　行政不服審査法によらない不服申立て'!I26</f>
        <v>16</v>
      </c>
      <c r="J26" s="134">
        <f>'別表４ - １ 行政不服審査法による不服申立て'!J26+'別表４ - ２　行政不服審査法によらない不服申立て'!J26</f>
        <v>76</v>
      </c>
      <c r="K26" s="134">
        <f>'別表４ - １ 行政不服審査法による不服申立て'!K26+'別表４ - ２　行政不服審査法によらない不服申立て'!K26</f>
        <v>41</v>
      </c>
      <c r="L26" s="134">
        <f>'別表４ - １ 行政不服審査法による不服申立て'!L26+'別表４ - ２　行政不服審査法によらない不服申立て'!L26</f>
        <v>71</v>
      </c>
      <c r="M26" s="134">
        <f>'別表４ - １ 行政不服審査法による不服申立て'!M26+'別表４ - ２　行政不服審査法によらない不服申立て'!M26</f>
        <v>0</v>
      </c>
      <c r="N26" s="134">
        <f>'別表４ - １ 行政不服審査法による不服申立て'!N26+'別表４ - ２　行政不服審査法によらない不服申立て'!N26</f>
        <v>187</v>
      </c>
      <c r="O26" s="134">
        <f>'別表４ - １ 行政不服審査法による不服申立て'!O26+'別表４ - ２　行政不服審査法によらない不服申立て'!O26</f>
        <v>57</v>
      </c>
    </row>
    <row r="27" spans="1:15" ht="18" customHeight="1" thickTop="1">
      <c r="A27" s="125" t="s">
        <v>94</v>
      </c>
      <c r="B27" s="117">
        <f>SUM(B8:B26)</f>
        <v>57331</v>
      </c>
      <c r="C27" s="117">
        <f aca="true" t="shared" si="0" ref="C27:O27">SUM(C8:C26)</f>
        <v>55306</v>
      </c>
      <c r="D27" s="117">
        <f t="shared" si="0"/>
        <v>48315</v>
      </c>
      <c r="E27" s="117">
        <f>SUM(E8:E26)</f>
        <v>21723</v>
      </c>
      <c r="F27" s="117">
        <f t="shared" si="0"/>
        <v>22517</v>
      </c>
      <c r="G27" s="117">
        <f>SUM(G8:G26)</f>
        <v>4050</v>
      </c>
      <c r="H27" s="117">
        <f t="shared" si="0"/>
        <v>25</v>
      </c>
      <c r="I27" s="117">
        <f t="shared" si="0"/>
        <v>15154</v>
      </c>
      <c r="J27" s="117">
        <f t="shared" si="0"/>
        <v>6422</v>
      </c>
      <c r="K27" s="117">
        <f t="shared" si="0"/>
        <v>7713</v>
      </c>
      <c r="L27" s="117">
        <f t="shared" si="0"/>
        <v>19026</v>
      </c>
      <c r="M27" s="117">
        <f t="shared" si="0"/>
        <v>5799</v>
      </c>
      <c r="N27" s="117">
        <f t="shared" si="0"/>
        <v>58523</v>
      </c>
      <c r="O27" s="117">
        <f t="shared" si="0"/>
        <v>26668</v>
      </c>
    </row>
  </sheetData>
  <sheetProtection/>
  <mergeCells count="4">
    <mergeCell ref="A2:O2"/>
    <mergeCell ref="D6:H6"/>
    <mergeCell ref="I6:L6"/>
    <mergeCell ref="N6:O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&amp;C&amp;"ＭＳ 明朝,標準"-9-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008182</dc:creator>
  <cp:keywords/>
  <dc:description/>
  <cp:lastModifiedBy>008182</cp:lastModifiedBy>
  <dcterms:created xsi:type="dcterms:W3CDTF">2008-10-15T09:37:22Z</dcterms:created>
  <dcterms:modified xsi:type="dcterms:W3CDTF">2008-10-16T07:14:15Z</dcterms:modified>
  <cp:category/>
  <cp:version/>
  <cp:contentType/>
  <cp:contentStatus/>
</cp:coreProperties>
</file>