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2015" activeTab="0"/>
  </bookViews>
  <sheets>
    <sheet name="別表１" sheetId="1" r:id="rId1"/>
    <sheet name="別表２" sheetId="2" r:id="rId2"/>
    <sheet name="別表３" sheetId="3" r:id="rId3"/>
    <sheet name="別表４－１　行政不服審査法による不服申立て" sheetId="4" r:id="rId4"/>
    <sheet name="別表４－１－(1)異議申立て" sheetId="5" r:id="rId5"/>
    <sheet name="別表４－１－(2)審査請求" sheetId="6" r:id="rId6"/>
    <sheet name="別表４－１－(3)再審査請求" sheetId="7" r:id="rId7"/>
    <sheet name="別表４－２　行政不服審査法によらない不服申立て" sheetId="8" r:id="rId8"/>
    <sheet name="別表４－３　合計(１＋２)" sheetId="9" r:id="rId9"/>
  </sheets>
  <definedNames>
    <definedName name="_xlnm.Print_Area" localSheetId="0">'別表１'!$A$1:$M$27</definedName>
    <definedName name="_xlnm.Print_Area" localSheetId="1">'別表２'!$A$1:$R$28</definedName>
    <definedName name="_xlnm.Print_Area" localSheetId="2">'別表３'!$A$1:$R$28</definedName>
  </definedNames>
  <calcPr fullCalcOnLoad="1"/>
</workbook>
</file>

<file path=xl/sharedStrings.xml><?xml version="1.0" encoding="utf-8"?>
<sst xmlns="http://schemas.openxmlformats.org/spreadsheetml/2006/main" count="385" uniqueCount="93">
  <si>
    <t>次年度繰越</t>
  </si>
  <si>
    <t>１年以上</t>
  </si>
  <si>
    <t>取下げ</t>
  </si>
  <si>
    <t>不服申立て</t>
  </si>
  <si>
    <t>１年超</t>
  </si>
  <si>
    <t>合　　計</t>
  </si>
  <si>
    <t>防衛省</t>
  </si>
  <si>
    <t>環境省</t>
  </si>
  <si>
    <t>国土交通省</t>
  </si>
  <si>
    <t>経済産業省</t>
  </si>
  <si>
    <t>農林水産省</t>
  </si>
  <si>
    <t>厚生労働省</t>
  </si>
  <si>
    <t>文部科学省</t>
  </si>
  <si>
    <t>財務省</t>
  </si>
  <si>
    <t>外務省</t>
  </si>
  <si>
    <t>法務省</t>
  </si>
  <si>
    <t>公害等調整委員会</t>
  </si>
  <si>
    <t>総務省</t>
  </si>
  <si>
    <t>金融庁</t>
  </si>
  <si>
    <t>警察庁</t>
  </si>
  <si>
    <t>公正取引委員会</t>
  </si>
  <si>
    <t>宮内庁</t>
  </si>
  <si>
    <t>内閣府</t>
  </si>
  <si>
    <t>人事院</t>
  </si>
  <si>
    <t>内閣官房</t>
  </si>
  <si>
    <t>６か月～
１年以内</t>
  </si>
  <si>
    <t>３か月～
６か月以内</t>
  </si>
  <si>
    <t>３か月以内</t>
  </si>
  <si>
    <t>その他</t>
  </si>
  <si>
    <t>却　下</t>
  </si>
  <si>
    <t>棄　却</t>
  </si>
  <si>
    <t>容　認</t>
  </si>
  <si>
    <t>処　理　期　間　</t>
  </si>
  <si>
    <t>処　　　　理</t>
  </si>
  <si>
    <t>前年度繰入</t>
  </si>
  <si>
    <t>機　関　名</t>
  </si>
  <si>
    <t>（単位：件）</t>
  </si>
  <si>
    <t>１　行政不服審査法による不服申立て</t>
  </si>
  <si>
    <t>機関別集計表（平成20年度）</t>
  </si>
  <si>
    <t>【別表４】</t>
  </si>
  <si>
    <t>防衛省</t>
  </si>
  <si>
    <t>(1)　異議申立て</t>
  </si>
  <si>
    <t>(2)　審査請求</t>
  </si>
  <si>
    <t>(3)　再審査請求</t>
  </si>
  <si>
    <t>２　行政不服審査法によらない不服申立て</t>
  </si>
  <si>
    <t>３　合計（１＋２）</t>
  </si>
  <si>
    <t>【別表３】</t>
  </si>
  <si>
    <t>国における不服申立ての処理期間（平成20年度）</t>
  </si>
  <si>
    <t>区　　　分</t>
  </si>
  <si>
    <t>前年度繰入</t>
  </si>
  <si>
    <t xml:space="preserve">  処　　　　理</t>
  </si>
  <si>
    <t>３か月以内</t>
  </si>
  <si>
    <t>３か月～６か月以内</t>
  </si>
  <si>
    <t>６か月～１年以内</t>
  </si>
  <si>
    <t>(件)</t>
  </si>
  <si>
    <t>(％)</t>
  </si>
  <si>
    <t>総　　件　　数</t>
  </si>
  <si>
    <t>１　行政不服審査法に基づくもの</t>
  </si>
  <si>
    <t>①　異議申立て</t>
  </si>
  <si>
    <t>・国税通則法</t>
  </si>
  <si>
    <t>・出入国管理及び難民認定法</t>
  </si>
  <si>
    <t>・国税徴収法</t>
  </si>
  <si>
    <t>・その他</t>
  </si>
  <si>
    <t>②　審査請求</t>
  </si>
  <si>
    <t>・社会保険関係（注１）</t>
  </si>
  <si>
    <t>・労働者災害補償保険法</t>
  </si>
  <si>
    <t>③　再審査請求</t>
  </si>
  <si>
    <t>・社会保険関係</t>
  </si>
  <si>
    <t>・生活保護法</t>
  </si>
  <si>
    <t>・工業所有権関係（注２）</t>
  </si>
  <si>
    <t>【別表２】</t>
  </si>
  <si>
    <t>国における不服申立ての処理内容（平成20年度）</t>
  </si>
  <si>
    <t>容　　認</t>
  </si>
  <si>
    <t>棄　　却</t>
  </si>
  <si>
    <t>却　　下</t>
  </si>
  <si>
    <t>そ の 他</t>
  </si>
  <si>
    <t>【別表１】</t>
  </si>
  <si>
    <t>国に対する不服申立ての状況（平成20年度）</t>
  </si>
  <si>
    <t>区　　分</t>
  </si>
  <si>
    <t>前年度繰入</t>
  </si>
  <si>
    <t>不服申立て</t>
  </si>
  <si>
    <t>処　　　理</t>
  </si>
  <si>
    <t>取　下　げ</t>
  </si>
  <si>
    <t>件</t>
  </si>
  <si>
    <t>％</t>
  </si>
  <si>
    <t>総　件　数</t>
  </si>
  <si>
    <t>―</t>
  </si>
  <si>
    <t>③　再審査請求</t>
  </si>
  <si>
    <t>・その他</t>
  </si>
  <si>
    <t>（注１）　「社会保険関係」とは、健康保険法、船員保険法、厚生年金保険法及び国民年金法に基づくものをいう。</t>
  </si>
  <si>
    <t>（注２）　「工業所有権関係」とは、特許法、商標法及び意匠法に基づくもの（審判の請求等）をいう。</t>
  </si>
  <si>
    <t>（注２）　「工業所有権関係」とは、特許法、商標法及び意匠法に基づくもの（審判の請求等）をいう。</t>
  </si>
  <si>
    <t>２　行政不服審査法に基づかないもの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</si>
</sst>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_);[Red]\(0.0\)"/>
    <numFmt numFmtId="179" formatCode="#,##0.0_);[Red]\(#,##0.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hair"/>
      <right/>
      <top style="hair"/>
      <bottom/>
    </border>
    <border>
      <left style="thin"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3" fillId="0" borderId="0" xfId="61">
      <alignment/>
      <protection/>
    </xf>
    <xf numFmtId="177" fontId="4" fillId="0" borderId="10" xfId="61" applyNumberFormat="1" applyFont="1" applyBorder="1" applyAlignment="1">
      <alignment horizontal="right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vertical="center" wrapText="1"/>
      <protection/>
    </xf>
    <xf numFmtId="0" fontId="4" fillId="0" borderId="14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vertical="center" wrapText="1"/>
      <protection/>
    </xf>
    <xf numFmtId="0" fontId="7" fillId="0" borderId="14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0" xfId="61" applyFont="1" applyAlignment="1">
      <alignment horizontal="right" vertical="center"/>
      <protection/>
    </xf>
    <xf numFmtId="0" fontId="3" fillId="0" borderId="0" xfId="61" applyAlignment="1">
      <alignment vertical="center"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177" fontId="4" fillId="0" borderId="11" xfId="61" applyNumberFormat="1" applyFont="1" applyBorder="1" applyAlignment="1" applyProtection="1">
      <alignment horizontal="right" vertical="center"/>
      <protection locked="0"/>
    </xf>
    <xf numFmtId="177" fontId="4" fillId="0" borderId="10" xfId="61" applyNumberFormat="1" applyFont="1" applyFill="1" applyBorder="1" applyAlignment="1">
      <alignment horizontal="right" vertical="center"/>
      <protection/>
    </xf>
    <xf numFmtId="177" fontId="4" fillId="0" borderId="11" xfId="61" applyNumberFormat="1" applyFont="1" applyFill="1" applyBorder="1" applyAlignment="1">
      <alignment horizontal="right" vertical="center"/>
      <protection/>
    </xf>
    <xf numFmtId="0" fontId="4" fillId="0" borderId="11" xfId="61" applyFont="1" applyFill="1" applyBorder="1" applyAlignment="1">
      <alignment vertical="center"/>
      <protection/>
    </xf>
    <xf numFmtId="177" fontId="4" fillId="0" borderId="17" xfId="61" applyNumberFormat="1" applyFont="1" applyBorder="1" applyAlignment="1" applyProtection="1">
      <alignment horizontal="right" vertical="center"/>
      <protection/>
    </xf>
    <xf numFmtId="177" fontId="4" fillId="0" borderId="11" xfId="61" applyNumberFormat="1" applyFont="1" applyBorder="1" applyAlignment="1" applyProtection="1">
      <alignment horizontal="right"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0" xfId="61" applyFill="1">
      <alignment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176" fontId="4" fillId="0" borderId="11" xfId="61" applyNumberFormat="1" applyFont="1" applyFill="1" applyBorder="1" applyAlignment="1" applyProtection="1">
      <alignment horizontal="right" vertical="center"/>
      <protection/>
    </xf>
    <xf numFmtId="176" fontId="4" fillId="0" borderId="19" xfId="61" applyNumberFormat="1" applyFont="1" applyFill="1" applyBorder="1" applyAlignment="1" applyProtection="1">
      <alignment horizontal="right" vertical="center"/>
      <protection locked="0"/>
    </xf>
    <xf numFmtId="179" fontId="4" fillId="0" borderId="11" xfId="61" applyNumberFormat="1" applyFont="1" applyFill="1" applyBorder="1" applyAlignment="1" applyProtection="1">
      <alignment horizontal="right" vertical="center"/>
      <protection hidden="1"/>
    </xf>
    <xf numFmtId="179" fontId="4" fillId="0" borderId="11" xfId="61" applyNumberFormat="1" applyFont="1" applyFill="1" applyBorder="1" applyAlignment="1" applyProtection="1">
      <alignment horizontal="right" vertical="center"/>
      <protection/>
    </xf>
    <xf numFmtId="176" fontId="4" fillId="0" borderId="11" xfId="61" applyNumberFormat="1" applyFont="1" applyFill="1" applyBorder="1" applyAlignment="1" applyProtection="1">
      <alignment horizontal="right" vertical="center"/>
      <protection locked="0"/>
    </xf>
    <xf numFmtId="0" fontId="4" fillId="0" borderId="12" xfId="61" applyFont="1" applyFill="1" applyBorder="1" applyAlignment="1">
      <alignment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21" xfId="61" applyFont="1" applyFill="1" applyBorder="1" applyAlignment="1">
      <alignment vertical="center"/>
      <protection/>
    </xf>
    <xf numFmtId="0" fontId="4" fillId="0" borderId="22" xfId="61" applyFont="1" applyFill="1" applyBorder="1" applyAlignment="1">
      <alignment vertical="center"/>
      <protection/>
    </xf>
    <xf numFmtId="0" fontId="4" fillId="0" borderId="23" xfId="61" applyFont="1" applyFill="1" applyBorder="1" applyAlignment="1">
      <alignment vertical="center"/>
      <protection/>
    </xf>
    <xf numFmtId="176" fontId="4" fillId="0" borderId="17" xfId="61" applyNumberFormat="1" applyFont="1" applyFill="1" applyBorder="1" applyAlignment="1" applyProtection="1">
      <alignment horizontal="right" vertical="center"/>
      <protection/>
    </xf>
    <xf numFmtId="176" fontId="4" fillId="0" borderId="17" xfId="61" applyNumberFormat="1" applyFont="1" applyFill="1" applyBorder="1" applyAlignment="1" applyProtection="1">
      <alignment horizontal="right" vertical="center"/>
      <protection locked="0"/>
    </xf>
    <xf numFmtId="179" fontId="4" fillId="0" borderId="17" xfId="61" applyNumberFormat="1" applyFont="1" applyFill="1" applyBorder="1" applyAlignment="1" applyProtection="1">
      <alignment horizontal="right" vertical="center"/>
      <protection/>
    </xf>
    <xf numFmtId="0" fontId="4" fillId="0" borderId="24" xfId="61" applyFont="1" applyFill="1" applyBorder="1" applyAlignment="1">
      <alignment vertical="center"/>
      <protection/>
    </xf>
    <xf numFmtId="176" fontId="4" fillId="0" borderId="25" xfId="61" applyNumberFormat="1" applyFont="1" applyFill="1" applyBorder="1" applyAlignment="1" applyProtection="1">
      <alignment horizontal="right" vertical="center"/>
      <protection/>
    </xf>
    <xf numFmtId="176" fontId="4" fillId="0" borderId="25" xfId="61" applyNumberFormat="1" applyFont="1" applyFill="1" applyBorder="1" applyAlignment="1" applyProtection="1">
      <alignment horizontal="right" vertical="center"/>
      <protection locked="0"/>
    </xf>
    <xf numFmtId="179" fontId="4" fillId="0" borderId="25" xfId="61" applyNumberFormat="1" applyFont="1" applyFill="1" applyBorder="1" applyAlignment="1" applyProtection="1">
      <alignment horizontal="right" vertical="center"/>
      <protection/>
    </xf>
    <xf numFmtId="0" fontId="4" fillId="0" borderId="26" xfId="61" applyFont="1" applyFill="1" applyBorder="1" applyAlignment="1">
      <alignment vertical="center"/>
      <protection/>
    </xf>
    <xf numFmtId="176" fontId="4" fillId="0" borderId="27" xfId="61" applyNumberFormat="1" applyFont="1" applyFill="1" applyBorder="1" applyAlignment="1" applyProtection="1">
      <alignment horizontal="right" vertical="center"/>
      <protection locked="0"/>
    </xf>
    <xf numFmtId="0" fontId="4" fillId="0" borderId="28" xfId="61" applyFont="1" applyFill="1" applyBorder="1" applyAlignment="1">
      <alignment vertical="center"/>
      <protection/>
    </xf>
    <xf numFmtId="176" fontId="4" fillId="0" borderId="29" xfId="61" applyNumberFormat="1" applyFont="1" applyFill="1" applyBorder="1" applyAlignment="1" applyProtection="1">
      <alignment horizontal="right" vertical="center"/>
      <protection locked="0"/>
    </xf>
    <xf numFmtId="176" fontId="4" fillId="0" borderId="29" xfId="61" applyNumberFormat="1" applyFont="1" applyFill="1" applyBorder="1" applyAlignment="1" applyProtection="1">
      <alignment horizontal="right" vertical="center"/>
      <protection/>
    </xf>
    <xf numFmtId="179" fontId="4" fillId="0" borderId="29" xfId="61" applyNumberFormat="1" applyFont="1" applyFill="1" applyBorder="1" applyAlignment="1" applyProtection="1">
      <alignment horizontal="right" vertical="center"/>
      <protection/>
    </xf>
    <xf numFmtId="0" fontId="4" fillId="33" borderId="0" xfId="61" applyFont="1" applyFill="1" applyBorder="1" applyAlignment="1">
      <alignment vertical="center"/>
      <protection/>
    </xf>
    <xf numFmtId="0" fontId="4" fillId="33" borderId="30" xfId="61" applyFont="1" applyFill="1" applyBorder="1" applyAlignment="1">
      <alignment vertical="center"/>
      <protection/>
    </xf>
    <xf numFmtId="0" fontId="4" fillId="33" borderId="31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76" fontId="4" fillId="0" borderId="25" xfId="61" applyNumberFormat="1" applyFont="1" applyFill="1" applyBorder="1" applyAlignment="1">
      <alignment horizontal="right" vertical="center"/>
      <protection/>
    </xf>
    <xf numFmtId="176" fontId="4" fillId="0" borderId="29" xfId="61" applyNumberFormat="1" applyFont="1" applyFill="1" applyBorder="1" applyAlignment="1">
      <alignment horizontal="right" vertical="center"/>
      <protection/>
    </xf>
    <xf numFmtId="0" fontId="5" fillId="33" borderId="0" xfId="61" applyFont="1" applyFill="1">
      <alignment/>
      <protection/>
    </xf>
    <xf numFmtId="0" fontId="3" fillId="33" borderId="0" xfId="61" applyFill="1">
      <alignment/>
      <protection/>
    </xf>
    <xf numFmtId="0" fontId="4" fillId="33" borderId="22" xfId="61" applyFont="1" applyFill="1" applyBorder="1" applyAlignment="1">
      <alignment horizontal="right" vertical="center"/>
      <protection/>
    </xf>
    <xf numFmtId="0" fontId="4" fillId="33" borderId="17" xfId="61" applyFont="1" applyFill="1" applyBorder="1" applyAlignment="1">
      <alignment horizontal="right" vertical="center"/>
      <protection/>
    </xf>
    <xf numFmtId="0" fontId="4" fillId="33" borderId="0" xfId="61" applyFont="1" applyFill="1" applyBorder="1" applyAlignment="1">
      <alignment horizontal="right" vertical="center"/>
      <protection/>
    </xf>
    <xf numFmtId="176" fontId="4" fillId="33" borderId="12" xfId="61" applyNumberFormat="1" applyFont="1" applyFill="1" applyBorder="1" applyAlignment="1">
      <alignment horizontal="right" vertical="center"/>
      <protection/>
    </xf>
    <xf numFmtId="176" fontId="4" fillId="33" borderId="17" xfId="61" applyNumberFormat="1" applyFont="1" applyFill="1" applyBorder="1" applyAlignment="1">
      <alignment horizontal="center" vertical="center"/>
      <protection/>
    </xf>
    <xf numFmtId="176" fontId="4" fillId="33" borderId="17" xfId="61" applyNumberFormat="1" applyFont="1" applyFill="1" applyBorder="1" applyAlignment="1">
      <alignment horizontal="right" vertical="center"/>
      <protection/>
    </xf>
    <xf numFmtId="176" fontId="4" fillId="0" borderId="17" xfId="61" applyNumberFormat="1" applyFont="1" applyFill="1" applyBorder="1" applyAlignment="1">
      <alignment horizontal="right" vertical="center"/>
      <protection/>
    </xf>
    <xf numFmtId="176" fontId="4" fillId="0" borderId="17" xfId="61" applyNumberFormat="1" applyFont="1" applyFill="1" applyBorder="1" applyAlignment="1">
      <alignment horizontal="center" vertical="center"/>
      <protection/>
    </xf>
    <xf numFmtId="176" fontId="4" fillId="33" borderId="13" xfId="61" applyNumberFormat="1" applyFont="1" applyFill="1" applyBorder="1" applyAlignment="1">
      <alignment horizontal="right" vertical="center"/>
      <protection/>
    </xf>
    <xf numFmtId="176" fontId="4" fillId="33" borderId="11" xfId="61" applyNumberFormat="1" applyFont="1" applyFill="1" applyBorder="1" applyAlignment="1">
      <alignment horizontal="center" vertical="center"/>
      <protection/>
    </xf>
    <xf numFmtId="176" fontId="4" fillId="33" borderId="11" xfId="61" applyNumberFormat="1" applyFont="1" applyFill="1" applyBorder="1" applyAlignment="1">
      <alignment horizontal="right" vertical="center"/>
      <protection/>
    </xf>
    <xf numFmtId="176" fontId="4" fillId="0" borderId="11" xfId="61" applyNumberFormat="1" applyFont="1" applyFill="1" applyBorder="1" applyAlignment="1">
      <alignment horizontal="right" vertical="center"/>
      <protection/>
    </xf>
    <xf numFmtId="176" fontId="4" fillId="0" borderId="11" xfId="61" applyNumberFormat="1" applyFont="1" applyFill="1" applyBorder="1" applyAlignment="1">
      <alignment horizontal="center"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2" xfId="61" applyFont="1" applyFill="1" applyBorder="1" applyAlignment="1">
      <alignment vertical="center"/>
      <protection/>
    </xf>
    <xf numFmtId="0" fontId="4" fillId="33" borderId="32" xfId="61" applyFont="1" applyFill="1" applyBorder="1" applyAlignment="1">
      <alignment vertical="center"/>
      <protection/>
    </xf>
    <xf numFmtId="176" fontId="4" fillId="33" borderId="33" xfId="61" applyNumberFormat="1" applyFont="1" applyFill="1" applyBorder="1" applyAlignment="1">
      <alignment horizontal="right" vertical="center"/>
      <protection/>
    </xf>
    <xf numFmtId="178" fontId="4" fillId="33" borderId="34" xfId="61" applyNumberFormat="1" applyFont="1" applyFill="1" applyBorder="1" applyAlignment="1">
      <alignment horizontal="right" vertical="center"/>
      <protection/>
    </xf>
    <xf numFmtId="176" fontId="4" fillId="33" borderId="34" xfId="61" applyNumberFormat="1" applyFont="1" applyFill="1" applyBorder="1" applyAlignment="1">
      <alignment horizontal="right" vertical="center"/>
      <protection/>
    </xf>
    <xf numFmtId="179" fontId="4" fillId="33" borderId="34" xfId="61" applyNumberFormat="1" applyFont="1" applyFill="1" applyBorder="1" applyAlignment="1">
      <alignment horizontal="right" vertical="center"/>
      <protection/>
    </xf>
    <xf numFmtId="176" fontId="4" fillId="0" borderId="34" xfId="61" applyNumberFormat="1" applyFont="1" applyFill="1" applyBorder="1" applyAlignment="1">
      <alignment horizontal="right" vertical="center"/>
      <protection/>
    </xf>
    <xf numFmtId="179" fontId="4" fillId="0" borderId="34" xfId="61" applyNumberFormat="1" applyFont="1" applyFill="1" applyBorder="1" applyAlignment="1">
      <alignment horizontal="right" vertical="center"/>
      <protection/>
    </xf>
    <xf numFmtId="176" fontId="4" fillId="33" borderId="35" xfId="61" applyNumberFormat="1" applyFont="1" applyFill="1" applyBorder="1" applyAlignment="1">
      <alignment horizontal="right" vertical="center"/>
      <protection/>
    </xf>
    <xf numFmtId="178" fontId="4" fillId="33" borderId="25" xfId="61" applyNumberFormat="1" applyFont="1" applyFill="1" applyBorder="1" applyAlignment="1">
      <alignment horizontal="right" vertical="center"/>
      <protection/>
    </xf>
    <xf numFmtId="176" fontId="4" fillId="33" borderId="25" xfId="61" applyNumberFormat="1" applyFont="1" applyFill="1" applyBorder="1" applyAlignment="1">
      <alignment horizontal="right" vertical="center"/>
      <protection/>
    </xf>
    <xf numFmtId="178" fontId="4" fillId="33" borderId="35" xfId="61" applyNumberFormat="1" applyFont="1" applyFill="1" applyBorder="1" applyAlignment="1">
      <alignment horizontal="right" vertical="center"/>
      <protection/>
    </xf>
    <xf numFmtId="178" fontId="4" fillId="0" borderId="35" xfId="61" applyNumberFormat="1" applyFont="1" applyFill="1" applyBorder="1" applyAlignment="1">
      <alignment horizontal="right" vertical="center"/>
      <protection/>
    </xf>
    <xf numFmtId="0" fontId="4" fillId="33" borderId="36" xfId="61" applyFont="1" applyFill="1" applyBorder="1" applyAlignment="1">
      <alignment vertical="center"/>
      <protection/>
    </xf>
    <xf numFmtId="176" fontId="4" fillId="33" borderId="37" xfId="61" applyNumberFormat="1" applyFont="1" applyFill="1" applyBorder="1" applyAlignment="1">
      <alignment horizontal="right" vertical="center"/>
      <protection/>
    </xf>
    <xf numFmtId="176" fontId="4" fillId="33" borderId="29" xfId="61" applyNumberFormat="1" applyFont="1" applyFill="1" applyBorder="1" applyAlignment="1">
      <alignment horizontal="right" vertical="center"/>
      <protection/>
    </xf>
    <xf numFmtId="0" fontId="4" fillId="33" borderId="12" xfId="61" applyFont="1" applyFill="1" applyBorder="1" applyAlignment="1">
      <alignment vertical="center"/>
      <protection/>
    </xf>
    <xf numFmtId="176" fontId="4" fillId="33" borderId="38" xfId="61" applyNumberFormat="1" applyFont="1" applyFill="1" applyBorder="1" applyAlignment="1">
      <alignment horizontal="right" vertical="center"/>
      <protection/>
    </xf>
    <xf numFmtId="178" fontId="4" fillId="33" borderId="17" xfId="61" applyNumberFormat="1" applyFont="1" applyFill="1" applyBorder="1" applyAlignment="1">
      <alignment horizontal="right" vertical="center"/>
      <protection/>
    </xf>
    <xf numFmtId="176" fontId="4" fillId="33" borderId="19" xfId="61" applyNumberFormat="1" applyFont="1" applyFill="1" applyBorder="1" applyAlignment="1">
      <alignment horizontal="right" vertical="center"/>
      <protection/>
    </xf>
    <xf numFmtId="179" fontId="4" fillId="33" borderId="17" xfId="61" applyNumberFormat="1" applyFont="1" applyFill="1" applyBorder="1" applyAlignment="1">
      <alignment horizontal="right" vertical="center"/>
      <protection/>
    </xf>
    <xf numFmtId="176" fontId="4" fillId="0" borderId="19" xfId="61" applyNumberFormat="1" applyFont="1" applyFill="1" applyBorder="1" applyAlignment="1">
      <alignment horizontal="right" vertical="center"/>
      <protection/>
    </xf>
    <xf numFmtId="179" fontId="4" fillId="0" borderId="17" xfId="61" applyNumberFormat="1" applyFont="1" applyFill="1" applyBorder="1" applyAlignment="1">
      <alignment horizontal="right" vertical="center"/>
      <protection/>
    </xf>
    <xf numFmtId="0" fontId="4" fillId="33" borderId="14" xfId="61" applyFont="1" applyFill="1" applyBorder="1" applyAlignment="1">
      <alignment vertical="center"/>
      <protection/>
    </xf>
    <xf numFmtId="176" fontId="4" fillId="33" borderId="22" xfId="61" applyNumberFormat="1" applyFont="1" applyFill="1" applyBorder="1" applyAlignment="1">
      <alignment horizontal="right" vertical="center"/>
      <protection/>
    </xf>
    <xf numFmtId="0" fontId="4" fillId="33" borderId="15" xfId="61" applyFont="1" applyFill="1" applyBorder="1" applyAlignment="1">
      <alignment vertical="center"/>
      <protection/>
    </xf>
    <xf numFmtId="178" fontId="4" fillId="33" borderId="29" xfId="61" applyNumberFormat="1" applyFont="1" applyFill="1" applyBorder="1" applyAlignment="1">
      <alignment horizontal="right" vertical="center"/>
      <protection/>
    </xf>
    <xf numFmtId="178" fontId="4" fillId="33" borderId="39" xfId="61" applyNumberFormat="1" applyFont="1" applyFill="1" applyBorder="1" applyAlignment="1">
      <alignment horizontal="right" vertical="center"/>
      <protection/>
    </xf>
    <xf numFmtId="178" fontId="4" fillId="33" borderId="19" xfId="61" applyNumberFormat="1" applyFont="1" applyFill="1" applyBorder="1" applyAlignment="1">
      <alignment horizontal="right" vertical="center"/>
      <protection/>
    </xf>
    <xf numFmtId="179" fontId="4" fillId="33" borderId="19" xfId="61" applyNumberFormat="1" applyFont="1" applyFill="1" applyBorder="1" applyAlignment="1">
      <alignment horizontal="right" vertical="center"/>
      <protection/>
    </xf>
    <xf numFmtId="0" fontId="4" fillId="33" borderId="16" xfId="61" applyFont="1" applyFill="1" applyBorder="1" applyAlignment="1">
      <alignment vertical="center"/>
      <protection/>
    </xf>
    <xf numFmtId="178" fontId="4" fillId="0" borderId="29" xfId="61" applyNumberFormat="1" applyFont="1" applyFill="1" applyBorder="1" applyAlignment="1">
      <alignment horizontal="right" vertical="center"/>
      <protection/>
    </xf>
    <xf numFmtId="178" fontId="4" fillId="0" borderId="39" xfId="61" applyNumberFormat="1" applyFont="1" applyFill="1" applyBorder="1" applyAlignment="1">
      <alignment horizontal="right" vertical="center"/>
      <protection/>
    </xf>
    <xf numFmtId="0" fontId="4" fillId="33" borderId="0" xfId="61" applyFont="1" applyFill="1" applyAlignment="1">
      <alignment vertical="center"/>
      <protection/>
    </xf>
    <xf numFmtId="0" fontId="4" fillId="33" borderId="13" xfId="61" applyFont="1" applyFill="1" applyBorder="1" applyAlignment="1">
      <alignment horizontal="center" vertical="center"/>
      <protection/>
    </xf>
    <xf numFmtId="0" fontId="4" fillId="33" borderId="21" xfId="61" applyFont="1" applyFill="1" applyBorder="1" applyAlignment="1">
      <alignment horizontal="center" vertical="center"/>
      <protection/>
    </xf>
    <xf numFmtId="0" fontId="4" fillId="33" borderId="40" xfId="61" applyFont="1" applyFill="1" applyBorder="1" applyAlignment="1">
      <alignment horizontal="center"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22" xfId="61" applyFont="1" applyFill="1" applyBorder="1" applyAlignment="1">
      <alignment vertical="center"/>
      <protection/>
    </xf>
    <xf numFmtId="0" fontId="4" fillId="33" borderId="0" xfId="61" applyFont="1" applyFill="1" applyBorder="1" applyAlignment="1">
      <alignment vertical="center"/>
      <protection/>
    </xf>
    <xf numFmtId="0" fontId="6" fillId="33" borderId="0" xfId="61" applyFont="1" applyFill="1" applyAlignment="1">
      <alignment horizontal="center"/>
      <protection/>
    </xf>
    <xf numFmtId="0" fontId="4" fillId="33" borderId="12" xfId="61" applyFont="1" applyFill="1" applyBorder="1" applyAlignment="1">
      <alignment horizontal="center" vertical="center"/>
      <protection/>
    </xf>
    <xf numFmtId="0" fontId="4" fillId="33" borderId="20" xfId="61" applyFont="1" applyFill="1" applyBorder="1" applyAlignment="1">
      <alignment horizontal="center" vertical="center"/>
      <protection/>
    </xf>
    <xf numFmtId="0" fontId="4" fillId="33" borderId="22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3" fillId="0" borderId="23" xfId="6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40" xfId="61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0" xfId="61" applyFont="1" applyFill="1" applyAlignment="1">
      <alignment horizontal="center" vertical="center"/>
      <protection/>
    </xf>
    <xf numFmtId="0" fontId="3" fillId="0" borderId="0" xfId="61" applyAlignment="1">
      <alignment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7" xfId="6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3" fillId="0" borderId="20" xfId="6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40" xfId="61" applyFont="1" applyFill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4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" fillId="0" borderId="20" xfId="61" applyBorder="1" applyAlignment="1">
      <alignment horizontal="center"/>
      <protection/>
    </xf>
    <xf numFmtId="0" fontId="3" fillId="0" borderId="23" xfId="61" applyBorder="1" applyAlignment="1">
      <alignment horizontal="center"/>
      <protection/>
    </xf>
    <xf numFmtId="0" fontId="6" fillId="0" borderId="0" xfId="61" applyFont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2.57421875" style="74" customWidth="1"/>
    <col min="3" max="3" width="28.421875" style="74" customWidth="1"/>
    <col min="4" max="4" width="9.57421875" style="74" customWidth="1"/>
    <col min="5" max="5" width="7.421875" style="74" customWidth="1"/>
    <col min="6" max="6" width="9.57421875" style="74" customWidth="1"/>
    <col min="7" max="7" width="7.421875" style="74" customWidth="1"/>
    <col min="8" max="8" width="9.57421875" style="74" customWidth="1"/>
    <col min="9" max="9" width="7.421875" style="74" customWidth="1"/>
    <col min="10" max="10" width="9.57421875" style="74" customWidth="1"/>
    <col min="11" max="11" width="7.421875" style="74" customWidth="1"/>
    <col min="12" max="12" width="9.57421875" style="74" customWidth="1"/>
    <col min="13" max="13" width="7.421875" style="74" customWidth="1"/>
    <col min="14" max="16384" width="9.00390625" style="74" customWidth="1"/>
  </cols>
  <sheetData>
    <row r="1" s="73" customFormat="1" ht="13.5">
      <c r="A1" s="73" t="s">
        <v>76</v>
      </c>
    </row>
    <row r="2" spans="1:13" s="73" customFormat="1" ht="16.5" customHeight="1">
      <c r="A2" s="130" t="s">
        <v>77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="73" customFormat="1" ht="13.5"/>
    <row r="4" spans="1:13" ht="19.5" customHeight="1">
      <c r="A4" s="131" t="s">
        <v>78</v>
      </c>
      <c r="B4" s="132"/>
      <c r="C4" s="132"/>
      <c r="D4" s="123" t="s">
        <v>79</v>
      </c>
      <c r="E4" s="125"/>
      <c r="F4" s="124" t="s">
        <v>80</v>
      </c>
      <c r="G4" s="124"/>
      <c r="H4" s="123" t="s">
        <v>81</v>
      </c>
      <c r="I4" s="125"/>
      <c r="J4" s="123" t="s">
        <v>82</v>
      </c>
      <c r="K4" s="125"/>
      <c r="L4" s="124" t="s">
        <v>0</v>
      </c>
      <c r="M4" s="125"/>
    </row>
    <row r="5" spans="1:13" ht="19.5" customHeight="1">
      <c r="A5" s="133"/>
      <c r="B5" s="134"/>
      <c r="C5" s="134"/>
      <c r="D5" s="75" t="s">
        <v>83</v>
      </c>
      <c r="E5" s="76" t="s">
        <v>84</v>
      </c>
      <c r="F5" s="77" t="s">
        <v>83</v>
      </c>
      <c r="G5" s="76" t="s">
        <v>84</v>
      </c>
      <c r="H5" s="77" t="s">
        <v>83</v>
      </c>
      <c r="I5" s="76" t="s">
        <v>84</v>
      </c>
      <c r="J5" s="77" t="s">
        <v>83</v>
      </c>
      <c r="K5" s="76" t="s">
        <v>84</v>
      </c>
      <c r="L5" s="77" t="s">
        <v>83</v>
      </c>
      <c r="M5" s="76" t="s">
        <v>84</v>
      </c>
    </row>
    <row r="6" spans="1:13" ht="19.5" customHeight="1">
      <c r="A6" s="123" t="s">
        <v>85</v>
      </c>
      <c r="B6" s="124"/>
      <c r="C6" s="125"/>
      <c r="D6" s="78">
        <f>D7+D23</f>
        <v>51484</v>
      </c>
      <c r="E6" s="79" t="s">
        <v>86</v>
      </c>
      <c r="F6" s="80">
        <f>F7+F23</f>
        <v>58745</v>
      </c>
      <c r="G6" s="79" t="s">
        <v>86</v>
      </c>
      <c r="H6" s="81">
        <f>H7+H23</f>
        <v>54494</v>
      </c>
      <c r="I6" s="82" t="s">
        <v>86</v>
      </c>
      <c r="J6" s="81">
        <f>J7+J23</f>
        <v>6989</v>
      </c>
      <c r="K6" s="82" t="s">
        <v>86</v>
      </c>
      <c r="L6" s="81">
        <f>L7+L23</f>
        <v>48746</v>
      </c>
      <c r="M6" s="79" t="s">
        <v>86</v>
      </c>
    </row>
    <row r="7" spans="1:13" ht="19.5" customHeight="1">
      <c r="A7" s="126" t="s">
        <v>57</v>
      </c>
      <c r="B7" s="127"/>
      <c r="C7" s="127"/>
      <c r="D7" s="83">
        <f>D8+D13+D18</f>
        <v>11747</v>
      </c>
      <c r="E7" s="84" t="s">
        <v>86</v>
      </c>
      <c r="F7" s="85">
        <f>F8+F13+F18</f>
        <v>21875</v>
      </c>
      <c r="G7" s="84" t="s">
        <v>86</v>
      </c>
      <c r="H7" s="86">
        <f>H8+H13+H18</f>
        <v>18904</v>
      </c>
      <c r="I7" s="87" t="s">
        <v>86</v>
      </c>
      <c r="J7" s="86">
        <f>J8+J13+J18</f>
        <v>3204</v>
      </c>
      <c r="K7" s="87" t="s">
        <v>86</v>
      </c>
      <c r="L7" s="86">
        <f>L8+L13+L18</f>
        <v>11514</v>
      </c>
      <c r="M7" s="84" t="s">
        <v>86</v>
      </c>
    </row>
    <row r="8" spans="1:13" ht="19.5" customHeight="1">
      <c r="A8" s="88"/>
      <c r="B8" s="89" t="s">
        <v>58</v>
      </c>
      <c r="C8" s="90"/>
      <c r="D8" s="91">
        <f>SUM(D9:D12)</f>
        <v>2899</v>
      </c>
      <c r="E8" s="92">
        <v>100</v>
      </c>
      <c r="F8" s="93">
        <f>SUM(F9:F12)</f>
        <v>8094</v>
      </c>
      <c r="G8" s="94">
        <v>100</v>
      </c>
      <c r="H8" s="95">
        <f>SUM(H9:H12)</f>
        <v>6329</v>
      </c>
      <c r="I8" s="96">
        <v>100</v>
      </c>
      <c r="J8" s="95">
        <f>SUM(J9:J12)</f>
        <v>1592</v>
      </c>
      <c r="K8" s="96">
        <v>100</v>
      </c>
      <c r="L8" s="95">
        <f>SUM(L9:L12)</f>
        <v>3072</v>
      </c>
      <c r="M8" s="94">
        <v>100</v>
      </c>
    </row>
    <row r="9" spans="1:13" ht="19.5" customHeight="1">
      <c r="A9" s="88"/>
      <c r="B9" s="89"/>
      <c r="C9" s="64" t="s">
        <v>59</v>
      </c>
      <c r="D9" s="97">
        <f>H9+J9+L9-F9</f>
        <v>1452</v>
      </c>
      <c r="E9" s="98">
        <f>D9/D8*100</f>
        <v>50.08623663332183</v>
      </c>
      <c r="F9" s="99">
        <v>5757</v>
      </c>
      <c r="G9" s="100">
        <f>F9/F8*100</f>
        <v>71.12676056338029</v>
      </c>
      <c r="H9" s="71">
        <v>4419</v>
      </c>
      <c r="I9" s="101">
        <f>H9/H8*100</f>
        <v>69.82145678622214</v>
      </c>
      <c r="J9" s="71">
        <v>1394</v>
      </c>
      <c r="K9" s="101">
        <f>J9/J8*100</f>
        <v>87.56281407035176</v>
      </c>
      <c r="L9" s="71">
        <v>1396</v>
      </c>
      <c r="M9" s="98">
        <f>L9/L8*100</f>
        <v>45.44270833333333</v>
      </c>
    </row>
    <row r="10" spans="1:13" ht="19.5" customHeight="1">
      <c r="A10" s="88"/>
      <c r="B10" s="89"/>
      <c r="C10" s="64" t="s">
        <v>60</v>
      </c>
      <c r="D10" s="97">
        <f>H10+J10+L10-F10</f>
        <v>430</v>
      </c>
      <c r="E10" s="98">
        <f>D10/D8*100</f>
        <v>14.832700931355639</v>
      </c>
      <c r="F10" s="99">
        <v>611</v>
      </c>
      <c r="G10" s="100">
        <f>F10/F8*100</f>
        <v>7.548801581418335</v>
      </c>
      <c r="H10" s="71">
        <v>302</v>
      </c>
      <c r="I10" s="101">
        <f>H10/H8*100</f>
        <v>4.771685890346026</v>
      </c>
      <c r="J10" s="71">
        <v>33</v>
      </c>
      <c r="K10" s="101">
        <f>J10/J8*100</f>
        <v>2.0728643216080402</v>
      </c>
      <c r="L10" s="71">
        <v>706</v>
      </c>
      <c r="M10" s="98">
        <f>L10/L8*100</f>
        <v>22.981770833333336</v>
      </c>
    </row>
    <row r="11" spans="1:13" ht="19.5" customHeight="1">
      <c r="A11" s="88"/>
      <c r="B11" s="89"/>
      <c r="C11" s="102" t="s">
        <v>61</v>
      </c>
      <c r="D11" s="97">
        <f>H11+J11+L11-F11</f>
        <v>64</v>
      </c>
      <c r="E11" s="98">
        <f>D11/D8*100</f>
        <v>2.207657813038979</v>
      </c>
      <c r="F11" s="99">
        <v>542</v>
      </c>
      <c r="G11" s="100">
        <f>F11/F8*100</f>
        <v>6.696318260439832</v>
      </c>
      <c r="H11" s="71">
        <v>388</v>
      </c>
      <c r="I11" s="101">
        <f>H11/H8*100</f>
        <v>6.130510349186285</v>
      </c>
      <c r="J11" s="71">
        <v>94</v>
      </c>
      <c r="K11" s="101">
        <f>J11/J8*100</f>
        <v>5.9045226130653266</v>
      </c>
      <c r="L11" s="71">
        <v>124</v>
      </c>
      <c r="M11" s="98">
        <f>L11/L8*100</f>
        <v>4.036458333333334</v>
      </c>
    </row>
    <row r="12" spans="1:13" ht="19.5" customHeight="1">
      <c r="A12" s="88"/>
      <c r="B12" s="89"/>
      <c r="C12" s="65" t="s">
        <v>62</v>
      </c>
      <c r="D12" s="103">
        <f>H12+J12+L12-F12</f>
        <v>953</v>
      </c>
      <c r="E12" s="98">
        <f>D12/D8*100</f>
        <v>32.873404622283545</v>
      </c>
      <c r="F12" s="104">
        <v>1184</v>
      </c>
      <c r="G12" s="100">
        <f>F12/F8*100</f>
        <v>14.628119594761552</v>
      </c>
      <c r="H12" s="72">
        <v>1220</v>
      </c>
      <c r="I12" s="101">
        <f>H12/H8*100</f>
        <v>19.276346974245538</v>
      </c>
      <c r="J12" s="72">
        <v>71</v>
      </c>
      <c r="K12" s="101">
        <f>J12/J8*100</f>
        <v>4.459798994974874</v>
      </c>
      <c r="L12" s="72">
        <v>846</v>
      </c>
      <c r="M12" s="98">
        <f>L12/L8*100</f>
        <v>27.5390625</v>
      </c>
    </row>
    <row r="13" spans="1:13" ht="19.5" customHeight="1">
      <c r="A13" s="88"/>
      <c r="B13" s="105" t="s">
        <v>63</v>
      </c>
      <c r="C13" s="63"/>
      <c r="D13" s="106">
        <f>SUM(D14:D17)</f>
        <v>6596</v>
      </c>
      <c r="E13" s="107">
        <v>100</v>
      </c>
      <c r="F13" s="108">
        <f>SUM(F14:F17)</f>
        <v>11767</v>
      </c>
      <c r="G13" s="109">
        <v>100</v>
      </c>
      <c r="H13" s="110">
        <f>SUM(H14:H17)</f>
        <v>10449</v>
      </c>
      <c r="I13" s="111">
        <v>100</v>
      </c>
      <c r="J13" s="110">
        <f>SUM(J14:J17)</f>
        <v>1332</v>
      </c>
      <c r="K13" s="111">
        <v>100</v>
      </c>
      <c r="L13" s="110">
        <f>SUM(L14:L17)</f>
        <v>6582</v>
      </c>
      <c r="M13" s="109">
        <v>100</v>
      </c>
    </row>
    <row r="14" spans="1:13" ht="19.5" customHeight="1">
      <c r="A14" s="88"/>
      <c r="B14" s="89"/>
      <c r="C14" s="64" t="s">
        <v>64</v>
      </c>
      <c r="D14" s="97">
        <f>H14+J14+L14-F14</f>
        <v>1114</v>
      </c>
      <c r="E14" s="98">
        <f>D14/D13*100</f>
        <v>16.889023650697393</v>
      </c>
      <c r="F14" s="99">
        <v>5182</v>
      </c>
      <c r="G14" s="100">
        <f>F14/F13*100</f>
        <v>44.03841250956064</v>
      </c>
      <c r="H14" s="71">
        <v>4531</v>
      </c>
      <c r="I14" s="101">
        <f>H14/H13*100</f>
        <v>43.3630012441382</v>
      </c>
      <c r="J14" s="71">
        <v>685</v>
      </c>
      <c r="K14" s="101">
        <f>J14/J13*100</f>
        <v>51.42642642642643</v>
      </c>
      <c r="L14" s="71">
        <v>1080</v>
      </c>
      <c r="M14" s="98">
        <f>L14/L13*100</f>
        <v>16.40838650865998</v>
      </c>
    </row>
    <row r="15" spans="1:13" ht="19.5" customHeight="1">
      <c r="A15" s="88"/>
      <c r="B15" s="89"/>
      <c r="C15" s="64" t="s">
        <v>59</v>
      </c>
      <c r="D15" s="97">
        <f>H15+J15+L15-F15</f>
        <v>2504</v>
      </c>
      <c r="E15" s="98">
        <f>D15/D13*100</f>
        <v>37.96240145542753</v>
      </c>
      <c r="F15" s="99">
        <v>3258</v>
      </c>
      <c r="G15" s="100">
        <f>F15/F13*100</f>
        <v>27.687600917821026</v>
      </c>
      <c r="H15" s="71">
        <v>2898</v>
      </c>
      <c r="I15" s="101">
        <f>H15/H13*100</f>
        <v>27.734711455641687</v>
      </c>
      <c r="J15" s="71">
        <v>295</v>
      </c>
      <c r="K15" s="101">
        <f>J15/J13*100</f>
        <v>22.147147147147148</v>
      </c>
      <c r="L15" s="71">
        <v>2569</v>
      </c>
      <c r="M15" s="98">
        <f>L15/L13*100</f>
        <v>39.03068975995138</v>
      </c>
    </row>
    <row r="16" spans="1:13" ht="19.5" customHeight="1">
      <c r="A16" s="88"/>
      <c r="B16" s="89"/>
      <c r="C16" s="64" t="s">
        <v>65</v>
      </c>
      <c r="D16" s="97">
        <f>H16+J16+L16-F16</f>
        <v>773</v>
      </c>
      <c r="E16" s="98">
        <f>D16/D13*100</f>
        <v>11.71922377198302</v>
      </c>
      <c r="F16" s="99">
        <v>1777</v>
      </c>
      <c r="G16" s="100">
        <f>F16/F13*100</f>
        <v>15.101555196736635</v>
      </c>
      <c r="H16" s="71">
        <v>1720</v>
      </c>
      <c r="I16" s="101">
        <f>H16/H13*100</f>
        <v>16.46090534979424</v>
      </c>
      <c r="J16" s="71">
        <v>88</v>
      </c>
      <c r="K16" s="101">
        <f>J16/J13*100</f>
        <v>6.606606606606606</v>
      </c>
      <c r="L16" s="71">
        <v>742</v>
      </c>
      <c r="M16" s="98">
        <f>L16/L13*100</f>
        <v>11.273169249468246</v>
      </c>
    </row>
    <row r="17" spans="1:13" ht="19.5" customHeight="1">
      <c r="A17" s="88"/>
      <c r="B17" s="112"/>
      <c r="C17" s="65" t="s">
        <v>62</v>
      </c>
      <c r="D17" s="104">
        <f>H17+J17+L17-F17</f>
        <v>2205</v>
      </c>
      <c r="E17" s="98">
        <f>D17/D13*100</f>
        <v>33.429351121892054</v>
      </c>
      <c r="F17" s="104">
        <v>1550</v>
      </c>
      <c r="G17" s="100">
        <f>F17/F13*100</f>
        <v>13.172431375881702</v>
      </c>
      <c r="H17" s="72">
        <v>1300</v>
      </c>
      <c r="I17" s="101">
        <f>H17/H13*100</f>
        <v>12.441381950425878</v>
      </c>
      <c r="J17" s="72">
        <v>264</v>
      </c>
      <c r="K17" s="101">
        <f>J17/J13*100</f>
        <v>19.81981981981982</v>
      </c>
      <c r="L17" s="72">
        <v>2191</v>
      </c>
      <c r="M17" s="98">
        <f>L17/L13*100</f>
        <v>33.28775448192039</v>
      </c>
    </row>
    <row r="18" spans="1:13" ht="19.5" customHeight="1">
      <c r="A18" s="88"/>
      <c r="B18" s="89" t="s">
        <v>87</v>
      </c>
      <c r="C18" s="63"/>
      <c r="D18" s="113">
        <f>SUM(D19:D22)</f>
        <v>2252</v>
      </c>
      <c r="E18" s="107">
        <v>100</v>
      </c>
      <c r="F18" s="108">
        <f>SUM(F19:F22)</f>
        <v>2014</v>
      </c>
      <c r="G18" s="109">
        <v>100</v>
      </c>
      <c r="H18" s="108">
        <f>SUM(H19:H22)</f>
        <v>2126</v>
      </c>
      <c r="I18" s="109">
        <v>100</v>
      </c>
      <c r="J18" s="108">
        <f>SUM(J19:J22)</f>
        <v>280</v>
      </c>
      <c r="K18" s="109">
        <v>100</v>
      </c>
      <c r="L18" s="108">
        <f>SUM(L19:L22)</f>
        <v>1860</v>
      </c>
      <c r="M18" s="109">
        <v>100</v>
      </c>
    </row>
    <row r="19" spans="1:13" ht="19.5" customHeight="1">
      <c r="A19" s="88"/>
      <c r="B19" s="89"/>
      <c r="C19" s="64" t="s">
        <v>67</v>
      </c>
      <c r="D19" s="97">
        <f>H19+J19+L19-F19</f>
        <v>279</v>
      </c>
      <c r="E19" s="98">
        <f>D19/D18*100</f>
        <v>12.38898756660746</v>
      </c>
      <c r="F19" s="99">
        <v>1197</v>
      </c>
      <c r="G19" s="100">
        <f>F19/F18*100</f>
        <v>59.43396226415094</v>
      </c>
      <c r="H19" s="99">
        <v>861</v>
      </c>
      <c r="I19" s="100">
        <f>H19/H18*100</f>
        <v>40.498588899341485</v>
      </c>
      <c r="J19" s="99">
        <v>253</v>
      </c>
      <c r="K19" s="100">
        <f>J19/J18*100</f>
        <v>90.35714285714286</v>
      </c>
      <c r="L19" s="99">
        <v>362</v>
      </c>
      <c r="M19" s="98">
        <f>L19/L18*100</f>
        <v>19.462365591397848</v>
      </c>
    </row>
    <row r="20" spans="1:13" ht="19.5" customHeight="1">
      <c r="A20" s="88"/>
      <c r="B20" s="89"/>
      <c r="C20" s="64" t="s">
        <v>65</v>
      </c>
      <c r="D20" s="97">
        <f>H20+J20+L20-F20</f>
        <v>610</v>
      </c>
      <c r="E20" s="98">
        <f>D20/D18*100</f>
        <v>27.087033747779753</v>
      </c>
      <c r="F20" s="99">
        <v>579</v>
      </c>
      <c r="G20" s="100">
        <f>F20/F18*100</f>
        <v>28.74875868917577</v>
      </c>
      <c r="H20" s="99">
        <v>788</v>
      </c>
      <c r="I20" s="100">
        <f>H20/H18*100</f>
        <v>37.06491063029163</v>
      </c>
      <c r="J20" s="99">
        <v>15</v>
      </c>
      <c r="K20" s="100">
        <f>J20/J18*100</f>
        <v>5.357142857142857</v>
      </c>
      <c r="L20" s="99">
        <v>386</v>
      </c>
      <c r="M20" s="98">
        <f>L20/L18*100</f>
        <v>20.75268817204301</v>
      </c>
    </row>
    <row r="21" spans="1:13" ht="19.5" customHeight="1">
      <c r="A21" s="88"/>
      <c r="B21" s="89"/>
      <c r="C21" s="64" t="s">
        <v>68</v>
      </c>
      <c r="D21" s="97">
        <f>H21+J21+L21-F21</f>
        <v>584</v>
      </c>
      <c r="E21" s="98">
        <f>D21/D18*100</f>
        <v>25.932504440497333</v>
      </c>
      <c r="F21" s="99">
        <v>121</v>
      </c>
      <c r="G21" s="100">
        <f>F21/F18*100</f>
        <v>6.007944389275075</v>
      </c>
      <c r="H21" s="99">
        <v>363</v>
      </c>
      <c r="I21" s="100">
        <f>H21/H18*100</f>
        <v>17.074317968015052</v>
      </c>
      <c r="J21" s="99">
        <v>3</v>
      </c>
      <c r="K21" s="100">
        <f>J21/J18*100</f>
        <v>1.0714285714285714</v>
      </c>
      <c r="L21" s="99">
        <v>339</v>
      </c>
      <c r="M21" s="98">
        <f>L21/L18*100</f>
        <v>18.225806451612904</v>
      </c>
    </row>
    <row r="22" spans="1:13" ht="19.5" customHeight="1">
      <c r="A22" s="114"/>
      <c r="B22" s="112"/>
      <c r="C22" s="65" t="s">
        <v>62</v>
      </c>
      <c r="D22" s="104">
        <f>H22+J22+L22-F22</f>
        <v>779</v>
      </c>
      <c r="E22" s="115">
        <f>D22/D18*100</f>
        <v>34.59147424511546</v>
      </c>
      <c r="F22" s="104">
        <v>117</v>
      </c>
      <c r="G22" s="116">
        <f>F22/F18*100</f>
        <v>5.809334657398212</v>
      </c>
      <c r="H22" s="104">
        <v>114</v>
      </c>
      <c r="I22" s="116">
        <f>H22/H18*100</f>
        <v>5.362182502351835</v>
      </c>
      <c r="J22" s="104">
        <v>9</v>
      </c>
      <c r="K22" s="116">
        <f>J22/J18*100</f>
        <v>3.214285714285714</v>
      </c>
      <c r="L22" s="104">
        <v>773</v>
      </c>
      <c r="M22" s="115">
        <f>L22/L18*100</f>
        <v>41.55913978494624</v>
      </c>
    </row>
    <row r="23" spans="1:13" ht="19.5" customHeight="1">
      <c r="A23" s="128" t="s">
        <v>92</v>
      </c>
      <c r="B23" s="129"/>
      <c r="C23" s="129"/>
      <c r="D23" s="113">
        <f>SUM(D24:D25)</f>
        <v>39737</v>
      </c>
      <c r="E23" s="117">
        <v>100</v>
      </c>
      <c r="F23" s="108">
        <f>SUM(F24:F25)</f>
        <v>36870</v>
      </c>
      <c r="G23" s="118">
        <v>100</v>
      </c>
      <c r="H23" s="108">
        <f>SUM(H24:H25)</f>
        <v>35590</v>
      </c>
      <c r="I23" s="118">
        <v>100</v>
      </c>
      <c r="J23" s="108">
        <f>SUM(J24:J25)</f>
        <v>3785</v>
      </c>
      <c r="K23" s="118">
        <v>100</v>
      </c>
      <c r="L23" s="108">
        <f>SUM(L24:L25)</f>
        <v>37232</v>
      </c>
      <c r="M23" s="118">
        <v>100</v>
      </c>
    </row>
    <row r="24" spans="1:13" ht="19.5" customHeight="1">
      <c r="A24" s="89"/>
      <c r="B24" s="63"/>
      <c r="C24" s="64" t="s">
        <v>69</v>
      </c>
      <c r="D24" s="97">
        <f>H24+J24+L24-F24</f>
        <v>38920</v>
      </c>
      <c r="E24" s="98">
        <f>D24/D23*100</f>
        <v>97.94398167954299</v>
      </c>
      <c r="F24" s="99">
        <v>31935</v>
      </c>
      <c r="G24" s="100">
        <f>F24/F23*100</f>
        <v>86.61513425549226</v>
      </c>
      <c r="H24" s="99">
        <v>31118</v>
      </c>
      <c r="I24" s="100">
        <f>H24/H23*100</f>
        <v>87.43467266085979</v>
      </c>
      <c r="J24" s="99">
        <v>3556</v>
      </c>
      <c r="K24" s="100">
        <f>J24/J23*100</f>
        <v>93.94980184940555</v>
      </c>
      <c r="L24" s="99">
        <v>36181</v>
      </c>
      <c r="M24" s="98">
        <f>L24/L23*100</f>
        <v>97.17715943274602</v>
      </c>
    </row>
    <row r="25" spans="1:13" ht="19.5" customHeight="1">
      <c r="A25" s="112"/>
      <c r="B25" s="119"/>
      <c r="C25" s="65" t="s">
        <v>88</v>
      </c>
      <c r="D25" s="72">
        <f>H25+J25+L25-F25</f>
        <v>817</v>
      </c>
      <c r="E25" s="120">
        <f>D25/D23*100</f>
        <v>2.056018320457005</v>
      </c>
      <c r="F25" s="72">
        <v>4935</v>
      </c>
      <c r="G25" s="121">
        <f>F25/F23*100</f>
        <v>13.38486574450773</v>
      </c>
      <c r="H25" s="72">
        <v>4472</v>
      </c>
      <c r="I25" s="121">
        <f>H25/H23*100</f>
        <v>12.56532733914021</v>
      </c>
      <c r="J25" s="72">
        <v>229</v>
      </c>
      <c r="K25" s="121">
        <f>J25/J23*100</f>
        <v>6.0501981505944515</v>
      </c>
      <c r="L25" s="72">
        <v>1051</v>
      </c>
      <c r="M25" s="120">
        <f>L25/L23*100</f>
        <v>2.822840567253975</v>
      </c>
    </row>
    <row r="26" spans="1:2" ht="18" customHeight="1">
      <c r="A26" s="122" t="s">
        <v>89</v>
      </c>
      <c r="B26" s="122"/>
    </row>
    <row r="27" ht="18" customHeight="1">
      <c r="A27" s="122" t="s">
        <v>90</v>
      </c>
    </row>
  </sheetData>
  <sheetProtection/>
  <mergeCells count="10">
    <mergeCell ref="A6:C6"/>
    <mergeCell ref="A7:C7"/>
    <mergeCell ref="A23:C23"/>
    <mergeCell ref="A2:M2"/>
    <mergeCell ref="A4:C5"/>
    <mergeCell ref="D4:E4"/>
    <mergeCell ref="F4:G4"/>
    <mergeCell ref="H4:I4"/>
    <mergeCell ref="J4:K4"/>
    <mergeCell ref="L4:M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&amp;C&amp;"ＭＳ 明朝,標準"-1-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5"/>
  <cols>
    <col min="1" max="2" width="2.57421875" style="34" customWidth="1"/>
    <col min="3" max="3" width="28.421875" style="34" customWidth="1"/>
    <col min="4" max="4" width="9.57421875" style="34" bestFit="1" customWidth="1"/>
    <col min="5" max="5" width="9.421875" style="34" bestFit="1" customWidth="1"/>
    <col min="6" max="17" width="7.140625" style="34" customWidth="1"/>
    <col min="18" max="18" width="8.00390625" style="34" bestFit="1" customWidth="1"/>
    <col min="19" max="16384" width="9.00390625" style="34" customWidth="1"/>
  </cols>
  <sheetData>
    <row r="1" spans="1:17" s="32" customFormat="1" ht="18" customHeight="1">
      <c r="A1" s="31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 s="32" customFormat="1" ht="18" customHeight="1">
      <c r="A2" s="141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2"/>
    </row>
    <row r="3" spans="1:17" ht="18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7.25" customHeight="1">
      <c r="A4" s="135" t="s">
        <v>48</v>
      </c>
      <c r="B4" s="143"/>
      <c r="C4" s="144"/>
      <c r="D4" s="151" t="s">
        <v>49</v>
      </c>
      <c r="E4" s="151" t="s">
        <v>3</v>
      </c>
      <c r="F4" s="135" t="s">
        <v>50</v>
      </c>
      <c r="G4" s="153"/>
      <c r="H4" s="153"/>
      <c r="I4" s="153"/>
      <c r="J4" s="153"/>
      <c r="K4" s="153"/>
      <c r="L4" s="153"/>
      <c r="M4" s="153"/>
      <c r="N4" s="153"/>
      <c r="O4" s="136"/>
      <c r="P4" s="151" t="s">
        <v>2</v>
      </c>
      <c r="Q4" s="135" t="s">
        <v>0</v>
      </c>
      <c r="R4" s="136"/>
    </row>
    <row r="5" spans="1:18" ht="17.25" customHeight="1">
      <c r="A5" s="145"/>
      <c r="B5" s="146"/>
      <c r="C5" s="147"/>
      <c r="D5" s="152"/>
      <c r="E5" s="152"/>
      <c r="F5" s="36"/>
      <c r="G5" s="37"/>
      <c r="H5" s="137" t="s">
        <v>72</v>
      </c>
      <c r="I5" s="138"/>
      <c r="J5" s="137" t="s">
        <v>73</v>
      </c>
      <c r="K5" s="138"/>
      <c r="L5" s="137" t="s">
        <v>74</v>
      </c>
      <c r="M5" s="138"/>
      <c r="N5" s="137" t="s">
        <v>75</v>
      </c>
      <c r="O5" s="138"/>
      <c r="P5" s="152"/>
      <c r="Q5" s="70"/>
      <c r="R5" s="35" t="s">
        <v>1</v>
      </c>
    </row>
    <row r="6" spans="1:18" ht="17.25" customHeight="1">
      <c r="A6" s="148"/>
      <c r="B6" s="149"/>
      <c r="C6" s="150"/>
      <c r="D6" s="39" t="s">
        <v>54</v>
      </c>
      <c r="E6" s="39" t="s">
        <v>54</v>
      </c>
      <c r="F6" s="39" t="s">
        <v>54</v>
      </c>
      <c r="G6" s="39" t="s">
        <v>55</v>
      </c>
      <c r="H6" s="39" t="s">
        <v>54</v>
      </c>
      <c r="I6" s="39" t="s">
        <v>55</v>
      </c>
      <c r="J6" s="39" t="s">
        <v>54</v>
      </c>
      <c r="K6" s="39" t="s">
        <v>55</v>
      </c>
      <c r="L6" s="39" t="s">
        <v>54</v>
      </c>
      <c r="M6" s="39" t="s">
        <v>55</v>
      </c>
      <c r="N6" s="39" t="s">
        <v>54</v>
      </c>
      <c r="O6" s="39" t="s">
        <v>55</v>
      </c>
      <c r="P6" s="70" t="s">
        <v>54</v>
      </c>
      <c r="Q6" s="70" t="s">
        <v>54</v>
      </c>
      <c r="R6" s="39" t="s">
        <v>54</v>
      </c>
    </row>
    <row r="7" spans="1:18" ht="17.25" customHeight="1">
      <c r="A7" s="137" t="s">
        <v>56</v>
      </c>
      <c r="B7" s="139"/>
      <c r="C7" s="140"/>
      <c r="D7" s="40">
        <f aca="true" t="shared" si="0" ref="D7:D26">F7+P7+Q7-E7</f>
        <v>51484</v>
      </c>
      <c r="E7" s="41">
        <f>E8+E24</f>
        <v>58745</v>
      </c>
      <c r="F7" s="40">
        <f aca="true" t="shared" si="1" ref="F7:F26">H7+J7+L7+N7</f>
        <v>54494</v>
      </c>
      <c r="G7" s="42">
        <v>100</v>
      </c>
      <c r="H7" s="41">
        <f>H8+H24</f>
        <v>24104</v>
      </c>
      <c r="I7" s="43">
        <f aca="true" t="shared" si="2" ref="I7:I26">H7/F7*100</f>
        <v>44.23239255697875</v>
      </c>
      <c r="J7" s="44">
        <f>J8+J24</f>
        <v>24922</v>
      </c>
      <c r="K7" s="43">
        <f aca="true" t="shared" si="3" ref="K7:K26">J7/F7*100</f>
        <v>45.7334752449811</v>
      </c>
      <c r="L7" s="44">
        <f>L8+L24</f>
        <v>5383</v>
      </c>
      <c r="M7" s="43">
        <f aca="true" t="shared" si="4" ref="M7:M26">L7/F7*100</f>
        <v>9.878151723125482</v>
      </c>
      <c r="N7" s="44">
        <f>N8+N24</f>
        <v>85</v>
      </c>
      <c r="O7" s="43">
        <f aca="true" t="shared" si="5" ref="O7:O26">N7/F7*100</f>
        <v>0.15598047491466951</v>
      </c>
      <c r="P7" s="41">
        <f>P8+P24</f>
        <v>6989</v>
      </c>
      <c r="Q7" s="41">
        <f>Q8+Q24</f>
        <v>48746</v>
      </c>
      <c r="R7" s="44">
        <f>R8+R24</f>
        <v>23287</v>
      </c>
    </row>
    <row r="8" spans="1:18" ht="17.25" customHeight="1">
      <c r="A8" s="45" t="s">
        <v>57</v>
      </c>
      <c r="B8" s="46"/>
      <c r="C8" s="47"/>
      <c r="D8" s="40">
        <f t="shared" si="0"/>
        <v>11747</v>
      </c>
      <c r="E8" s="44">
        <f>E9+E14+E19</f>
        <v>21875</v>
      </c>
      <c r="F8" s="40">
        <f t="shared" si="1"/>
        <v>18904</v>
      </c>
      <c r="G8" s="43">
        <v>100</v>
      </c>
      <c r="H8" s="44">
        <f>H9+H14+H19</f>
        <v>2272</v>
      </c>
      <c r="I8" s="43">
        <f t="shared" si="2"/>
        <v>12.018620397799408</v>
      </c>
      <c r="J8" s="44">
        <f>J9+J14+J19</f>
        <v>14978</v>
      </c>
      <c r="K8" s="43">
        <f t="shared" si="3"/>
        <v>79.23190859077444</v>
      </c>
      <c r="L8" s="44">
        <f>L9+L14+L19</f>
        <v>1592</v>
      </c>
      <c r="M8" s="43">
        <f t="shared" si="4"/>
        <v>8.421498095641136</v>
      </c>
      <c r="N8" s="44">
        <f>N9+N14+N19</f>
        <v>62</v>
      </c>
      <c r="O8" s="43">
        <f t="shared" si="5"/>
        <v>0.327972915785019</v>
      </c>
      <c r="P8" s="44">
        <f>P9+P14+P19</f>
        <v>3204</v>
      </c>
      <c r="Q8" s="44">
        <f>Q9+Q14+Q19</f>
        <v>11514</v>
      </c>
      <c r="R8" s="44">
        <f>R9+R14+R19</f>
        <v>3136</v>
      </c>
    </row>
    <row r="9" spans="1:18" ht="17.25" customHeight="1">
      <c r="A9" s="48"/>
      <c r="B9" s="45" t="s">
        <v>58</v>
      </c>
      <c r="C9" s="49"/>
      <c r="D9" s="50">
        <f t="shared" si="0"/>
        <v>2899</v>
      </c>
      <c r="E9" s="51">
        <f>SUM(E10:E13)</f>
        <v>8094</v>
      </c>
      <c r="F9" s="54">
        <f t="shared" si="1"/>
        <v>6329</v>
      </c>
      <c r="G9" s="52">
        <v>100</v>
      </c>
      <c r="H9" s="51">
        <f>SUM(H10:H13)</f>
        <v>784</v>
      </c>
      <c r="I9" s="52">
        <f t="shared" si="2"/>
        <v>12.387422973613525</v>
      </c>
      <c r="J9" s="51">
        <f>SUM(J10:J13)</f>
        <v>4906</v>
      </c>
      <c r="K9" s="52">
        <f t="shared" si="3"/>
        <v>77.51619529151525</v>
      </c>
      <c r="L9" s="51">
        <f>SUM(L10:L13)</f>
        <v>595</v>
      </c>
      <c r="M9" s="52">
        <f t="shared" si="4"/>
        <v>9.401169221045977</v>
      </c>
      <c r="N9" s="51">
        <f>SUM(N10:N13)</f>
        <v>44</v>
      </c>
      <c r="O9" s="52">
        <f t="shared" si="5"/>
        <v>0.6952125138252488</v>
      </c>
      <c r="P9" s="51">
        <f>SUM(P10:P13)</f>
        <v>1592</v>
      </c>
      <c r="Q9" s="51">
        <f>SUM(Q10:Q13)</f>
        <v>3072</v>
      </c>
      <c r="R9" s="51">
        <f>SUM(R10:R13)</f>
        <v>539</v>
      </c>
    </row>
    <row r="10" spans="1:18" ht="17.25" customHeight="1">
      <c r="A10" s="48"/>
      <c r="B10" s="48"/>
      <c r="C10" s="53" t="s">
        <v>59</v>
      </c>
      <c r="D10" s="54">
        <f t="shared" si="0"/>
        <v>1452</v>
      </c>
      <c r="E10" s="71">
        <v>5757</v>
      </c>
      <c r="F10" s="71">
        <f t="shared" si="1"/>
        <v>4419</v>
      </c>
      <c r="G10" s="56">
        <v>100</v>
      </c>
      <c r="H10" s="55">
        <v>608</v>
      </c>
      <c r="I10" s="56">
        <f t="shared" si="2"/>
        <v>13.758768952251641</v>
      </c>
      <c r="J10" s="55">
        <v>3513</v>
      </c>
      <c r="K10" s="56">
        <f t="shared" si="3"/>
        <v>79.49762389680923</v>
      </c>
      <c r="L10" s="55">
        <v>298</v>
      </c>
      <c r="M10" s="56">
        <f t="shared" si="4"/>
        <v>6.743607150939127</v>
      </c>
      <c r="N10" s="55">
        <v>0</v>
      </c>
      <c r="O10" s="56">
        <f t="shared" si="5"/>
        <v>0</v>
      </c>
      <c r="P10" s="55">
        <v>1394</v>
      </c>
      <c r="Q10" s="55">
        <v>1396</v>
      </c>
      <c r="R10" s="55">
        <v>20</v>
      </c>
    </row>
    <row r="11" spans="1:18" ht="17.25" customHeight="1">
      <c r="A11" s="48"/>
      <c r="B11" s="48"/>
      <c r="C11" s="53" t="s">
        <v>60</v>
      </c>
      <c r="D11" s="54">
        <f t="shared" si="0"/>
        <v>430</v>
      </c>
      <c r="E11" s="71">
        <v>611</v>
      </c>
      <c r="F11" s="71">
        <f t="shared" si="1"/>
        <v>302</v>
      </c>
      <c r="G11" s="56">
        <v>100</v>
      </c>
      <c r="H11" s="55">
        <v>15</v>
      </c>
      <c r="I11" s="56">
        <f t="shared" si="2"/>
        <v>4.966887417218543</v>
      </c>
      <c r="J11" s="55">
        <v>286</v>
      </c>
      <c r="K11" s="56">
        <f t="shared" si="3"/>
        <v>94.70198675496688</v>
      </c>
      <c r="L11" s="55">
        <v>0</v>
      </c>
      <c r="M11" s="56">
        <f t="shared" si="4"/>
        <v>0</v>
      </c>
      <c r="N11" s="55">
        <v>1</v>
      </c>
      <c r="O11" s="56">
        <f t="shared" si="5"/>
        <v>0.33112582781456956</v>
      </c>
      <c r="P11" s="55">
        <v>33</v>
      </c>
      <c r="Q11" s="55">
        <v>706</v>
      </c>
      <c r="R11" s="55">
        <v>121</v>
      </c>
    </row>
    <row r="12" spans="1:18" ht="17.25" customHeight="1">
      <c r="A12" s="48"/>
      <c r="B12" s="48"/>
      <c r="C12" s="57" t="s">
        <v>61</v>
      </c>
      <c r="D12" s="54">
        <f t="shared" si="0"/>
        <v>64</v>
      </c>
      <c r="E12" s="71">
        <v>542</v>
      </c>
      <c r="F12" s="71">
        <f t="shared" si="1"/>
        <v>388</v>
      </c>
      <c r="G12" s="56">
        <v>100</v>
      </c>
      <c r="H12" s="55">
        <v>0</v>
      </c>
      <c r="I12" s="56">
        <f t="shared" si="2"/>
        <v>0</v>
      </c>
      <c r="J12" s="55">
        <v>181</v>
      </c>
      <c r="K12" s="56">
        <f t="shared" si="3"/>
        <v>46.649484536082475</v>
      </c>
      <c r="L12" s="55">
        <v>207</v>
      </c>
      <c r="M12" s="56">
        <f t="shared" si="4"/>
        <v>53.350515463917525</v>
      </c>
      <c r="N12" s="55">
        <v>0</v>
      </c>
      <c r="O12" s="56">
        <f t="shared" si="5"/>
        <v>0</v>
      </c>
      <c r="P12" s="58">
        <v>94</v>
      </c>
      <c r="Q12" s="58">
        <v>124</v>
      </c>
      <c r="R12" s="58">
        <v>1</v>
      </c>
    </row>
    <row r="13" spans="1:18" ht="17.25" customHeight="1">
      <c r="A13" s="48"/>
      <c r="B13" s="48"/>
      <c r="C13" s="59" t="s">
        <v>62</v>
      </c>
      <c r="D13" s="54">
        <f t="shared" si="0"/>
        <v>953</v>
      </c>
      <c r="E13" s="72">
        <v>1184</v>
      </c>
      <c r="F13" s="71">
        <f t="shared" si="1"/>
        <v>1220</v>
      </c>
      <c r="G13" s="62">
        <v>100</v>
      </c>
      <c r="H13" s="60">
        <v>161</v>
      </c>
      <c r="I13" s="62">
        <f t="shared" si="2"/>
        <v>13.19672131147541</v>
      </c>
      <c r="J13" s="60">
        <v>926</v>
      </c>
      <c r="K13" s="62">
        <f t="shared" si="3"/>
        <v>75.90163934426229</v>
      </c>
      <c r="L13" s="60">
        <v>90</v>
      </c>
      <c r="M13" s="62">
        <f t="shared" si="4"/>
        <v>7.377049180327869</v>
      </c>
      <c r="N13" s="60">
        <v>43</v>
      </c>
      <c r="O13" s="62">
        <f t="shared" si="5"/>
        <v>3.524590163934426</v>
      </c>
      <c r="P13" s="60">
        <v>71</v>
      </c>
      <c r="Q13" s="60">
        <v>846</v>
      </c>
      <c r="R13" s="60">
        <v>397</v>
      </c>
    </row>
    <row r="14" spans="1:18" ht="17.25" customHeight="1">
      <c r="A14" s="48"/>
      <c r="B14" s="45" t="s">
        <v>63</v>
      </c>
      <c r="C14" s="49"/>
      <c r="D14" s="50">
        <f t="shared" si="0"/>
        <v>6596</v>
      </c>
      <c r="E14" s="51">
        <f>SUM(E15:E18)</f>
        <v>11767</v>
      </c>
      <c r="F14" s="50">
        <f t="shared" si="1"/>
        <v>10449</v>
      </c>
      <c r="G14" s="52">
        <v>100</v>
      </c>
      <c r="H14" s="51">
        <f>SUM(H15:H18)</f>
        <v>1351</v>
      </c>
      <c r="I14" s="52">
        <f t="shared" si="2"/>
        <v>12.929466934634892</v>
      </c>
      <c r="J14" s="51">
        <f>SUM(J15:J18)</f>
        <v>8443</v>
      </c>
      <c r="K14" s="52">
        <f t="shared" si="3"/>
        <v>80.80199062111207</v>
      </c>
      <c r="L14" s="51">
        <f>SUM(L15:L18)</f>
        <v>644</v>
      </c>
      <c r="M14" s="52">
        <f t="shared" si="4"/>
        <v>6.16326921236482</v>
      </c>
      <c r="N14" s="51">
        <f>SUM(N15:N18)</f>
        <v>11</v>
      </c>
      <c r="O14" s="52">
        <f t="shared" si="5"/>
        <v>0.10527323188821898</v>
      </c>
      <c r="P14" s="51">
        <f>SUM(P15:P18)</f>
        <v>1332</v>
      </c>
      <c r="Q14" s="51">
        <f>SUM(Q15:Q18)</f>
        <v>6582</v>
      </c>
      <c r="R14" s="51">
        <f>SUM(R15:R18)</f>
        <v>1665</v>
      </c>
    </row>
    <row r="15" spans="1:18" ht="17.25" customHeight="1">
      <c r="A15" s="48"/>
      <c r="B15" s="48"/>
      <c r="C15" s="53" t="s">
        <v>64</v>
      </c>
      <c r="D15" s="54">
        <f t="shared" si="0"/>
        <v>1114</v>
      </c>
      <c r="E15" s="71">
        <v>5182</v>
      </c>
      <c r="F15" s="71">
        <f t="shared" si="1"/>
        <v>4531</v>
      </c>
      <c r="G15" s="56">
        <v>100</v>
      </c>
      <c r="H15" s="55">
        <v>423</v>
      </c>
      <c r="I15" s="56">
        <f t="shared" si="2"/>
        <v>9.335687486206137</v>
      </c>
      <c r="J15" s="55">
        <v>3849</v>
      </c>
      <c r="K15" s="56">
        <f t="shared" si="3"/>
        <v>84.94813506952109</v>
      </c>
      <c r="L15" s="55">
        <v>251</v>
      </c>
      <c r="M15" s="56">
        <f t="shared" si="4"/>
        <v>5.539615978812624</v>
      </c>
      <c r="N15" s="55">
        <v>8</v>
      </c>
      <c r="O15" s="56">
        <f t="shared" si="5"/>
        <v>0.17656146546016332</v>
      </c>
      <c r="P15" s="55">
        <v>685</v>
      </c>
      <c r="Q15" s="55">
        <v>1080</v>
      </c>
      <c r="R15" s="55">
        <v>70</v>
      </c>
    </row>
    <row r="16" spans="1:18" ht="17.25" customHeight="1">
      <c r="A16" s="48"/>
      <c r="B16" s="48"/>
      <c r="C16" s="53" t="s">
        <v>59</v>
      </c>
      <c r="D16" s="54">
        <f t="shared" si="0"/>
        <v>2504</v>
      </c>
      <c r="E16" s="71">
        <v>3258</v>
      </c>
      <c r="F16" s="71">
        <f t="shared" si="1"/>
        <v>2898</v>
      </c>
      <c r="G16" s="56">
        <v>100</v>
      </c>
      <c r="H16" s="55">
        <v>522</v>
      </c>
      <c r="I16" s="56">
        <f t="shared" si="2"/>
        <v>18.012422360248447</v>
      </c>
      <c r="J16" s="55">
        <v>2219</v>
      </c>
      <c r="K16" s="56">
        <f t="shared" si="3"/>
        <v>76.57004830917874</v>
      </c>
      <c r="L16" s="55">
        <v>157</v>
      </c>
      <c r="M16" s="56">
        <f t="shared" si="4"/>
        <v>5.417529330572809</v>
      </c>
      <c r="N16" s="55">
        <v>0</v>
      </c>
      <c r="O16" s="56">
        <f t="shared" si="5"/>
        <v>0</v>
      </c>
      <c r="P16" s="55">
        <v>295</v>
      </c>
      <c r="Q16" s="55">
        <v>2569</v>
      </c>
      <c r="R16" s="55">
        <v>187</v>
      </c>
    </row>
    <row r="17" spans="1:18" ht="17.25" customHeight="1">
      <c r="A17" s="48"/>
      <c r="B17" s="48"/>
      <c r="C17" s="53" t="s">
        <v>65</v>
      </c>
      <c r="D17" s="54">
        <f t="shared" si="0"/>
        <v>773</v>
      </c>
      <c r="E17" s="71">
        <v>1777</v>
      </c>
      <c r="F17" s="71">
        <f t="shared" si="1"/>
        <v>1720</v>
      </c>
      <c r="G17" s="56">
        <v>100</v>
      </c>
      <c r="H17" s="55">
        <v>223</v>
      </c>
      <c r="I17" s="56">
        <f t="shared" si="2"/>
        <v>12.965116279069768</v>
      </c>
      <c r="J17" s="55">
        <v>1450</v>
      </c>
      <c r="K17" s="56">
        <f t="shared" si="3"/>
        <v>84.30232558139535</v>
      </c>
      <c r="L17" s="55">
        <v>47</v>
      </c>
      <c r="M17" s="56">
        <f t="shared" si="4"/>
        <v>2.7325581395348837</v>
      </c>
      <c r="N17" s="55">
        <v>0</v>
      </c>
      <c r="O17" s="56">
        <f t="shared" si="5"/>
        <v>0</v>
      </c>
      <c r="P17" s="55">
        <v>88</v>
      </c>
      <c r="Q17" s="55">
        <v>742</v>
      </c>
      <c r="R17" s="55">
        <v>56</v>
      </c>
    </row>
    <row r="18" spans="1:18" ht="17.25" customHeight="1">
      <c r="A18" s="48"/>
      <c r="B18" s="48"/>
      <c r="C18" s="59" t="s">
        <v>62</v>
      </c>
      <c r="D18" s="61">
        <f t="shared" si="0"/>
        <v>2205</v>
      </c>
      <c r="E18" s="72">
        <v>1550</v>
      </c>
      <c r="F18" s="72">
        <f t="shared" si="1"/>
        <v>1300</v>
      </c>
      <c r="G18" s="62">
        <v>100</v>
      </c>
      <c r="H18" s="60">
        <v>183</v>
      </c>
      <c r="I18" s="62">
        <f t="shared" si="2"/>
        <v>14.076923076923077</v>
      </c>
      <c r="J18" s="60">
        <v>925</v>
      </c>
      <c r="K18" s="62">
        <f t="shared" si="3"/>
        <v>71.15384615384616</v>
      </c>
      <c r="L18" s="60">
        <v>189</v>
      </c>
      <c r="M18" s="62">
        <f t="shared" si="4"/>
        <v>14.538461538461538</v>
      </c>
      <c r="N18" s="60">
        <v>3</v>
      </c>
      <c r="O18" s="62">
        <f t="shared" si="5"/>
        <v>0.23076923076923078</v>
      </c>
      <c r="P18" s="60">
        <v>264</v>
      </c>
      <c r="Q18" s="60">
        <v>2191</v>
      </c>
      <c r="R18" s="60">
        <v>1352</v>
      </c>
    </row>
    <row r="19" spans="1:18" ht="17.25" customHeight="1">
      <c r="A19" s="48"/>
      <c r="B19" s="45" t="s">
        <v>66</v>
      </c>
      <c r="C19" s="63"/>
      <c r="D19" s="50">
        <f t="shared" si="0"/>
        <v>2252</v>
      </c>
      <c r="E19" s="51">
        <f>SUM(E20:E23)</f>
        <v>2014</v>
      </c>
      <c r="F19" s="50">
        <f t="shared" si="1"/>
        <v>2126</v>
      </c>
      <c r="G19" s="52">
        <v>100</v>
      </c>
      <c r="H19" s="51">
        <f>SUM(H20:H23)</f>
        <v>137</v>
      </c>
      <c r="I19" s="52">
        <f t="shared" si="2"/>
        <v>6.444026340545625</v>
      </c>
      <c r="J19" s="51">
        <f>SUM(J20:J23)</f>
        <v>1629</v>
      </c>
      <c r="K19" s="52">
        <f t="shared" si="3"/>
        <v>76.6227657572907</v>
      </c>
      <c r="L19" s="51">
        <f>SUM(L20:L23)</f>
        <v>353</v>
      </c>
      <c r="M19" s="52">
        <f t="shared" si="4"/>
        <v>16.60395108184384</v>
      </c>
      <c r="N19" s="51">
        <f>SUM(N20:N23)</f>
        <v>7</v>
      </c>
      <c r="O19" s="52">
        <f t="shared" si="5"/>
        <v>0.3292568203198495</v>
      </c>
      <c r="P19" s="51">
        <f>SUM(P20:P23)</f>
        <v>280</v>
      </c>
      <c r="Q19" s="51">
        <f>SUM(Q20:Q23)</f>
        <v>1860</v>
      </c>
      <c r="R19" s="51">
        <f>SUM(R20:R23)</f>
        <v>932</v>
      </c>
    </row>
    <row r="20" spans="1:18" ht="17.25" customHeight="1">
      <c r="A20" s="48"/>
      <c r="B20" s="48"/>
      <c r="C20" s="64" t="s">
        <v>67</v>
      </c>
      <c r="D20" s="54">
        <f t="shared" si="0"/>
        <v>279</v>
      </c>
      <c r="E20" s="71">
        <v>1197</v>
      </c>
      <c r="F20" s="71">
        <f t="shared" si="1"/>
        <v>861</v>
      </c>
      <c r="G20" s="56">
        <v>100</v>
      </c>
      <c r="H20" s="55">
        <v>86</v>
      </c>
      <c r="I20" s="56">
        <f t="shared" si="2"/>
        <v>9.988385598141695</v>
      </c>
      <c r="J20" s="55">
        <v>650</v>
      </c>
      <c r="K20" s="56">
        <f t="shared" si="3"/>
        <v>75.49361207897793</v>
      </c>
      <c r="L20" s="55">
        <v>125</v>
      </c>
      <c r="M20" s="56">
        <f t="shared" si="4"/>
        <v>14.518002322880372</v>
      </c>
      <c r="N20" s="55">
        <v>0</v>
      </c>
      <c r="O20" s="56">
        <f t="shared" si="5"/>
        <v>0</v>
      </c>
      <c r="P20" s="55">
        <v>253</v>
      </c>
      <c r="Q20" s="55">
        <v>362</v>
      </c>
      <c r="R20" s="55">
        <v>0</v>
      </c>
    </row>
    <row r="21" spans="1:18" ht="17.25" customHeight="1">
      <c r="A21" s="48"/>
      <c r="B21" s="48"/>
      <c r="C21" s="64" t="s">
        <v>65</v>
      </c>
      <c r="D21" s="54">
        <f t="shared" si="0"/>
        <v>610</v>
      </c>
      <c r="E21" s="71">
        <v>579</v>
      </c>
      <c r="F21" s="71">
        <v>788</v>
      </c>
      <c r="G21" s="56">
        <v>100</v>
      </c>
      <c r="H21" s="55">
        <v>47</v>
      </c>
      <c r="I21" s="56">
        <f t="shared" si="2"/>
        <v>5.964467005076142</v>
      </c>
      <c r="J21" s="55">
        <v>685</v>
      </c>
      <c r="K21" s="56">
        <f t="shared" si="3"/>
        <v>86.92893401015228</v>
      </c>
      <c r="L21" s="55">
        <v>56</v>
      </c>
      <c r="M21" s="56">
        <f t="shared" si="4"/>
        <v>7.1065989847715745</v>
      </c>
      <c r="N21" s="55">
        <v>0</v>
      </c>
      <c r="O21" s="56">
        <f t="shared" si="5"/>
        <v>0</v>
      </c>
      <c r="P21" s="55">
        <v>15</v>
      </c>
      <c r="Q21" s="55">
        <v>386</v>
      </c>
      <c r="R21" s="55">
        <v>2</v>
      </c>
    </row>
    <row r="22" spans="1:18" ht="17.25" customHeight="1">
      <c r="A22" s="48"/>
      <c r="B22" s="48"/>
      <c r="C22" s="64" t="s">
        <v>68</v>
      </c>
      <c r="D22" s="54">
        <f>F22+P22+Q22-E22</f>
        <v>584</v>
      </c>
      <c r="E22" s="71">
        <v>121</v>
      </c>
      <c r="F22" s="71">
        <f>H22+J22+L22+N22</f>
        <v>363</v>
      </c>
      <c r="G22" s="56">
        <v>100</v>
      </c>
      <c r="H22" s="55">
        <v>0</v>
      </c>
      <c r="I22" s="56">
        <f>H22/F22*100</f>
        <v>0</v>
      </c>
      <c r="J22" s="55">
        <v>214</v>
      </c>
      <c r="K22" s="56">
        <f>J22/F22*100</f>
        <v>58.95316804407713</v>
      </c>
      <c r="L22" s="55">
        <v>142</v>
      </c>
      <c r="M22" s="56">
        <f>L22/F22*100</f>
        <v>39.11845730027548</v>
      </c>
      <c r="N22" s="55">
        <v>7</v>
      </c>
      <c r="O22" s="56">
        <f>N22/F22*100</f>
        <v>1.9283746556473829</v>
      </c>
      <c r="P22" s="55">
        <v>3</v>
      </c>
      <c r="Q22" s="55">
        <v>339</v>
      </c>
      <c r="R22" s="55">
        <v>226</v>
      </c>
    </row>
    <row r="23" spans="1:18" ht="17.25" customHeight="1">
      <c r="A23" s="48"/>
      <c r="B23" s="48"/>
      <c r="C23" s="65" t="s">
        <v>62</v>
      </c>
      <c r="D23" s="61">
        <f t="shared" si="0"/>
        <v>779</v>
      </c>
      <c r="E23" s="72">
        <v>117</v>
      </c>
      <c r="F23" s="72">
        <v>114</v>
      </c>
      <c r="G23" s="62">
        <v>100</v>
      </c>
      <c r="H23" s="60">
        <v>4</v>
      </c>
      <c r="I23" s="62">
        <f t="shared" si="2"/>
        <v>3.508771929824561</v>
      </c>
      <c r="J23" s="60">
        <v>80</v>
      </c>
      <c r="K23" s="62">
        <f t="shared" si="3"/>
        <v>70.17543859649122</v>
      </c>
      <c r="L23" s="60">
        <v>30</v>
      </c>
      <c r="M23" s="62">
        <f t="shared" si="4"/>
        <v>26.31578947368421</v>
      </c>
      <c r="N23" s="60">
        <v>0</v>
      </c>
      <c r="O23" s="62">
        <f t="shared" si="5"/>
        <v>0</v>
      </c>
      <c r="P23" s="60">
        <v>9</v>
      </c>
      <c r="Q23" s="60">
        <v>773</v>
      </c>
      <c r="R23" s="60">
        <v>704</v>
      </c>
    </row>
    <row r="24" spans="1:18" ht="17.25" customHeight="1">
      <c r="A24" s="45" t="s">
        <v>92</v>
      </c>
      <c r="B24" s="46"/>
      <c r="C24" s="66"/>
      <c r="D24" s="50">
        <f t="shared" si="0"/>
        <v>39737</v>
      </c>
      <c r="E24" s="41">
        <f>SUM(E25:E26)</f>
        <v>36870</v>
      </c>
      <c r="F24" s="50">
        <f t="shared" si="1"/>
        <v>35590</v>
      </c>
      <c r="G24" s="52">
        <v>100</v>
      </c>
      <c r="H24" s="41">
        <f>SUM(H25:H26)</f>
        <v>21832</v>
      </c>
      <c r="I24" s="52">
        <f t="shared" si="2"/>
        <v>61.34307389716213</v>
      </c>
      <c r="J24" s="51">
        <f>SUM(J25:J26)</f>
        <v>9944</v>
      </c>
      <c r="K24" s="52">
        <f t="shared" si="3"/>
        <v>27.940432705816242</v>
      </c>
      <c r="L24" s="51">
        <f>SUM(L25:L26)</f>
        <v>3791</v>
      </c>
      <c r="M24" s="52">
        <f t="shared" si="4"/>
        <v>10.651868502388313</v>
      </c>
      <c r="N24" s="51">
        <f>SUM(N25:N26)</f>
        <v>23</v>
      </c>
      <c r="O24" s="52">
        <f t="shared" si="5"/>
        <v>0.06462489463332398</v>
      </c>
      <c r="P24" s="41">
        <f>SUM(P25:P26)</f>
        <v>3785</v>
      </c>
      <c r="Q24" s="41">
        <f>SUM(Q25:Q26)</f>
        <v>37232</v>
      </c>
      <c r="R24" s="51">
        <f>SUM(R25:R26)</f>
        <v>20151</v>
      </c>
    </row>
    <row r="25" spans="1:18" ht="17.25" customHeight="1">
      <c r="A25" s="48"/>
      <c r="B25" s="66"/>
      <c r="C25" s="53" t="s">
        <v>69</v>
      </c>
      <c r="D25" s="54">
        <f t="shared" si="0"/>
        <v>38920</v>
      </c>
      <c r="E25" s="71">
        <v>31935</v>
      </c>
      <c r="F25" s="71">
        <f t="shared" si="1"/>
        <v>31118</v>
      </c>
      <c r="G25" s="56">
        <v>100</v>
      </c>
      <c r="H25" s="55">
        <v>21768</v>
      </c>
      <c r="I25" s="56">
        <f t="shared" si="2"/>
        <v>69.95308181759754</v>
      </c>
      <c r="J25" s="55">
        <v>8573</v>
      </c>
      <c r="K25" s="56">
        <f t="shared" si="3"/>
        <v>27.549971077832762</v>
      </c>
      <c r="L25" s="55">
        <v>776</v>
      </c>
      <c r="M25" s="56">
        <f t="shared" si="4"/>
        <v>2.4937335304325474</v>
      </c>
      <c r="N25" s="55">
        <v>1</v>
      </c>
      <c r="O25" s="56">
        <f t="shared" si="5"/>
        <v>0.003213574137155344</v>
      </c>
      <c r="P25" s="55">
        <v>3556</v>
      </c>
      <c r="Q25" s="55">
        <v>36181</v>
      </c>
      <c r="R25" s="55">
        <v>20022</v>
      </c>
    </row>
    <row r="26" spans="1:18" ht="17.25" customHeight="1">
      <c r="A26" s="67"/>
      <c r="B26" s="68"/>
      <c r="C26" s="59" t="s">
        <v>62</v>
      </c>
      <c r="D26" s="61">
        <f t="shared" si="0"/>
        <v>817</v>
      </c>
      <c r="E26" s="72">
        <v>4935</v>
      </c>
      <c r="F26" s="72">
        <f t="shared" si="1"/>
        <v>4472</v>
      </c>
      <c r="G26" s="62">
        <v>100</v>
      </c>
      <c r="H26" s="60">
        <v>64</v>
      </c>
      <c r="I26" s="62">
        <f t="shared" si="2"/>
        <v>1.4311270125223614</v>
      </c>
      <c r="J26" s="60">
        <v>1371</v>
      </c>
      <c r="K26" s="62">
        <f t="shared" si="3"/>
        <v>30.65742397137746</v>
      </c>
      <c r="L26" s="60">
        <v>3015</v>
      </c>
      <c r="M26" s="62">
        <f t="shared" si="4"/>
        <v>67.41949910554563</v>
      </c>
      <c r="N26" s="60">
        <v>22</v>
      </c>
      <c r="O26" s="62">
        <f t="shared" si="5"/>
        <v>0.4919499105545617</v>
      </c>
      <c r="P26" s="60">
        <v>229</v>
      </c>
      <c r="Q26" s="60">
        <v>1051</v>
      </c>
      <c r="R26" s="60">
        <v>129</v>
      </c>
    </row>
    <row r="27" s="33" customFormat="1" ht="17.25" customHeight="1">
      <c r="A27" s="69" t="s">
        <v>89</v>
      </c>
    </row>
    <row r="28" s="33" customFormat="1" ht="18" customHeight="1">
      <c r="A28" s="69" t="s">
        <v>91</v>
      </c>
    </row>
    <row r="29" s="33" customFormat="1" ht="13.5"/>
    <row r="30" s="33" customFormat="1" ht="13.5"/>
    <row r="31" s="33" customFormat="1" ht="13.5"/>
    <row r="32" s="33" customFormat="1" ht="13.5"/>
    <row r="33" s="33" customFormat="1" ht="13.5"/>
    <row r="34" s="33" customFormat="1" ht="13.5"/>
    <row r="35" s="33" customFormat="1" ht="13.5"/>
    <row r="36" s="33" customFormat="1" ht="13.5"/>
    <row r="37" s="33" customFormat="1" ht="13.5"/>
    <row r="38" s="33" customFormat="1" ht="13.5"/>
  </sheetData>
  <sheetProtection/>
  <mergeCells count="12">
    <mergeCell ref="A2:R2"/>
    <mergeCell ref="A4:C6"/>
    <mergeCell ref="D4:D5"/>
    <mergeCell ref="E4:E5"/>
    <mergeCell ref="F4:O4"/>
    <mergeCell ref="P4:P5"/>
    <mergeCell ref="Q4:R4"/>
    <mergeCell ref="H5:I5"/>
    <mergeCell ref="J5:K5"/>
    <mergeCell ref="L5:M5"/>
    <mergeCell ref="N5:O5"/>
    <mergeCell ref="A7:C7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&amp;C&amp;"ＭＳ 明朝,標準"-2-</oddFoot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5"/>
  <cols>
    <col min="1" max="2" width="2.57421875" style="34" customWidth="1"/>
    <col min="3" max="3" width="28.421875" style="34" customWidth="1"/>
    <col min="4" max="4" width="9.57421875" style="34" bestFit="1" customWidth="1"/>
    <col min="5" max="5" width="9.421875" style="34" bestFit="1" customWidth="1"/>
    <col min="6" max="7" width="7.140625" style="34" customWidth="1"/>
    <col min="8" max="15" width="7.57421875" style="34" customWidth="1"/>
    <col min="16" max="17" width="7.140625" style="34" customWidth="1"/>
    <col min="18" max="18" width="8.00390625" style="34" bestFit="1" customWidth="1"/>
    <col min="19" max="16384" width="9.00390625" style="34" customWidth="1"/>
  </cols>
  <sheetData>
    <row r="1" spans="1:17" s="32" customFormat="1" ht="18" customHeight="1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 s="32" customFormat="1" ht="18" customHeight="1">
      <c r="A2" s="141" t="s">
        <v>47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2"/>
    </row>
    <row r="3" spans="1:17" ht="18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7.25" customHeight="1">
      <c r="A4" s="135" t="s">
        <v>48</v>
      </c>
      <c r="B4" s="143"/>
      <c r="C4" s="144"/>
      <c r="D4" s="151" t="s">
        <v>49</v>
      </c>
      <c r="E4" s="151" t="s">
        <v>3</v>
      </c>
      <c r="F4" s="135" t="s">
        <v>50</v>
      </c>
      <c r="G4" s="143"/>
      <c r="H4" s="143"/>
      <c r="I4" s="143"/>
      <c r="J4" s="143"/>
      <c r="K4" s="143"/>
      <c r="L4" s="143"/>
      <c r="M4" s="143"/>
      <c r="N4" s="143"/>
      <c r="O4" s="144"/>
      <c r="P4" s="151" t="s">
        <v>2</v>
      </c>
      <c r="Q4" s="135" t="s">
        <v>0</v>
      </c>
      <c r="R4" s="136"/>
    </row>
    <row r="5" spans="1:18" ht="18" customHeight="1">
      <c r="A5" s="145"/>
      <c r="B5" s="146"/>
      <c r="C5" s="147"/>
      <c r="D5" s="152"/>
      <c r="E5" s="152"/>
      <c r="F5" s="36"/>
      <c r="G5" s="37"/>
      <c r="H5" s="137" t="s">
        <v>51</v>
      </c>
      <c r="I5" s="138"/>
      <c r="J5" s="154" t="s">
        <v>52</v>
      </c>
      <c r="K5" s="155"/>
      <c r="L5" s="137" t="s">
        <v>53</v>
      </c>
      <c r="M5" s="138"/>
      <c r="N5" s="137" t="s">
        <v>4</v>
      </c>
      <c r="O5" s="138"/>
      <c r="P5" s="152"/>
      <c r="Q5" s="38"/>
      <c r="R5" s="35" t="s">
        <v>1</v>
      </c>
    </row>
    <row r="6" spans="1:18" ht="17.25" customHeight="1">
      <c r="A6" s="148"/>
      <c r="B6" s="149"/>
      <c r="C6" s="150"/>
      <c r="D6" s="39" t="s">
        <v>54</v>
      </c>
      <c r="E6" s="39" t="s">
        <v>54</v>
      </c>
      <c r="F6" s="39" t="s">
        <v>54</v>
      </c>
      <c r="G6" s="39" t="s">
        <v>55</v>
      </c>
      <c r="H6" s="39" t="s">
        <v>54</v>
      </c>
      <c r="I6" s="39" t="s">
        <v>55</v>
      </c>
      <c r="J6" s="39" t="s">
        <v>54</v>
      </c>
      <c r="K6" s="39" t="s">
        <v>55</v>
      </c>
      <c r="L6" s="39" t="s">
        <v>54</v>
      </c>
      <c r="M6" s="39" t="s">
        <v>55</v>
      </c>
      <c r="N6" s="39" t="s">
        <v>54</v>
      </c>
      <c r="O6" s="39" t="s">
        <v>55</v>
      </c>
      <c r="P6" s="39" t="s">
        <v>54</v>
      </c>
      <c r="Q6" s="39" t="s">
        <v>54</v>
      </c>
      <c r="R6" s="39" t="s">
        <v>54</v>
      </c>
    </row>
    <row r="7" spans="1:18" ht="17.25" customHeight="1">
      <c r="A7" s="137" t="s">
        <v>56</v>
      </c>
      <c r="B7" s="139"/>
      <c r="C7" s="140"/>
      <c r="D7" s="40">
        <f aca="true" t="shared" si="0" ref="D7:D26">F7+P7+Q7-E7</f>
        <v>51484</v>
      </c>
      <c r="E7" s="41">
        <f>SUM(E8,E24)</f>
        <v>58745</v>
      </c>
      <c r="F7" s="40">
        <f aca="true" t="shared" si="1" ref="F7:F26">H7+J7+L7+N7</f>
        <v>54494</v>
      </c>
      <c r="G7" s="42">
        <v>100</v>
      </c>
      <c r="H7" s="41">
        <f>SUM(H8,H24)</f>
        <v>19574</v>
      </c>
      <c r="I7" s="43">
        <f aca="true" t="shared" si="2" ref="I7:I26">H7/F7*100</f>
        <v>35.91955077623224</v>
      </c>
      <c r="J7" s="44">
        <f>SUM(J8,J24)</f>
        <v>9251</v>
      </c>
      <c r="K7" s="43">
        <f aca="true" t="shared" si="3" ref="K7:K26">J7/F7*100</f>
        <v>16.976180863948326</v>
      </c>
      <c r="L7" s="44">
        <f>SUM(L8,L24)</f>
        <v>8505</v>
      </c>
      <c r="M7" s="43">
        <f aca="true" t="shared" si="4" ref="M7:M26">L7/F7*100</f>
        <v>15.607222813520755</v>
      </c>
      <c r="N7" s="44">
        <f>SUM(N8,N24)</f>
        <v>17164</v>
      </c>
      <c r="O7" s="43">
        <f aca="true" t="shared" si="5" ref="O7:O26">N7/F7*100</f>
        <v>31.497045546298676</v>
      </c>
      <c r="P7" s="41">
        <f>SUM(P8,P24)</f>
        <v>6989</v>
      </c>
      <c r="Q7" s="41">
        <f>SUM(Q8,Q24)</f>
        <v>48746</v>
      </c>
      <c r="R7" s="44">
        <f>SUM(R8,R24)</f>
        <v>23287</v>
      </c>
    </row>
    <row r="8" spans="1:18" ht="17.25" customHeight="1">
      <c r="A8" s="45" t="s">
        <v>57</v>
      </c>
      <c r="B8" s="46"/>
      <c r="C8" s="47"/>
      <c r="D8" s="40">
        <f t="shared" si="0"/>
        <v>11747</v>
      </c>
      <c r="E8" s="44">
        <f>SUM(E9,E14,E19)</f>
        <v>21875</v>
      </c>
      <c r="F8" s="40">
        <f t="shared" si="1"/>
        <v>18904</v>
      </c>
      <c r="G8" s="43">
        <v>100</v>
      </c>
      <c r="H8" s="44">
        <f>SUM(H9,H14,H19)</f>
        <v>9680</v>
      </c>
      <c r="I8" s="43">
        <f t="shared" si="2"/>
        <v>51.206093948370714</v>
      </c>
      <c r="J8" s="44">
        <f>SUM(J9,J14,J19)</f>
        <v>2619</v>
      </c>
      <c r="K8" s="43">
        <f t="shared" si="3"/>
        <v>13.854210749047821</v>
      </c>
      <c r="L8" s="44">
        <f>SUM(L9,L14,L19)</f>
        <v>4576</v>
      </c>
      <c r="M8" s="43">
        <f t="shared" si="4"/>
        <v>24.206517139229796</v>
      </c>
      <c r="N8" s="44">
        <f>SUM(N9,N14,N19)</f>
        <v>2029</v>
      </c>
      <c r="O8" s="43">
        <f t="shared" si="5"/>
        <v>10.73317816335167</v>
      </c>
      <c r="P8" s="44">
        <f>SUM(P9,P14,P19)</f>
        <v>3204</v>
      </c>
      <c r="Q8" s="44">
        <f>SUM(Q9,Q14,Q19)</f>
        <v>11514</v>
      </c>
      <c r="R8" s="44">
        <f>SUM(R9,R14,R19)</f>
        <v>3136</v>
      </c>
    </row>
    <row r="9" spans="1:18" ht="17.25" customHeight="1">
      <c r="A9" s="48"/>
      <c r="B9" s="45" t="s">
        <v>58</v>
      </c>
      <c r="C9" s="49"/>
      <c r="D9" s="50">
        <f t="shared" si="0"/>
        <v>2899</v>
      </c>
      <c r="E9" s="51">
        <f>SUM(E10:E13)</f>
        <v>8094</v>
      </c>
      <c r="F9" s="50">
        <f t="shared" si="1"/>
        <v>6329</v>
      </c>
      <c r="G9" s="52">
        <v>100</v>
      </c>
      <c r="H9" s="51">
        <f>SUM(H10:H13)</f>
        <v>5144</v>
      </c>
      <c r="I9" s="52">
        <f t="shared" si="2"/>
        <v>81.27666297993363</v>
      </c>
      <c r="J9" s="51">
        <f>SUM(J10:J13)</f>
        <v>307</v>
      </c>
      <c r="K9" s="52">
        <f t="shared" si="3"/>
        <v>4.8506873123716225</v>
      </c>
      <c r="L9" s="51">
        <f>SUM(L10:L13)</f>
        <v>365</v>
      </c>
      <c r="M9" s="52">
        <f t="shared" si="4"/>
        <v>5.7671038078685415</v>
      </c>
      <c r="N9" s="51">
        <f>SUM(N10:N13)</f>
        <v>513</v>
      </c>
      <c r="O9" s="52">
        <f t="shared" si="5"/>
        <v>8.105545899826197</v>
      </c>
      <c r="P9" s="51">
        <f>SUM(P10:P13)</f>
        <v>1592</v>
      </c>
      <c r="Q9" s="51">
        <f>SUM(Q10:Q13)</f>
        <v>3072</v>
      </c>
      <c r="R9" s="51">
        <f>SUM(R10:R13)</f>
        <v>539</v>
      </c>
    </row>
    <row r="10" spans="1:18" ht="17.25" customHeight="1">
      <c r="A10" s="48"/>
      <c r="B10" s="48"/>
      <c r="C10" s="53" t="s">
        <v>59</v>
      </c>
      <c r="D10" s="54">
        <f t="shared" si="0"/>
        <v>1452</v>
      </c>
      <c r="E10" s="55">
        <v>5757</v>
      </c>
      <c r="F10" s="54">
        <f t="shared" si="1"/>
        <v>4419</v>
      </c>
      <c r="G10" s="56">
        <v>100</v>
      </c>
      <c r="H10" s="55">
        <v>4146</v>
      </c>
      <c r="I10" s="56">
        <f t="shared" si="2"/>
        <v>93.82213170400543</v>
      </c>
      <c r="J10" s="55">
        <v>102</v>
      </c>
      <c r="K10" s="56">
        <f t="shared" si="3"/>
        <v>2.308214528173795</v>
      </c>
      <c r="L10" s="55">
        <v>99</v>
      </c>
      <c r="M10" s="56">
        <f t="shared" si="4"/>
        <v>2.240325865580448</v>
      </c>
      <c r="N10" s="55">
        <v>72</v>
      </c>
      <c r="O10" s="56">
        <f t="shared" si="5"/>
        <v>1.6293279022403258</v>
      </c>
      <c r="P10" s="55">
        <v>1394</v>
      </c>
      <c r="Q10" s="55">
        <v>1396</v>
      </c>
      <c r="R10" s="55">
        <v>20</v>
      </c>
    </row>
    <row r="11" spans="1:18" ht="17.25" customHeight="1">
      <c r="A11" s="48"/>
      <c r="B11" s="48"/>
      <c r="C11" s="53" t="s">
        <v>60</v>
      </c>
      <c r="D11" s="54">
        <f t="shared" si="0"/>
        <v>430</v>
      </c>
      <c r="E11" s="55">
        <v>611</v>
      </c>
      <c r="F11" s="54">
        <f t="shared" si="1"/>
        <v>302</v>
      </c>
      <c r="G11" s="56">
        <v>100</v>
      </c>
      <c r="H11" s="55">
        <v>0</v>
      </c>
      <c r="I11" s="56">
        <f t="shared" si="2"/>
        <v>0</v>
      </c>
      <c r="J11" s="55">
        <v>6</v>
      </c>
      <c r="K11" s="56">
        <f t="shared" si="3"/>
        <v>1.9867549668874174</v>
      </c>
      <c r="L11" s="55">
        <v>54</v>
      </c>
      <c r="M11" s="56">
        <f t="shared" si="4"/>
        <v>17.880794701986755</v>
      </c>
      <c r="N11" s="55">
        <v>242</v>
      </c>
      <c r="O11" s="56">
        <f t="shared" si="5"/>
        <v>80.13245033112582</v>
      </c>
      <c r="P11" s="55">
        <v>33</v>
      </c>
      <c r="Q11" s="55">
        <v>706</v>
      </c>
      <c r="R11" s="55">
        <v>121</v>
      </c>
    </row>
    <row r="12" spans="1:18" ht="17.25" customHeight="1">
      <c r="A12" s="48"/>
      <c r="B12" s="48"/>
      <c r="C12" s="57" t="s">
        <v>61</v>
      </c>
      <c r="D12" s="54">
        <f t="shared" si="0"/>
        <v>64</v>
      </c>
      <c r="E12" s="55">
        <v>542</v>
      </c>
      <c r="F12" s="54">
        <f t="shared" si="1"/>
        <v>388</v>
      </c>
      <c r="G12" s="56">
        <v>100</v>
      </c>
      <c r="H12" s="55">
        <v>387</v>
      </c>
      <c r="I12" s="56">
        <f t="shared" si="2"/>
        <v>99.74226804123711</v>
      </c>
      <c r="J12" s="55">
        <v>1</v>
      </c>
      <c r="K12" s="56">
        <f t="shared" si="3"/>
        <v>0.25773195876288657</v>
      </c>
      <c r="L12" s="55">
        <v>0</v>
      </c>
      <c r="M12" s="56">
        <f t="shared" si="4"/>
        <v>0</v>
      </c>
      <c r="N12" s="55">
        <v>0</v>
      </c>
      <c r="O12" s="56">
        <f t="shared" si="5"/>
        <v>0</v>
      </c>
      <c r="P12" s="58">
        <v>94</v>
      </c>
      <c r="Q12" s="58">
        <v>124</v>
      </c>
      <c r="R12" s="58">
        <v>1</v>
      </c>
    </row>
    <row r="13" spans="1:18" ht="17.25" customHeight="1">
      <c r="A13" s="48"/>
      <c r="B13" s="48"/>
      <c r="C13" s="59" t="s">
        <v>62</v>
      </c>
      <c r="D13" s="54">
        <f t="shared" si="0"/>
        <v>953</v>
      </c>
      <c r="E13" s="60">
        <v>1184</v>
      </c>
      <c r="F13" s="61">
        <f t="shared" si="1"/>
        <v>1220</v>
      </c>
      <c r="G13" s="62">
        <v>100</v>
      </c>
      <c r="H13" s="60">
        <v>611</v>
      </c>
      <c r="I13" s="62">
        <f t="shared" si="2"/>
        <v>50.08196721311475</v>
      </c>
      <c r="J13" s="60">
        <v>198</v>
      </c>
      <c r="K13" s="62">
        <f t="shared" si="3"/>
        <v>16.229508196721312</v>
      </c>
      <c r="L13" s="60">
        <v>212</v>
      </c>
      <c r="M13" s="62">
        <f t="shared" si="4"/>
        <v>17.37704918032787</v>
      </c>
      <c r="N13" s="60">
        <v>199</v>
      </c>
      <c r="O13" s="62">
        <f t="shared" si="5"/>
        <v>16.311475409836067</v>
      </c>
      <c r="P13" s="60">
        <v>71</v>
      </c>
      <c r="Q13" s="60">
        <v>846</v>
      </c>
      <c r="R13" s="60">
        <v>397</v>
      </c>
    </row>
    <row r="14" spans="1:18" ht="17.25" customHeight="1">
      <c r="A14" s="48"/>
      <c r="B14" s="45" t="s">
        <v>63</v>
      </c>
      <c r="C14" s="49"/>
      <c r="D14" s="50">
        <f t="shared" si="0"/>
        <v>6596</v>
      </c>
      <c r="E14" s="51">
        <f>SUM(E15:E18)</f>
        <v>11767</v>
      </c>
      <c r="F14" s="50">
        <f t="shared" si="1"/>
        <v>10449</v>
      </c>
      <c r="G14" s="52">
        <v>100</v>
      </c>
      <c r="H14" s="51">
        <f>SUM(H15:H18)</f>
        <v>4197</v>
      </c>
      <c r="I14" s="52">
        <f t="shared" si="2"/>
        <v>40.16652311225955</v>
      </c>
      <c r="J14" s="51">
        <f>SUM(J15:J18)</f>
        <v>1743</v>
      </c>
      <c r="K14" s="52">
        <f t="shared" si="3"/>
        <v>16.681022107378695</v>
      </c>
      <c r="L14" s="51">
        <f>SUM(L15:L18)</f>
        <v>3618</v>
      </c>
      <c r="M14" s="52">
        <f t="shared" si="4"/>
        <v>34.62532299741602</v>
      </c>
      <c r="N14" s="51">
        <f>SUM(N15:N18)</f>
        <v>891</v>
      </c>
      <c r="O14" s="52">
        <f t="shared" si="5"/>
        <v>8.527131782945736</v>
      </c>
      <c r="P14" s="51">
        <f>SUM(P15:P18)</f>
        <v>1332</v>
      </c>
      <c r="Q14" s="51">
        <f>SUM(Q15:Q18)</f>
        <v>6582</v>
      </c>
      <c r="R14" s="51">
        <f>SUM(R15:R18)</f>
        <v>1665</v>
      </c>
    </row>
    <row r="15" spans="1:18" ht="17.25" customHeight="1">
      <c r="A15" s="48"/>
      <c r="B15" s="48"/>
      <c r="C15" s="53" t="s">
        <v>64</v>
      </c>
      <c r="D15" s="54">
        <f t="shared" si="0"/>
        <v>1114</v>
      </c>
      <c r="E15" s="55">
        <v>5182</v>
      </c>
      <c r="F15" s="54">
        <f t="shared" si="1"/>
        <v>4531</v>
      </c>
      <c r="G15" s="56">
        <v>100</v>
      </c>
      <c r="H15" s="55">
        <v>3389</v>
      </c>
      <c r="I15" s="56">
        <f t="shared" si="2"/>
        <v>74.79585080556168</v>
      </c>
      <c r="J15" s="55">
        <v>612</v>
      </c>
      <c r="K15" s="56">
        <f t="shared" si="3"/>
        <v>13.506952107702494</v>
      </c>
      <c r="L15" s="55">
        <v>447</v>
      </c>
      <c r="M15" s="56">
        <f t="shared" si="4"/>
        <v>9.865371882586626</v>
      </c>
      <c r="N15" s="55">
        <v>83</v>
      </c>
      <c r="O15" s="56">
        <f t="shared" si="5"/>
        <v>1.8318252041491945</v>
      </c>
      <c r="P15" s="55">
        <v>685</v>
      </c>
      <c r="Q15" s="55">
        <v>1080</v>
      </c>
      <c r="R15" s="55">
        <v>70</v>
      </c>
    </row>
    <row r="16" spans="1:18" ht="17.25" customHeight="1">
      <c r="A16" s="48"/>
      <c r="B16" s="48"/>
      <c r="C16" s="53" t="s">
        <v>59</v>
      </c>
      <c r="D16" s="54">
        <f t="shared" si="0"/>
        <v>2504</v>
      </c>
      <c r="E16" s="55">
        <v>3258</v>
      </c>
      <c r="F16" s="54">
        <f t="shared" si="1"/>
        <v>2898</v>
      </c>
      <c r="G16" s="56">
        <v>100</v>
      </c>
      <c r="H16" s="55">
        <v>90</v>
      </c>
      <c r="I16" s="56">
        <f t="shared" si="2"/>
        <v>3.1055900621118013</v>
      </c>
      <c r="J16" s="55">
        <v>205</v>
      </c>
      <c r="K16" s="56">
        <f t="shared" si="3"/>
        <v>7.07384403036577</v>
      </c>
      <c r="L16" s="55">
        <v>2365</v>
      </c>
      <c r="M16" s="56">
        <f t="shared" si="4"/>
        <v>81.608005521049</v>
      </c>
      <c r="N16" s="55">
        <v>238</v>
      </c>
      <c r="O16" s="56">
        <f t="shared" si="5"/>
        <v>8.212560386473431</v>
      </c>
      <c r="P16" s="55">
        <v>295</v>
      </c>
      <c r="Q16" s="55">
        <v>2569</v>
      </c>
      <c r="R16" s="55">
        <v>187</v>
      </c>
    </row>
    <row r="17" spans="1:18" ht="17.25" customHeight="1">
      <c r="A17" s="48"/>
      <c r="B17" s="48"/>
      <c r="C17" s="53" t="s">
        <v>65</v>
      </c>
      <c r="D17" s="54">
        <f t="shared" si="0"/>
        <v>773</v>
      </c>
      <c r="E17" s="55">
        <v>1777</v>
      </c>
      <c r="F17" s="54">
        <f t="shared" si="1"/>
        <v>1720</v>
      </c>
      <c r="G17" s="56">
        <v>100</v>
      </c>
      <c r="H17" s="55">
        <v>487</v>
      </c>
      <c r="I17" s="56">
        <f t="shared" si="2"/>
        <v>28.313953488372096</v>
      </c>
      <c r="J17" s="55">
        <v>610</v>
      </c>
      <c r="K17" s="56">
        <f t="shared" si="3"/>
        <v>35.46511627906977</v>
      </c>
      <c r="L17" s="55">
        <v>465</v>
      </c>
      <c r="M17" s="56">
        <f t="shared" si="4"/>
        <v>27.03488372093023</v>
      </c>
      <c r="N17" s="55">
        <v>158</v>
      </c>
      <c r="O17" s="56">
        <f t="shared" si="5"/>
        <v>9.186046511627907</v>
      </c>
      <c r="P17" s="55">
        <v>88</v>
      </c>
      <c r="Q17" s="55">
        <v>742</v>
      </c>
      <c r="R17" s="55">
        <v>56</v>
      </c>
    </row>
    <row r="18" spans="1:18" ht="17.25" customHeight="1">
      <c r="A18" s="48"/>
      <c r="B18" s="48"/>
      <c r="C18" s="59" t="s">
        <v>62</v>
      </c>
      <c r="D18" s="61">
        <f t="shared" si="0"/>
        <v>2205</v>
      </c>
      <c r="E18" s="60">
        <v>1550</v>
      </c>
      <c r="F18" s="61">
        <f t="shared" si="1"/>
        <v>1300</v>
      </c>
      <c r="G18" s="62">
        <v>100</v>
      </c>
      <c r="H18" s="60">
        <v>231</v>
      </c>
      <c r="I18" s="62">
        <f t="shared" si="2"/>
        <v>17.76923076923077</v>
      </c>
      <c r="J18" s="60">
        <v>316</v>
      </c>
      <c r="K18" s="62">
        <f t="shared" si="3"/>
        <v>24.307692307692307</v>
      </c>
      <c r="L18" s="60">
        <v>341</v>
      </c>
      <c r="M18" s="62">
        <f t="shared" si="4"/>
        <v>26.23076923076923</v>
      </c>
      <c r="N18" s="60">
        <v>412</v>
      </c>
      <c r="O18" s="62">
        <f t="shared" si="5"/>
        <v>31.692307692307693</v>
      </c>
      <c r="P18" s="60">
        <v>264</v>
      </c>
      <c r="Q18" s="60">
        <v>2191</v>
      </c>
      <c r="R18" s="60">
        <v>1352</v>
      </c>
    </row>
    <row r="19" spans="1:18" ht="17.25" customHeight="1">
      <c r="A19" s="48"/>
      <c r="B19" s="45" t="s">
        <v>66</v>
      </c>
      <c r="C19" s="63"/>
      <c r="D19" s="50">
        <f t="shared" si="0"/>
        <v>2252</v>
      </c>
      <c r="E19" s="51">
        <f>SUM(E20:E23)</f>
        <v>2014</v>
      </c>
      <c r="F19" s="50">
        <f t="shared" si="1"/>
        <v>2126</v>
      </c>
      <c r="G19" s="52">
        <v>100</v>
      </c>
      <c r="H19" s="51">
        <f>SUM(H20:H23)</f>
        <v>339</v>
      </c>
      <c r="I19" s="52">
        <f t="shared" si="2"/>
        <v>15.945437441204138</v>
      </c>
      <c r="J19" s="51">
        <f>SUM(J20:J23)</f>
        <v>569</v>
      </c>
      <c r="K19" s="52">
        <f t="shared" si="3"/>
        <v>26.76387582314205</v>
      </c>
      <c r="L19" s="51">
        <f>SUM(L20:L23)</f>
        <v>593</v>
      </c>
      <c r="M19" s="52">
        <f t="shared" si="4"/>
        <v>27.89275634995296</v>
      </c>
      <c r="N19" s="51">
        <f>SUM(N20:N23)</f>
        <v>625</v>
      </c>
      <c r="O19" s="52">
        <f t="shared" si="5"/>
        <v>29.39793038570085</v>
      </c>
      <c r="P19" s="51">
        <f>SUM(P20:P23)</f>
        <v>280</v>
      </c>
      <c r="Q19" s="51">
        <f>SUM(Q20:Q23)</f>
        <v>1860</v>
      </c>
      <c r="R19" s="51">
        <f>SUM(R20:R23)</f>
        <v>932</v>
      </c>
    </row>
    <row r="20" spans="1:18" ht="17.25" customHeight="1">
      <c r="A20" s="48"/>
      <c r="B20" s="48"/>
      <c r="C20" s="64" t="s">
        <v>67</v>
      </c>
      <c r="D20" s="54">
        <f t="shared" si="0"/>
        <v>279</v>
      </c>
      <c r="E20" s="55">
        <v>1197</v>
      </c>
      <c r="F20" s="54">
        <f t="shared" si="1"/>
        <v>861</v>
      </c>
      <c r="G20" s="56">
        <v>100</v>
      </c>
      <c r="H20" s="55">
        <v>283</v>
      </c>
      <c r="I20" s="56">
        <f t="shared" si="2"/>
        <v>32.868757259001164</v>
      </c>
      <c r="J20" s="55">
        <v>532</v>
      </c>
      <c r="K20" s="56">
        <f t="shared" si="3"/>
        <v>61.78861788617886</v>
      </c>
      <c r="L20" s="55">
        <v>46</v>
      </c>
      <c r="M20" s="56">
        <f t="shared" si="4"/>
        <v>5.342624854819976</v>
      </c>
      <c r="N20" s="55">
        <v>0</v>
      </c>
      <c r="O20" s="56">
        <f t="shared" si="5"/>
        <v>0</v>
      </c>
      <c r="P20" s="55">
        <v>253</v>
      </c>
      <c r="Q20" s="55">
        <v>362</v>
      </c>
      <c r="R20" s="55">
        <v>0</v>
      </c>
    </row>
    <row r="21" spans="1:18" ht="17.25" customHeight="1">
      <c r="A21" s="48"/>
      <c r="B21" s="48"/>
      <c r="C21" s="64" t="s">
        <v>65</v>
      </c>
      <c r="D21" s="54">
        <f t="shared" si="0"/>
        <v>610</v>
      </c>
      <c r="E21" s="55">
        <v>579</v>
      </c>
      <c r="F21" s="54">
        <v>788</v>
      </c>
      <c r="G21" s="56">
        <v>100</v>
      </c>
      <c r="H21" s="55">
        <v>36</v>
      </c>
      <c r="I21" s="56">
        <f t="shared" si="2"/>
        <v>4.568527918781726</v>
      </c>
      <c r="J21" s="55">
        <v>16</v>
      </c>
      <c r="K21" s="56">
        <f t="shared" si="3"/>
        <v>2.030456852791878</v>
      </c>
      <c r="L21" s="55">
        <v>490</v>
      </c>
      <c r="M21" s="56">
        <f t="shared" si="4"/>
        <v>62.182741116751274</v>
      </c>
      <c r="N21" s="55">
        <v>246</v>
      </c>
      <c r="O21" s="56">
        <f t="shared" si="5"/>
        <v>31.218274111675125</v>
      </c>
      <c r="P21" s="55">
        <v>15</v>
      </c>
      <c r="Q21" s="55">
        <v>386</v>
      </c>
      <c r="R21" s="55">
        <v>2</v>
      </c>
    </row>
    <row r="22" spans="1:18" ht="17.25" customHeight="1">
      <c r="A22" s="48"/>
      <c r="B22" s="48"/>
      <c r="C22" s="64" t="s">
        <v>68</v>
      </c>
      <c r="D22" s="54">
        <f>F22+P22+Q22-E22</f>
        <v>584</v>
      </c>
      <c r="E22" s="55">
        <v>121</v>
      </c>
      <c r="F22" s="54">
        <f>H22+J22+L22+N22</f>
        <v>363</v>
      </c>
      <c r="G22" s="56">
        <v>100</v>
      </c>
      <c r="H22" s="55">
        <v>2</v>
      </c>
      <c r="I22" s="56">
        <f>H22/F22*100</f>
        <v>0.5509641873278237</v>
      </c>
      <c r="J22" s="55">
        <v>5</v>
      </c>
      <c r="K22" s="56">
        <f>J22/F22*100</f>
        <v>1.3774104683195594</v>
      </c>
      <c r="L22" s="55">
        <v>4</v>
      </c>
      <c r="M22" s="56">
        <f>L22/F22*100</f>
        <v>1.1019283746556474</v>
      </c>
      <c r="N22" s="55">
        <v>352</v>
      </c>
      <c r="O22" s="56">
        <f>N22/F22*100</f>
        <v>96.96969696969697</v>
      </c>
      <c r="P22" s="55">
        <v>3</v>
      </c>
      <c r="Q22" s="55">
        <v>339</v>
      </c>
      <c r="R22" s="55">
        <v>226</v>
      </c>
    </row>
    <row r="23" spans="1:18" ht="17.25" customHeight="1">
      <c r="A23" s="48"/>
      <c r="B23" s="48"/>
      <c r="C23" s="65" t="s">
        <v>62</v>
      </c>
      <c r="D23" s="61">
        <f t="shared" si="0"/>
        <v>779</v>
      </c>
      <c r="E23" s="60">
        <v>117</v>
      </c>
      <c r="F23" s="61">
        <v>114</v>
      </c>
      <c r="G23" s="62">
        <v>100</v>
      </c>
      <c r="H23" s="60">
        <v>18</v>
      </c>
      <c r="I23" s="62">
        <f t="shared" si="2"/>
        <v>15.789473684210526</v>
      </c>
      <c r="J23" s="60">
        <v>16</v>
      </c>
      <c r="K23" s="62">
        <f t="shared" si="3"/>
        <v>14.035087719298245</v>
      </c>
      <c r="L23" s="60">
        <v>53</v>
      </c>
      <c r="M23" s="62">
        <f t="shared" si="4"/>
        <v>46.49122807017544</v>
      </c>
      <c r="N23" s="60">
        <v>27</v>
      </c>
      <c r="O23" s="62">
        <f t="shared" si="5"/>
        <v>23.684210526315788</v>
      </c>
      <c r="P23" s="60">
        <v>9</v>
      </c>
      <c r="Q23" s="60">
        <v>773</v>
      </c>
      <c r="R23" s="60">
        <v>704</v>
      </c>
    </row>
    <row r="24" spans="1:18" ht="17.25" customHeight="1">
      <c r="A24" s="45" t="s">
        <v>92</v>
      </c>
      <c r="B24" s="46"/>
      <c r="C24" s="66"/>
      <c r="D24" s="50">
        <f t="shared" si="0"/>
        <v>39737</v>
      </c>
      <c r="E24" s="41">
        <f>SUM(E25:E26)</f>
        <v>36870</v>
      </c>
      <c r="F24" s="50">
        <f t="shared" si="1"/>
        <v>35590</v>
      </c>
      <c r="G24" s="52">
        <v>100</v>
      </c>
      <c r="H24" s="41">
        <f>SUM(H25:H26)</f>
        <v>9894</v>
      </c>
      <c r="I24" s="52">
        <f t="shared" si="2"/>
        <v>27.799943804439447</v>
      </c>
      <c r="J24" s="51">
        <f>SUM(J25:J26)</f>
        <v>6632</v>
      </c>
      <c r="K24" s="52">
        <f t="shared" si="3"/>
        <v>18.63444787861759</v>
      </c>
      <c r="L24" s="51">
        <f>SUM(L25:L26)</f>
        <v>3929</v>
      </c>
      <c r="M24" s="52">
        <f t="shared" si="4"/>
        <v>11.039617870188255</v>
      </c>
      <c r="N24" s="51">
        <f>SUM(N25:N26)</f>
        <v>15135</v>
      </c>
      <c r="O24" s="52">
        <f t="shared" si="5"/>
        <v>42.525990446754705</v>
      </c>
      <c r="P24" s="41">
        <f>SUM(P25:P26)</f>
        <v>3785</v>
      </c>
      <c r="Q24" s="41">
        <f>SUM(Q25:Q26)</f>
        <v>37232</v>
      </c>
      <c r="R24" s="51">
        <f>SUM(R25:R26)</f>
        <v>20151</v>
      </c>
    </row>
    <row r="25" spans="1:18" ht="17.25" customHeight="1">
      <c r="A25" s="48"/>
      <c r="B25" s="66"/>
      <c r="C25" s="53" t="s">
        <v>69</v>
      </c>
      <c r="D25" s="54">
        <f t="shared" si="0"/>
        <v>38920</v>
      </c>
      <c r="E25" s="55">
        <v>31935</v>
      </c>
      <c r="F25" s="54">
        <f t="shared" si="1"/>
        <v>31118</v>
      </c>
      <c r="G25" s="56">
        <v>100</v>
      </c>
      <c r="H25" s="55">
        <v>6519</v>
      </c>
      <c r="I25" s="56">
        <f t="shared" si="2"/>
        <v>20.94928980011569</v>
      </c>
      <c r="J25" s="55">
        <v>5898</v>
      </c>
      <c r="K25" s="56">
        <f t="shared" si="3"/>
        <v>18.953660260942222</v>
      </c>
      <c r="L25" s="55">
        <v>3709</v>
      </c>
      <c r="M25" s="56">
        <f t="shared" si="4"/>
        <v>11.919146474709171</v>
      </c>
      <c r="N25" s="55">
        <v>14992</v>
      </c>
      <c r="O25" s="56">
        <f t="shared" si="5"/>
        <v>48.17790346423292</v>
      </c>
      <c r="P25" s="55">
        <v>3556</v>
      </c>
      <c r="Q25" s="55">
        <v>36181</v>
      </c>
      <c r="R25" s="55">
        <v>20022</v>
      </c>
    </row>
    <row r="26" spans="1:18" ht="17.25" customHeight="1">
      <c r="A26" s="67"/>
      <c r="B26" s="68"/>
      <c r="C26" s="59" t="s">
        <v>62</v>
      </c>
      <c r="D26" s="61">
        <f t="shared" si="0"/>
        <v>817</v>
      </c>
      <c r="E26" s="60">
        <v>4935</v>
      </c>
      <c r="F26" s="61">
        <f t="shared" si="1"/>
        <v>4472</v>
      </c>
      <c r="G26" s="62">
        <v>100</v>
      </c>
      <c r="H26" s="60">
        <v>3375</v>
      </c>
      <c r="I26" s="62">
        <f t="shared" si="2"/>
        <v>75.4695885509839</v>
      </c>
      <c r="J26" s="60">
        <v>734</v>
      </c>
      <c r="K26" s="62">
        <f t="shared" si="3"/>
        <v>16.413237924865832</v>
      </c>
      <c r="L26" s="60">
        <v>220</v>
      </c>
      <c r="M26" s="62">
        <f t="shared" si="4"/>
        <v>4.919499105545618</v>
      </c>
      <c r="N26" s="60">
        <v>143</v>
      </c>
      <c r="O26" s="62">
        <f t="shared" si="5"/>
        <v>3.1976744186046515</v>
      </c>
      <c r="P26" s="60">
        <v>229</v>
      </c>
      <c r="Q26" s="60">
        <v>1051</v>
      </c>
      <c r="R26" s="60">
        <v>129</v>
      </c>
    </row>
    <row r="27" s="33" customFormat="1" ht="17.25" customHeight="1">
      <c r="A27" s="69" t="s">
        <v>89</v>
      </c>
    </row>
    <row r="28" s="33" customFormat="1" ht="18" customHeight="1">
      <c r="A28" s="69" t="s">
        <v>90</v>
      </c>
    </row>
    <row r="29" s="33" customFormat="1" ht="13.5"/>
    <row r="30" s="33" customFormat="1" ht="13.5"/>
    <row r="31" s="33" customFormat="1" ht="13.5"/>
    <row r="32" s="33" customFormat="1" ht="13.5"/>
    <row r="33" s="33" customFormat="1" ht="13.5"/>
    <row r="34" s="33" customFormat="1" ht="13.5"/>
    <row r="35" s="33" customFormat="1" ht="13.5"/>
    <row r="36" s="33" customFormat="1" ht="13.5"/>
    <row r="37" s="33" customFormat="1" ht="13.5"/>
    <row r="38" s="33" customFormat="1" ht="13.5"/>
  </sheetData>
  <sheetProtection/>
  <mergeCells count="12">
    <mergeCell ref="A2:R2"/>
    <mergeCell ref="A4:C6"/>
    <mergeCell ref="D4:D5"/>
    <mergeCell ref="E4:E5"/>
    <mergeCell ref="F4:O4"/>
    <mergeCell ref="P4:P5"/>
    <mergeCell ref="Q4:R4"/>
    <mergeCell ref="H5:I5"/>
    <mergeCell ref="J5:K5"/>
    <mergeCell ref="L5:M5"/>
    <mergeCell ref="N5:O5"/>
    <mergeCell ref="A7:C7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&amp;C&amp;"ＭＳ 明朝,標準"-3-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xSplit="1" ySplit="7" topLeftCell="B8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15.140625" style="1" customWidth="1"/>
    <col min="2" max="3" width="10.421875" style="1" customWidth="1"/>
    <col min="4" max="8" width="8.140625" style="1" customWidth="1"/>
    <col min="9" max="10" width="9.00390625" style="1" customWidth="1"/>
    <col min="11" max="12" width="8.421875" style="1" customWidth="1"/>
    <col min="13" max="13" width="9.421875" style="1" bestFit="1" customWidth="1"/>
    <col min="14" max="15" width="8.140625" style="1" customWidth="1"/>
    <col min="16" max="16384" width="9.00390625" style="1" customWidth="1"/>
  </cols>
  <sheetData>
    <row r="1" spans="1:14" s="20" customFormat="1" ht="18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18" customFormat="1" ht="18" customHeight="1">
      <c r="A2" s="162" t="s">
        <v>38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42"/>
    </row>
    <row r="3" spans="1:14" s="18" customFormat="1" ht="18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18" customFormat="1" ht="18" customHeight="1">
      <c r="A4" s="19" t="s">
        <v>37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5" ht="18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  <c r="O5" s="16" t="s">
        <v>36</v>
      </c>
    </row>
    <row r="6" spans="1:15" ht="18" customHeight="1">
      <c r="A6" s="163" t="s">
        <v>35</v>
      </c>
      <c r="B6" s="164" t="s">
        <v>34</v>
      </c>
      <c r="C6" s="164" t="s">
        <v>3</v>
      </c>
      <c r="D6" s="159" t="s">
        <v>33</v>
      </c>
      <c r="E6" s="160"/>
      <c r="F6" s="160"/>
      <c r="G6" s="160"/>
      <c r="H6" s="161"/>
      <c r="I6" s="156" t="s">
        <v>32</v>
      </c>
      <c r="J6" s="157"/>
      <c r="K6" s="157"/>
      <c r="L6" s="158"/>
      <c r="M6" s="163" t="s">
        <v>2</v>
      </c>
      <c r="N6" s="159" t="s">
        <v>0</v>
      </c>
      <c r="O6" s="161"/>
    </row>
    <row r="7" spans="1:15" ht="22.5">
      <c r="A7" s="152"/>
      <c r="B7" s="165"/>
      <c r="C7" s="165"/>
      <c r="D7" s="15"/>
      <c r="E7" s="8" t="s">
        <v>31</v>
      </c>
      <c r="F7" s="8" t="s">
        <v>30</v>
      </c>
      <c r="G7" s="8" t="s">
        <v>29</v>
      </c>
      <c r="H7" s="14" t="s">
        <v>28</v>
      </c>
      <c r="I7" s="13" t="s">
        <v>27</v>
      </c>
      <c r="J7" s="12" t="s">
        <v>26</v>
      </c>
      <c r="K7" s="11" t="s">
        <v>25</v>
      </c>
      <c r="L7" s="10" t="s">
        <v>4</v>
      </c>
      <c r="M7" s="152"/>
      <c r="N7" s="9"/>
      <c r="O7" s="8" t="s">
        <v>1</v>
      </c>
    </row>
    <row r="8" spans="1:15" ht="18" customHeight="1">
      <c r="A8" s="7" t="s">
        <v>24</v>
      </c>
      <c r="B8" s="4">
        <f>SUM('別表４－１－(1)異議申立て'!B8,'別表４－１－(2)審査請求'!B8,'別表４－１－(3)再審査請求'!B8)</f>
        <v>37</v>
      </c>
      <c r="C8" s="4">
        <f>SUM('別表４－１－(1)異議申立て'!C8,'別表４－１－(2)審査請求'!C8,'別表４－１－(3)再審査請求'!C8)</f>
        <v>3</v>
      </c>
      <c r="D8" s="4">
        <f>SUM('別表４－１－(1)異議申立て'!D8,'別表４－１－(2)審査請求'!D8,'別表４－１－(3)再審査請求'!D8)</f>
        <v>20</v>
      </c>
      <c r="E8" s="4">
        <f>SUM('別表４－１－(1)異議申立て'!E8,'別表４－１－(2)審査請求'!E8,'別表４－１－(3)再審査請求'!E8)</f>
        <v>1</v>
      </c>
      <c r="F8" s="4">
        <f>SUM('別表４－１－(1)異議申立て'!F8,'別表４－１－(2)審査請求'!F8,'別表４－１－(3)再審査請求'!F8)</f>
        <v>19</v>
      </c>
      <c r="G8" s="4">
        <f>SUM('別表４－１－(1)異議申立て'!G8,'別表４－１－(2)審査請求'!G8,'別表４－１－(3)再審査請求'!G8)</f>
        <v>0</v>
      </c>
      <c r="H8" s="4">
        <f>SUM('別表４－１－(1)異議申立て'!H8,'別表４－１－(2)審査請求'!H8,'別表４－１－(3)再審査請求'!H8)</f>
        <v>0</v>
      </c>
      <c r="I8" s="4">
        <f>SUM('別表４－１－(1)異議申立て'!I8,'別表４－１－(2)審査請求'!I8,'別表４－１－(3)再審査請求'!I8)</f>
        <v>0</v>
      </c>
      <c r="J8" s="4">
        <f>SUM('別表４－１－(1)異議申立て'!J8,'別表４－１－(2)審査請求'!J8,'別表４－１－(3)再審査請求'!J8)</f>
        <v>0</v>
      </c>
      <c r="K8" s="4">
        <f>SUM('別表４－１－(1)異議申立て'!K8,'別表４－１－(2)審査請求'!K8,'別表４－１－(3)再審査請求'!K8)</f>
        <v>0</v>
      </c>
      <c r="L8" s="4">
        <f>SUM('別表４－１－(1)異議申立て'!L8,'別表４－１－(2)審査請求'!L8,'別表４－１－(3)再審査請求'!L8)</f>
        <v>20</v>
      </c>
      <c r="M8" s="4">
        <f>SUM('別表４－１－(1)異議申立て'!M8,'別表４－１－(2)審査請求'!M8,'別表４－１－(3)再審査請求'!M8)</f>
        <v>0</v>
      </c>
      <c r="N8" s="4">
        <f>SUM('別表４－１－(1)異議申立て'!N8,'別表４－１－(2)審査請求'!N8,'別表４－１－(3)再審査請求'!N8)</f>
        <v>20</v>
      </c>
      <c r="O8" s="4">
        <f>SUM('別表４－１－(1)異議申立て'!O8,'別表４－１－(2)審査請求'!O8,'別表４－１－(3)再審査請求'!O8)</f>
        <v>17</v>
      </c>
    </row>
    <row r="9" spans="1:15" ht="18" customHeight="1">
      <c r="A9" s="6" t="s">
        <v>23</v>
      </c>
      <c r="B9" s="4">
        <f>SUM('別表４－１－(1)異議申立て'!B9,'別表４－１－(2)審査請求'!B9,'別表４－１－(3)再審査請求'!B9)</f>
        <v>66</v>
      </c>
      <c r="C9" s="4">
        <f>SUM('別表４－１－(1)異議申立て'!C9,'別表４－１－(2)審査請求'!C9,'別表４－１－(3)再審査請求'!C9)</f>
        <v>64</v>
      </c>
      <c r="D9" s="4">
        <f>SUM('別表４－１－(1)異議申立て'!D9,'別表４－１－(2)審査請求'!D9,'別表４－１－(3)再審査請求'!D9)</f>
        <v>93</v>
      </c>
      <c r="E9" s="4">
        <f>SUM('別表４－１－(1)異議申立て'!E9,'別表４－１－(2)審査請求'!E9,'別表４－１－(3)再審査請求'!E9)</f>
        <v>2</v>
      </c>
      <c r="F9" s="4">
        <f>SUM('別表４－１－(1)異議申立て'!F9,'別表４－１－(2)審査請求'!F9,'別表４－１－(3)再審査請求'!F9)</f>
        <v>79</v>
      </c>
      <c r="G9" s="4">
        <f>SUM('別表４－１－(1)異議申立て'!G9,'別表４－１－(2)審査請求'!G9,'別表４－１－(3)再審査請求'!G9)</f>
        <v>10</v>
      </c>
      <c r="H9" s="4">
        <f>SUM('別表４－１－(1)異議申立て'!H9,'別表４－１－(2)審査請求'!H9,'別表４－１－(3)再審査請求'!H9)</f>
        <v>2</v>
      </c>
      <c r="I9" s="4">
        <f>SUM('別表４－１－(1)異議申立て'!I9,'別表４－１－(2)審査請求'!I9,'別表４－１－(3)再審査請求'!I9)</f>
        <v>9</v>
      </c>
      <c r="J9" s="4">
        <f>SUM('別表４－１－(1)異議申立て'!J9,'別表４－１－(2)審査請求'!J9,'別表４－１－(3)再審査請求'!J9)</f>
        <v>22</v>
      </c>
      <c r="K9" s="4">
        <f>SUM('別表４－１－(1)異議申立て'!K9,'別表４－１－(2)審査請求'!K9,'別表４－１－(3)再審査請求'!K9)</f>
        <v>10</v>
      </c>
      <c r="L9" s="4">
        <f>SUM('別表４－１－(1)異議申立て'!L9,'別表４－１－(2)審査請求'!L9,'別表４－１－(3)再審査請求'!L9)</f>
        <v>52</v>
      </c>
      <c r="M9" s="4">
        <f>SUM('別表４－１－(1)異議申立て'!M9,'別表４－１－(2)審査請求'!M9,'別表４－１－(3)再審査請求'!M9)</f>
        <v>6</v>
      </c>
      <c r="N9" s="4">
        <f>SUM('別表４－１－(1)異議申立て'!N9,'別表４－１－(2)審査請求'!N9,'別表４－１－(3)再審査請求'!N9)</f>
        <v>31</v>
      </c>
      <c r="O9" s="4">
        <f>SUM('別表４－１－(1)異議申立て'!O9,'別表４－１－(2)審査請求'!O9,'別表４－１－(3)再審査請求'!O9)</f>
        <v>4</v>
      </c>
    </row>
    <row r="10" spans="1:15" ht="18" customHeight="1">
      <c r="A10" s="6" t="s">
        <v>22</v>
      </c>
      <c r="B10" s="4">
        <f>SUM('別表４－１－(1)異議申立て'!B10,'別表４－１－(2)審査請求'!B10,'別表４－１－(3)再審査請求'!B10)</f>
        <v>10</v>
      </c>
      <c r="C10" s="4">
        <f>SUM('別表４－１－(1)異議申立て'!C10,'別表４－１－(2)審査請求'!C10,'別表４－１－(3)再審査請求'!C10)</f>
        <v>8</v>
      </c>
      <c r="D10" s="4">
        <f>SUM('別表４－１－(1)異議申立て'!D10,'別表４－１－(2)審査請求'!D10,'別表４－１－(3)再審査請求'!D10)</f>
        <v>8</v>
      </c>
      <c r="E10" s="4">
        <f>SUM('別表４－１－(1)異議申立て'!E10,'別表４－１－(2)審査請求'!E10,'別表４－１－(3)再審査請求'!E10)</f>
        <v>2</v>
      </c>
      <c r="F10" s="4">
        <f>SUM('別表４－１－(1)異議申立て'!F10,'別表４－１－(2)審査請求'!F10,'別表４－１－(3)再審査請求'!F10)</f>
        <v>6</v>
      </c>
      <c r="G10" s="4">
        <f>SUM('別表４－１－(1)異議申立て'!G10,'別表４－１－(2)審査請求'!G10,'別表４－１－(3)再審査請求'!G10)</f>
        <v>0</v>
      </c>
      <c r="H10" s="4">
        <f>SUM('別表４－１－(1)異議申立て'!H10,'別表４－１－(2)審査請求'!H10,'別表４－１－(3)再審査請求'!H10)</f>
        <v>0</v>
      </c>
      <c r="I10" s="4">
        <f>SUM('別表４－１－(1)異議申立て'!I10,'別表４－１－(2)審査請求'!I10,'別表４－１－(3)再審査請求'!I10)</f>
        <v>0</v>
      </c>
      <c r="J10" s="4">
        <f>SUM('別表４－１－(1)異議申立て'!J10,'別表４－１－(2)審査請求'!J10,'別表４－１－(3)再審査請求'!J10)</f>
        <v>2</v>
      </c>
      <c r="K10" s="4">
        <f>SUM('別表４－１－(1)異議申立て'!K10,'別表４－１－(2)審査請求'!K10,'別表４－１－(3)再審査請求'!K10)</f>
        <v>4</v>
      </c>
      <c r="L10" s="4">
        <f>SUM('別表４－１－(1)異議申立て'!L10,'別表４－１－(2)審査請求'!L10,'別表４－１－(3)再審査請求'!L10)</f>
        <v>2</v>
      </c>
      <c r="M10" s="4">
        <f>SUM('別表４－１－(1)異議申立て'!M10,'別表４－１－(2)審査請求'!M10,'別表４－１－(3)再審査請求'!M10)</f>
        <v>4</v>
      </c>
      <c r="N10" s="4">
        <f>SUM('別表４－１－(1)異議申立て'!N10,'別表４－１－(2)審査請求'!N10,'別表４－１－(3)再審査請求'!N10)</f>
        <v>6</v>
      </c>
      <c r="O10" s="4">
        <f>SUM('別表４－１－(1)異議申立て'!O10,'別表４－１－(2)審査請求'!O10,'別表４－１－(3)再審査請求'!O10)</f>
        <v>4</v>
      </c>
    </row>
    <row r="11" spans="1:15" ht="18" customHeight="1">
      <c r="A11" s="6" t="s">
        <v>21</v>
      </c>
      <c r="B11" s="4">
        <f>SUM('別表４－１－(1)異議申立て'!B11,'別表４－１－(2)審査請求'!B11,'別表４－１－(3)再審査請求'!B11)</f>
        <v>17</v>
      </c>
      <c r="C11" s="4">
        <f>SUM('別表４－１－(1)異議申立て'!C11,'別表４－１－(2)審査請求'!C11,'別表４－１－(3)再審査請求'!C11)</f>
        <v>9</v>
      </c>
      <c r="D11" s="4">
        <f>SUM('別表４－１－(1)異議申立て'!D11,'別表４－１－(2)審査請求'!D11,'別表４－１－(3)再審査請求'!D11)</f>
        <v>24</v>
      </c>
      <c r="E11" s="4">
        <f>SUM('別表４－１－(1)異議申立て'!E11,'別表４－１－(2)審査請求'!E11,'別表４－１－(3)再審査請求'!E11)</f>
        <v>0</v>
      </c>
      <c r="F11" s="4">
        <f>SUM('別表４－１－(1)異議申立て'!F11,'別表４－１－(2)審査請求'!F11,'別表４－１－(3)再審査請求'!F11)</f>
        <v>24</v>
      </c>
      <c r="G11" s="4">
        <f>SUM('別表４－１－(1)異議申立て'!G11,'別表４－１－(2)審査請求'!G11,'別表４－１－(3)再審査請求'!G11)</f>
        <v>0</v>
      </c>
      <c r="H11" s="4">
        <f>SUM('別表４－１－(1)異議申立て'!H11,'別表４－１－(2)審査請求'!H11,'別表４－１－(3)再審査請求'!H11)</f>
        <v>0</v>
      </c>
      <c r="I11" s="4">
        <f>SUM('別表４－１－(1)異議申立て'!I11,'別表４－１－(2)審査請求'!I11,'別表４－１－(3)再審査請求'!I11)</f>
        <v>4</v>
      </c>
      <c r="J11" s="4">
        <f>SUM('別表４－１－(1)異議申立て'!J11,'別表４－１－(2)審査請求'!J11,'別表４－１－(3)再審査請求'!J11)</f>
        <v>19</v>
      </c>
      <c r="K11" s="4">
        <f>SUM('別表４－１－(1)異議申立て'!K11,'別表４－１－(2)審査請求'!K11,'別表４－１－(3)再審査請求'!K11)</f>
        <v>1</v>
      </c>
      <c r="L11" s="4">
        <f>SUM('別表４－１－(1)異議申立て'!L11,'別表４－１－(2)審査請求'!L11,'別表４－１－(3)再審査請求'!L11)</f>
        <v>0</v>
      </c>
      <c r="M11" s="4">
        <f>SUM('別表４－１－(1)異議申立て'!M11,'別表４－１－(2)審査請求'!M11,'別表４－１－(3)再審査請求'!M11)</f>
        <v>0</v>
      </c>
      <c r="N11" s="4">
        <f>SUM('別表４－１－(1)異議申立て'!N11,'別表４－１－(2)審査請求'!N11,'別表４－１－(3)再審査請求'!N11)</f>
        <v>2</v>
      </c>
      <c r="O11" s="4">
        <f>SUM('別表４－１－(1)異議申立て'!O11,'別表４－１－(2)審査請求'!O11,'別表４－１－(3)再審査請求'!O11)</f>
        <v>0</v>
      </c>
    </row>
    <row r="12" spans="1:15" ht="18" customHeight="1">
      <c r="A12" s="6" t="s">
        <v>20</v>
      </c>
      <c r="B12" s="4">
        <f>SUM('別表４－１－(1)異議申立て'!B12,'別表４－１－(2)審査請求'!B12,'別表４－１－(3)再審査請求'!B12)</f>
        <v>7</v>
      </c>
      <c r="C12" s="4">
        <f>SUM('別表４－１－(1)異議申立て'!C12,'別表４－１－(2)審査請求'!C12,'別表４－１－(3)再審査請求'!C12)</f>
        <v>34</v>
      </c>
      <c r="D12" s="4">
        <f>SUM('別表４－１－(1)異議申立て'!D12,'別表４－１－(2)審査請求'!D12,'別表４－１－(3)再審査請求'!D12)</f>
        <v>38</v>
      </c>
      <c r="E12" s="4">
        <f>SUM('別表４－１－(1)異議申立て'!E12,'別表４－１－(2)審査請求'!E12,'別表４－１－(3)再審査請求'!E12)</f>
        <v>0</v>
      </c>
      <c r="F12" s="4">
        <f>SUM('別表４－１－(1)異議申立て'!F12,'別表４－１－(2)審査請求'!F12,'別表４－１－(3)再審査請求'!F12)</f>
        <v>32</v>
      </c>
      <c r="G12" s="4">
        <f>SUM('別表４－１－(1)異議申立て'!G12,'別表４－１－(2)審査請求'!G12,'別表４－１－(3)再審査請求'!G12)</f>
        <v>6</v>
      </c>
      <c r="H12" s="4">
        <f>SUM('別表４－１－(1)異議申立て'!H12,'別表４－１－(2)審査請求'!H12,'別表４－１－(3)再審査請求'!H12)</f>
        <v>0</v>
      </c>
      <c r="I12" s="4">
        <f>SUM('別表４－１－(1)異議申立て'!I12,'別表４－１－(2)審査請求'!I12,'別表４－１－(3)再審査請求'!I12)</f>
        <v>14</v>
      </c>
      <c r="J12" s="4">
        <f>SUM('別表４－１－(1)異議申立て'!J12,'別表４－１－(2)審査請求'!J12,'別表４－１－(3)再審査請求'!J12)</f>
        <v>24</v>
      </c>
      <c r="K12" s="4">
        <f>SUM('別表４－１－(1)異議申立て'!K12,'別表４－１－(2)審査請求'!K12,'別表４－１－(3)再審査請求'!K12)</f>
        <v>0</v>
      </c>
      <c r="L12" s="4">
        <f>SUM('別表４－１－(1)異議申立て'!L12,'別表４－１－(2)審査請求'!L12,'別表４－１－(3)再審査請求'!L12)</f>
        <v>0</v>
      </c>
      <c r="M12" s="4">
        <f>SUM('別表４－１－(1)異議申立て'!M12,'別表４－１－(2)審査請求'!M12,'別表４－１－(3)再審査請求'!M12)</f>
        <v>1</v>
      </c>
      <c r="N12" s="4">
        <f>SUM('別表４－１－(1)異議申立て'!N12,'別表４－１－(2)審査請求'!N12,'別表４－１－(3)再審査請求'!N12)</f>
        <v>2</v>
      </c>
      <c r="O12" s="4">
        <f>SUM('別表４－１－(1)異議申立て'!O12,'別表４－１－(2)審査請求'!O12,'別表４－１－(3)再審査請求'!O12)</f>
        <v>1</v>
      </c>
    </row>
    <row r="13" spans="1:15" ht="18" customHeight="1">
      <c r="A13" s="6" t="s">
        <v>19</v>
      </c>
      <c r="B13" s="4">
        <f>SUM('別表４－１－(1)異議申立て'!B13,'別表４－１－(2)審査請求'!B13,'別表４－１－(3)再審査請求'!B13)</f>
        <v>22</v>
      </c>
      <c r="C13" s="4">
        <f>SUM('別表４－１－(1)異議申立て'!C13,'別表４－１－(2)審査請求'!C13,'別表４－１－(3)再審査請求'!C13)</f>
        <v>50</v>
      </c>
      <c r="D13" s="4">
        <f>SUM('別表４－１－(1)異議申立て'!D13,'別表４－１－(2)審査請求'!D13,'別表４－１－(3)再審査請求'!D13)</f>
        <v>27</v>
      </c>
      <c r="E13" s="4">
        <f>SUM('別表４－１－(1)異議申立て'!E13,'別表４－１－(2)審査請求'!E13,'別表４－１－(3)再審査請求'!E13)</f>
        <v>0</v>
      </c>
      <c r="F13" s="4">
        <f>SUM('別表４－１－(1)異議申立て'!F13,'別表４－１－(2)審査請求'!F13,'別表４－１－(3)再審査請求'!F13)</f>
        <v>27</v>
      </c>
      <c r="G13" s="4">
        <f>SUM('別表４－１－(1)異議申立て'!G13,'別表４－１－(2)審査請求'!G13,'別表４－１－(3)再審査請求'!G13)</f>
        <v>0</v>
      </c>
      <c r="H13" s="4">
        <f>SUM('別表４－１－(1)異議申立て'!H13,'別表４－１－(2)審査請求'!H13,'別表４－１－(3)再審査請求'!H13)</f>
        <v>0</v>
      </c>
      <c r="I13" s="4">
        <f>SUM('別表４－１－(1)異議申立て'!I13,'別表４－１－(2)審査請求'!I13,'別表４－１－(3)再審査請求'!I13)</f>
        <v>0</v>
      </c>
      <c r="J13" s="4">
        <f>SUM('別表４－１－(1)異議申立て'!J13,'別表４－１－(2)審査請求'!J13,'別表４－１－(3)再審査請求'!J13)</f>
        <v>0</v>
      </c>
      <c r="K13" s="4">
        <f>SUM('別表４－１－(1)異議申立て'!K13,'別表４－１－(2)審査請求'!K13,'別表４－１－(3)再審査請求'!K13)</f>
        <v>23</v>
      </c>
      <c r="L13" s="4">
        <f>SUM('別表４－１－(1)異議申立て'!L13,'別表４－１－(2)審査請求'!L13,'別表４－１－(3)再審査請求'!L13)</f>
        <v>4</v>
      </c>
      <c r="M13" s="4">
        <f>SUM('別表４－１－(1)異議申立て'!M13,'別表４－１－(2)審査請求'!M13,'別表４－１－(3)再審査請求'!M13)</f>
        <v>0</v>
      </c>
      <c r="N13" s="4">
        <f>SUM('別表４－１－(1)異議申立て'!N13,'別表４－１－(2)審査請求'!N13,'別表４－１－(3)再審査請求'!N13)</f>
        <v>45</v>
      </c>
      <c r="O13" s="4">
        <f>SUM('別表４－１－(1)異議申立て'!O13,'別表４－１－(2)審査請求'!O13,'別表４－１－(3)再審査請求'!O13)</f>
        <v>8</v>
      </c>
    </row>
    <row r="14" spans="1:15" ht="18" customHeight="1">
      <c r="A14" s="6" t="s">
        <v>18</v>
      </c>
      <c r="B14" s="4">
        <f>SUM('別表４－１－(1)異議申立て'!B14,'別表４－１－(2)審査請求'!B14,'別表４－１－(3)再審査請求'!B14)</f>
        <v>37</v>
      </c>
      <c r="C14" s="4">
        <f>SUM('別表４－１－(1)異議申立て'!C14,'別表４－１－(2)審査請求'!C14,'別表４－１－(3)再審査請求'!C14)</f>
        <v>9</v>
      </c>
      <c r="D14" s="4">
        <f>SUM('別表４－１－(1)異議申立て'!D14,'別表４－１－(2)審査請求'!D14,'別表４－１－(3)再審査請求'!D14)</f>
        <v>43</v>
      </c>
      <c r="E14" s="4">
        <f>SUM('別表４－１－(1)異議申立て'!E14,'別表４－１－(2)審査請求'!E14,'別表４－１－(3)再審査請求'!E14)</f>
        <v>9</v>
      </c>
      <c r="F14" s="4">
        <f>SUM('別表４－１－(1)異議申立て'!F14,'別表４－１－(2)審査請求'!F14,'別表４－１－(3)再審査請求'!F14)</f>
        <v>28</v>
      </c>
      <c r="G14" s="4">
        <f>SUM('別表４－１－(1)異議申立て'!G14,'別表４－１－(2)審査請求'!G14,'別表４－１－(3)再審査請求'!G14)</f>
        <v>6</v>
      </c>
      <c r="H14" s="4">
        <f>SUM('別表４－１－(1)異議申立て'!H14,'別表４－１－(2)審査請求'!H14,'別表４－１－(3)再審査請求'!H14)</f>
        <v>0</v>
      </c>
      <c r="I14" s="4">
        <f>SUM('別表４－１－(1)異議申立て'!I14,'別表４－１－(2)審査請求'!I14,'別表４－１－(3)再審査請求'!I14)</f>
        <v>6</v>
      </c>
      <c r="J14" s="4">
        <f>SUM('別表４－１－(1)異議申立て'!J14,'別表４－１－(2)審査請求'!J14,'別表４－１－(3)再審査請求'!J14)</f>
        <v>0</v>
      </c>
      <c r="K14" s="4">
        <f>SUM('別表４－１－(1)異議申立て'!K14,'別表４－１－(2)審査請求'!K14,'別表４－１－(3)再審査請求'!K14)</f>
        <v>16</v>
      </c>
      <c r="L14" s="4">
        <f>SUM('別表４－１－(1)異議申立て'!L14,'別表４－１－(2)審査請求'!L14,'別表４－１－(3)再審査請求'!L14)</f>
        <v>21</v>
      </c>
      <c r="M14" s="4">
        <f>SUM('別表４－１－(1)異議申立て'!M14,'別表４－１－(2)審査請求'!M14,'別表４－１－(3)再審査請求'!M14)</f>
        <v>0</v>
      </c>
      <c r="N14" s="4">
        <f>SUM('別表４－１－(1)異議申立て'!N14,'別表４－１－(2)審査請求'!N14,'別表４－１－(3)再審査請求'!N14)</f>
        <v>3</v>
      </c>
      <c r="O14" s="4">
        <f>SUM('別表４－１－(1)異議申立て'!O14,'別表４－１－(2)審査請求'!O14,'別表４－１－(3)再審査請求'!O14)</f>
        <v>1</v>
      </c>
    </row>
    <row r="15" spans="1:15" ht="18" customHeight="1">
      <c r="A15" s="6" t="s">
        <v>17</v>
      </c>
      <c r="B15" s="4">
        <f>SUM('別表４－１－(1)異議申立て'!B15,'別表４－１－(2)審査請求'!B15,'別表４－１－(3)再審査請求'!B15)</f>
        <v>55</v>
      </c>
      <c r="C15" s="4">
        <f>SUM('別表４－１－(1)異議申立て'!C15,'別表４－１－(2)審査請求'!C15,'別表４－１－(3)再審査請求'!C15)</f>
        <v>132</v>
      </c>
      <c r="D15" s="4">
        <f>SUM('別表４－１－(1)異議申立て'!D15,'別表４－１－(2)審査請求'!D15,'別表４－１－(3)再審査請求'!D15)</f>
        <v>109</v>
      </c>
      <c r="E15" s="4">
        <f>SUM('別表４－１－(1)異議申立て'!E15,'別表４－１－(2)審査請求'!E15,'別表４－１－(3)再審査請求'!E15)</f>
        <v>1</v>
      </c>
      <c r="F15" s="4">
        <f>SUM('別表４－１－(1)異議申立て'!F15,'別表４－１－(2)審査請求'!F15,'別表４－１－(3)再審査請求'!F15)</f>
        <v>107</v>
      </c>
      <c r="G15" s="4">
        <f>SUM('別表４－１－(1)異議申立て'!G15,'別表４－１－(2)審査請求'!G15,'別表４－１－(3)再審査請求'!G15)</f>
        <v>1</v>
      </c>
      <c r="H15" s="4">
        <f>SUM('別表４－１－(1)異議申立て'!H15,'別表４－１－(2)審査請求'!H15,'別表４－１－(3)再審査請求'!H15)</f>
        <v>0</v>
      </c>
      <c r="I15" s="4">
        <f>SUM('別表４－１－(1)異議申立て'!I15,'別表４－１－(2)審査請求'!I15,'別表４－１－(3)再審査請求'!I15)</f>
        <v>70</v>
      </c>
      <c r="J15" s="4">
        <f>SUM('別表４－１－(1)異議申立て'!J15,'別表４－１－(2)審査請求'!J15,'別表４－１－(3)再審査請求'!J15)</f>
        <v>32</v>
      </c>
      <c r="K15" s="4">
        <f>SUM('別表４－１－(1)異議申立て'!K15,'別表４－１－(2)審査請求'!K15,'別表４－１－(3)再審査請求'!K15)</f>
        <v>7</v>
      </c>
      <c r="L15" s="4">
        <f>SUM('別表４－１－(1)異議申立て'!L15,'別表４－１－(2)審査請求'!L15,'別表４－１－(3)再審査請求'!L15)</f>
        <v>0</v>
      </c>
      <c r="M15" s="4">
        <f>SUM('別表４－１－(1)異議申立て'!M15,'別表４－１－(2)審査請求'!M15,'別表４－１－(3)再審査請求'!M15)</f>
        <v>16</v>
      </c>
      <c r="N15" s="4">
        <f>SUM('別表４－１－(1)異議申立て'!N15,'別表４－１－(2)審査請求'!N15,'別表４－１－(3)再審査請求'!N15)</f>
        <v>62</v>
      </c>
      <c r="O15" s="4">
        <f>SUM('別表４－１－(1)異議申立て'!O15,'別表４－１－(2)審査請求'!O15,'別表４－１－(3)再審査請求'!O15)</f>
        <v>10</v>
      </c>
    </row>
    <row r="16" spans="1:15" ht="18" customHeight="1">
      <c r="A16" s="6" t="s">
        <v>16</v>
      </c>
      <c r="B16" s="4">
        <f>SUM('別表４－１－(1)異議申立て'!B16,'別表４－１－(2)審査請求'!B16,'別表４－１－(3)再審査請求'!B16)</f>
        <v>0</v>
      </c>
      <c r="C16" s="4">
        <f>SUM('別表４－１－(1)異議申立て'!C16,'別表４－１－(2)審査請求'!C16,'別表４－１－(3)再審査請求'!C16)</f>
        <v>2</v>
      </c>
      <c r="D16" s="4">
        <f>SUM('別表４－１－(1)異議申立て'!D16,'別表４－１－(2)審査請求'!D16,'別表４－１－(3)再審査請求'!D16)</f>
        <v>2</v>
      </c>
      <c r="E16" s="4">
        <f>SUM('別表４－１－(1)異議申立て'!E16,'別表４－１－(2)審査請求'!E16,'別表４－１－(3)再審査請求'!E16)</f>
        <v>0</v>
      </c>
      <c r="F16" s="4">
        <f>SUM('別表４－１－(1)異議申立て'!F16,'別表４－１－(2)審査請求'!F16,'別表４－１－(3)再審査請求'!F16)</f>
        <v>2</v>
      </c>
      <c r="G16" s="4">
        <f>SUM('別表４－１－(1)異議申立て'!G16,'別表４－１－(2)審査請求'!G16,'別表４－１－(3)再審査請求'!G16)</f>
        <v>0</v>
      </c>
      <c r="H16" s="4">
        <f>SUM('別表４－１－(1)異議申立て'!H16,'別表４－１－(2)審査請求'!H16,'別表４－１－(3)再審査請求'!H16)</f>
        <v>0</v>
      </c>
      <c r="I16" s="4">
        <f>SUM('別表４－１－(1)異議申立て'!I16,'別表４－１－(2)審査請求'!I16,'別表４－１－(3)再審査請求'!I16)</f>
        <v>0</v>
      </c>
      <c r="J16" s="4">
        <f>SUM('別表４－１－(1)異議申立て'!J16,'別表４－１－(2)審査請求'!J16,'別表４－１－(3)再審査請求'!J16)</f>
        <v>2</v>
      </c>
      <c r="K16" s="4">
        <f>SUM('別表４－１－(1)異議申立て'!K16,'別表４－１－(2)審査請求'!K16,'別表４－１－(3)再審査請求'!K16)</f>
        <v>0</v>
      </c>
      <c r="L16" s="4">
        <f>SUM('別表４－１－(1)異議申立て'!L16,'別表４－１－(2)審査請求'!L16,'別表４－１－(3)再審査請求'!L16)</f>
        <v>0</v>
      </c>
      <c r="M16" s="4">
        <f>SUM('別表４－１－(1)異議申立て'!M16,'別表４－１－(2)審査請求'!M16,'別表４－１－(3)再審査請求'!M16)</f>
        <v>0</v>
      </c>
      <c r="N16" s="4">
        <f>SUM('別表４－１－(1)異議申立て'!N16,'別表４－１－(2)審査請求'!N16,'別表４－１－(3)再審査請求'!N16)</f>
        <v>0</v>
      </c>
      <c r="O16" s="4">
        <f>SUM('別表４－１－(1)異議申立て'!O16,'別表４－１－(2)審査請求'!O16,'別表４－１－(3)再審査請求'!O16)</f>
        <v>0</v>
      </c>
    </row>
    <row r="17" spans="1:15" ht="18" customHeight="1">
      <c r="A17" s="6" t="s">
        <v>15</v>
      </c>
      <c r="B17" s="4">
        <f>SUM('別表４－１－(1)異議申立て'!B17,'別表４－１－(2)審査請求'!B17,'別表４－１－(3)再審査請求'!B17)</f>
        <v>709</v>
      </c>
      <c r="C17" s="4">
        <f>SUM('別表４－１－(1)異議申立て'!C17,'別表４－１－(2)審査請求'!C17,'別表４－１－(3)再審査請求'!C17)</f>
        <v>1037</v>
      </c>
      <c r="D17" s="4">
        <f>SUM('別表４－１－(1)異議申立て'!D17,'別表４－１－(2)審査請求'!D17,'別表４－１－(3)再審査請求'!D17)</f>
        <v>643</v>
      </c>
      <c r="E17" s="4">
        <f>SUM('別表４－１－(1)異議申立て'!E17,'別表４－１－(2)審査請求'!E17,'別表４－１－(3)再審査請求'!E17)</f>
        <v>66</v>
      </c>
      <c r="F17" s="4">
        <f>SUM('別表４－１－(1)異議申立て'!F17,'別表４－１－(2)審査請求'!F17,'別表４－１－(3)再審査請求'!F17)</f>
        <v>525</v>
      </c>
      <c r="G17" s="4">
        <f>SUM('別表４－１－(1)異議申立て'!G17,'別表４－１－(2)審査請求'!G17,'別表４－１－(3)再審査請求'!G17)</f>
        <v>51</v>
      </c>
      <c r="H17" s="4">
        <f>SUM('別表４－１－(1)異議申立て'!H17,'別表４－１－(2)審査請求'!H17,'別表４－１－(3)再審査請求'!H17)</f>
        <v>1</v>
      </c>
      <c r="I17" s="4">
        <f>SUM('別表４－１－(1)異議申立て'!I17,'別表４－１－(2)審査請求'!I17,'別表４－１－(3)再審査請求'!I17)</f>
        <v>114</v>
      </c>
      <c r="J17" s="4">
        <f>SUM('別表４－１－(1)異議申立て'!J17,'別表４－１－(2)審査請求'!J17,'別表４－１－(3)再審査請求'!J17)</f>
        <v>127</v>
      </c>
      <c r="K17" s="4">
        <f>SUM('別表４－１－(1)異議申立て'!K17,'別表４－１－(2)審査請求'!K17,'別表４－１－(3)再審査請求'!K17)</f>
        <v>117</v>
      </c>
      <c r="L17" s="4">
        <f>SUM('別表４－１－(1)異議申立て'!L17,'別表４－１－(2)審査請求'!L17,'別表４－１－(3)再審査請求'!L17)</f>
        <v>285</v>
      </c>
      <c r="M17" s="4">
        <f>SUM('別表４－１－(1)異議申立て'!M17,'別表４－１－(2)審査請求'!M17,'別表４－１－(3)再審査請求'!M17)</f>
        <v>176</v>
      </c>
      <c r="N17" s="4">
        <f>SUM('別表４－１－(1)異議申立て'!N17,'別表４－１－(2)審査請求'!N17,'別表４－１－(3)再審査請求'!N17)</f>
        <v>927</v>
      </c>
      <c r="O17" s="4">
        <f>SUM('別表４－１－(1)異議申立て'!O17,'別表４－１－(2)審査請求'!O17,'別表４－１－(3)再審査請求'!O17)</f>
        <v>195</v>
      </c>
    </row>
    <row r="18" spans="1:15" ht="18" customHeight="1">
      <c r="A18" s="6" t="s">
        <v>14</v>
      </c>
      <c r="B18" s="4">
        <f>SUM('別表４－１－(1)異議申立て'!B18,'別表４－１－(2)審査請求'!B18,'別表４－１－(3)再審査請求'!B18)</f>
        <v>157</v>
      </c>
      <c r="C18" s="4">
        <f>SUM('別表４－１－(1)異議申立て'!C18,'別表４－１－(2)審査請求'!C18,'別表４－１－(3)再審査請求'!C18)</f>
        <v>76</v>
      </c>
      <c r="D18" s="4">
        <f>SUM('別表４－１－(1)異議申立て'!D18,'別表４－１－(2)審査請求'!D18,'別表４－１－(3)再審査請求'!D18)</f>
        <v>52</v>
      </c>
      <c r="E18" s="4">
        <f>SUM('別表４－１－(1)異議申立て'!E18,'別表４－１－(2)審査請求'!E18,'別表４－１－(3)再審査請求'!E18)</f>
        <v>7</v>
      </c>
      <c r="F18" s="4">
        <f>SUM('別表４－１－(1)異議申立て'!F18,'別表４－１－(2)審査請求'!F18,'別表４－１－(3)再審査請求'!F18)</f>
        <v>0</v>
      </c>
      <c r="G18" s="4">
        <f>SUM('別表４－１－(1)異議申立て'!G18,'別表４－１－(2)審査請求'!G18,'別表４－１－(3)再審査請求'!G18)</f>
        <v>20</v>
      </c>
      <c r="H18" s="4">
        <f>SUM('別表４－１－(1)異議申立て'!H18,'別表４－１－(2)審査請求'!H18,'別表４－１－(3)再審査請求'!H18)</f>
        <v>25</v>
      </c>
      <c r="I18" s="4">
        <f>SUM('別表４－１－(1)異議申立て'!I18,'別表４－１－(2)審査請求'!I18,'別表４－１－(3)再審査請求'!I18)</f>
        <v>21</v>
      </c>
      <c r="J18" s="4">
        <f>SUM('別表４－１－(1)異議申立て'!J18,'別表４－１－(2)審査請求'!J18,'別表４－１－(3)再審査請求'!J18)</f>
        <v>6</v>
      </c>
      <c r="K18" s="4">
        <f>SUM('別表４－１－(1)異議申立て'!K18,'別表４－１－(2)審査請求'!K18,'別表４－１－(3)再審査請求'!K18)</f>
        <v>12</v>
      </c>
      <c r="L18" s="4">
        <f>SUM('別表４－１－(1)異議申立て'!L18,'別表４－１－(2)審査請求'!L18,'別表４－１－(3)再審査請求'!L18)</f>
        <v>13</v>
      </c>
      <c r="M18" s="4">
        <f>SUM('別表４－１－(1)異議申立て'!M18,'別表４－１－(2)審査請求'!M18,'別表４－１－(3)再審査請求'!M18)</f>
        <v>0</v>
      </c>
      <c r="N18" s="4">
        <f>SUM('別表４－１－(1)異議申立て'!N18,'別表４－１－(2)審査請求'!N18,'別表４－１－(3)再審査請求'!N18)</f>
        <v>181</v>
      </c>
      <c r="O18" s="4">
        <f>SUM('別表４－１－(1)異議申立て'!O18,'別表４－１－(2)審査請求'!O18,'別表４－１－(3)再審査請求'!O18)</f>
        <v>120</v>
      </c>
    </row>
    <row r="19" spans="1:15" ht="18" customHeight="1">
      <c r="A19" s="6" t="s">
        <v>13</v>
      </c>
      <c r="B19" s="4">
        <f>SUM('別表４－１－(1)異議申立て'!B19,'別表４－１－(2)審査請求'!B19,'別表４－１－(3)再審査請求'!B19)</f>
        <v>4280</v>
      </c>
      <c r="C19" s="4">
        <f>SUM('別表４－１－(1)異議申立て'!C19,'別表４－１－(2)審査請求'!C19,'別表４－１－(3)再審査請求'!C19)</f>
        <v>10038</v>
      </c>
      <c r="D19" s="4">
        <f>SUM('別表４－１－(1)異議申立て'!D19,'別表４－１－(2)審査請求'!D19,'別表４－１－(3)再審査請求'!D19)</f>
        <v>8109</v>
      </c>
      <c r="E19" s="4">
        <f>SUM('別表４－１－(1)異議申立て'!E19,'別表４－１－(2)審査請求'!E19,'別表４－１－(3)再審査請求'!E19)</f>
        <v>1164</v>
      </c>
      <c r="F19" s="4">
        <f>SUM('別表４－１－(1)異議申立て'!F19,'別表４－１－(2)審査請求'!F19,'別表４－１－(3)再審査請求'!F19)</f>
        <v>6193</v>
      </c>
      <c r="G19" s="4">
        <f>SUM('別表４－１－(1)異議申立て'!G19,'別表４－１－(2)審査請求'!G19,'別表４－１－(3)再審査請求'!G19)</f>
        <v>752</v>
      </c>
      <c r="H19" s="4">
        <f>SUM('別表４－１－(1)異議申立て'!H19,'別表４－１－(2)審査請求'!H19,'別表４－１－(3)再審査請求'!H19)</f>
        <v>0</v>
      </c>
      <c r="I19" s="4">
        <f>SUM('別表４－１－(1)異議申立て'!I19,'別表４－１－(2)審査請求'!I19,'別表４－１－(3)再審査請求'!I19)</f>
        <v>4764</v>
      </c>
      <c r="J19" s="4">
        <f>SUM('別表４－１－(1)異議申立て'!J19,'別表４－１－(2)審査請求'!J19,'別表４－１－(3)再審査請求'!J19)</f>
        <v>380</v>
      </c>
      <c r="K19" s="4">
        <f>SUM('別表４－１－(1)異議申立て'!K19,'別表４－１－(2)審査請求'!K19,'別表４－１－(3)再審査請求'!K19)</f>
        <v>2627</v>
      </c>
      <c r="L19" s="4">
        <f>SUM('別表４－１－(1)異議申立て'!L19,'別表４－１－(2)審査請求'!L19,'別表４－１－(3)再審査請求'!L19)</f>
        <v>338</v>
      </c>
      <c r="M19" s="4">
        <f>SUM('別表４－１－(1)異議申立て'!M19,'別表４－１－(2)審査請求'!M19,'別表４－１－(3)再審査請求'!M19)</f>
        <v>1847</v>
      </c>
      <c r="N19" s="4">
        <f>SUM('別表４－１－(1)異議申立て'!N19,'別表４－１－(2)審査請求'!N19,'別表４－１－(3)再審査請求'!N19)</f>
        <v>4362</v>
      </c>
      <c r="O19" s="4">
        <f>SUM('別表４－１－(1)異議申立て'!O19,'別表４－１－(2)審査請求'!O19,'別表４－１－(3)再審査請求'!O19)</f>
        <v>240</v>
      </c>
    </row>
    <row r="20" spans="1:15" ht="18" customHeight="1">
      <c r="A20" s="6" t="s">
        <v>12</v>
      </c>
      <c r="B20" s="4">
        <f>SUM('別表４－１－(1)異議申立て'!B20,'別表４－１－(2)審査請求'!B20,'別表４－１－(3)再審査請求'!B20)</f>
        <v>15</v>
      </c>
      <c r="C20" s="4">
        <f>SUM('別表４－１－(1)異議申立て'!C20,'別表４－１－(2)審査請求'!C20,'別表４－１－(3)再審査請求'!C20)</f>
        <v>34</v>
      </c>
      <c r="D20" s="4">
        <f>SUM('別表４－１－(1)異議申立て'!D20,'別表４－１－(2)審査請求'!D20,'別表４－１－(3)再審査請求'!D20)</f>
        <v>35</v>
      </c>
      <c r="E20" s="4">
        <f>SUM('別表４－１－(1)異議申立て'!E20,'別表４－１－(2)審査請求'!E20,'別表４－１－(3)再審査請求'!E20)</f>
        <v>4</v>
      </c>
      <c r="F20" s="4">
        <f>SUM('別表４－１－(1)異議申立て'!F20,'別表４－１－(2)審査請求'!F20,'別表４－１－(3)再審査請求'!F20)</f>
        <v>31</v>
      </c>
      <c r="G20" s="4">
        <f>SUM('別表４－１－(1)異議申立て'!G20,'別表４－１－(2)審査請求'!G20,'別表４－１－(3)再審査請求'!G20)</f>
        <v>0</v>
      </c>
      <c r="H20" s="4">
        <f>SUM('別表４－１－(1)異議申立て'!H20,'別表４－１－(2)審査請求'!H20,'別表４－１－(3)再審査請求'!H20)</f>
        <v>0</v>
      </c>
      <c r="I20" s="4">
        <f>SUM('別表４－１－(1)異議申立て'!I20,'別表４－１－(2)審査請求'!I20,'別表４－１－(3)再審査請求'!I20)</f>
        <v>0</v>
      </c>
      <c r="J20" s="4">
        <f>SUM('別表４－１－(1)異議申立て'!J20,'別表４－１－(2)審査請求'!J20,'別表４－１－(3)再審査請求'!J20)</f>
        <v>25</v>
      </c>
      <c r="K20" s="4">
        <f>SUM('別表４－１－(1)異議申立て'!K20,'別表４－１－(2)審査請求'!K20,'別表４－１－(3)再審査請求'!K20)</f>
        <v>7</v>
      </c>
      <c r="L20" s="4">
        <f>SUM('別表４－１－(1)異議申立て'!L20,'別表４－１－(2)審査請求'!L20,'別表４－１－(3)再審査請求'!L20)</f>
        <v>3</v>
      </c>
      <c r="M20" s="4">
        <f>SUM('別表４－１－(1)異議申立て'!M20,'別表４－１－(2)審査請求'!M20,'別表４－１－(3)再審査請求'!M20)</f>
        <v>0</v>
      </c>
      <c r="N20" s="4">
        <f>SUM('別表４－１－(1)異議申立て'!N20,'別表４－１－(2)審査請求'!N20,'別表４－１－(3)再審査請求'!N20)</f>
        <v>14</v>
      </c>
      <c r="O20" s="4">
        <f>SUM('別表４－１－(1)異議申立て'!O20,'別表４－１－(2)審査請求'!O20,'別表４－１－(3)再審査請求'!O20)</f>
        <v>6</v>
      </c>
    </row>
    <row r="21" spans="1:15" ht="18" customHeight="1">
      <c r="A21" s="6" t="s">
        <v>11</v>
      </c>
      <c r="B21" s="4">
        <f>SUM('別表４－１－(1)異議申立て'!B21,'別表４－１－(2)審査請求'!B21,'別表４－１－(3)再審査請求'!B21)</f>
        <v>4515</v>
      </c>
      <c r="C21" s="4">
        <f>SUM('別表４－１－(1)異議申立て'!C21,'別表４－１－(2)審査請求'!C21,'別表４－１－(3)再審査請求'!C21)</f>
        <v>9800</v>
      </c>
      <c r="D21" s="4">
        <f>SUM('別表４－１－(1)異議申立て'!D21,'別表４－１－(2)審査請求'!D21,'別表４－１－(3)再審査請求'!D21)</f>
        <v>9174</v>
      </c>
      <c r="E21" s="4">
        <f>SUM('別表４－１－(1)異議申立て'!E21,'別表４－１－(2)審査請求'!E21,'別表４－１－(3)再審査請求'!E21)</f>
        <v>968</v>
      </c>
      <c r="F21" s="4">
        <f>SUM('別表４－１－(1)異議申立て'!F21,'別表４－１－(2)審査請求'!F21,'別表４－１－(3)再審査請求'!F21)</f>
        <v>7512</v>
      </c>
      <c r="G21" s="4">
        <f>SUM('別表４－１－(1)異議申立て'!G21,'別表４－１－(2)審査請求'!G21,'別表４－１－(3)再審査請求'!G21)</f>
        <v>660</v>
      </c>
      <c r="H21" s="4">
        <f>SUM('別表４－１－(1)異議申立て'!H21,'別表４－１－(2)審査請求'!H21,'別表４－１－(3)再審査請求'!H21)</f>
        <v>34</v>
      </c>
      <c r="I21" s="4">
        <f>SUM('別表４－１－(1)異議申立て'!I21,'別表４－１－(2)審査請求'!I21,'別表４－１－(3)再審査請求'!I21)</f>
        <v>4552</v>
      </c>
      <c r="J21" s="4">
        <f>SUM('別表４－１－(1)異議申立て'!J21,'別表４－１－(2)審査請求'!J21,'別表４－１－(3)再審査請求'!J21)</f>
        <v>1904</v>
      </c>
      <c r="K21" s="4">
        <f>SUM('別表４－１－(1)異議申立て'!K21,'別表４－１－(2)審査請求'!K21,'別表４－１－(3)再審査請求'!K21)</f>
        <v>1595</v>
      </c>
      <c r="L21" s="4">
        <f>SUM('別表４－１－(1)異議申立て'!L21,'別表４－１－(2)審査請求'!L21,'別表４－１－(3)再審査請求'!L21)</f>
        <v>1123</v>
      </c>
      <c r="M21" s="4">
        <f>SUM('別表４－１－(1)異議申立て'!M21,'別表４－１－(2)審査請求'!M21,'別表４－１－(3)再審査請求'!M21)</f>
        <v>1116</v>
      </c>
      <c r="N21" s="4">
        <f>SUM('別表４－１－(1)異議申立て'!N21,'別表４－１－(2)審査請求'!N21,'別表４－１－(3)再審査請求'!N21)</f>
        <v>4025</v>
      </c>
      <c r="O21" s="4">
        <f>SUM('別表４－１－(1)異議申立て'!O21,'別表４－１－(2)審査請求'!O21,'別表４－１－(3)再審査請求'!O21)</f>
        <v>1087</v>
      </c>
    </row>
    <row r="22" spans="1:15" ht="18" customHeight="1">
      <c r="A22" s="6" t="s">
        <v>10</v>
      </c>
      <c r="B22" s="4">
        <f>SUM('別表４－１－(1)異議申立て'!B22,'別表４－１－(2)審査請求'!B22,'別表４－１－(3)再審査請求'!B22)</f>
        <v>24</v>
      </c>
      <c r="C22" s="4">
        <f>SUM('別表４－１－(1)異議申立て'!C22,'別表４－１－(2)審査請求'!C22,'別表４－１－(3)再審査請求'!C22)</f>
        <v>23</v>
      </c>
      <c r="D22" s="4">
        <f>SUM('別表４－１－(1)異議申立て'!D22,'別表４－１－(2)審査請求'!D22,'別表４－１－(3)再審査請求'!D22)</f>
        <v>24</v>
      </c>
      <c r="E22" s="4">
        <f>SUM('別表４－１－(1)異議申立て'!E22,'別表４－１－(2)審査請求'!E22,'別表４－１－(3)再審査請求'!E22)</f>
        <v>2</v>
      </c>
      <c r="F22" s="4">
        <f>SUM('別表４－１－(1)異議申立て'!F22,'別表４－１－(2)審査請求'!F22,'別表４－１－(3)再審査請求'!F22)</f>
        <v>19</v>
      </c>
      <c r="G22" s="4">
        <f>SUM('別表４－１－(1)異議申立て'!G22,'別表４－１－(2)審査請求'!G22,'別表４－１－(3)再審査請求'!G22)</f>
        <v>3</v>
      </c>
      <c r="H22" s="4">
        <f>SUM('別表４－１－(1)異議申立て'!H22,'別表４－１－(2)審査請求'!H22,'別表４－１－(3)再審査請求'!H22)</f>
        <v>0</v>
      </c>
      <c r="I22" s="4">
        <f>SUM('別表４－１－(1)異議申立て'!I22,'別表４－１－(2)審査請求'!I22,'別表４－１－(3)再審査請求'!I22)</f>
        <v>2</v>
      </c>
      <c r="J22" s="4">
        <f>SUM('別表４－１－(1)異議申立て'!J22,'別表４－１－(2)審査請求'!J22,'別表４－１－(3)再審査請求'!J22)</f>
        <v>3</v>
      </c>
      <c r="K22" s="4">
        <f>SUM('別表４－１－(1)異議申立て'!K22,'別表４－１－(2)審査請求'!K22,'別表４－１－(3)再審査請求'!K22)</f>
        <v>9</v>
      </c>
      <c r="L22" s="4">
        <f>SUM('別表４－１－(1)異議申立て'!L22,'別表４－１－(2)審査請求'!L22,'別表４－１－(3)再審査請求'!L22)</f>
        <v>10</v>
      </c>
      <c r="M22" s="4">
        <f>SUM('別表４－１－(1)異議申立て'!M22,'別表４－１－(2)審査請求'!M22,'別表４－１－(3)再審査請求'!M22)</f>
        <v>4</v>
      </c>
      <c r="N22" s="4">
        <f>SUM('別表４－１－(1)異議申立て'!N22,'別表４－１－(2)審査請求'!N22,'別表４－１－(3)再審査請求'!N22)</f>
        <v>19</v>
      </c>
      <c r="O22" s="4">
        <f>SUM('別表４－１－(1)異議申立て'!O22,'別表４－１－(2)審査請求'!O22,'別表４－１－(3)再審査請求'!O22)</f>
        <v>3</v>
      </c>
    </row>
    <row r="23" spans="1:15" ht="18" customHeight="1">
      <c r="A23" s="6" t="s">
        <v>9</v>
      </c>
      <c r="B23" s="4">
        <f>SUM('別表４－１－(1)異議申立て'!B23,'別表４－１－(2)審査請求'!B23,'別表４－１－(3)再審査請求'!B23)</f>
        <v>113</v>
      </c>
      <c r="C23" s="4">
        <f>SUM('別表４－１－(1)異議申立て'!C23,'別表４－１－(2)審査請求'!C23,'別表４－１－(3)再審査請求'!C23)</f>
        <v>83</v>
      </c>
      <c r="D23" s="4">
        <f>SUM('別表４－１－(1)異議申立て'!D23,'別表４－１－(2)審査請求'!D23,'別表４－１－(3)再審査請求'!D23)</f>
        <v>77</v>
      </c>
      <c r="E23" s="4">
        <f>SUM('別表４－１－(1)異議申立て'!E23,'別表４－１－(2)審査請求'!E23,'別表４－１－(3)再審査請求'!E23)</f>
        <v>2</v>
      </c>
      <c r="F23" s="4">
        <f>SUM('別表４－１－(1)異議申立て'!F23,'別表４－１－(2)審査請求'!F23,'別表４－１－(3)再審査請求'!F23)</f>
        <v>56</v>
      </c>
      <c r="G23" s="4">
        <f>SUM('別表４－１－(1)異議申立て'!G23,'別表４－１－(2)審査請求'!G23,'別表４－１－(3)再審査請求'!G23)</f>
        <v>19</v>
      </c>
      <c r="H23" s="4">
        <f>SUM('別表４－１－(1)異議申立て'!H23,'別表４－１－(2)審査請求'!H23,'別表４－１－(3)再審査請求'!H23)</f>
        <v>0</v>
      </c>
      <c r="I23" s="4">
        <f>SUM('別表４－１－(1)異議申立て'!I23,'別表４－１－(2)審査請求'!I23,'別表４－１－(3)再審査請求'!I23)</f>
        <v>25</v>
      </c>
      <c r="J23" s="4">
        <f>SUM('別表４－１－(1)異議申立て'!J23,'別表４－１－(2)審査請求'!J23,'別表４－１－(3)再審査請求'!J23)</f>
        <v>22</v>
      </c>
      <c r="K23" s="4">
        <f>SUM('別表４－１－(1)異議申立て'!K23,'別表４－１－(2)審査請求'!K23,'別表４－１－(3)再審査請求'!K23)</f>
        <v>8</v>
      </c>
      <c r="L23" s="4">
        <f>SUM('別表４－１－(1)異議申立て'!L23,'別表４－１－(2)審査請求'!L23,'別表４－１－(3)再審査請求'!L23)</f>
        <v>22</v>
      </c>
      <c r="M23" s="4">
        <f>SUM('別表４－１－(1)異議申立て'!M23,'別表４－１－(2)審査請求'!M23,'別表４－１－(3)再審査請求'!M23)</f>
        <v>4</v>
      </c>
      <c r="N23" s="4">
        <f>SUM('別表４－１－(1)異議申立て'!N23,'別表４－１－(2)審査請求'!N23,'別表４－１－(3)再審査請求'!N23)</f>
        <v>115</v>
      </c>
      <c r="O23" s="4">
        <f>SUM('別表４－１－(1)異議申立て'!O23,'別表４－１－(2)審査請求'!O23,'別表４－１－(3)再審査請求'!O23)</f>
        <v>69</v>
      </c>
    </row>
    <row r="24" spans="1:15" ht="18" customHeight="1">
      <c r="A24" s="6" t="s">
        <v>8</v>
      </c>
      <c r="B24" s="4">
        <f>SUM('別表４－１－(1)異議申立て'!B24,'別表４－１－(2)審査請求'!B24,'別表４－１－(3)再審査請求'!B24)</f>
        <v>1330</v>
      </c>
      <c r="C24" s="4">
        <f>SUM('別表４－１－(1)異議申立て'!C24,'別表４－１－(2)審査請求'!C24,'別表４－１－(3)再審査請求'!C24)</f>
        <v>184</v>
      </c>
      <c r="D24" s="4">
        <f>SUM('別表４－１－(1)異議申立て'!D24,'別表４－１－(2)審査請求'!D24,'別表４－１－(3)再審査請求'!D24)</f>
        <v>134</v>
      </c>
      <c r="E24" s="4">
        <f>SUM('別表４－１－(1)異議申立て'!E24,'別表４－１－(2)審査請求'!E24,'別表４－１－(3)再審査請求'!E24)</f>
        <v>9</v>
      </c>
      <c r="F24" s="4">
        <f>SUM('別表４－１－(1)異議申立て'!F24,'別表４－１－(2)審査請求'!F24,'別表４－１－(3)再審査請求'!F24)</f>
        <v>78</v>
      </c>
      <c r="G24" s="4">
        <f>SUM('別表４－１－(1)異議申立て'!G24,'別表４－１－(2)審査請求'!G24,'別表４－１－(3)再審査請求'!G24)</f>
        <v>47</v>
      </c>
      <c r="H24" s="4">
        <f>SUM('別表４－１－(1)異議申立て'!H24,'別表４－１－(2)審査請求'!H24,'別表４－１－(3)再審査請求'!H24)</f>
        <v>0</v>
      </c>
      <c r="I24" s="4">
        <f>SUM('別表４－１－(1)異議申立て'!I24,'別表４－１－(2)審査請求'!I24,'別表４－１－(3)再審査請求'!I24)</f>
        <v>33</v>
      </c>
      <c r="J24" s="4">
        <f>SUM('別表４－１－(1)異議申立て'!J24,'別表４－１－(2)審査請求'!J24,'別表４－１－(3)再審査請求'!J24)</f>
        <v>17</v>
      </c>
      <c r="K24" s="4">
        <f>SUM('別表４－１－(1)異議申立て'!K24,'別表４－１－(2)審査請求'!K24,'別表４－１－(3)再審査請求'!K24)</f>
        <v>34</v>
      </c>
      <c r="L24" s="4">
        <f>SUM('別表４－１－(1)異議申立て'!L24,'別表４－１－(2)審査請求'!L24,'別表４－１－(3)再審査請求'!L24)</f>
        <v>50</v>
      </c>
      <c r="M24" s="4">
        <f>SUM('別表４－１－(1)異議申立て'!M24,'別表４－１－(2)審査請求'!M24,'別表４－１－(3)再審査請求'!M24)</f>
        <v>14</v>
      </c>
      <c r="N24" s="4">
        <f>SUM('別表４－１－(1)異議申立て'!N24,'別表４－１－(2)審査請求'!N24,'別表４－１－(3)再審査請求'!N24)</f>
        <v>1366</v>
      </c>
      <c r="O24" s="4">
        <f>SUM('別表４－１－(1)異議申立て'!O24,'別表４－１－(2)審査請求'!O24,'別表４－１－(3)再審査請求'!O24)</f>
        <v>1231</v>
      </c>
    </row>
    <row r="25" spans="1:15" ht="18" customHeight="1">
      <c r="A25" s="6" t="s">
        <v>7</v>
      </c>
      <c r="B25" s="4">
        <f>SUM('別表４－１－(1)異議申立て'!B25,'別表４－１－(2)審査請求'!B25,'別表４－１－(3)再審査請求'!B25)</f>
        <v>178</v>
      </c>
      <c r="C25" s="4">
        <f>SUM('別表４－１－(1)異議申立て'!C25,'別表４－１－(2)審査請求'!C25,'別表４－１－(3)再審査請求'!C25)</f>
        <v>73</v>
      </c>
      <c r="D25" s="4">
        <f>SUM('別表４－１－(1)異議申立て'!D25,'別表４－１－(2)審査請求'!D25,'別表４－１－(3)再審査請求'!D25)</f>
        <v>94</v>
      </c>
      <c r="E25" s="4">
        <f>SUM('別表４－１－(1)異議申立て'!E25,'別表４－１－(2)審査請求'!E25,'別表４－１－(3)再審査請求'!E25)</f>
        <v>16</v>
      </c>
      <c r="F25" s="4">
        <f>SUM('別表４－１－(1)異議申立て'!F25,'別表４－１－(2)審査請求'!F25,'別表４－１－(3)再審査請求'!F25)</f>
        <v>62</v>
      </c>
      <c r="G25" s="4">
        <f>SUM('別表４－１－(1)異議申立て'!G25,'別表４－１－(2)審査請求'!G25,'別表４－１－(3)再審査請求'!G25)</f>
        <v>16</v>
      </c>
      <c r="H25" s="4">
        <f>SUM('別表４－１－(1)異議申立て'!H25,'別表４－１－(2)審査請求'!H25,'別表４－１－(3)再審査請求'!H25)</f>
        <v>0</v>
      </c>
      <c r="I25" s="4">
        <f>SUM('別表４－１－(1)異議申立て'!I25,'別表４－１－(2)審査請求'!I25,'別表４－１－(3)再審査請求'!I25)</f>
        <v>38</v>
      </c>
      <c r="J25" s="4">
        <f>SUM('別表４－１－(1)異議申立て'!J25,'別表４－１－(2)審査請求'!J25,'別表４－１－(3)再審査請求'!J25)</f>
        <v>2</v>
      </c>
      <c r="K25" s="4">
        <f>SUM('別表４－１－(1)異議申立て'!K25,'別表４－１－(2)審査請求'!K25,'別表４－１－(3)再審査請求'!K25)</f>
        <v>2</v>
      </c>
      <c r="L25" s="4">
        <f>SUM('別表４－１－(1)異議申立て'!L25,'別表４－１－(2)審査請求'!L25,'別表４－１－(3)再審査請求'!L25)</f>
        <v>52</v>
      </c>
      <c r="M25" s="4">
        <f>SUM('別表４－１－(1)異議申立て'!M25,'別表４－１－(2)審査請求'!M25,'別表４－１－(3)再審査請求'!M25)</f>
        <v>9</v>
      </c>
      <c r="N25" s="4">
        <f>SUM('別表４－１－(1)異議申立て'!N25,'別表４－１－(2)審査請求'!N25,'別表４－１－(3)再審査請求'!N25)</f>
        <v>148</v>
      </c>
      <c r="O25" s="4">
        <f>SUM('別表４－１－(1)異議申立て'!O25,'別表４－１－(2)審査請求'!O25,'別表４－１－(3)再審査請求'!O25)</f>
        <v>105</v>
      </c>
    </row>
    <row r="26" spans="1:15" ht="18" customHeight="1" thickBot="1">
      <c r="A26" s="5" t="s">
        <v>6</v>
      </c>
      <c r="B26" s="4">
        <f>SUM('別表４－１－(1)異議申立て'!B26,'別表４－１－(2)審査請求'!B26,'別表４－１－(3)再審査請求'!B26)</f>
        <v>175</v>
      </c>
      <c r="C26" s="4">
        <f>SUM('別表４－１－(1)異議申立て'!C26,'別表４－１－(2)審査請求'!C26,'別表４－１－(3)再審査請求'!C26)</f>
        <v>216</v>
      </c>
      <c r="D26" s="4">
        <f>SUM('別表４－１－(1)異議申立て'!D26,'別表４－１－(2)審査請求'!D26,'別表４－１－(3)再審査請求'!D26)</f>
        <v>198</v>
      </c>
      <c r="E26" s="4">
        <f>SUM('別表４－１－(1)異議申立て'!E26,'別表４－１－(2)審査請求'!E26,'別表４－１－(3)再審査請求'!E26)</f>
        <v>19</v>
      </c>
      <c r="F26" s="4">
        <f>SUM('別表４－１－(1)異議申立て'!F26,'別表４－１－(2)審査請求'!F26,'別表４－１－(3)再審査請求'!F26)</f>
        <v>178</v>
      </c>
      <c r="G26" s="4">
        <f>SUM('別表４－１－(1)異議申立て'!G26,'別表４－１－(2)審査請求'!G26,'別表４－１－(3)再審査請求'!G26)</f>
        <v>1</v>
      </c>
      <c r="H26" s="4">
        <f>SUM('別表４－１－(1)異議申立て'!H26,'別表４－１－(2)審査請求'!H26,'別表４－１－(3)再審査請求'!H26)</f>
        <v>0</v>
      </c>
      <c r="I26" s="4">
        <f>SUM('別表４－１－(1)異議申立て'!I26,'別表４－１－(2)審査請求'!I26,'別表４－１－(3)再審査請求'!I26)</f>
        <v>28</v>
      </c>
      <c r="J26" s="4">
        <f>SUM('別表４－１－(1)異議申立て'!J26,'別表４－１－(2)審査請求'!J26,'別表４－１－(3)再審査請求'!J26)</f>
        <v>32</v>
      </c>
      <c r="K26" s="4">
        <f>SUM('別表４－１－(1)異議申立て'!K26,'別表４－１－(2)審査請求'!K26,'別表４－１－(3)再審査請求'!K26)</f>
        <v>104</v>
      </c>
      <c r="L26" s="4">
        <f>SUM('別表４－１－(1)異議申立て'!L26,'別表４－１－(2)審査請求'!L26,'別表４－１－(3)再審査請求'!L26)</f>
        <v>34</v>
      </c>
      <c r="M26" s="4">
        <f>SUM('別表４－１－(1)異議申立て'!M26,'別表４－１－(2)審査請求'!M26,'別表４－１－(3)再審査請求'!M26)</f>
        <v>7</v>
      </c>
      <c r="N26" s="4">
        <f>SUM('別表４－１－(1)異議申立て'!N26,'別表４－１－(2)審査請求'!N26,'別表４－１－(3)再審査請求'!N26)</f>
        <v>186</v>
      </c>
      <c r="O26" s="4">
        <f>SUM('別表４－１－(1)異議申立て'!O26,'別表４－１－(2)審査請求'!O26,'別表４－１－(3)再審査請求'!O26)</f>
        <v>35</v>
      </c>
    </row>
    <row r="27" spans="1:15" ht="18" customHeight="1" thickTop="1">
      <c r="A27" s="3" t="s">
        <v>5</v>
      </c>
      <c r="B27" s="2">
        <f aca="true" t="shared" si="0" ref="B27:O27">SUM(B8:B26)</f>
        <v>11747</v>
      </c>
      <c r="C27" s="2">
        <f t="shared" si="0"/>
        <v>21875</v>
      </c>
      <c r="D27" s="2">
        <f t="shared" si="0"/>
        <v>18904</v>
      </c>
      <c r="E27" s="2">
        <f t="shared" si="0"/>
        <v>2272</v>
      </c>
      <c r="F27" s="2">
        <f t="shared" si="0"/>
        <v>14978</v>
      </c>
      <c r="G27" s="2">
        <f t="shared" si="0"/>
        <v>1592</v>
      </c>
      <c r="H27" s="2">
        <f t="shared" si="0"/>
        <v>62</v>
      </c>
      <c r="I27" s="2">
        <f t="shared" si="0"/>
        <v>9680</v>
      </c>
      <c r="J27" s="2">
        <f t="shared" si="0"/>
        <v>2619</v>
      </c>
      <c r="K27" s="2">
        <f t="shared" si="0"/>
        <v>4576</v>
      </c>
      <c r="L27" s="2">
        <f t="shared" si="0"/>
        <v>2029</v>
      </c>
      <c r="M27" s="2">
        <f t="shared" si="0"/>
        <v>3204</v>
      </c>
      <c r="N27" s="2">
        <f t="shared" si="0"/>
        <v>11514</v>
      </c>
      <c r="O27" s="2">
        <f t="shared" si="0"/>
        <v>3136</v>
      </c>
    </row>
  </sheetData>
  <sheetProtection/>
  <mergeCells count="8">
    <mergeCell ref="I6:L6"/>
    <mergeCell ref="D6:H6"/>
    <mergeCell ref="N6:O6"/>
    <mergeCell ref="A2:O2"/>
    <mergeCell ref="A6:A7"/>
    <mergeCell ref="B6:B7"/>
    <mergeCell ref="C6:C7"/>
    <mergeCell ref="M6:M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&amp;C&amp;"ＭＳ 明朝,標準"-4-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xSplit="1" ySplit="7" topLeftCell="B8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15.140625" style="1" customWidth="1"/>
    <col min="2" max="3" width="10.421875" style="1" customWidth="1"/>
    <col min="4" max="8" width="8.140625" style="1" customWidth="1"/>
    <col min="9" max="10" width="9.00390625" style="1" customWidth="1"/>
    <col min="11" max="12" width="8.421875" style="1" customWidth="1"/>
    <col min="13" max="13" width="9.421875" style="1" customWidth="1"/>
    <col min="14" max="15" width="8.140625" style="1" customWidth="1"/>
    <col min="16" max="16384" width="9.00390625" style="1" customWidth="1"/>
  </cols>
  <sheetData>
    <row r="1" spans="1:14" s="20" customFormat="1" ht="18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18" customFormat="1" ht="18" customHeight="1">
      <c r="A2" s="162" t="s">
        <v>38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42"/>
    </row>
    <row r="3" spans="1:14" s="18" customFormat="1" ht="18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18" customFormat="1" ht="18" customHeight="1">
      <c r="A4" s="19" t="s">
        <v>41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5" ht="18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  <c r="O5" s="16" t="s">
        <v>36</v>
      </c>
    </row>
    <row r="6" spans="1:15" ht="18" customHeight="1">
      <c r="A6" s="163" t="s">
        <v>35</v>
      </c>
      <c r="B6" s="164" t="s">
        <v>34</v>
      </c>
      <c r="C6" s="164" t="s">
        <v>3</v>
      </c>
      <c r="D6" s="159" t="s">
        <v>33</v>
      </c>
      <c r="E6" s="160"/>
      <c r="F6" s="160"/>
      <c r="G6" s="160"/>
      <c r="H6" s="161"/>
      <c r="I6" s="156" t="s">
        <v>32</v>
      </c>
      <c r="J6" s="157"/>
      <c r="K6" s="157"/>
      <c r="L6" s="158"/>
      <c r="M6" s="163" t="s">
        <v>2</v>
      </c>
      <c r="N6" s="159" t="s">
        <v>0</v>
      </c>
      <c r="O6" s="161"/>
    </row>
    <row r="7" spans="1:15" ht="22.5">
      <c r="A7" s="152"/>
      <c r="B7" s="165"/>
      <c r="C7" s="165"/>
      <c r="D7" s="15"/>
      <c r="E7" s="8" t="s">
        <v>31</v>
      </c>
      <c r="F7" s="8" t="s">
        <v>30</v>
      </c>
      <c r="G7" s="8" t="s">
        <v>29</v>
      </c>
      <c r="H7" s="14" t="s">
        <v>28</v>
      </c>
      <c r="I7" s="13" t="s">
        <v>27</v>
      </c>
      <c r="J7" s="12" t="s">
        <v>26</v>
      </c>
      <c r="K7" s="11" t="s">
        <v>25</v>
      </c>
      <c r="L7" s="10" t="s">
        <v>4</v>
      </c>
      <c r="M7" s="152"/>
      <c r="N7" s="9"/>
      <c r="O7" s="8" t="s">
        <v>1</v>
      </c>
    </row>
    <row r="8" spans="1:15" ht="18" customHeight="1">
      <c r="A8" s="7" t="s">
        <v>24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</row>
    <row r="9" spans="1:15" ht="18" customHeight="1">
      <c r="A9" s="23" t="s">
        <v>23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15" ht="18" customHeight="1">
      <c r="A10" s="23" t="s">
        <v>22</v>
      </c>
      <c r="B10" s="4">
        <v>1</v>
      </c>
      <c r="C10" s="4">
        <v>0</v>
      </c>
      <c r="D10" s="4">
        <v>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8" customHeight="1">
      <c r="A11" s="23" t="s">
        <v>21</v>
      </c>
      <c r="B11" s="4">
        <v>17</v>
      </c>
      <c r="C11" s="4">
        <v>9</v>
      </c>
      <c r="D11" s="4">
        <v>24</v>
      </c>
      <c r="E11" s="4">
        <v>0</v>
      </c>
      <c r="F11" s="4">
        <v>24</v>
      </c>
      <c r="G11" s="4">
        <v>0</v>
      </c>
      <c r="H11" s="4">
        <v>0</v>
      </c>
      <c r="I11" s="4">
        <v>4</v>
      </c>
      <c r="J11" s="4">
        <v>19</v>
      </c>
      <c r="K11" s="4">
        <v>1</v>
      </c>
      <c r="L11" s="4">
        <v>0</v>
      </c>
      <c r="M11" s="4">
        <v>0</v>
      </c>
      <c r="N11" s="4">
        <v>2</v>
      </c>
      <c r="O11" s="4">
        <v>0</v>
      </c>
    </row>
    <row r="12" spans="1:15" ht="18" customHeight="1">
      <c r="A12" s="23" t="s">
        <v>20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1:15" ht="18" customHeight="1">
      <c r="A13" s="23" t="s">
        <v>19</v>
      </c>
      <c r="B13" s="4">
        <v>17</v>
      </c>
      <c r="C13" s="4">
        <v>36</v>
      </c>
      <c r="D13" s="4">
        <v>21</v>
      </c>
      <c r="E13" s="4">
        <v>0</v>
      </c>
      <c r="F13" s="4">
        <v>21</v>
      </c>
      <c r="G13" s="4">
        <v>0</v>
      </c>
      <c r="H13" s="4">
        <v>0</v>
      </c>
      <c r="I13" s="4">
        <v>0</v>
      </c>
      <c r="J13" s="4">
        <v>0</v>
      </c>
      <c r="K13" s="4">
        <v>20</v>
      </c>
      <c r="L13" s="4">
        <v>1</v>
      </c>
      <c r="M13" s="4">
        <v>0</v>
      </c>
      <c r="N13" s="4">
        <v>32</v>
      </c>
      <c r="O13" s="4">
        <v>8</v>
      </c>
    </row>
    <row r="14" spans="1:15" ht="18" customHeight="1">
      <c r="A14" s="23" t="s">
        <v>18</v>
      </c>
      <c r="B14" s="4">
        <v>35</v>
      </c>
      <c r="C14" s="4">
        <v>8</v>
      </c>
      <c r="D14" s="4">
        <v>40</v>
      </c>
      <c r="E14" s="4">
        <v>7</v>
      </c>
      <c r="F14" s="4">
        <v>28</v>
      </c>
      <c r="G14" s="4">
        <v>5</v>
      </c>
      <c r="H14" s="4">
        <v>0</v>
      </c>
      <c r="I14" s="4">
        <v>5</v>
      </c>
      <c r="J14" s="4">
        <v>0</v>
      </c>
      <c r="K14" s="4">
        <v>14</v>
      </c>
      <c r="L14" s="4">
        <v>21</v>
      </c>
      <c r="M14" s="4">
        <v>0</v>
      </c>
      <c r="N14" s="4">
        <v>3</v>
      </c>
      <c r="O14" s="4">
        <v>1</v>
      </c>
    </row>
    <row r="15" spans="1:15" ht="18" customHeight="1">
      <c r="A15" s="23" t="s">
        <v>17</v>
      </c>
      <c r="B15" s="4">
        <v>43</v>
      </c>
      <c r="C15" s="4">
        <v>88</v>
      </c>
      <c r="D15" s="4">
        <v>69</v>
      </c>
      <c r="E15" s="4">
        <v>1</v>
      </c>
      <c r="F15" s="4">
        <v>68</v>
      </c>
      <c r="G15" s="4">
        <v>0</v>
      </c>
      <c r="H15" s="4">
        <v>0</v>
      </c>
      <c r="I15" s="4">
        <v>60</v>
      </c>
      <c r="J15" s="4">
        <v>6</v>
      </c>
      <c r="K15" s="4">
        <v>3</v>
      </c>
      <c r="L15" s="4">
        <v>0</v>
      </c>
      <c r="M15" s="4">
        <v>16</v>
      </c>
      <c r="N15" s="4">
        <v>46</v>
      </c>
      <c r="O15" s="4">
        <v>10</v>
      </c>
    </row>
    <row r="16" spans="1:15" ht="18" customHeight="1">
      <c r="A16" s="23" t="s">
        <v>16</v>
      </c>
      <c r="B16" s="4">
        <v>0</v>
      </c>
      <c r="C16" s="25">
        <v>0</v>
      </c>
      <c r="D16" s="4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ht="18" customHeight="1">
      <c r="A17" s="23" t="s">
        <v>15</v>
      </c>
      <c r="B17" s="4">
        <v>520</v>
      </c>
      <c r="C17" s="4">
        <v>673</v>
      </c>
      <c r="D17" s="4">
        <v>389</v>
      </c>
      <c r="E17" s="4">
        <v>19</v>
      </c>
      <c r="F17" s="4">
        <v>362</v>
      </c>
      <c r="G17" s="4">
        <v>7</v>
      </c>
      <c r="H17" s="4">
        <v>1</v>
      </c>
      <c r="I17" s="4">
        <v>16</v>
      </c>
      <c r="J17" s="4">
        <v>59</v>
      </c>
      <c r="K17" s="4">
        <v>61</v>
      </c>
      <c r="L17" s="4">
        <v>253</v>
      </c>
      <c r="M17" s="4">
        <v>37</v>
      </c>
      <c r="N17" s="4">
        <v>767</v>
      </c>
      <c r="O17" s="4">
        <v>154</v>
      </c>
    </row>
    <row r="18" spans="1:15" ht="18" customHeight="1">
      <c r="A18" s="23" t="s">
        <v>14</v>
      </c>
      <c r="B18" s="4">
        <v>157</v>
      </c>
      <c r="C18" s="4">
        <v>76</v>
      </c>
      <c r="D18" s="4">
        <v>52</v>
      </c>
      <c r="E18" s="4">
        <v>7</v>
      </c>
      <c r="F18" s="4">
        <v>0</v>
      </c>
      <c r="G18" s="4">
        <v>20</v>
      </c>
      <c r="H18" s="4">
        <v>25</v>
      </c>
      <c r="I18" s="4">
        <v>21</v>
      </c>
      <c r="J18" s="4">
        <v>6</v>
      </c>
      <c r="K18" s="4">
        <v>12</v>
      </c>
      <c r="L18" s="4">
        <v>13</v>
      </c>
      <c r="M18" s="4">
        <v>0</v>
      </c>
      <c r="N18" s="4">
        <v>181</v>
      </c>
      <c r="O18" s="4">
        <v>120</v>
      </c>
    </row>
    <row r="19" spans="1:15" ht="18" customHeight="1">
      <c r="A19" s="23" t="s">
        <v>13</v>
      </c>
      <c r="B19" s="4">
        <v>1553</v>
      </c>
      <c r="C19" s="4">
        <v>6458</v>
      </c>
      <c r="D19" s="4">
        <v>4936</v>
      </c>
      <c r="E19" s="4">
        <v>615</v>
      </c>
      <c r="F19" s="4">
        <v>3809</v>
      </c>
      <c r="G19" s="4">
        <v>512</v>
      </c>
      <c r="H19" s="4">
        <v>0</v>
      </c>
      <c r="I19" s="4">
        <v>4638</v>
      </c>
      <c r="J19" s="4">
        <v>122</v>
      </c>
      <c r="K19" s="4">
        <v>103</v>
      </c>
      <c r="L19" s="4">
        <v>73</v>
      </c>
      <c r="M19" s="4">
        <v>1520</v>
      </c>
      <c r="N19" s="4">
        <v>1555</v>
      </c>
      <c r="O19" s="4">
        <v>25</v>
      </c>
    </row>
    <row r="20" spans="1:15" ht="18" customHeight="1">
      <c r="A20" s="23" t="s">
        <v>12</v>
      </c>
      <c r="B20" s="4">
        <v>14</v>
      </c>
      <c r="C20" s="4">
        <v>34</v>
      </c>
      <c r="D20" s="4">
        <v>34</v>
      </c>
      <c r="E20" s="4">
        <v>4</v>
      </c>
      <c r="F20" s="4">
        <v>30</v>
      </c>
      <c r="G20" s="4">
        <v>0</v>
      </c>
      <c r="H20" s="4">
        <v>0</v>
      </c>
      <c r="I20" s="4">
        <v>0</v>
      </c>
      <c r="J20" s="4">
        <v>24</v>
      </c>
      <c r="K20" s="4">
        <v>7</v>
      </c>
      <c r="L20" s="4">
        <v>3</v>
      </c>
      <c r="M20" s="4">
        <v>0</v>
      </c>
      <c r="N20" s="4">
        <v>14</v>
      </c>
      <c r="O20" s="4">
        <v>6</v>
      </c>
    </row>
    <row r="21" spans="1:15" ht="18" customHeight="1">
      <c r="A21" s="23" t="s">
        <v>11</v>
      </c>
      <c r="B21" s="4">
        <v>254</v>
      </c>
      <c r="C21" s="4">
        <v>386</v>
      </c>
      <c r="D21" s="4">
        <v>441</v>
      </c>
      <c r="E21" s="4">
        <v>108</v>
      </c>
      <c r="F21" s="4">
        <v>300</v>
      </c>
      <c r="G21" s="4">
        <v>15</v>
      </c>
      <c r="H21" s="4">
        <v>18</v>
      </c>
      <c r="I21" s="4">
        <v>297</v>
      </c>
      <c r="J21" s="4">
        <v>13</v>
      </c>
      <c r="K21" s="4">
        <v>33</v>
      </c>
      <c r="L21" s="4">
        <v>98</v>
      </c>
      <c r="M21" s="4">
        <v>6</v>
      </c>
      <c r="N21" s="4">
        <v>193</v>
      </c>
      <c r="O21" s="4">
        <v>122</v>
      </c>
    </row>
    <row r="22" spans="1:15" ht="18" customHeight="1">
      <c r="A22" s="23" t="s">
        <v>10</v>
      </c>
      <c r="B22" s="4">
        <v>2</v>
      </c>
      <c r="C22" s="4">
        <v>4</v>
      </c>
      <c r="D22" s="4">
        <v>1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1</v>
      </c>
      <c r="N22" s="4">
        <v>4</v>
      </c>
      <c r="O22" s="4">
        <v>1</v>
      </c>
    </row>
    <row r="23" spans="1:15" ht="18" customHeight="1">
      <c r="A23" s="23" t="s">
        <v>9</v>
      </c>
      <c r="B23" s="4">
        <v>68</v>
      </c>
      <c r="C23" s="4">
        <v>53</v>
      </c>
      <c r="D23" s="4">
        <v>62</v>
      </c>
      <c r="E23" s="4">
        <v>1</v>
      </c>
      <c r="F23" s="4">
        <v>42</v>
      </c>
      <c r="G23" s="4">
        <v>19</v>
      </c>
      <c r="H23" s="4">
        <v>0</v>
      </c>
      <c r="I23" s="4">
        <v>25</v>
      </c>
      <c r="J23" s="4">
        <v>22</v>
      </c>
      <c r="K23" s="4">
        <v>4</v>
      </c>
      <c r="L23" s="4">
        <v>11</v>
      </c>
      <c r="M23" s="4">
        <v>2</v>
      </c>
      <c r="N23" s="4">
        <v>57</v>
      </c>
      <c r="O23" s="4">
        <v>39</v>
      </c>
    </row>
    <row r="24" spans="1:15" ht="18" customHeight="1">
      <c r="A24" s="23" t="s">
        <v>8</v>
      </c>
      <c r="B24" s="4">
        <v>35</v>
      </c>
      <c r="C24" s="4">
        <v>23</v>
      </c>
      <c r="D24" s="4">
        <v>20</v>
      </c>
      <c r="E24" s="4">
        <v>0</v>
      </c>
      <c r="F24" s="4">
        <v>18</v>
      </c>
      <c r="G24" s="4">
        <v>2</v>
      </c>
      <c r="H24" s="4">
        <v>0</v>
      </c>
      <c r="I24" s="4">
        <v>13</v>
      </c>
      <c r="J24" s="4">
        <v>1</v>
      </c>
      <c r="K24" s="4">
        <v>3</v>
      </c>
      <c r="L24" s="4">
        <v>3</v>
      </c>
      <c r="M24" s="4">
        <v>3</v>
      </c>
      <c r="N24" s="4">
        <v>35</v>
      </c>
      <c r="O24" s="4">
        <v>19</v>
      </c>
    </row>
    <row r="25" spans="1:15" ht="18" customHeight="1">
      <c r="A25" s="24" t="s">
        <v>7</v>
      </c>
      <c r="B25" s="4">
        <v>12</v>
      </c>
      <c r="C25" s="4">
        <v>36</v>
      </c>
      <c r="D25" s="4">
        <v>43</v>
      </c>
      <c r="E25" s="4">
        <v>2</v>
      </c>
      <c r="F25" s="4">
        <v>27</v>
      </c>
      <c r="G25" s="4">
        <v>14</v>
      </c>
      <c r="H25" s="4">
        <v>0</v>
      </c>
      <c r="I25" s="4">
        <v>37</v>
      </c>
      <c r="J25" s="4">
        <v>2</v>
      </c>
      <c r="K25" s="4">
        <v>0</v>
      </c>
      <c r="L25" s="4">
        <v>4</v>
      </c>
      <c r="M25" s="4">
        <v>1</v>
      </c>
      <c r="N25" s="4">
        <v>4</v>
      </c>
      <c r="O25" s="4">
        <v>1</v>
      </c>
    </row>
    <row r="26" spans="1:15" ht="18" customHeight="1" thickBot="1">
      <c r="A26" s="23" t="s">
        <v>40</v>
      </c>
      <c r="B26" s="4">
        <v>171</v>
      </c>
      <c r="C26" s="4">
        <v>210</v>
      </c>
      <c r="D26" s="4">
        <v>196</v>
      </c>
      <c r="E26" s="4">
        <v>19</v>
      </c>
      <c r="F26" s="4">
        <v>176</v>
      </c>
      <c r="G26" s="4">
        <v>1</v>
      </c>
      <c r="H26" s="4">
        <v>0</v>
      </c>
      <c r="I26" s="4">
        <v>28</v>
      </c>
      <c r="J26" s="4">
        <v>32</v>
      </c>
      <c r="K26" s="4">
        <v>103</v>
      </c>
      <c r="L26" s="4">
        <v>33</v>
      </c>
      <c r="M26" s="4">
        <v>6</v>
      </c>
      <c r="N26" s="4">
        <v>179</v>
      </c>
      <c r="O26" s="4">
        <v>33</v>
      </c>
    </row>
    <row r="27" spans="1:15" ht="18" customHeight="1" thickTop="1">
      <c r="A27" s="22" t="s">
        <v>5</v>
      </c>
      <c r="B27" s="2">
        <f aca="true" t="shared" si="0" ref="B27:O27">SUM(B8:B26)</f>
        <v>2899</v>
      </c>
      <c r="C27" s="2">
        <f t="shared" si="0"/>
        <v>8094</v>
      </c>
      <c r="D27" s="2">
        <f t="shared" si="0"/>
        <v>6329</v>
      </c>
      <c r="E27" s="2">
        <f t="shared" si="0"/>
        <v>784</v>
      </c>
      <c r="F27" s="2">
        <f t="shared" si="0"/>
        <v>4906</v>
      </c>
      <c r="G27" s="2">
        <f t="shared" si="0"/>
        <v>595</v>
      </c>
      <c r="H27" s="2">
        <f t="shared" si="0"/>
        <v>44</v>
      </c>
      <c r="I27" s="2">
        <f t="shared" si="0"/>
        <v>5144</v>
      </c>
      <c r="J27" s="2">
        <f t="shared" si="0"/>
        <v>307</v>
      </c>
      <c r="K27" s="2">
        <f t="shared" si="0"/>
        <v>365</v>
      </c>
      <c r="L27" s="2">
        <f t="shared" si="0"/>
        <v>513</v>
      </c>
      <c r="M27" s="2">
        <f t="shared" si="0"/>
        <v>1592</v>
      </c>
      <c r="N27" s="2">
        <f t="shared" si="0"/>
        <v>3072</v>
      </c>
      <c r="O27" s="2">
        <f t="shared" si="0"/>
        <v>539</v>
      </c>
    </row>
  </sheetData>
  <sheetProtection/>
  <mergeCells count="8">
    <mergeCell ref="I6:L6"/>
    <mergeCell ref="D6:H6"/>
    <mergeCell ref="N6:O6"/>
    <mergeCell ref="A2:O2"/>
    <mergeCell ref="A6:A7"/>
    <mergeCell ref="B6:B7"/>
    <mergeCell ref="C6:C7"/>
    <mergeCell ref="M6:M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&amp;C&amp;"ＭＳ 明朝,標準"-5-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xSplit="1" ySplit="7" topLeftCell="B8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15.140625" style="1" customWidth="1"/>
    <col min="2" max="3" width="10.421875" style="1" customWidth="1"/>
    <col min="4" max="8" width="8.140625" style="1" customWidth="1"/>
    <col min="9" max="10" width="9.00390625" style="1" customWidth="1"/>
    <col min="11" max="12" width="8.421875" style="1" customWidth="1"/>
    <col min="13" max="13" width="9.421875" style="1" customWidth="1"/>
    <col min="14" max="15" width="8.140625" style="1" customWidth="1"/>
    <col min="16" max="16384" width="9.00390625" style="1" customWidth="1"/>
  </cols>
  <sheetData>
    <row r="1" spans="1:14" s="20" customFormat="1" ht="18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18" customFormat="1" ht="18" customHeight="1">
      <c r="A2" s="162" t="s">
        <v>38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42"/>
    </row>
    <row r="3" spans="1:14" s="18" customFormat="1" ht="18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18" customFormat="1" ht="18" customHeight="1">
      <c r="A4" s="19" t="s">
        <v>42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5" ht="18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  <c r="O5" s="16" t="s">
        <v>36</v>
      </c>
    </row>
    <row r="6" spans="1:15" ht="18" customHeight="1">
      <c r="A6" s="163" t="s">
        <v>35</v>
      </c>
      <c r="B6" s="164" t="s">
        <v>34</v>
      </c>
      <c r="C6" s="164" t="s">
        <v>3</v>
      </c>
      <c r="D6" s="159" t="s">
        <v>33</v>
      </c>
      <c r="E6" s="160"/>
      <c r="F6" s="160"/>
      <c r="G6" s="160"/>
      <c r="H6" s="161"/>
      <c r="I6" s="156" t="s">
        <v>32</v>
      </c>
      <c r="J6" s="157"/>
      <c r="K6" s="157"/>
      <c r="L6" s="158"/>
      <c r="M6" s="163" t="s">
        <v>2</v>
      </c>
      <c r="N6" s="159" t="s">
        <v>0</v>
      </c>
      <c r="O6" s="161"/>
    </row>
    <row r="7" spans="1:15" ht="22.5">
      <c r="A7" s="152"/>
      <c r="B7" s="165"/>
      <c r="C7" s="165"/>
      <c r="D7" s="15"/>
      <c r="E7" s="8" t="s">
        <v>31</v>
      </c>
      <c r="F7" s="8" t="s">
        <v>30</v>
      </c>
      <c r="G7" s="8" t="s">
        <v>29</v>
      </c>
      <c r="H7" s="14" t="s">
        <v>28</v>
      </c>
      <c r="I7" s="13" t="s">
        <v>27</v>
      </c>
      <c r="J7" s="12" t="s">
        <v>26</v>
      </c>
      <c r="K7" s="11" t="s">
        <v>25</v>
      </c>
      <c r="L7" s="10" t="s">
        <v>4</v>
      </c>
      <c r="M7" s="152"/>
      <c r="N7" s="9"/>
      <c r="O7" s="8" t="s">
        <v>1</v>
      </c>
    </row>
    <row r="8" spans="1:15" ht="18" customHeight="1">
      <c r="A8" s="7" t="s">
        <v>24</v>
      </c>
      <c r="B8" s="4">
        <v>37</v>
      </c>
      <c r="C8" s="4">
        <v>3</v>
      </c>
      <c r="D8" s="27">
        <v>20</v>
      </c>
      <c r="E8" s="27">
        <v>1</v>
      </c>
      <c r="F8" s="27">
        <v>19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20</v>
      </c>
      <c r="M8" s="27">
        <v>0</v>
      </c>
      <c r="N8" s="27">
        <v>20</v>
      </c>
      <c r="O8" s="27">
        <v>17</v>
      </c>
    </row>
    <row r="9" spans="1:15" ht="18" customHeight="1">
      <c r="A9" s="23" t="s">
        <v>23</v>
      </c>
      <c r="B9" s="4">
        <v>66</v>
      </c>
      <c r="C9" s="4">
        <v>64</v>
      </c>
      <c r="D9" s="27">
        <v>93</v>
      </c>
      <c r="E9" s="27">
        <v>2</v>
      </c>
      <c r="F9" s="27">
        <v>79</v>
      </c>
      <c r="G9" s="27">
        <v>10</v>
      </c>
      <c r="H9" s="27">
        <v>2</v>
      </c>
      <c r="I9" s="27">
        <v>9</v>
      </c>
      <c r="J9" s="27">
        <v>22</v>
      </c>
      <c r="K9" s="27">
        <v>10</v>
      </c>
      <c r="L9" s="27">
        <v>52</v>
      </c>
      <c r="M9" s="27">
        <v>6</v>
      </c>
      <c r="N9" s="27">
        <v>31</v>
      </c>
      <c r="O9" s="27">
        <v>4</v>
      </c>
    </row>
    <row r="10" spans="1:15" ht="18" customHeight="1">
      <c r="A10" s="23" t="s">
        <v>22</v>
      </c>
      <c r="B10" s="4">
        <v>9</v>
      </c>
      <c r="C10" s="4">
        <v>8</v>
      </c>
      <c r="D10" s="27">
        <v>7</v>
      </c>
      <c r="E10" s="27">
        <v>1</v>
      </c>
      <c r="F10" s="27">
        <v>6</v>
      </c>
      <c r="G10" s="27">
        <v>0</v>
      </c>
      <c r="H10" s="27">
        <v>0</v>
      </c>
      <c r="I10" s="27">
        <v>0</v>
      </c>
      <c r="J10" s="27">
        <v>1</v>
      </c>
      <c r="K10" s="27">
        <v>4</v>
      </c>
      <c r="L10" s="27">
        <v>2</v>
      </c>
      <c r="M10" s="27">
        <v>4</v>
      </c>
      <c r="N10" s="27">
        <v>6</v>
      </c>
      <c r="O10" s="27">
        <v>4</v>
      </c>
    </row>
    <row r="11" spans="1:15" ht="18" customHeight="1">
      <c r="A11" s="23" t="s">
        <v>21</v>
      </c>
      <c r="B11" s="4">
        <v>0</v>
      </c>
      <c r="C11" s="4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</row>
    <row r="12" spans="1:15" ht="18" customHeight="1">
      <c r="A12" s="23" t="s">
        <v>20</v>
      </c>
      <c r="B12" s="4">
        <v>7</v>
      </c>
      <c r="C12" s="4">
        <v>34</v>
      </c>
      <c r="D12" s="27">
        <v>38</v>
      </c>
      <c r="E12" s="27">
        <v>0</v>
      </c>
      <c r="F12" s="27">
        <v>32</v>
      </c>
      <c r="G12" s="27">
        <v>6</v>
      </c>
      <c r="H12" s="27">
        <v>0</v>
      </c>
      <c r="I12" s="27">
        <v>14</v>
      </c>
      <c r="J12" s="27">
        <v>24</v>
      </c>
      <c r="K12" s="27">
        <v>0</v>
      </c>
      <c r="L12" s="27">
        <v>0</v>
      </c>
      <c r="M12" s="27">
        <v>1</v>
      </c>
      <c r="N12" s="27">
        <v>2</v>
      </c>
      <c r="O12" s="27">
        <v>1</v>
      </c>
    </row>
    <row r="13" spans="1:15" ht="18" customHeight="1">
      <c r="A13" s="23" t="s">
        <v>19</v>
      </c>
      <c r="B13" s="4">
        <v>5</v>
      </c>
      <c r="C13" s="4">
        <v>14</v>
      </c>
      <c r="D13" s="27">
        <v>6</v>
      </c>
      <c r="E13" s="27">
        <v>0</v>
      </c>
      <c r="F13" s="27">
        <v>6</v>
      </c>
      <c r="G13" s="27">
        <v>0</v>
      </c>
      <c r="H13" s="27">
        <v>0</v>
      </c>
      <c r="I13" s="27">
        <v>0</v>
      </c>
      <c r="J13" s="27">
        <v>0</v>
      </c>
      <c r="K13" s="27">
        <v>3</v>
      </c>
      <c r="L13" s="27">
        <v>3</v>
      </c>
      <c r="M13" s="27">
        <v>0</v>
      </c>
      <c r="N13" s="27">
        <v>13</v>
      </c>
      <c r="O13" s="27">
        <v>0</v>
      </c>
    </row>
    <row r="14" spans="1:15" ht="18" customHeight="1">
      <c r="A14" s="23" t="s">
        <v>18</v>
      </c>
      <c r="B14" s="4">
        <v>2</v>
      </c>
      <c r="C14" s="4">
        <v>1</v>
      </c>
      <c r="D14" s="27">
        <v>3</v>
      </c>
      <c r="E14" s="27">
        <v>2</v>
      </c>
      <c r="F14" s="27">
        <v>0</v>
      </c>
      <c r="G14" s="27">
        <v>1</v>
      </c>
      <c r="H14" s="27">
        <v>0</v>
      </c>
      <c r="I14" s="27">
        <v>1</v>
      </c>
      <c r="J14" s="27">
        <v>0</v>
      </c>
      <c r="K14" s="27">
        <v>2</v>
      </c>
      <c r="L14" s="27">
        <v>0</v>
      </c>
      <c r="M14" s="27">
        <v>0</v>
      </c>
      <c r="N14" s="27">
        <v>0</v>
      </c>
      <c r="O14" s="27">
        <v>0</v>
      </c>
    </row>
    <row r="15" spans="1:15" ht="18" customHeight="1">
      <c r="A15" s="23" t="s">
        <v>17</v>
      </c>
      <c r="B15" s="4">
        <v>12</v>
      </c>
      <c r="C15" s="4">
        <v>43</v>
      </c>
      <c r="D15" s="27">
        <v>39</v>
      </c>
      <c r="E15" s="27">
        <v>0</v>
      </c>
      <c r="F15" s="27">
        <v>38</v>
      </c>
      <c r="G15" s="27">
        <v>1</v>
      </c>
      <c r="H15" s="27">
        <v>0</v>
      </c>
      <c r="I15" s="27">
        <v>10</v>
      </c>
      <c r="J15" s="27">
        <v>25</v>
      </c>
      <c r="K15" s="27">
        <v>4</v>
      </c>
      <c r="L15" s="27">
        <v>0</v>
      </c>
      <c r="M15" s="27">
        <v>0</v>
      </c>
      <c r="N15" s="27">
        <v>16</v>
      </c>
      <c r="O15" s="27">
        <v>0</v>
      </c>
    </row>
    <row r="16" spans="1:15" ht="18" customHeight="1">
      <c r="A16" s="23" t="s">
        <v>16</v>
      </c>
      <c r="B16" s="4">
        <v>0</v>
      </c>
      <c r="C16" s="4">
        <v>2</v>
      </c>
      <c r="D16" s="27">
        <v>2</v>
      </c>
      <c r="E16" s="27">
        <v>0</v>
      </c>
      <c r="F16" s="27">
        <v>2</v>
      </c>
      <c r="G16" s="27">
        <v>0</v>
      </c>
      <c r="H16" s="27">
        <v>0</v>
      </c>
      <c r="I16" s="27">
        <v>0</v>
      </c>
      <c r="J16" s="27">
        <v>2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</row>
    <row r="17" spans="1:15" ht="18" customHeight="1">
      <c r="A17" s="23" t="s">
        <v>15</v>
      </c>
      <c r="B17" s="4">
        <v>189</v>
      </c>
      <c r="C17" s="4">
        <v>360</v>
      </c>
      <c r="D17" s="27">
        <v>250</v>
      </c>
      <c r="E17" s="27">
        <v>47</v>
      </c>
      <c r="F17" s="27">
        <v>163</v>
      </c>
      <c r="G17" s="27">
        <v>40</v>
      </c>
      <c r="H17" s="27">
        <v>0</v>
      </c>
      <c r="I17" s="27">
        <v>94</v>
      </c>
      <c r="J17" s="27">
        <v>68</v>
      </c>
      <c r="K17" s="27">
        <v>56</v>
      </c>
      <c r="L17" s="27">
        <v>32</v>
      </c>
      <c r="M17" s="27">
        <v>139</v>
      </c>
      <c r="N17" s="27">
        <v>160</v>
      </c>
      <c r="O17" s="27">
        <v>41</v>
      </c>
    </row>
    <row r="18" spans="1:15" ht="18" customHeight="1">
      <c r="A18" s="23" t="s">
        <v>14</v>
      </c>
      <c r="B18" s="4">
        <v>0</v>
      </c>
      <c r="C18" s="4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</row>
    <row r="19" spans="1:15" ht="18" customHeight="1">
      <c r="A19" s="23" t="s">
        <v>13</v>
      </c>
      <c r="B19" s="4">
        <v>2727</v>
      </c>
      <c r="C19" s="4">
        <v>3580</v>
      </c>
      <c r="D19" s="27">
        <v>3173</v>
      </c>
      <c r="E19" s="27">
        <v>549</v>
      </c>
      <c r="F19" s="27">
        <v>2384</v>
      </c>
      <c r="G19" s="27">
        <v>240</v>
      </c>
      <c r="H19" s="27">
        <v>0</v>
      </c>
      <c r="I19" s="27">
        <v>126</v>
      </c>
      <c r="J19" s="27">
        <v>258</v>
      </c>
      <c r="K19" s="27">
        <v>2524</v>
      </c>
      <c r="L19" s="27">
        <v>265</v>
      </c>
      <c r="M19" s="27">
        <v>327</v>
      </c>
      <c r="N19" s="27">
        <v>2807</v>
      </c>
      <c r="O19" s="27">
        <v>215</v>
      </c>
    </row>
    <row r="20" spans="1:15" ht="18" customHeight="1">
      <c r="A20" s="23" t="s">
        <v>12</v>
      </c>
      <c r="B20" s="4">
        <v>1</v>
      </c>
      <c r="C20" s="4">
        <v>0</v>
      </c>
      <c r="D20" s="27">
        <v>1</v>
      </c>
      <c r="E20" s="27">
        <v>0</v>
      </c>
      <c r="F20" s="27">
        <v>1</v>
      </c>
      <c r="G20" s="27">
        <v>0</v>
      </c>
      <c r="H20" s="27">
        <v>0</v>
      </c>
      <c r="I20" s="27">
        <v>0</v>
      </c>
      <c r="J20" s="27">
        <v>1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</row>
    <row r="21" spans="1:15" ht="18" customHeight="1">
      <c r="A21" s="23" t="s">
        <v>11</v>
      </c>
      <c r="B21" s="4">
        <v>2692</v>
      </c>
      <c r="C21" s="4">
        <v>7486</v>
      </c>
      <c r="D21" s="27">
        <v>6670</v>
      </c>
      <c r="E21" s="27">
        <v>724</v>
      </c>
      <c r="F21" s="27">
        <v>5617</v>
      </c>
      <c r="G21" s="27">
        <v>320</v>
      </c>
      <c r="H21" s="27">
        <v>9</v>
      </c>
      <c r="I21" s="27">
        <v>3931</v>
      </c>
      <c r="J21" s="27">
        <v>1333</v>
      </c>
      <c r="K21" s="27">
        <v>989</v>
      </c>
      <c r="L21" s="27">
        <v>417</v>
      </c>
      <c r="M21" s="27">
        <v>838</v>
      </c>
      <c r="N21" s="27">
        <v>2670</v>
      </c>
      <c r="O21" s="27">
        <v>676</v>
      </c>
    </row>
    <row r="22" spans="1:15" ht="18" customHeight="1">
      <c r="A22" s="23" t="s">
        <v>10</v>
      </c>
      <c r="B22" s="4">
        <v>20</v>
      </c>
      <c r="C22" s="4">
        <v>17</v>
      </c>
      <c r="D22" s="27">
        <v>19</v>
      </c>
      <c r="E22" s="27">
        <v>2</v>
      </c>
      <c r="F22" s="27">
        <v>14</v>
      </c>
      <c r="G22" s="27">
        <v>3</v>
      </c>
      <c r="H22" s="27">
        <v>0</v>
      </c>
      <c r="I22" s="27">
        <v>2</v>
      </c>
      <c r="J22" s="27">
        <v>2</v>
      </c>
      <c r="K22" s="27">
        <v>5</v>
      </c>
      <c r="L22" s="27">
        <v>10</v>
      </c>
      <c r="M22" s="27">
        <v>3</v>
      </c>
      <c r="N22" s="27">
        <v>15</v>
      </c>
      <c r="O22" s="27">
        <v>2</v>
      </c>
    </row>
    <row r="23" spans="1:15" ht="18" customHeight="1">
      <c r="A23" s="23" t="s">
        <v>9</v>
      </c>
      <c r="B23" s="4">
        <v>45</v>
      </c>
      <c r="C23" s="4">
        <v>30</v>
      </c>
      <c r="D23" s="27">
        <v>15</v>
      </c>
      <c r="E23" s="27">
        <v>1</v>
      </c>
      <c r="F23" s="27">
        <v>14</v>
      </c>
      <c r="G23" s="27">
        <v>0</v>
      </c>
      <c r="H23" s="27">
        <v>0</v>
      </c>
      <c r="I23" s="27">
        <v>0</v>
      </c>
      <c r="J23" s="27">
        <v>0</v>
      </c>
      <c r="K23" s="27">
        <v>4</v>
      </c>
      <c r="L23" s="27">
        <v>11</v>
      </c>
      <c r="M23" s="27">
        <v>2</v>
      </c>
      <c r="N23" s="27">
        <v>58</v>
      </c>
      <c r="O23" s="27">
        <v>30</v>
      </c>
    </row>
    <row r="24" spans="1:15" ht="18" customHeight="1">
      <c r="A24" s="23" t="s">
        <v>8</v>
      </c>
      <c r="B24" s="4">
        <v>621</v>
      </c>
      <c r="C24" s="4">
        <v>86</v>
      </c>
      <c r="D24" s="27">
        <v>63</v>
      </c>
      <c r="E24" s="27">
        <v>9</v>
      </c>
      <c r="F24" s="27">
        <v>33</v>
      </c>
      <c r="G24" s="27">
        <v>21</v>
      </c>
      <c r="H24" s="27">
        <v>0</v>
      </c>
      <c r="I24" s="27">
        <v>9</v>
      </c>
      <c r="J24" s="27">
        <v>7</v>
      </c>
      <c r="K24" s="27">
        <v>16</v>
      </c>
      <c r="L24" s="27">
        <v>31</v>
      </c>
      <c r="M24" s="27">
        <v>3</v>
      </c>
      <c r="N24" s="27">
        <v>641</v>
      </c>
      <c r="O24" s="27">
        <v>573</v>
      </c>
    </row>
    <row r="25" spans="1:15" ht="18" customHeight="1">
      <c r="A25" s="23" t="s">
        <v>7</v>
      </c>
      <c r="B25" s="4">
        <v>159</v>
      </c>
      <c r="C25" s="4">
        <v>33</v>
      </c>
      <c r="D25" s="27">
        <v>48</v>
      </c>
      <c r="E25" s="27">
        <v>13</v>
      </c>
      <c r="F25" s="27">
        <v>33</v>
      </c>
      <c r="G25" s="27">
        <v>2</v>
      </c>
      <c r="H25" s="27">
        <v>0</v>
      </c>
      <c r="I25" s="27">
        <v>1</v>
      </c>
      <c r="J25" s="27">
        <v>0</v>
      </c>
      <c r="K25" s="27">
        <v>0</v>
      </c>
      <c r="L25" s="27">
        <v>47</v>
      </c>
      <c r="M25" s="27">
        <v>8</v>
      </c>
      <c r="N25" s="27">
        <v>136</v>
      </c>
      <c r="O25" s="27">
        <v>100</v>
      </c>
    </row>
    <row r="26" spans="1:15" ht="18" customHeight="1" thickBot="1">
      <c r="A26" s="24" t="s">
        <v>6</v>
      </c>
      <c r="B26" s="4">
        <v>4</v>
      </c>
      <c r="C26" s="4">
        <v>6</v>
      </c>
      <c r="D26" s="27">
        <v>2</v>
      </c>
      <c r="E26" s="27">
        <v>0</v>
      </c>
      <c r="F26" s="27">
        <v>2</v>
      </c>
      <c r="G26" s="27">
        <v>0</v>
      </c>
      <c r="H26" s="27">
        <v>0</v>
      </c>
      <c r="I26" s="27">
        <v>0</v>
      </c>
      <c r="J26" s="27">
        <v>0</v>
      </c>
      <c r="K26" s="27">
        <v>1</v>
      </c>
      <c r="L26" s="27">
        <v>1</v>
      </c>
      <c r="M26" s="27">
        <v>1</v>
      </c>
      <c r="N26" s="27">
        <v>7</v>
      </c>
      <c r="O26" s="27">
        <v>2</v>
      </c>
    </row>
    <row r="27" spans="1:15" ht="18" customHeight="1" thickTop="1">
      <c r="A27" s="22" t="s">
        <v>5</v>
      </c>
      <c r="B27" s="2">
        <f aca="true" t="shared" si="0" ref="B27:O27">SUM(B8:B26)</f>
        <v>6596</v>
      </c>
      <c r="C27" s="2">
        <f t="shared" si="0"/>
        <v>11767</v>
      </c>
      <c r="D27" s="26">
        <f t="shared" si="0"/>
        <v>10449</v>
      </c>
      <c r="E27" s="26">
        <f t="shared" si="0"/>
        <v>1351</v>
      </c>
      <c r="F27" s="26">
        <f t="shared" si="0"/>
        <v>8443</v>
      </c>
      <c r="G27" s="26">
        <f t="shared" si="0"/>
        <v>644</v>
      </c>
      <c r="H27" s="26">
        <f t="shared" si="0"/>
        <v>11</v>
      </c>
      <c r="I27" s="26">
        <f t="shared" si="0"/>
        <v>4197</v>
      </c>
      <c r="J27" s="26">
        <f t="shared" si="0"/>
        <v>1743</v>
      </c>
      <c r="K27" s="26">
        <f t="shared" si="0"/>
        <v>3618</v>
      </c>
      <c r="L27" s="26">
        <f t="shared" si="0"/>
        <v>891</v>
      </c>
      <c r="M27" s="26">
        <f t="shared" si="0"/>
        <v>1332</v>
      </c>
      <c r="N27" s="26">
        <f t="shared" si="0"/>
        <v>6582</v>
      </c>
      <c r="O27" s="26">
        <f t="shared" si="0"/>
        <v>1665</v>
      </c>
    </row>
  </sheetData>
  <sheetProtection/>
  <mergeCells count="8">
    <mergeCell ref="I6:L6"/>
    <mergeCell ref="D6:H6"/>
    <mergeCell ref="N6:O6"/>
    <mergeCell ref="A2:O2"/>
    <mergeCell ref="A6:A7"/>
    <mergeCell ref="B6:B7"/>
    <mergeCell ref="C6:C7"/>
    <mergeCell ref="M6:M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&amp;C&amp;"ＭＳ 明朝,標準"-6-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xSplit="1" ySplit="7" topLeftCell="B8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15.140625" style="1" customWidth="1"/>
    <col min="2" max="3" width="10.421875" style="1" customWidth="1"/>
    <col min="4" max="8" width="8.140625" style="1" customWidth="1"/>
    <col min="9" max="10" width="9.00390625" style="1" customWidth="1"/>
    <col min="11" max="12" width="8.421875" style="1" customWidth="1"/>
    <col min="13" max="13" width="9.421875" style="1" customWidth="1"/>
    <col min="14" max="15" width="8.140625" style="1" customWidth="1"/>
    <col min="16" max="16384" width="9.00390625" style="1" customWidth="1"/>
  </cols>
  <sheetData>
    <row r="1" spans="1:14" s="20" customFormat="1" ht="18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18" customFormat="1" ht="18" customHeight="1">
      <c r="A2" s="162" t="s">
        <v>38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42"/>
    </row>
    <row r="3" spans="1:14" s="18" customFormat="1" ht="18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18" customFormat="1" ht="18" customHeight="1">
      <c r="A4" s="19" t="s">
        <v>43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5" ht="18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  <c r="O5" s="16" t="s">
        <v>36</v>
      </c>
    </row>
    <row r="6" spans="1:15" ht="18" customHeight="1">
      <c r="A6" s="163" t="s">
        <v>35</v>
      </c>
      <c r="B6" s="164" t="s">
        <v>34</v>
      </c>
      <c r="C6" s="164" t="s">
        <v>3</v>
      </c>
      <c r="D6" s="159" t="s">
        <v>33</v>
      </c>
      <c r="E6" s="160"/>
      <c r="F6" s="160"/>
      <c r="G6" s="160"/>
      <c r="H6" s="161"/>
      <c r="I6" s="156" t="s">
        <v>32</v>
      </c>
      <c r="J6" s="157"/>
      <c r="K6" s="157"/>
      <c r="L6" s="158"/>
      <c r="M6" s="163" t="s">
        <v>2</v>
      </c>
      <c r="N6" s="159" t="s">
        <v>0</v>
      </c>
      <c r="O6" s="161"/>
    </row>
    <row r="7" spans="1:15" ht="22.5">
      <c r="A7" s="152"/>
      <c r="B7" s="165"/>
      <c r="C7" s="165"/>
      <c r="D7" s="15"/>
      <c r="E7" s="8" t="s">
        <v>31</v>
      </c>
      <c r="F7" s="8" t="s">
        <v>30</v>
      </c>
      <c r="G7" s="8" t="s">
        <v>29</v>
      </c>
      <c r="H7" s="14" t="s">
        <v>28</v>
      </c>
      <c r="I7" s="13" t="s">
        <v>27</v>
      </c>
      <c r="J7" s="12" t="s">
        <v>26</v>
      </c>
      <c r="K7" s="11" t="s">
        <v>25</v>
      </c>
      <c r="L7" s="10" t="s">
        <v>4</v>
      </c>
      <c r="M7" s="152"/>
      <c r="N7" s="9"/>
      <c r="O7" s="8" t="s">
        <v>1</v>
      </c>
    </row>
    <row r="8" spans="1:15" ht="18" customHeight="1">
      <c r="A8" s="7" t="s">
        <v>24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</row>
    <row r="9" spans="1:15" ht="18" customHeight="1">
      <c r="A9" s="23" t="s">
        <v>23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15" ht="18" customHeight="1">
      <c r="A10" s="23" t="s">
        <v>22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8" customHeight="1">
      <c r="A11" s="23" t="s">
        <v>21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</row>
    <row r="12" spans="1:15" ht="18" customHeight="1">
      <c r="A12" s="23" t="s">
        <v>20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1:15" ht="18" customHeight="1">
      <c r="A13" s="23" t="s">
        <v>19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1:15" ht="18" customHeight="1">
      <c r="A14" s="23" t="s">
        <v>18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1:15" ht="18" customHeight="1">
      <c r="A15" s="23" t="s">
        <v>17</v>
      </c>
      <c r="B15" s="4">
        <v>0</v>
      </c>
      <c r="C15" s="4">
        <v>1</v>
      </c>
      <c r="D15" s="4">
        <v>1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</row>
    <row r="16" spans="1:15" ht="18" customHeight="1">
      <c r="A16" s="23" t="s">
        <v>16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1:15" ht="18" customHeight="1">
      <c r="A17" s="23" t="s">
        <v>15</v>
      </c>
      <c r="B17" s="4">
        <v>0</v>
      </c>
      <c r="C17" s="4">
        <v>4</v>
      </c>
      <c r="D17" s="4">
        <v>4</v>
      </c>
      <c r="E17" s="4">
        <v>0</v>
      </c>
      <c r="F17" s="4">
        <v>0</v>
      </c>
      <c r="G17" s="4">
        <v>4</v>
      </c>
      <c r="H17" s="4">
        <v>0</v>
      </c>
      <c r="I17" s="4">
        <v>4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1:15" ht="18" customHeight="1">
      <c r="A18" s="23" t="s">
        <v>14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</row>
    <row r="19" spans="1:15" ht="18" customHeight="1">
      <c r="A19" s="23" t="s">
        <v>13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</row>
    <row r="20" spans="1:15" ht="18" customHeight="1">
      <c r="A20" s="23" t="s">
        <v>12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1:15" ht="18" customHeight="1">
      <c r="A21" s="23" t="s">
        <v>11</v>
      </c>
      <c r="B21" s="4">
        <v>1569</v>
      </c>
      <c r="C21" s="4">
        <v>1928</v>
      </c>
      <c r="D21" s="4">
        <v>2063</v>
      </c>
      <c r="E21" s="4">
        <v>136</v>
      </c>
      <c r="F21" s="4">
        <v>1595</v>
      </c>
      <c r="G21" s="4">
        <v>325</v>
      </c>
      <c r="H21" s="4">
        <v>7</v>
      </c>
      <c r="I21" s="4">
        <v>324</v>
      </c>
      <c r="J21" s="4">
        <v>558</v>
      </c>
      <c r="K21" s="4">
        <v>573</v>
      </c>
      <c r="L21" s="4">
        <v>608</v>
      </c>
      <c r="M21" s="4">
        <v>272</v>
      </c>
      <c r="N21" s="4">
        <v>1162</v>
      </c>
      <c r="O21" s="4">
        <v>289</v>
      </c>
    </row>
    <row r="22" spans="1:15" ht="18" customHeight="1">
      <c r="A22" s="23" t="s">
        <v>10</v>
      </c>
      <c r="B22" s="4">
        <v>2</v>
      </c>
      <c r="C22" s="4">
        <v>2</v>
      </c>
      <c r="D22" s="4">
        <v>4</v>
      </c>
      <c r="E22" s="4">
        <v>0</v>
      </c>
      <c r="F22" s="4">
        <v>4</v>
      </c>
      <c r="G22" s="4">
        <v>0</v>
      </c>
      <c r="H22" s="4">
        <v>0</v>
      </c>
      <c r="I22" s="4">
        <v>0</v>
      </c>
      <c r="J22" s="4">
        <v>1</v>
      </c>
      <c r="K22" s="4">
        <v>3</v>
      </c>
      <c r="L22" s="4">
        <v>0</v>
      </c>
      <c r="M22" s="4">
        <v>0</v>
      </c>
      <c r="N22" s="4">
        <v>0</v>
      </c>
      <c r="O22" s="4">
        <v>0</v>
      </c>
    </row>
    <row r="23" spans="1:15" ht="18" customHeight="1">
      <c r="A23" s="23" t="s">
        <v>9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</row>
    <row r="24" spans="1:15" ht="18" customHeight="1">
      <c r="A24" s="23" t="s">
        <v>8</v>
      </c>
      <c r="B24" s="4">
        <v>674</v>
      </c>
      <c r="C24" s="4">
        <v>75</v>
      </c>
      <c r="D24" s="4">
        <v>51</v>
      </c>
      <c r="E24" s="4">
        <v>0</v>
      </c>
      <c r="F24" s="4">
        <v>27</v>
      </c>
      <c r="G24" s="4">
        <v>24</v>
      </c>
      <c r="H24" s="4">
        <v>0</v>
      </c>
      <c r="I24" s="4">
        <v>11</v>
      </c>
      <c r="J24" s="4">
        <v>9</v>
      </c>
      <c r="K24" s="4">
        <v>15</v>
      </c>
      <c r="L24" s="4">
        <v>16</v>
      </c>
      <c r="M24" s="4">
        <v>8</v>
      </c>
      <c r="N24" s="4">
        <v>690</v>
      </c>
      <c r="O24" s="4">
        <v>639</v>
      </c>
    </row>
    <row r="25" spans="1:15" ht="18" customHeight="1">
      <c r="A25" s="23" t="s">
        <v>7</v>
      </c>
      <c r="B25" s="4">
        <v>7</v>
      </c>
      <c r="C25" s="4">
        <v>4</v>
      </c>
      <c r="D25" s="4">
        <v>3</v>
      </c>
      <c r="E25" s="4">
        <v>1</v>
      </c>
      <c r="F25" s="4">
        <v>2</v>
      </c>
      <c r="G25" s="4">
        <v>0</v>
      </c>
      <c r="H25" s="4">
        <v>0</v>
      </c>
      <c r="I25" s="4">
        <v>0</v>
      </c>
      <c r="J25" s="4">
        <v>0</v>
      </c>
      <c r="K25" s="4">
        <v>2</v>
      </c>
      <c r="L25" s="4">
        <v>1</v>
      </c>
      <c r="M25" s="4">
        <v>0</v>
      </c>
      <c r="N25" s="4">
        <v>8</v>
      </c>
      <c r="O25" s="4">
        <v>4</v>
      </c>
    </row>
    <row r="26" spans="1:15" ht="18" customHeight="1" thickBot="1">
      <c r="A26" s="24" t="s">
        <v>6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1:15" ht="18" customHeight="1" thickTop="1">
      <c r="A27" s="22" t="s">
        <v>5</v>
      </c>
      <c r="B27" s="2">
        <f aca="true" t="shared" si="0" ref="B27:O27">SUM(B8:B26)</f>
        <v>2252</v>
      </c>
      <c r="C27" s="2">
        <f t="shared" si="0"/>
        <v>2014</v>
      </c>
      <c r="D27" s="2">
        <f t="shared" si="0"/>
        <v>2126</v>
      </c>
      <c r="E27" s="2">
        <f t="shared" si="0"/>
        <v>137</v>
      </c>
      <c r="F27" s="2">
        <f t="shared" si="0"/>
        <v>1629</v>
      </c>
      <c r="G27" s="2">
        <f t="shared" si="0"/>
        <v>353</v>
      </c>
      <c r="H27" s="2">
        <f t="shared" si="0"/>
        <v>7</v>
      </c>
      <c r="I27" s="2">
        <f t="shared" si="0"/>
        <v>339</v>
      </c>
      <c r="J27" s="2">
        <f t="shared" si="0"/>
        <v>569</v>
      </c>
      <c r="K27" s="2">
        <f t="shared" si="0"/>
        <v>593</v>
      </c>
      <c r="L27" s="2">
        <f t="shared" si="0"/>
        <v>625</v>
      </c>
      <c r="M27" s="2">
        <f t="shared" si="0"/>
        <v>280</v>
      </c>
      <c r="N27" s="2">
        <f t="shared" si="0"/>
        <v>1860</v>
      </c>
      <c r="O27" s="2">
        <f t="shared" si="0"/>
        <v>932</v>
      </c>
    </row>
  </sheetData>
  <sheetProtection/>
  <mergeCells count="8">
    <mergeCell ref="I6:L6"/>
    <mergeCell ref="D6:H6"/>
    <mergeCell ref="N6:O6"/>
    <mergeCell ref="A2:O2"/>
    <mergeCell ref="A6:A7"/>
    <mergeCell ref="B6:B7"/>
    <mergeCell ref="C6:C7"/>
    <mergeCell ref="M6:M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&amp;C&amp;"ＭＳ 明朝,標準"-7-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xSplit="1" ySplit="7" topLeftCell="B8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15.140625" style="1" customWidth="1"/>
    <col min="2" max="3" width="10.421875" style="1" customWidth="1"/>
    <col min="4" max="8" width="8.140625" style="1" customWidth="1"/>
    <col min="9" max="10" width="9.00390625" style="1" customWidth="1"/>
    <col min="11" max="12" width="8.421875" style="1" customWidth="1"/>
    <col min="13" max="13" width="9.421875" style="1" customWidth="1"/>
    <col min="14" max="15" width="8.140625" style="1" customWidth="1"/>
    <col min="16" max="16384" width="9.00390625" style="1" customWidth="1"/>
  </cols>
  <sheetData>
    <row r="1" spans="1:14" s="20" customFormat="1" ht="18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18" customFormat="1" ht="18" customHeight="1">
      <c r="A2" s="162" t="s">
        <v>38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42"/>
    </row>
    <row r="3" spans="1:14" s="18" customFormat="1" ht="18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18" customFormat="1" ht="18" customHeight="1">
      <c r="A4" s="19" t="s">
        <v>44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5" ht="18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  <c r="O5" s="16" t="s">
        <v>36</v>
      </c>
    </row>
    <row r="6" spans="1:15" ht="18" customHeight="1">
      <c r="A6" s="163" t="s">
        <v>35</v>
      </c>
      <c r="B6" s="164" t="s">
        <v>34</v>
      </c>
      <c r="C6" s="164" t="s">
        <v>3</v>
      </c>
      <c r="D6" s="159" t="s">
        <v>33</v>
      </c>
      <c r="E6" s="160"/>
      <c r="F6" s="160"/>
      <c r="G6" s="160"/>
      <c r="H6" s="161"/>
      <c r="I6" s="156" t="s">
        <v>32</v>
      </c>
      <c r="J6" s="157"/>
      <c r="K6" s="157"/>
      <c r="L6" s="158"/>
      <c r="M6" s="163" t="s">
        <v>2</v>
      </c>
      <c r="N6" s="159" t="s">
        <v>0</v>
      </c>
      <c r="O6" s="161"/>
    </row>
    <row r="7" spans="1:15" ht="22.5">
      <c r="A7" s="152"/>
      <c r="B7" s="165"/>
      <c r="C7" s="165"/>
      <c r="D7" s="15"/>
      <c r="E7" s="8" t="s">
        <v>31</v>
      </c>
      <c r="F7" s="8" t="s">
        <v>30</v>
      </c>
      <c r="G7" s="8" t="s">
        <v>29</v>
      </c>
      <c r="H7" s="14" t="s">
        <v>28</v>
      </c>
      <c r="I7" s="13" t="s">
        <v>27</v>
      </c>
      <c r="J7" s="12" t="s">
        <v>26</v>
      </c>
      <c r="K7" s="11" t="s">
        <v>25</v>
      </c>
      <c r="L7" s="10" t="s">
        <v>4</v>
      </c>
      <c r="M7" s="152"/>
      <c r="N7" s="9"/>
      <c r="O7" s="8" t="s">
        <v>1</v>
      </c>
    </row>
    <row r="8" spans="1:15" ht="18" customHeight="1">
      <c r="A8" s="7" t="s">
        <v>24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</row>
    <row r="9" spans="1:15" ht="18" customHeight="1">
      <c r="A9" s="23" t="s">
        <v>23</v>
      </c>
      <c r="B9" s="4">
        <v>0</v>
      </c>
      <c r="C9" s="4">
        <v>5</v>
      </c>
      <c r="D9" s="4">
        <v>2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3</v>
      </c>
      <c r="O9" s="4">
        <v>0</v>
      </c>
    </row>
    <row r="10" spans="1:15" ht="18" customHeight="1">
      <c r="A10" s="23" t="s">
        <v>22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8" customHeight="1">
      <c r="A11" s="23" t="s">
        <v>21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</row>
    <row r="12" spans="1:15" ht="18" customHeight="1">
      <c r="A12" s="23" t="s">
        <v>20</v>
      </c>
      <c r="B12" s="4">
        <v>81</v>
      </c>
      <c r="C12" s="4">
        <v>22</v>
      </c>
      <c r="D12" s="4">
        <v>48</v>
      </c>
      <c r="E12" s="4">
        <v>4</v>
      </c>
      <c r="F12" s="4">
        <v>44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47</v>
      </c>
      <c r="M12" s="4">
        <v>5</v>
      </c>
      <c r="N12" s="4">
        <v>50</v>
      </c>
      <c r="O12" s="4">
        <v>33</v>
      </c>
    </row>
    <row r="13" spans="1:15" ht="18" customHeight="1">
      <c r="A13" s="23" t="s">
        <v>19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1:15" ht="18" customHeight="1">
      <c r="A14" s="23" t="s">
        <v>18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1:15" ht="18" customHeight="1">
      <c r="A15" s="23" t="s">
        <v>17</v>
      </c>
      <c r="B15" s="4">
        <v>0</v>
      </c>
      <c r="C15" s="4">
        <v>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2</v>
      </c>
      <c r="O15" s="4">
        <v>0</v>
      </c>
    </row>
    <row r="16" spans="1:15" ht="18" customHeight="1">
      <c r="A16" s="23" t="s">
        <v>16</v>
      </c>
      <c r="B16" s="4">
        <v>0</v>
      </c>
      <c r="C16" s="4">
        <v>1</v>
      </c>
      <c r="D16" s="4">
        <v>1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</row>
    <row r="17" spans="1:15" ht="18.75" customHeight="1">
      <c r="A17" s="28" t="s">
        <v>15</v>
      </c>
      <c r="B17" s="27">
        <v>524</v>
      </c>
      <c r="C17" s="27">
        <v>4756</v>
      </c>
      <c r="D17" s="27">
        <v>4299</v>
      </c>
      <c r="E17" s="27">
        <v>15</v>
      </c>
      <c r="F17" s="27">
        <v>1267</v>
      </c>
      <c r="G17" s="27">
        <v>3012</v>
      </c>
      <c r="H17" s="27">
        <v>5</v>
      </c>
      <c r="I17" s="27">
        <v>3372</v>
      </c>
      <c r="J17" s="27">
        <v>731</v>
      </c>
      <c r="K17" s="27">
        <v>189</v>
      </c>
      <c r="L17" s="27">
        <v>7</v>
      </c>
      <c r="M17" s="27">
        <v>202</v>
      </c>
      <c r="N17" s="27">
        <v>779</v>
      </c>
      <c r="O17" s="27">
        <v>6</v>
      </c>
    </row>
    <row r="18" spans="1:15" ht="18" customHeight="1">
      <c r="A18" s="23" t="s">
        <v>14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</row>
    <row r="19" spans="1:15" ht="18" customHeight="1">
      <c r="A19" s="23" t="s">
        <v>13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</row>
    <row r="20" spans="1:15" ht="18" customHeight="1">
      <c r="A20" s="23" t="s">
        <v>12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1:15" ht="18" customHeight="1">
      <c r="A21" s="23" t="s">
        <v>11</v>
      </c>
      <c r="B21" s="4">
        <v>189</v>
      </c>
      <c r="C21" s="4">
        <v>131</v>
      </c>
      <c r="D21" s="4">
        <v>106</v>
      </c>
      <c r="E21" s="4">
        <v>30</v>
      </c>
      <c r="F21" s="4">
        <v>59</v>
      </c>
      <c r="G21" s="4">
        <v>0</v>
      </c>
      <c r="H21" s="4">
        <v>17</v>
      </c>
      <c r="I21" s="4">
        <v>2</v>
      </c>
      <c r="J21" s="4">
        <v>2</v>
      </c>
      <c r="K21" s="4">
        <v>24</v>
      </c>
      <c r="L21" s="4">
        <v>78</v>
      </c>
      <c r="M21" s="4">
        <v>12</v>
      </c>
      <c r="N21" s="4">
        <v>202</v>
      </c>
      <c r="O21" s="4">
        <v>88</v>
      </c>
    </row>
    <row r="22" spans="1:15" ht="18" customHeight="1">
      <c r="A22" s="23" t="s">
        <v>10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1:15" ht="18" customHeight="1">
      <c r="A23" s="23" t="s">
        <v>9</v>
      </c>
      <c r="B23" s="4">
        <v>38920</v>
      </c>
      <c r="C23" s="4">
        <v>31935</v>
      </c>
      <c r="D23" s="4">
        <v>31118</v>
      </c>
      <c r="E23" s="4">
        <v>21768</v>
      </c>
      <c r="F23" s="4">
        <v>8573</v>
      </c>
      <c r="G23" s="4">
        <v>776</v>
      </c>
      <c r="H23" s="4">
        <v>1</v>
      </c>
      <c r="I23" s="4">
        <v>6519</v>
      </c>
      <c r="J23" s="4">
        <v>5898</v>
      </c>
      <c r="K23" s="4">
        <v>3709</v>
      </c>
      <c r="L23" s="4">
        <v>14992</v>
      </c>
      <c r="M23" s="4">
        <v>3556</v>
      </c>
      <c r="N23" s="4">
        <v>36181</v>
      </c>
      <c r="O23" s="4">
        <v>20022</v>
      </c>
    </row>
    <row r="24" spans="1:15" ht="18" customHeight="1">
      <c r="A24" s="23" t="s">
        <v>8</v>
      </c>
      <c r="B24" s="4">
        <v>23</v>
      </c>
      <c r="C24" s="4">
        <v>18</v>
      </c>
      <c r="D24" s="4">
        <v>16</v>
      </c>
      <c r="E24" s="4">
        <v>15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4</v>
      </c>
      <c r="L24" s="4">
        <v>11</v>
      </c>
      <c r="M24" s="4">
        <v>10</v>
      </c>
      <c r="N24" s="4">
        <v>15</v>
      </c>
      <c r="O24" s="4">
        <v>2</v>
      </c>
    </row>
    <row r="25" spans="1:15" ht="18" customHeight="1">
      <c r="A25" s="23" t="s">
        <v>7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1:15" ht="18" customHeight="1" thickBot="1">
      <c r="A26" s="24" t="s">
        <v>6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1:15" ht="18" customHeight="1" thickTop="1">
      <c r="A27" s="22" t="s">
        <v>5</v>
      </c>
      <c r="B27" s="2">
        <f aca="true" t="shared" si="0" ref="B27:O27">SUM(B8:B26)</f>
        <v>39737</v>
      </c>
      <c r="C27" s="2">
        <f t="shared" si="0"/>
        <v>36870</v>
      </c>
      <c r="D27" s="2">
        <f t="shared" si="0"/>
        <v>35590</v>
      </c>
      <c r="E27" s="2">
        <f t="shared" si="0"/>
        <v>21832</v>
      </c>
      <c r="F27" s="2">
        <f t="shared" si="0"/>
        <v>9944</v>
      </c>
      <c r="G27" s="2">
        <f t="shared" si="0"/>
        <v>3791</v>
      </c>
      <c r="H27" s="2">
        <f t="shared" si="0"/>
        <v>23</v>
      </c>
      <c r="I27" s="2">
        <f t="shared" si="0"/>
        <v>9894</v>
      </c>
      <c r="J27" s="2">
        <f t="shared" si="0"/>
        <v>6632</v>
      </c>
      <c r="K27" s="2">
        <f t="shared" si="0"/>
        <v>3929</v>
      </c>
      <c r="L27" s="2">
        <f t="shared" si="0"/>
        <v>15135</v>
      </c>
      <c r="M27" s="2">
        <f t="shared" si="0"/>
        <v>3785</v>
      </c>
      <c r="N27" s="2">
        <f t="shared" si="0"/>
        <v>37232</v>
      </c>
      <c r="O27" s="2">
        <f t="shared" si="0"/>
        <v>20151</v>
      </c>
    </row>
  </sheetData>
  <sheetProtection/>
  <mergeCells count="8">
    <mergeCell ref="I6:L6"/>
    <mergeCell ref="D6:H6"/>
    <mergeCell ref="N6:O6"/>
    <mergeCell ref="A2:O2"/>
    <mergeCell ref="A6:A7"/>
    <mergeCell ref="B6:B7"/>
    <mergeCell ref="C6:C7"/>
    <mergeCell ref="M6:M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&amp;C&amp;"ＭＳ 明朝,標準"-8-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xSplit="1" ySplit="7" topLeftCell="B8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15.140625" style="1" customWidth="1"/>
    <col min="2" max="3" width="10.421875" style="1" customWidth="1"/>
    <col min="4" max="8" width="8.140625" style="1" customWidth="1"/>
    <col min="9" max="10" width="9.00390625" style="1" customWidth="1"/>
    <col min="11" max="12" width="8.421875" style="1" customWidth="1"/>
    <col min="13" max="13" width="9.421875" style="1" customWidth="1"/>
    <col min="14" max="15" width="8.140625" style="1" customWidth="1"/>
    <col min="16" max="16384" width="9.00390625" style="1" customWidth="1"/>
  </cols>
  <sheetData>
    <row r="1" spans="1:14" s="20" customFormat="1" ht="18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18" customFormat="1" ht="18" customHeight="1">
      <c r="A2" s="162" t="s">
        <v>38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42"/>
    </row>
    <row r="3" spans="1:14" s="18" customFormat="1" ht="18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18" customFormat="1" ht="18" customHeight="1">
      <c r="A4" s="19" t="s">
        <v>45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5" ht="18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  <c r="O5" s="16" t="s">
        <v>36</v>
      </c>
    </row>
    <row r="6" spans="1:15" ht="18" customHeight="1">
      <c r="A6" s="163" t="s">
        <v>35</v>
      </c>
      <c r="B6" s="164" t="s">
        <v>34</v>
      </c>
      <c r="C6" s="164" t="s">
        <v>3</v>
      </c>
      <c r="D6" s="159" t="s">
        <v>33</v>
      </c>
      <c r="E6" s="160"/>
      <c r="F6" s="160"/>
      <c r="G6" s="160"/>
      <c r="H6" s="161"/>
      <c r="I6" s="156" t="s">
        <v>32</v>
      </c>
      <c r="J6" s="157"/>
      <c r="K6" s="157"/>
      <c r="L6" s="158"/>
      <c r="M6" s="163" t="s">
        <v>2</v>
      </c>
      <c r="N6" s="159" t="s">
        <v>0</v>
      </c>
      <c r="O6" s="161"/>
    </row>
    <row r="7" spans="1:15" ht="22.5">
      <c r="A7" s="152"/>
      <c r="B7" s="165"/>
      <c r="C7" s="165"/>
      <c r="D7" s="15"/>
      <c r="E7" s="8" t="s">
        <v>31</v>
      </c>
      <c r="F7" s="8" t="s">
        <v>30</v>
      </c>
      <c r="G7" s="8" t="s">
        <v>29</v>
      </c>
      <c r="H7" s="14" t="s">
        <v>28</v>
      </c>
      <c r="I7" s="13" t="s">
        <v>27</v>
      </c>
      <c r="J7" s="12" t="s">
        <v>26</v>
      </c>
      <c r="K7" s="11" t="s">
        <v>25</v>
      </c>
      <c r="L7" s="10" t="s">
        <v>4</v>
      </c>
      <c r="M7" s="152"/>
      <c r="N7" s="9"/>
      <c r="O7" s="8" t="s">
        <v>1</v>
      </c>
    </row>
    <row r="8" spans="1:15" ht="18" customHeight="1">
      <c r="A8" s="7" t="s">
        <v>24</v>
      </c>
      <c r="B8" s="30">
        <f>SUM('別表４－１　行政不服審査法による不服申立て'!B8,'別表４－２　行政不服審査法によらない不服申立て'!B8)</f>
        <v>37</v>
      </c>
      <c r="C8" s="30">
        <f>SUM('別表４－１　行政不服審査法による不服申立て'!C8,'別表４－２　行政不服審査法によらない不服申立て'!C8)</f>
        <v>3</v>
      </c>
      <c r="D8" s="30">
        <f>SUM('別表４－１　行政不服審査法による不服申立て'!D8,'別表４－２　行政不服審査法によらない不服申立て'!D8)</f>
        <v>20</v>
      </c>
      <c r="E8" s="30">
        <f>SUM('別表４－１　行政不服審査法による不服申立て'!E8,'別表４－２　行政不服審査法によらない不服申立て'!E8)</f>
        <v>1</v>
      </c>
      <c r="F8" s="30">
        <f>SUM('別表４－１　行政不服審査法による不服申立て'!F8,'別表４－２　行政不服審査法によらない不服申立て'!F8)</f>
        <v>19</v>
      </c>
      <c r="G8" s="30">
        <f>SUM('別表４－１　行政不服審査法による不服申立て'!G8,'別表４－２　行政不服審査法によらない不服申立て'!G8)</f>
        <v>0</v>
      </c>
      <c r="H8" s="30">
        <f>SUM('別表４－１　行政不服審査法による不服申立て'!H8,'別表４－２　行政不服審査法によらない不服申立て'!H8)</f>
        <v>0</v>
      </c>
      <c r="I8" s="30">
        <f>SUM('別表４－１　行政不服審査法による不服申立て'!I8,'別表４－２　行政不服審査法によらない不服申立て'!I8)</f>
        <v>0</v>
      </c>
      <c r="J8" s="30">
        <f>SUM('別表４－１　行政不服審査法による不服申立て'!J8,'別表４－２　行政不服審査法によらない不服申立て'!J8)</f>
        <v>0</v>
      </c>
      <c r="K8" s="30">
        <f>SUM('別表４－１　行政不服審査法による不服申立て'!K8,'別表４－２　行政不服審査法によらない不服申立て'!K8)</f>
        <v>0</v>
      </c>
      <c r="L8" s="30">
        <f>SUM('別表４－１　行政不服審査法による不服申立て'!L8,'別表４－２　行政不服審査法によらない不服申立て'!L8)</f>
        <v>20</v>
      </c>
      <c r="M8" s="30">
        <f>SUM('別表４－１　行政不服審査法による不服申立て'!M8,'別表４－２　行政不服審査法によらない不服申立て'!M8)</f>
        <v>0</v>
      </c>
      <c r="N8" s="30">
        <f>SUM('別表４－１　行政不服審査法による不服申立て'!N8,'別表４－２　行政不服審査法によらない不服申立て'!N8)</f>
        <v>20</v>
      </c>
      <c r="O8" s="30">
        <f>SUM('別表４－１　行政不服審査法による不服申立て'!O8,'別表４－２　行政不服審査法によらない不服申立て'!O8)</f>
        <v>17</v>
      </c>
    </row>
    <row r="9" spans="1:15" ht="18" customHeight="1">
      <c r="A9" s="23" t="s">
        <v>23</v>
      </c>
      <c r="B9" s="30">
        <f>SUM('別表４－１　行政不服審査法による不服申立て'!B9,'別表４－２　行政不服審査法によらない不服申立て'!B9)</f>
        <v>66</v>
      </c>
      <c r="C9" s="30">
        <f>SUM('別表４－１　行政不服審査法による不服申立て'!C9,'別表４－２　行政不服審査法によらない不服申立て'!C9)</f>
        <v>69</v>
      </c>
      <c r="D9" s="30">
        <f>SUM('別表４－１　行政不服審査法による不服申立て'!D9,'別表４－２　行政不服審査法によらない不服申立て'!D9)</f>
        <v>95</v>
      </c>
      <c r="E9" s="30">
        <f>SUM('別表４－１　行政不服審査法による不服申立て'!E9,'別表４－２　行政不服審査法によらない不服申立て'!E9)</f>
        <v>2</v>
      </c>
      <c r="F9" s="30">
        <f>SUM('別表４－１　行政不服審査法による不服申立て'!F9,'別表４－２　行政不服審査法によらない不服申立て'!F9)</f>
        <v>79</v>
      </c>
      <c r="G9" s="30">
        <f>SUM('別表４－１　行政不服審査法による不服申立て'!G9,'別表４－２　行政不服審査法によらない不服申立て'!G9)</f>
        <v>12</v>
      </c>
      <c r="H9" s="30">
        <f>SUM('別表４－１　行政不服審査法による不服申立て'!H9,'別表４－２　行政不服審査法によらない不服申立て'!H9)</f>
        <v>2</v>
      </c>
      <c r="I9" s="30">
        <f>SUM('別表４－１　行政不服審査法による不服申立て'!I9,'別表４－２　行政不服審査法によらない不服申立て'!I9)</f>
        <v>9</v>
      </c>
      <c r="J9" s="30">
        <f>SUM('別表４－１　行政不服審査法による不服申立て'!J9,'別表４－２　行政不服審査法によらない不服申立て'!J9)</f>
        <v>23</v>
      </c>
      <c r="K9" s="30">
        <f>SUM('別表４－１　行政不服審査法による不服申立て'!K9,'別表４－２　行政不服審査法によらない不服申立て'!K9)</f>
        <v>11</v>
      </c>
      <c r="L9" s="30">
        <f>SUM('別表４－１　行政不服審査法による不服申立て'!L9,'別表４－２　行政不服審査法によらない不服申立て'!L9)</f>
        <v>52</v>
      </c>
      <c r="M9" s="30">
        <f>SUM('別表４－１　行政不服審査法による不服申立て'!M9,'別表４－２　行政不服審査法によらない不服申立て'!M9)</f>
        <v>6</v>
      </c>
      <c r="N9" s="30">
        <f>SUM('別表４－１　行政不服審査法による不服申立て'!N9,'別表４－２　行政不服審査法によらない不服申立て'!N9)</f>
        <v>34</v>
      </c>
      <c r="O9" s="30">
        <f>SUM('別表４－１　行政不服審査法による不服申立て'!O9,'別表４－２　行政不服審査法によらない不服申立て'!O9)</f>
        <v>4</v>
      </c>
    </row>
    <row r="10" spans="1:15" ht="18" customHeight="1">
      <c r="A10" s="23" t="s">
        <v>22</v>
      </c>
      <c r="B10" s="30">
        <f>SUM('別表４－１　行政不服審査法による不服申立て'!B10,'別表４－２　行政不服審査法によらない不服申立て'!B10)</f>
        <v>10</v>
      </c>
      <c r="C10" s="30">
        <f>SUM('別表４－１　行政不服審査法による不服申立て'!C10,'別表４－２　行政不服審査法によらない不服申立て'!C10)</f>
        <v>8</v>
      </c>
      <c r="D10" s="30">
        <f>SUM('別表４－１　行政不服審査法による不服申立て'!D10,'別表４－２　行政不服審査法によらない不服申立て'!D10)</f>
        <v>8</v>
      </c>
      <c r="E10" s="30">
        <f>SUM('別表４－１　行政不服審査法による不服申立て'!E10,'別表４－２　行政不服審査法によらない不服申立て'!E10)</f>
        <v>2</v>
      </c>
      <c r="F10" s="30">
        <f>SUM('別表４－１　行政不服審査法による不服申立て'!F10,'別表４－２　行政不服審査法によらない不服申立て'!F10)</f>
        <v>6</v>
      </c>
      <c r="G10" s="30">
        <f>SUM('別表４－１　行政不服審査法による不服申立て'!G10,'別表４－２　行政不服審査法によらない不服申立て'!G10)</f>
        <v>0</v>
      </c>
      <c r="H10" s="30">
        <f>SUM('別表４－１　行政不服審査法による不服申立て'!H10,'別表４－２　行政不服審査法によらない不服申立て'!H10)</f>
        <v>0</v>
      </c>
      <c r="I10" s="30">
        <f>SUM('別表４－１　行政不服審査法による不服申立て'!I10,'別表４－２　行政不服審査法によらない不服申立て'!I10)</f>
        <v>0</v>
      </c>
      <c r="J10" s="30">
        <f>SUM('別表４－１　行政不服審査法による不服申立て'!J10,'別表４－２　行政不服審査法によらない不服申立て'!J10)</f>
        <v>2</v>
      </c>
      <c r="K10" s="30">
        <f>SUM('別表４－１　行政不服審査法による不服申立て'!K10,'別表４－２　行政不服審査法によらない不服申立て'!K10)</f>
        <v>4</v>
      </c>
      <c r="L10" s="30">
        <f>SUM('別表４－１　行政不服審査法による不服申立て'!L10,'別表４－２　行政不服審査法によらない不服申立て'!L10)</f>
        <v>2</v>
      </c>
      <c r="M10" s="30">
        <f>SUM('別表４－１　行政不服審査法による不服申立て'!M10,'別表４－２　行政不服審査法によらない不服申立て'!M10)</f>
        <v>4</v>
      </c>
      <c r="N10" s="30">
        <f>SUM('別表４－１　行政不服審査法による不服申立て'!N10,'別表４－２　行政不服審査法によらない不服申立て'!N10)</f>
        <v>6</v>
      </c>
      <c r="O10" s="30">
        <f>SUM('別表４－１　行政不服審査法による不服申立て'!O10,'別表４－２　行政不服審査法によらない不服申立て'!O10)</f>
        <v>4</v>
      </c>
    </row>
    <row r="11" spans="1:15" ht="18" customHeight="1">
      <c r="A11" s="23" t="s">
        <v>21</v>
      </c>
      <c r="B11" s="30">
        <f>SUM('別表４－１　行政不服審査法による不服申立て'!B11,'別表４－２　行政不服審査法によらない不服申立て'!B11)</f>
        <v>17</v>
      </c>
      <c r="C11" s="30">
        <f>SUM('別表４－１　行政不服審査法による不服申立て'!C11,'別表４－２　行政不服審査法によらない不服申立て'!C11)</f>
        <v>9</v>
      </c>
      <c r="D11" s="30">
        <f>SUM('別表４－１　行政不服審査法による不服申立て'!D11,'別表４－２　行政不服審査法によらない不服申立て'!D11)</f>
        <v>24</v>
      </c>
      <c r="E11" s="30">
        <f>SUM('別表４－１　行政不服審査法による不服申立て'!E11,'別表４－２　行政不服審査法によらない不服申立て'!E11)</f>
        <v>0</v>
      </c>
      <c r="F11" s="30">
        <f>SUM('別表４－１　行政不服審査法による不服申立て'!F11,'別表４－２　行政不服審査法によらない不服申立て'!F11)</f>
        <v>24</v>
      </c>
      <c r="G11" s="30">
        <f>SUM('別表４－１　行政不服審査法による不服申立て'!G11,'別表４－２　行政不服審査法によらない不服申立て'!G11)</f>
        <v>0</v>
      </c>
      <c r="H11" s="30">
        <f>SUM('別表４－１　行政不服審査法による不服申立て'!H11,'別表４－２　行政不服審査法によらない不服申立て'!H11)</f>
        <v>0</v>
      </c>
      <c r="I11" s="30">
        <f>SUM('別表４－１　行政不服審査法による不服申立て'!I11,'別表４－２　行政不服審査法によらない不服申立て'!I11)</f>
        <v>4</v>
      </c>
      <c r="J11" s="30">
        <f>SUM('別表４－１　行政不服審査法による不服申立て'!J11,'別表４－２　行政不服審査法によらない不服申立て'!J11)</f>
        <v>19</v>
      </c>
      <c r="K11" s="30">
        <f>SUM('別表４－１　行政不服審査法による不服申立て'!K11,'別表４－２　行政不服審査法によらない不服申立て'!K11)</f>
        <v>1</v>
      </c>
      <c r="L11" s="30">
        <f>SUM('別表４－１　行政不服審査法による不服申立て'!L11,'別表４－２　行政不服審査法によらない不服申立て'!L11)</f>
        <v>0</v>
      </c>
      <c r="M11" s="30">
        <f>SUM('別表４－１　行政不服審査法による不服申立て'!M11,'別表４－２　行政不服審査法によらない不服申立て'!M11)</f>
        <v>0</v>
      </c>
      <c r="N11" s="30">
        <f>SUM('別表４－１　行政不服審査法による不服申立て'!N11,'別表４－２　行政不服審査法によらない不服申立て'!N11)</f>
        <v>2</v>
      </c>
      <c r="O11" s="30">
        <f>SUM('別表４－１　行政不服審査法による不服申立て'!O11,'別表４－２　行政不服審査法によらない不服申立て'!O11)</f>
        <v>0</v>
      </c>
    </row>
    <row r="12" spans="1:15" ht="18" customHeight="1">
      <c r="A12" s="23" t="s">
        <v>20</v>
      </c>
      <c r="B12" s="30">
        <f>SUM('別表４－１　行政不服審査法による不服申立て'!B12,'別表４－２　行政不服審査法によらない不服申立て'!B12)</f>
        <v>88</v>
      </c>
      <c r="C12" s="30">
        <f>SUM('別表４－１　行政不服審査法による不服申立て'!C12,'別表４－２　行政不服審査法によらない不服申立て'!C12)</f>
        <v>56</v>
      </c>
      <c r="D12" s="30">
        <f>SUM('別表４－１　行政不服審査法による不服申立て'!D12,'別表４－２　行政不服審査法によらない不服申立て'!D12)</f>
        <v>86</v>
      </c>
      <c r="E12" s="30">
        <f>SUM('別表４－１　行政不服審査法による不服申立て'!E12,'別表４－２　行政不服審査法によらない不服申立て'!E12)</f>
        <v>4</v>
      </c>
      <c r="F12" s="30">
        <f>SUM('別表４－１　行政不服審査法による不服申立て'!F12,'別表４－２　行政不服審査法によらない不服申立て'!F12)</f>
        <v>76</v>
      </c>
      <c r="G12" s="30">
        <f>SUM('別表４－１　行政不服審査法による不服申立て'!G12,'別表４－２　行政不服審査法によらない不服申立て'!G12)</f>
        <v>6</v>
      </c>
      <c r="H12" s="30">
        <f>SUM('別表４－１　行政不服審査法による不服申立て'!H12,'別表４－２　行政不服審査法によらない不服申立て'!H12)</f>
        <v>0</v>
      </c>
      <c r="I12" s="30">
        <f>SUM('別表４－１　行政不服審査法による不服申立て'!I12,'別表４－２　行政不服審査法によらない不服申立て'!I12)</f>
        <v>14</v>
      </c>
      <c r="J12" s="30">
        <f>SUM('別表４－１　行政不服審査法による不服申立て'!J12,'別表４－２　行政不服審査法によらない不服申立て'!J12)</f>
        <v>24</v>
      </c>
      <c r="K12" s="30">
        <f>SUM('別表４－１　行政不服審査法による不服申立て'!K12,'別表４－２　行政不服審査法によらない不服申立て'!K12)</f>
        <v>1</v>
      </c>
      <c r="L12" s="30">
        <f>SUM('別表４－１　行政不服審査法による不服申立て'!L12,'別表４－２　行政不服審査法によらない不服申立て'!L12)</f>
        <v>47</v>
      </c>
      <c r="M12" s="30">
        <f>SUM('別表４－１　行政不服審査法による不服申立て'!M12,'別表４－２　行政不服審査法によらない不服申立て'!M12)</f>
        <v>6</v>
      </c>
      <c r="N12" s="30">
        <f>SUM('別表４－１　行政不服審査法による不服申立て'!N12,'別表４－２　行政不服審査法によらない不服申立て'!N12)</f>
        <v>52</v>
      </c>
      <c r="O12" s="30">
        <f>SUM('別表４－１　行政不服審査法による不服申立て'!O12,'別表４－２　行政不服審査法によらない不服申立て'!O12)</f>
        <v>34</v>
      </c>
    </row>
    <row r="13" spans="1:15" ht="18" customHeight="1">
      <c r="A13" s="23" t="s">
        <v>19</v>
      </c>
      <c r="B13" s="30">
        <f>SUM('別表４－１　行政不服審査法による不服申立て'!B13,'別表４－２　行政不服審査法によらない不服申立て'!B13)</f>
        <v>22</v>
      </c>
      <c r="C13" s="30">
        <f>SUM('別表４－１　行政不服審査法による不服申立て'!C13,'別表４－２　行政不服審査法によらない不服申立て'!C13)</f>
        <v>50</v>
      </c>
      <c r="D13" s="30">
        <f>SUM('別表４－１　行政不服審査法による不服申立て'!D13,'別表４－２　行政不服審査法によらない不服申立て'!D13)</f>
        <v>27</v>
      </c>
      <c r="E13" s="30">
        <f>SUM('別表４－１　行政不服審査法による不服申立て'!E13,'別表４－２　行政不服審査法によらない不服申立て'!E13)</f>
        <v>0</v>
      </c>
      <c r="F13" s="30">
        <f>SUM('別表４－１　行政不服審査法による不服申立て'!F13,'別表４－２　行政不服審査法によらない不服申立て'!F13)</f>
        <v>27</v>
      </c>
      <c r="G13" s="30">
        <f>SUM('別表４－１　行政不服審査法による不服申立て'!G13,'別表４－２　行政不服審査法によらない不服申立て'!G13)</f>
        <v>0</v>
      </c>
      <c r="H13" s="30">
        <f>SUM('別表４－１　行政不服審査法による不服申立て'!H13,'別表４－２　行政不服審査法によらない不服申立て'!H13)</f>
        <v>0</v>
      </c>
      <c r="I13" s="30">
        <f>SUM('別表４－１　行政不服審査法による不服申立て'!I13,'別表４－２　行政不服審査法によらない不服申立て'!I13)</f>
        <v>0</v>
      </c>
      <c r="J13" s="30">
        <f>SUM('別表４－１　行政不服審査法による不服申立て'!J13,'別表４－２　行政不服審査法によらない不服申立て'!J13)</f>
        <v>0</v>
      </c>
      <c r="K13" s="30">
        <f>SUM('別表４－１　行政不服審査法による不服申立て'!K13,'別表４－２　行政不服審査法によらない不服申立て'!K13)</f>
        <v>23</v>
      </c>
      <c r="L13" s="30">
        <f>SUM('別表４－１　行政不服審査法による不服申立て'!L13,'別表４－２　行政不服審査法によらない不服申立て'!L13)</f>
        <v>4</v>
      </c>
      <c r="M13" s="30">
        <f>SUM('別表４－１　行政不服審査法による不服申立て'!M13,'別表４－２　行政不服審査法によらない不服申立て'!M13)</f>
        <v>0</v>
      </c>
      <c r="N13" s="30">
        <f>SUM('別表４－１　行政不服審査法による不服申立て'!N13,'別表４－２　行政不服審査法によらない不服申立て'!N13)</f>
        <v>45</v>
      </c>
      <c r="O13" s="30">
        <f>SUM('別表４－１　行政不服審査法による不服申立て'!O13,'別表４－２　行政不服審査法によらない不服申立て'!O13)</f>
        <v>8</v>
      </c>
    </row>
    <row r="14" spans="1:15" ht="18" customHeight="1">
      <c r="A14" s="23" t="s">
        <v>18</v>
      </c>
      <c r="B14" s="30">
        <f>SUM('別表４－１　行政不服審査法による不服申立て'!B14,'別表４－２　行政不服審査法によらない不服申立て'!B14)</f>
        <v>37</v>
      </c>
      <c r="C14" s="30">
        <f>SUM('別表４－１　行政不服審査法による不服申立て'!C14,'別表４－２　行政不服審査法によらない不服申立て'!C14)</f>
        <v>9</v>
      </c>
      <c r="D14" s="30">
        <f>SUM('別表４－１　行政不服審査法による不服申立て'!D14,'別表４－２　行政不服審査法によらない不服申立て'!D14)</f>
        <v>43</v>
      </c>
      <c r="E14" s="30">
        <f>SUM('別表４－１　行政不服審査法による不服申立て'!E14,'別表４－２　行政不服審査法によらない不服申立て'!E14)</f>
        <v>9</v>
      </c>
      <c r="F14" s="30">
        <f>SUM('別表４－１　行政不服審査法による不服申立て'!F14,'別表４－２　行政不服審査法によらない不服申立て'!F14)</f>
        <v>28</v>
      </c>
      <c r="G14" s="30">
        <f>SUM('別表４－１　行政不服審査法による不服申立て'!G14,'別表４－２　行政不服審査法によらない不服申立て'!G14)</f>
        <v>6</v>
      </c>
      <c r="H14" s="30">
        <f>SUM('別表４－１　行政不服審査法による不服申立て'!H14,'別表４－２　行政不服審査法によらない不服申立て'!H14)</f>
        <v>0</v>
      </c>
      <c r="I14" s="30">
        <f>SUM('別表４－１　行政不服審査法による不服申立て'!I14,'別表４－２　行政不服審査法によらない不服申立て'!I14)</f>
        <v>6</v>
      </c>
      <c r="J14" s="30">
        <f>SUM('別表４－１　行政不服審査法による不服申立て'!J14,'別表４－２　行政不服審査法によらない不服申立て'!J14)</f>
        <v>0</v>
      </c>
      <c r="K14" s="30">
        <f>SUM('別表４－１　行政不服審査法による不服申立て'!K14,'別表４－２　行政不服審査法によらない不服申立て'!K14)</f>
        <v>16</v>
      </c>
      <c r="L14" s="30">
        <f>SUM('別表４－１　行政不服審査法による不服申立て'!L14,'別表４－２　行政不服審査法によらない不服申立て'!L14)</f>
        <v>21</v>
      </c>
      <c r="M14" s="30">
        <f>SUM('別表４－１　行政不服審査法による不服申立て'!M14,'別表４－２　行政不服審査法によらない不服申立て'!M14)</f>
        <v>0</v>
      </c>
      <c r="N14" s="30">
        <f>SUM('別表４－１　行政不服審査法による不服申立て'!N14,'別表４－２　行政不服審査法によらない不服申立て'!N14)</f>
        <v>3</v>
      </c>
      <c r="O14" s="30">
        <f>SUM('別表４－１　行政不服審査法による不服申立て'!O14,'別表４－２　行政不服審査法によらない不服申立て'!O14)</f>
        <v>1</v>
      </c>
    </row>
    <row r="15" spans="1:15" ht="18" customHeight="1">
      <c r="A15" s="23" t="s">
        <v>17</v>
      </c>
      <c r="B15" s="30">
        <f>SUM('別表４－１　行政不服審査法による不服申立て'!B15,'別表４－２　行政不服審査法によらない不服申立て'!B15)</f>
        <v>55</v>
      </c>
      <c r="C15" s="30">
        <f>SUM('別表４－１　行政不服審査法による不服申立て'!C15,'別表４－２　行政不服審査法によらない不服申立て'!C15)</f>
        <v>134</v>
      </c>
      <c r="D15" s="30">
        <f>SUM('別表４－１　行政不服審査法による不服申立て'!D15,'別表４－２　行政不服審査法によらない不服申立て'!D15)</f>
        <v>109</v>
      </c>
      <c r="E15" s="30">
        <f>SUM('別表４－１　行政不服審査法による不服申立て'!E15,'別表４－２　行政不服審査法によらない不服申立て'!E15)</f>
        <v>1</v>
      </c>
      <c r="F15" s="30">
        <f>SUM('別表４－１　行政不服審査法による不服申立て'!F15,'別表４－２　行政不服審査法によらない不服申立て'!F15)</f>
        <v>107</v>
      </c>
      <c r="G15" s="30">
        <f>SUM('別表４－１　行政不服審査法による不服申立て'!G15,'別表４－２　行政不服審査法によらない不服申立て'!G15)</f>
        <v>1</v>
      </c>
      <c r="H15" s="30">
        <f>SUM('別表４－１　行政不服審査法による不服申立て'!H15,'別表４－２　行政不服審査法によらない不服申立て'!H15)</f>
        <v>0</v>
      </c>
      <c r="I15" s="30">
        <f>SUM('別表４－１　行政不服審査法による不服申立て'!I15,'別表４－２　行政不服審査法によらない不服申立て'!I15)</f>
        <v>70</v>
      </c>
      <c r="J15" s="30">
        <f>SUM('別表４－１　行政不服審査法による不服申立て'!J15,'別表４－２　行政不服審査法によらない不服申立て'!J15)</f>
        <v>32</v>
      </c>
      <c r="K15" s="30">
        <f>SUM('別表４－１　行政不服審査法による不服申立て'!K15,'別表４－２　行政不服審査法によらない不服申立て'!K15)</f>
        <v>7</v>
      </c>
      <c r="L15" s="30">
        <f>SUM('別表４－１　行政不服審査法による不服申立て'!L15,'別表４－２　行政不服審査法によらない不服申立て'!L15)</f>
        <v>0</v>
      </c>
      <c r="M15" s="30">
        <f>SUM('別表４－１　行政不服審査法による不服申立て'!M15,'別表４－２　行政不服審査法によらない不服申立て'!M15)</f>
        <v>16</v>
      </c>
      <c r="N15" s="30">
        <f>SUM('別表４－１　行政不服審査法による不服申立て'!N15,'別表４－２　行政不服審査法によらない不服申立て'!N15)</f>
        <v>64</v>
      </c>
      <c r="O15" s="30">
        <f>SUM('別表４－１　行政不服審査法による不服申立て'!O15,'別表４－２　行政不服審査法によらない不服申立て'!O15)</f>
        <v>10</v>
      </c>
    </row>
    <row r="16" spans="1:15" ht="18" customHeight="1">
      <c r="A16" s="23" t="s">
        <v>16</v>
      </c>
      <c r="B16" s="30">
        <f>SUM('別表４－１　行政不服審査法による不服申立て'!B16,'別表４－２　行政不服審査法によらない不服申立て'!B16)</f>
        <v>0</v>
      </c>
      <c r="C16" s="30">
        <f>SUM('別表４－１　行政不服審査法による不服申立て'!C16,'別表４－２　行政不服審査法によらない不服申立て'!C16)</f>
        <v>3</v>
      </c>
      <c r="D16" s="30">
        <f>SUM('別表４－１　行政不服審査法による不服申立て'!D16,'別表４－２　行政不服審査法によらない不服申立て'!D16)</f>
        <v>3</v>
      </c>
      <c r="E16" s="30">
        <f>SUM('別表４－１　行政不服審査法による不服申立て'!E16,'別表４－２　行政不服審査法によらない不服申立て'!E16)</f>
        <v>0</v>
      </c>
      <c r="F16" s="30">
        <f>SUM('別表４－１　行政不服審査法による不服申立て'!F16,'別表４－２　行政不服審査法によらない不服申立て'!F16)</f>
        <v>3</v>
      </c>
      <c r="G16" s="30">
        <f>SUM('別表４－１　行政不服審査法による不服申立て'!G16,'別表４－２　行政不服審査法によらない不服申立て'!G16)</f>
        <v>0</v>
      </c>
      <c r="H16" s="30">
        <f>SUM('別表４－１　行政不服審査法による不服申立て'!H16,'別表４－２　行政不服審査法によらない不服申立て'!H16)</f>
        <v>0</v>
      </c>
      <c r="I16" s="30">
        <f>SUM('別表４－１　行政不服審査法による不服申立て'!I16,'別表４－２　行政不服審査法によらない不服申立て'!I16)</f>
        <v>0</v>
      </c>
      <c r="J16" s="30">
        <f>SUM('別表４－１　行政不服審査法による不服申立て'!J16,'別表４－２　行政不服審査法によらない不服申立て'!J16)</f>
        <v>2</v>
      </c>
      <c r="K16" s="30">
        <f>SUM('別表４－１　行政不服審査法による不服申立て'!K16,'別表４－２　行政不服審査法によらない不服申立て'!K16)</f>
        <v>1</v>
      </c>
      <c r="L16" s="30">
        <f>SUM('別表４－１　行政不服審査法による不服申立て'!L16,'別表４－２　行政不服審査法によらない不服申立て'!L16)</f>
        <v>0</v>
      </c>
      <c r="M16" s="30">
        <f>SUM('別表４－１　行政不服審査法による不服申立て'!M16,'別表４－２　行政不服審査法によらない不服申立て'!M16)</f>
        <v>0</v>
      </c>
      <c r="N16" s="30">
        <f>SUM('別表４－１　行政不服審査法による不服申立て'!N16,'別表４－２　行政不服審査法によらない不服申立て'!N16)</f>
        <v>0</v>
      </c>
      <c r="O16" s="30">
        <f>SUM('別表４－１　行政不服審査法による不服申立て'!O16,'別表４－２　行政不服審査法によらない不服申立て'!O16)</f>
        <v>0</v>
      </c>
    </row>
    <row r="17" spans="1:15" ht="18" customHeight="1">
      <c r="A17" s="23" t="s">
        <v>15</v>
      </c>
      <c r="B17" s="30">
        <f>SUM('別表４－１　行政不服審査法による不服申立て'!B17,'別表４－２　行政不服審査法によらない不服申立て'!B17)</f>
        <v>1233</v>
      </c>
      <c r="C17" s="30">
        <f>SUM('別表４－１　行政不服審査法による不服申立て'!C17,'別表４－２　行政不服審査法によらない不服申立て'!C17)</f>
        <v>5793</v>
      </c>
      <c r="D17" s="30">
        <f>SUM('別表４－１　行政不服審査法による不服申立て'!D17,'別表４－２　行政不服審査法によらない不服申立て'!D17)</f>
        <v>4942</v>
      </c>
      <c r="E17" s="30">
        <f>SUM('別表４－１　行政不服審査法による不服申立て'!E17,'別表４－２　行政不服審査法によらない不服申立て'!E17)</f>
        <v>81</v>
      </c>
      <c r="F17" s="30">
        <f>SUM('別表４－１　行政不服審査法による不服申立て'!F17,'別表４－２　行政不服審査法によらない不服申立て'!F17)</f>
        <v>1792</v>
      </c>
      <c r="G17" s="30">
        <f>SUM('別表４－１　行政不服審査法による不服申立て'!G17,'別表４－２　行政不服審査法によらない不服申立て'!G17)</f>
        <v>3063</v>
      </c>
      <c r="H17" s="30">
        <f>SUM('別表４－１　行政不服審査法による不服申立て'!H17,'別表４－２　行政不服審査法によらない不服申立て'!H17)</f>
        <v>6</v>
      </c>
      <c r="I17" s="30">
        <f>SUM('別表４－１　行政不服審査法による不服申立て'!I17,'別表４－２　行政不服審査法によらない不服申立て'!I17)</f>
        <v>3486</v>
      </c>
      <c r="J17" s="30">
        <f>SUM('別表４－１　行政不服審査法による不服申立て'!J17,'別表４－２　行政不服審査法によらない不服申立て'!J17)</f>
        <v>858</v>
      </c>
      <c r="K17" s="30">
        <f>SUM('別表４－１　行政不服審査法による不服申立て'!K17,'別表４－２　行政不服審査法によらない不服申立て'!K17)</f>
        <v>306</v>
      </c>
      <c r="L17" s="30">
        <f>SUM('別表４－１　行政不服審査法による不服申立て'!L17,'別表４－２　行政不服審査法によらない不服申立て'!L17)</f>
        <v>292</v>
      </c>
      <c r="M17" s="30">
        <f>SUM('別表４－１　行政不服審査法による不服申立て'!M17,'別表４－２　行政不服審査法によらない不服申立て'!M17)</f>
        <v>378</v>
      </c>
      <c r="N17" s="30">
        <f>SUM('別表４－１　行政不服審査法による不服申立て'!N17,'別表４－２　行政不服審査法によらない不服申立て'!N17)</f>
        <v>1706</v>
      </c>
      <c r="O17" s="30">
        <f>SUM('別表４－１　行政不服審査法による不服申立て'!O17,'別表４－２　行政不服審査法によらない不服申立て'!O17)</f>
        <v>201</v>
      </c>
    </row>
    <row r="18" spans="1:15" ht="18" customHeight="1">
      <c r="A18" s="23" t="s">
        <v>14</v>
      </c>
      <c r="B18" s="30">
        <f>SUM('別表４－１　行政不服審査法による不服申立て'!B18,'別表４－２　行政不服審査法によらない不服申立て'!B18)</f>
        <v>157</v>
      </c>
      <c r="C18" s="30">
        <f>SUM('別表４－１　行政不服審査法による不服申立て'!C18,'別表４－２　行政不服審査法によらない不服申立て'!C18)</f>
        <v>76</v>
      </c>
      <c r="D18" s="30">
        <f>SUM('別表４－１　行政不服審査法による不服申立て'!D18,'別表４－２　行政不服審査法によらない不服申立て'!D18)</f>
        <v>52</v>
      </c>
      <c r="E18" s="30">
        <f>SUM('別表４－１　行政不服審査法による不服申立て'!E18,'別表４－２　行政不服審査法によらない不服申立て'!E18)</f>
        <v>7</v>
      </c>
      <c r="F18" s="30">
        <f>SUM('別表４－１　行政不服審査法による不服申立て'!F18,'別表４－２　行政不服審査法によらない不服申立て'!F18)</f>
        <v>0</v>
      </c>
      <c r="G18" s="30">
        <f>SUM('別表４－１　行政不服審査法による不服申立て'!G18,'別表４－２　行政不服審査法によらない不服申立て'!G18)</f>
        <v>20</v>
      </c>
      <c r="H18" s="30">
        <f>SUM('別表４－１　行政不服審査法による不服申立て'!H18,'別表４－２　行政不服審査法によらない不服申立て'!H18)</f>
        <v>25</v>
      </c>
      <c r="I18" s="30">
        <f>SUM('別表４－１　行政不服審査法による不服申立て'!I18,'別表４－２　行政不服審査法によらない不服申立て'!I18)</f>
        <v>21</v>
      </c>
      <c r="J18" s="30">
        <f>SUM('別表４－１　行政不服審査法による不服申立て'!J18,'別表４－２　行政不服審査法によらない不服申立て'!J18)</f>
        <v>6</v>
      </c>
      <c r="K18" s="30">
        <f>SUM('別表４－１　行政不服審査法による不服申立て'!K18,'別表４－２　行政不服審査法によらない不服申立て'!K18)</f>
        <v>12</v>
      </c>
      <c r="L18" s="30">
        <f>SUM('別表４－１　行政不服審査法による不服申立て'!L18,'別表４－２　行政不服審査法によらない不服申立て'!L18)</f>
        <v>13</v>
      </c>
      <c r="M18" s="30">
        <f>SUM('別表４－１　行政不服審査法による不服申立て'!M18,'別表４－２　行政不服審査法によらない不服申立て'!M18)</f>
        <v>0</v>
      </c>
      <c r="N18" s="30">
        <f>SUM('別表４－１　行政不服審査法による不服申立て'!N18,'別表４－２　行政不服審査法によらない不服申立て'!N18)</f>
        <v>181</v>
      </c>
      <c r="O18" s="30">
        <f>SUM('別表４－１　行政不服審査法による不服申立て'!O18,'別表４－２　行政不服審査法によらない不服申立て'!O18)</f>
        <v>120</v>
      </c>
    </row>
    <row r="19" spans="1:15" ht="18" customHeight="1">
      <c r="A19" s="23" t="s">
        <v>13</v>
      </c>
      <c r="B19" s="30">
        <f>SUM('別表４－１　行政不服審査法による不服申立て'!B19,'別表４－２　行政不服審査法によらない不服申立て'!B19)</f>
        <v>4280</v>
      </c>
      <c r="C19" s="30">
        <f>SUM('別表４－１　行政不服審査法による不服申立て'!C19,'別表４－２　行政不服審査法によらない不服申立て'!C19)</f>
        <v>10038</v>
      </c>
      <c r="D19" s="30">
        <f>SUM('別表４－１　行政不服審査法による不服申立て'!D19,'別表４－２　行政不服審査法によらない不服申立て'!D19)</f>
        <v>8109</v>
      </c>
      <c r="E19" s="30">
        <f>SUM('別表４－１　行政不服審査法による不服申立て'!E19,'別表４－２　行政不服審査法によらない不服申立て'!E19)</f>
        <v>1164</v>
      </c>
      <c r="F19" s="30">
        <f>SUM('別表４－１　行政不服審査法による不服申立て'!F19,'別表４－２　行政不服審査法によらない不服申立て'!F19)</f>
        <v>6193</v>
      </c>
      <c r="G19" s="30">
        <f>SUM('別表４－１　行政不服審査法による不服申立て'!G19,'別表４－２　行政不服審査法によらない不服申立て'!G19)</f>
        <v>752</v>
      </c>
      <c r="H19" s="30">
        <f>SUM('別表４－１　行政不服審査法による不服申立て'!H19,'別表４－２　行政不服審査法によらない不服申立て'!H19)</f>
        <v>0</v>
      </c>
      <c r="I19" s="30">
        <f>SUM('別表４－１　行政不服審査法による不服申立て'!I19,'別表４－２　行政不服審査法によらない不服申立て'!I19)</f>
        <v>4764</v>
      </c>
      <c r="J19" s="30">
        <f>SUM('別表４－１　行政不服審査法による不服申立て'!J19,'別表４－２　行政不服審査法によらない不服申立て'!J19)</f>
        <v>380</v>
      </c>
      <c r="K19" s="30">
        <f>SUM('別表４－１　行政不服審査法による不服申立て'!K19,'別表４－２　行政不服審査法によらない不服申立て'!K19)</f>
        <v>2627</v>
      </c>
      <c r="L19" s="30">
        <f>SUM('別表４－１　行政不服審査法による不服申立て'!L19,'別表４－２　行政不服審査法によらない不服申立て'!L19)</f>
        <v>338</v>
      </c>
      <c r="M19" s="30">
        <f>SUM('別表４－１　行政不服審査法による不服申立て'!M19,'別表４－２　行政不服審査法によらない不服申立て'!M19)</f>
        <v>1847</v>
      </c>
      <c r="N19" s="30">
        <f>SUM('別表４－１　行政不服審査法による不服申立て'!N19,'別表４－２　行政不服審査法によらない不服申立て'!N19)</f>
        <v>4362</v>
      </c>
      <c r="O19" s="30">
        <f>SUM('別表４－１　行政不服審査法による不服申立て'!O19,'別表４－２　行政不服審査法によらない不服申立て'!O19)</f>
        <v>240</v>
      </c>
    </row>
    <row r="20" spans="1:15" ht="18" customHeight="1">
      <c r="A20" s="23" t="s">
        <v>12</v>
      </c>
      <c r="B20" s="30">
        <f>SUM('別表４－１　行政不服審査法による不服申立て'!B20,'別表４－２　行政不服審査法によらない不服申立て'!B20)</f>
        <v>15</v>
      </c>
      <c r="C20" s="30">
        <f>SUM('別表４－１　行政不服審査法による不服申立て'!C20,'別表４－２　行政不服審査法によらない不服申立て'!C20)</f>
        <v>34</v>
      </c>
      <c r="D20" s="30">
        <f>SUM('別表４－１　行政不服審査法による不服申立て'!D20,'別表４－２　行政不服審査法によらない不服申立て'!D20)</f>
        <v>35</v>
      </c>
      <c r="E20" s="30">
        <f>SUM('別表４－１　行政不服審査法による不服申立て'!E20,'別表４－２　行政不服審査法によらない不服申立て'!E20)</f>
        <v>4</v>
      </c>
      <c r="F20" s="30">
        <f>SUM('別表４－１　行政不服審査法による不服申立て'!F20,'別表４－２　行政不服審査法によらない不服申立て'!F20)</f>
        <v>31</v>
      </c>
      <c r="G20" s="30">
        <f>SUM('別表４－１　行政不服審査法による不服申立て'!G20,'別表４－２　行政不服審査法によらない不服申立て'!G20)</f>
        <v>0</v>
      </c>
      <c r="H20" s="30">
        <f>SUM('別表４－１　行政不服審査法による不服申立て'!H20,'別表４－２　行政不服審査法によらない不服申立て'!H20)</f>
        <v>0</v>
      </c>
      <c r="I20" s="30">
        <f>SUM('別表４－１　行政不服審査法による不服申立て'!I20,'別表４－２　行政不服審査法によらない不服申立て'!I20)</f>
        <v>0</v>
      </c>
      <c r="J20" s="30">
        <f>SUM('別表４－１　行政不服審査法による不服申立て'!J20,'別表４－２　行政不服審査法によらない不服申立て'!J20)</f>
        <v>25</v>
      </c>
      <c r="K20" s="30">
        <f>SUM('別表４－１　行政不服審査法による不服申立て'!K20,'別表４－２　行政不服審査法によらない不服申立て'!K20)</f>
        <v>7</v>
      </c>
      <c r="L20" s="30">
        <f>SUM('別表４－１　行政不服審査法による不服申立て'!L20,'別表４－２　行政不服審査法によらない不服申立て'!L20)</f>
        <v>3</v>
      </c>
      <c r="M20" s="30">
        <f>SUM('別表４－１　行政不服審査法による不服申立て'!M20,'別表４－２　行政不服審査法によらない不服申立て'!M20)</f>
        <v>0</v>
      </c>
      <c r="N20" s="30">
        <f>SUM('別表４－１　行政不服審査法による不服申立て'!N20,'別表４－２　行政不服審査法によらない不服申立て'!N20)</f>
        <v>14</v>
      </c>
      <c r="O20" s="30">
        <f>SUM('別表４－１　行政不服審査法による不服申立て'!O20,'別表４－２　行政不服審査法によらない不服申立て'!O20)</f>
        <v>6</v>
      </c>
    </row>
    <row r="21" spans="1:15" ht="18" customHeight="1">
      <c r="A21" s="23" t="s">
        <v>11</v>
      </c>
      <c r="B21" s="30">
        <f>SUM('別表４－１　行政不服審査法による不服申立て'!B21,'別表４－２　行政不服審査法によらない不服申立て'!B21)</f>
        <v>4704</v>
      </c>
      <c r="C21" s="30">
        <f>SUM('別表４－１　行政不服審査法による不服申立て'!C21,'別表４－２　行政不服審査法によらない不服申立て'!C21)</f>
        <v>9931</v>
      </c>
      <c r="D21" s="30">
        <f>SUM('別表４－１　行政不服審査法による不服申立て'!D21,'別表４－２　行政不服審査法によらない不服申立て'!D21)</f>
        <v>9280</v>
      </c>
      <c r="E21" s="30">
        <f>SUM('別表４－１　行政不服審査法による不服申立て'!E21,'別表４－２　行政不服審査法によらない不服申立て'!E21)</f>
        <v>998</v>
      </c>
      <c r="F21" s="30">
        <f>SUM('別表４－１　行政不服審査法による不服申立て'!F21,'別表４－２　行政不服審査法によらない不服申立て'!F21)</f>
        <v>7571</v>
      </c>
      <c r="G21" s="30">
        <f>SUM('別表４－１　行政不服審査法による不服申立て'!G21,'別表４－２　行政不服審査法によらない不服申立て'!G21)</f>
        <v>660</v>
      </c>
      <c r="H21" s="30">
        <f>SUM('別表４－１　行政不服審査法による不服申立て'!H21,'別表４－２　行政不服審査法によらない不服申立て'!H21)</f>
        <v>51</v>
      </c>
      <c r="I21" s="30">
        <f>SUM('別表４－１　行政不服審査法による不服申立て'!I21,'別表４－２　行政不服審査法によらない不服申立て'!I21)</f>
        <v>4554</v>
      </c>
      <c r="J21" s="30">
        <f>SUM('別表４－１　行政不服審査法による不服申立て'!J21,'別表４－２　行政不服審査法によらない不服申立て'!J21)</f>
        <v>1906</v>
      </c>
      <c r="K21" s="30">
        <f>SUM('別表４－１　行政不服審査法による不服申立て'!K21,'別表４－２　行政不服審査法によらない不服申立て'!K21)</f>
        <v>1619</v>
      </c>
      <c r="L21" s="30">
        <f>SUM('別表４－１　行政不服審査法による不服申立て'!L21,'別表４－２　行政不服審査法によらない不服申立て'!L21)</f>
        <v>1201</v>
      </c>
      <c r="M21" s="30">
        <f>SUM('別表４－１　行政不服審査法による不服申立て'!M21,'別表４－２　行政不服審査法によらない不服申立て'!M21)</f>
        <v>1128</v>
      </c>
      <c r="N21" s="30">
        <f>SUM('別表４－１　行政不服審査法による不服申立て'!N21,'別表４－２　行政不服審査法によらない不服申立て'!N21)</f>
        <v>4227</v>
      </c>
      <c r="O21" s="30">
        <f>SUM('別表４－１　行政不服審査法による不服申立て'!O21,'別表４－２　行政不服審査法によらない不服申立て'!O21)</f>
        <v>1175</v>
      </c>
    </row>
    <row r="22" spans="1:15" ht="18" customHeight="1">
      <c r="A22" s="23" t="s">
        <v>10</v>
      </c>
      <c r="B22" s="30">
        <f>SUM('別表４－１　行政不服審査法による不服申立て'!B22,'別表４－２　行政不服審査法によらない不服申立て'!B22)</f>
        <v>24</v>
      </c>
      <c r="C22" s="30">
        <f>SUM('別表４－１　行政不服審査法による不服申立て'!C22,'別表４－２　行政不服審査法によらない不服申立て'!C22)</f>
        <v>23</v>
      </c>
      <c r="D22" s="30">
        <f>SUM('別表４－１　行政不服審査法による不服申立て'!D22,'別表４－２　行政不服審査法によらない不服申立て'!D22)</f>
        <v>24</v>
      </c>
      <c r="E22" s="30">
        <f>SUM('別表４－１　行政不服審査法による不服申立て'!E22,'別表４－２　行政不服審査法によらない不服申立て'!E22)</f>
        <v>2</v>
      </c>
      <c r="F22" s="30">
        <f>SUM('別表４－１　行政不服審査法による不服申立て'!F22,'別表４－２　行政不服審査法によらない不服申立て'!F22)</f>
        <v>19</v>
      </c>
      <c r="G22" s="30">
        <f>SUM('別表４－１　行政不服審査法による不服申立て'!G22,'別表４－２　行政不服審査法によらない不服申立て'!G22)</f>
        <v>3</v>
      </c>
      <c r="H22" s="30">
        <f>SUM('別表４－１　行政不服審査法による不服申立て'!H22,'別表４－２　行政不服審査法によらない不服申立て'!H22)</f>
        <v>0</v>
      </c>
      <c r="I22" s="30">
        <f>SUM('別表４－１　行政不服審査法による不服申立て'!I22,'別表４－２　行政不服審査法によらない不服申立て'!I22)</f>
        <v>2</v>
      </c>
      <c r="J22" s="30">
        <f>SUM('別表４－１　行政不服審査法による不服申立て'!J22,'別表４－２　行政不服審査法によらない不服申立て'!J22)</f>
        <v>3</v>
      </c>
      <c r="K22" s="30">
        <f>SUM('別表４－１　行政不服審査法による不服申立て'!K22,'別表４－２　行政不服審査法によらない不服申立て'!K22)</f>
        <v>9</v>
      </c>
      <c r="L22" s="30">
        <f>SUM('別表４－１　行政不服審査法による不服申立て'!L22,'別表４－２　行政不服審査法によらない不服申立て'!L22)</f>
        <v>10</v>
      </c>
      <c r="M22" s="30">
        <f>SUM('別表４－１　行政不服審査法による不服申立て'!M22,'別表４－２　行政不服審査法によらない不服申立て'!M22)</f>
        <v>4</v>
      </c>
      <c r="N22" s="30">
        <f>SUM('別表４－１　行政不服審査法による不服申立て'!N22,'別表４－２　行政不服審査法によらない不服申立て'!N22)</f>
        <v>19</v>
      </c>
      <c r="O22" s="30">
        <f>SUM('別表４－１　行政不服審査法による不服申立て'!O22,'別表４－２　行政不服審査法によらない不服申立て'!O22)</f>
        <v>3</v>
      </c>
    </row>
    <row r="23" spans="1:15" ht="18" customHeight="1">
      <c r="A23" s="23" t="s">
        <v>9</v>
      </c>
      <c r="B23" s="30">
        <f>SUM('別表４－１　行政不服審査法による不服申立て'!B23,'別表４－２　行政不服審査法によらない不服申立て'!B23)</f>
        <v>39033</v>
      </c>
      <c r="C23" s="30">
        <f>SUM('別表４－１　行政不服審査法による不服申立て'!C23,'別表４－２　行政不服審査法によらない不服申立て'!C23)</f>
        <v>32018</v>
      </c>
      <c r="D23" s="30">
        <f>SUM('別表４－１　行政不服審査法による不服申立て'!D23,'別表４－２　行政不服審査法によらない不服申立て'!D23)</f>
        <v>31195</v>
      </c>
      <c r="E23" s="30">
        <f>SUM('別表４－１　行政不服審査法による不服申立て'!E23,'別表４－２　行政不服審査法によらない不服申立て'!E23)</f>
        <v>21770</v>
      </c>
      <c r="F23" s="30">
        <f>SUM('別表４－１　行政不服審査法による不服申立て'!F23,'別表４－２　行政不服審査法によらない不服申立て'!F23)</f>
        <v>8629</v>
      </c>
      <c r="G23" s="30">
        <f>SUM('別表４－１　行政不服審査法による不服申立て'!G23,'別表４－２　行政不服審査法によらない不服申立て'!G23)</f>
        <v>795</v>
      </c>
      <c r="H23" s="30">
        <f>SUM('別表４－１　行政不服審査法による不服申立て'!H23,'別表４－２　行政不服審査法によらない不服申立て'!H23)</f>
        <v>1</v>
      </c>
      <c r="I23" s="30">
        <f>SUM('別表４－１　行政不服審査法による不服申立て'!I23,'別表４－２　行政不服審査法によらない不服申立て'!I23)</f>
        <v>6544</v>
      </c>
      <c r="J23" s="30">
        <f>SUM('別表４－１　行政不服審査法による不服申立て'!J23,'別表４－２　行政不服審査法によらない不服申立て'!J23)</f>
        <v>5920</v>
      </c>
      <c r="K23" s="30">
        <f>SUM('別表４－１　行政不服審査法による不服申立て'!K23,'別表４－２　行政不服審査法によらない不服申立て'!K23)</f>
        <v>3717</v>
      </c>
      <c r="L23" s="30">
        <f>SUM('別表４－１　行政不服審査法による不服申立て'!L23,'別表４－２　行政不服審査法によらない不服申立て'!L23)</f>
        <v>15014</v>
      </c>
      <c r="M23" s="30">
        <f>SUM('別表４－１　行政不服審査法による不服申立て'!M23,'別表４－２　行政不服審査法によらない不服申立て'!M23)</f>
        <v>3560</v>
      </c>
      <c r="N23" s="30">
        <f>SUM('別表４－１　行政不服審査法による不服申立て'!N23,'別表４－２　行政不服審査法によらない不服申立て'!N23)</f>
        <v>36296</v>
      </c>
      <c r="O23" s="30">
        <f>SUM('別表４－１　行政不服審査法による不服申立て'!O23,'別表４－２　行政不服審査法によらない不服申立て'!O23)</f>
        <v>20091</v>
      </c>
    </row>
    <row r="24" spans="1:15" ht="18" customHeight="1">
      <c r="A24" s="23" t="s">
        <v>8</v>
      </c>
      <c r="B24" s="30">
        <f>SUM('別表４－１　行政不服審査法による不服申立て'!B24,'別表４－２　行政不服審査法によらない不服申立て'!B24)</f>
        <v>1353</v>
      </c>
      <c r="C24" s="30">
        <f>SUM('別表４－１　行政不服審査法による不服申立て'!C24,'別表４－２　行政不服審査法によらない不服申立て'!C24)</f>
        <v>202</v>
      </c>
      <c r="D24" s="30">
        <f>SUM('別表４－１　行政不服審査法による不服申立て'!D24,'別表４－２　行政不服審査法によらない不服申立て'!D24)</f>
        <v>150</v>
      </c>
      <c r="E24" s="30">
        <f>SUM('別表４－１　行政不服審査法による不服申立て'!E24,'別表４－２　行政不服審査法によらない不服申立て'!E24)</f>
        <v>24</v>
      </c>
      <c r="F24" s="30">
        <f>SUM('別表４－１　行政不服審査法による不服申立て'!F24,'別表４－２　行政不服審査法によらない不服申立て'!F24)</f>
        <v>78</v>
      </c>
      <c r="G24" s="30">
        <f>SUM('別表４－１　行政不服審査法による不服申立て'!G24,'別表４－２　行政不服審査法によらない不服申立て'!G24)</f>
        <v>48</v>
      </c>
      <c r="H24" s="30">
        <f>SUM('別表４－１　行政不服審査法による不服申立て'!H24,'別表４－２　行政不服審査法によらない不服申立て'!H24)</f>
        <v>0</v>
      </c>
      <c r="I24" s="30">
        <f>SUM('別表４－１　行政不服審査法による不服申立て'!I24,'別表４－２　行政不服審査法によらない不服申立て'!I24)</f>
        <v>34</v>
      </c>
      <c r="J24" s="30">
        <f>SUM('別表４－１　行政不服審査法による不服申立て'!J24,'別表４－２　行政不服審査法によらない不服申立て'!J24)</f>
        <v>17</v>
      </c>
      <c r="K24" s="30">
        <f>SUM('別表４－１　行政不服審査法による不服申立て'!K24,'別表４－２　行政不服審査法によらない不服申立て'!K24)</f>
        <v>38</v>
      </c>
      <c r="L24" s="30">
        <f>SUM('別表４－１　行政不服審査法による不服申立て'!L24,'別表４－２　行政不服審査法によらない不服申立て'!L24)</f>
        <v>61</v>
      </c>
      <c r="M24" s="30">
        <f>SUM('別表４－１　行政不服審査法による不服申立て'!M24,'別表４－２　行政不服審査法によらない不服申立て'!M24)</f>
        <v>24</v>
      </c>
      <c r="N24" s="30">
        <f>SUM('別表４－１　行政不服審査法による不服申立て'!N24,'別表４－２　行政不服審査法によらない不服申立て'!N24)</f>
        <v>1381</v>
      </c>
      <c r="O24" s="30">
        <f>SUM('別表４－１　行政不服審査法による不服申立て'!O24,'別表４－２　行政不服審査法によらない不服申立て'!O24)</f>
        <v>1233</v>
      </c>
    </row>
    <row r="25" spans="1:15" ht="18" customHeight="1">
      <c r="A25" s="23" t="s">
        <v>7</v>
      </c>
      <c r="B25" s="30">
        <f>SUM('別表４－１　行政不服審査法による不服申立て'!B25,'別表４－２　行政不服審査法によらない不服申立て'!B25)</f>
        <v>178</v>
      </c>
      <c r="C25" s="30">
        <f>SUM('別表４－１　行政不服審査法による不服申立て'!C25,'別表４－２　行政不服審査法によらない不服申立て'!C25)</f>
        <v>73</v>
      </c>
      <c r="D25" s="30">
        <f>'別表４－１　行政不服審査法による不服申立て'!D25+'別表４－２　行政不服審査法によらない不服申立て'!D25</f>
        <v>94</v>
      </c>
      <c r="E25" s="30">
        <f>'別表４－１　行政不服審査法による不服申立て'!E25+'別表４－２　行政不服審査法によらない不服申立て'!E25</f>
        <v>16</v>
      </c>
      <c r="F25" s="30">
        <f>'別表４－１　行政不服審査法による不服申立て'!F25+'別表４－２　行政不服審査法によらない不服申立て'!F25</f>
        <v>62</v>
      </c>
      <c r="G25" s="30">
        <f>'別表４－１　行政不服審査法による不服申立て'!G25+'別表４－２　行政不服審査法によらない不服申立て'!G25</f>
        <v>16</v>
      </c>
      <c r="H25" s="30">
        <f>'別表４－１　行政不服審査法による不服申立て'!H25+'別表４－２　行政不服審査法によらない不服申立て'!H25</f>
        <v>0</v>
      </c>
      <c r="I25" s="30">
        <f>'別表４－１　行政不服審査法による不服申立て'!I25+'別表４－２　行政不服審査法によらない不服申立て'!I25</f>
        <v>38</v>
      </c>
      <c r="J25" s="30">
        <f>'別表４－１　行政不服審査法による不服申立て'!J25+'別表４－２　行政不服審査法によらない不服申立て'!J25</f>
        <v>2</v>
      </c>
      <c r="K25" s="30">
        <f>'別表４－１　行政不服審査法による不服申立て'!K25+'別表４－２　行政不服審査法によらない不服申立て'!K25</f>
        <v>2</v>
      </c>
      <c r="L25" s="30">
        <f>'別表４－１　行政不服審査法による不服申立て'!L25+'別表４－２　行政不服審査法によらない不服申立て'!L25</f>
        <v>52</v>
      </c>
      <c r="M25" s="30">
        <f>'別表４－１　行政不服審査法による不服申立て'!M25+'別表４－２　行政不服審査法によらない不服申立て'!M25</f>
        <v>9</v>
      </c>
      <c r="N25" s="30">
        <f>'別表４－１　行政不服審査法による不服申立て'!N25+'別表４－２　行政不服審査法によらない不服申立て'!N25</f>
        <v>148</v>
      </c>
      <c r="O25" s="30">
        <f>'別表４－１　行政不服審査法による不服申立て'!O25+'別表４－２　行政不服審査法によらない不服申立て'!O25</f>
        <v>105</v>
      </c>
    </row>
    <row r="26" spans="1:15" ht="18" customHeight="1" thickBot="1">
      <c r="A26" s="24" t="s">
        <v>6</v>
      </c>
      <c r="B26" s="30">
        <f>SUM('別表４－１　行政不服審査法による不服申立て'!B26,'別表４－２　行政不服審査法によらない不服申立て'!B26)</f>
        <v>175</v>
      </c>
      <c r="C26" s="30">
        <f>SUM('別表４－１　行政不服審査法による不服申立て'!C26,'別表４－２　行政不服審査法によらない不服申立て'!C26)</f>
        <v>216</v>
      </c>
      <c r="D26" s="29">
        <f>'別表４－１　行政不服審査法による不服申立て'!D26+'別表４－２　行政不服審査法によらない不服申立て'!D26</f>
        <v>198</v>
      </c>
      <c r="E26" s="29">
        <f>'別表４－１　行政不服審査法による不服申立て'!E26+'別表４－２　行政不服審査法によらない不服申立て'!E26</f>
        <v>19</v>
      </c>
      <c r="F26" s="29">
        <f>'別表４－１　行政不服審査法による不服申立て'!F26+'別表４－２　行政不服審査法によらない不服申立て'!F26</f>
        <v>178</v>
      </c>
      <c r="G26" s="29">
        <f>'別表４－１　行政不服審査法による不服申立て'!G26+'別表４－２　行政不服審査法によらない不服申立て'!G26</f>
        <v>1</v>
      </c>
      <c r="H26" s="29">
        <f>'別表４－１　行政不服審査法による不服申立て'!H26+'別表４－２　行政不服審査法によらない不服申立て'!H26</f>
        <v>0</v>
      </c>
      <c r="I26" s="29">
        <f>'別表４－１　行政不服審査法による不服申立て'!I26+'別表４－２　行政不服審査法によらない不服申立て'!I26</f>
        <v>28</v>
      </c>
      <c r="J26" s="29">
        <f>'別表４－１　行政不服審査法による不服申立て'!J26+'別表４－２　行政不服審査法によらない不服申立て'!J26</f>
        <v>32</v>
      </c>
      <c r="K26" s="29">
        <f>'別表４－１　行政不服審査法による不服申立て'!K26+'別表４－２　行政不服審査法によらない不服申立て'!K26</f>
        <v>104</v>
      </c>
      <c r="L26" s="29">
        <f>'別表４－１　行政不服審査法による不服申立て'!L26+'別表４－２　行政不服審査法によらない不服申立て'!L26</f>
        <v>34</v>
      </c>
      <c r="M26" s="29">
        <f>'別表４－１　行政不服審査法による不服申立て'!M26+'別表４－２　行政不服審査法によらない不服申立て'!M26</f>
        <v>7</v>
      </c>
      <c r="N26" s="29">
        <f>'別表４－１　行政不服審査法による不服申立て'!N26+'別表４－２　行政不服審査法によらない不服申立て'!N26</f>
        <v>186</v>
      </c>
      <c r="O26" s="29">
        <f>'別表４－１　行政不服審査法による不服申立て'!O26+'別表４－２　行政不服審査法によらない不服申立て'!O26</f>
        <v>35</v>
      </c>
    </row>
    <row r="27" spans="1:15" ht="18" customHeight="1" thickTop="1">
      <c r="A27" s="22" t="s">
        <v>5</v>
      </c>
      <c r="B27" s="2">
        <f aca="true" t="shared" si="0" ref="B27:O27">SUM(B8:B26)</f>
        <v>51484</v>
      </c>
      <c r="C27" s="2">
        <f t="shared" si="0"/>
        <v>58745</v>
      </c>
      <c r="D27" s="2">
        <f t="shared" si="0"/>
        <v>54494</v>
      </c>
      <c r="E27" s="2">
        <f t="shared" si="0"/>
        <v>24104</v>
      </c>
      <c r="F27" s="2">
        <f t="shared" si="0"/>
        <v>24922</v>
      </c>
      <c r="G27" s="2">
        <f t="shared" si="0"/>
        <v>5383</v>
      </c>
      <c r="H27" s="2">
        <f t="shared" si="0"/>
        <v>85</v>
      </c>
      <c r="I27" s="2">
        <f t="shared" si="0"/>
        <v>19574</v>
      </c>
      <c r="J27" s="2">
        <f t="shared" si="0"/>
        <v>9251</v>
      </c>
      <c r="K27" s="2">
        <f t="shared" si="0"/>
        <v>8505</v>
      </c>
      <c r="L27" s="2">
        <f t="shared" si="0"/>
        <v>17164</v>
      </c>
      <c r="M27" s="2">
        <f t="shared" si="0"/>
        <v>6989</v>
      </c>
      <c r="N27" s="2">
        <f t="shared" si="0"/>
        <v>48746</v>
      </c>
      <c r="O27" s="2">
        <f t="shared" si="0"/>
        <v>23287</v>
      </c>
    </row>
  </sheetData>
  <sheetProtection/>
  <mergeCells count="8">
    <mergeCell ref="I6:L6"/>
    <mergeCell ref="D6:H6"/>
    <mergeCell ref="N6:O6"/>
    <mergeCell ref="A2:O2"/>
    <mergeCell ref="A6:A7"/>
    <mergeCell ref="B6:B7"/>
    <mergeCell ref="C6:C7"/>
    <mergeCell ref="M6:M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&amp;C&amp;"ＭＳ 明朝,標準"-9-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010855</dc:creator>
  <cp:keywords/>
  <dc:description/>
  <cp:lastModifiedBy>大村修一</cp:lastModifiedBy>
  <cp:lastPrinted>2009-09-17T03:49:09Z</cp:lastPrinted>
  <dcterms:created xsi:type="dcterms:W3CDTF">2009-07-09T04:58:45Z</dcterms:created>
  <dcterms:modified xsi:type="dcterms:W3CDTF">2009-09-17T03:52:02Z</dcterms:modified>
  <cp:category/>
  <cp:version/>
  <cp:contentType/>
  <cp:contentStatus/>
</cp:coreProperties>
</file>