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65" windowHeight="9885" activeTab="0"/>
  </bookViews>
  <sheets>
    <sheet name="別表１" sheetId="1" r:id="rId1"/>
    <sheet name="別表２" sheetId="2" r:id="rId2"/>
    <sheet name="別表３" sheetId="3" r:id="rId3"/>
    <sheet name="別表４－１　行政不服審査法による不服申立て" sheetId="4" r:id="rId4"/>
    <sheet name="別表４－１－(1)異議申立て" sheetId="5" r:id="rId5"/>
    <sheet name="別表４－１－(2)審査請求" sheetId="6" r:id="rId6"/>
    <sheet name="別表４－１－(3)再審査請求" sheetId="7" r:id="rId7"/>
    <sheet name="別表４－２　行政不服審査法によらない不服申立て" sheetId="8" r:id="rId8"/>
    <sheet name="別表４－３　合計(１＋２)" sheetId="9" r:id="rId9"/>
  </sheets>
  <definedNames>
    <definedName name="_xlnm.Print_Area" localSheetId="0">'別表１'!$A$1:$M$27</definedName>
    <definedName name="_xlnm.Print_Area" localSheetId="1">'別表２'!$A$1:$R$28</definedName>
    <definedName name="_xlnm.Print_Area" localSheetId="2">'別表３'!$A$1:$R$28</definedName>
  </definedNames>
  <calcPr fullCalcOnLoad="1"/>
</workbook>
</file>

<file path=xl/sharedStrings.xml><?xml version="1.0" encoding="utf-8"?>
<sst xmlns="http://schemas.openxmlformats.org/spreadsheetml/2006/main" count="403" uniqueCount="97">
  <si>
    <t>【別表３】</t>
  </si>
  <si>
    <t>国における不服申立ての処理期間（平成21年度）</t>
  </si>
  <si>
    <t>区　　　分</t>
  </si>
  <si>
    <t>前年度繰入</t>
  </si>
  <si>
    <t>不服申立て</t>
  </si>
  <si>
    <t xml:space="preserve">  処　　　　理</t>
  </si>
  <si>
    <t>取下げ</t>
  </si>
  <si>
    <t>次年度繰越</t>
  </si>
  <si>
    <t>３か月以内</t>
  </si>
  <si>
    <t>３か月～６か月以内</t>
  </si>
  <si>
    <t>６か月～１年以内</t>
  </si>
  <si>
    <t>１年超</t>
  </si>
  <si>
    <t>１年以上</t>
  </si>
  <si>
    <t>(件)</t>
  </si>
  <si>
    <t>(％)</t>
  </si>
  <si>
    <t>総　　件　　数</t>
  </si>
  <si>
    <t>１　行政不服審査法に基づくもの</t>
  </si>
  <si>
    <t>①　異議申立て</t>
  </si>
  <si>
    <t>・国税通則法</t>
  </si>
  <si>
    <t>・出入国管理及び難民認定法</t>
  </si>
  <si>
    <t>・国税徴収法</t>
  </si>
  <si>
    <t>・その他</t>
  </si>
  <si>
    <t>②　審査請求</t>
  </si>
  <si>
    <t>・社会保険関係（注１）</t>
  </si>
  <si>
    <t>・労働者災害補償保険法</t>
  </si>
  <si>
    <t>③　再審査請求</t>
  </si>
  <si>
    <t>・社会保険関係（注１）</t>
  </si>
  <si>
    <t>・生活保護法</t>
  </si>
  <si>
    <t>２　行政不服審査法に基づかないもの</t>
  </si>
  <si>
    <t>・工業所有権関係（注２）</t>
  </si>
  <si>
    <t>（注１）　「社会保険関係」とは、健康保険法、船員保険法、厚生年金保険法及び国民年金法に基づくものをいう。</t>
  </si>
  <si>
    <t>（注２）　「工業所有権関係」とは、特許法、商標法及び意匠法に基づくもの（審判の請求等）をいう。</t>
  </si>
  <si>
    <t>【別表２】</t>
  </si>
  <si>
    <t>国における不服申立ての処理内容（平成21年度）</t>
  </si>
  <si>
    <t>容　　認</t>
  </si>
  <si>
    <t>棄　　却</t>
  </si>
  <si>
    <t>却　　下</t>
  </si>
  <si>
    <t>そ の 他</t>
  </si>
  <si>
    <t>（注２）　「工業所有権関係」とは、特許法、商標法及び意匠法に基づくもの（審判の請求等）をいう。</t>
  </si>
  <si>
    <t>【別表１】</t>
  </si>
  <si>
    <t>国に対する不服申立ての状況（平成21年度）</t>
  </si>
  <si>
    <t>区　　分</t>
  </si>
  <si>
    <t>前年度繰入</t>
  </si>
  <si>
    <t>不服申立て</t>
  </si>
  <si>
    <t>処　　　理</t>
  </si>
  <si>
    <t>取　下　げ</t>
  </si>
  <si>
    <t>件</t>
  </si>
  <si>
    <t>％</t>
  </si>
  <si>
    <t>総　件　数</t>
  </si>
  <si>
    <t>―</t>
  </si>
  <si>
    <t>③　再審査請求</t>
  </si>
  <si>
    <t>・その他</t>
  </si>
  <si>
    <t>（注１）　「社会保険関係」とは、健康保険法、船員保険法、厚生年金保険法及び国民年金法に基づくものをいう。</t>
  </si>
  <si>
    <t>【別表４】</t>
  </si>
  <si>
    <t>機関別集計表（平成21年度）</t>
  </si>
  <si>
    <t>１　行政不服審査法による不服申立て</t>
  </si>
  <si>
    <t>（単位：件）</t>
  </si>
  <si>
    <t>機　関　名</t>
  </si>
  <si>
    <t>前年度繰入</t>
  </si>
  <si>
    <t>処　　　　理</t>
  </si>
  <si>
    <t>処　理　期　間　</t>
  </si>
  <si>
    <t>次年度繰越件数</t>
  </si>
  <si>
    <t>容　認</t>
  </si>
  <si>
    <t>棄　却</t>
  </si>
  <si>
    <t>却　下</t>
  </si>
  <si>
    <t>その他</t>
  </si>
  <si>
    <t>３か月以内</t>
  </si>
  <si>
    <t>３か月～
６か月以内</t>
  </si>
  <si>
    <t>６か月～
１年以内</t>
  </si>
  <si>
    <t>内閣官房</t>
  </si>
  <si>
    <t>内閣法制局</t>
  </si>
  <si>
    <t>人事院</t>
  </si>
  <si>
    <t>内閣府</t>
  </si>
  <si>
    <t>宮内庁</t>
  </si>
  <si>
    <t>公正取引委員会</t>
  </si>
  <si>
    <t>警察庁</t>
  </si>
  <si>
    <t>金融庁</t>
  </si>
  <si>
    <t>消費者庁</t>
  </si>
  <si>
    <t>総務省</t>
  </si>
  <si>
    <t>公害等調整委員会</t>
  </si>
  <si>
    <t>法務省</t>
  </si>
  <si>
    <t>外務省</t>
  </si>
  <si>
    <t>財務省</t>
  </si>
  <si>
    <t>文部科学省</t>
  </si>
  <si>
    <t>厚生労働省</t>
  </si>
  <si>
    <t>農林水産省</t>
  </si>
  <si>
    <t>経済産業省</t>
  </si>
  <si>
    <t>国土交通省</t>
  </si>
  <si>
    <t>環境省</t>
  </si>
  <si>
    <t>防衛省</t>
  </si>
  <si>
    <t>会計検査院</t>
  </si>
  <si>
    <t>合　　計</t>
  </si>
  <si>
    <t>(1)　異議申立て</t>
  </si>
  <si>
    <t>(2)　審査請求</t>
  </si>
  <si>
    <t>(3)　再審査請求</t>
  </si>
  <si>
    <t>２　行政不服審査法によらない不服申立て</t>
  </si>
  <si>
    <t>３　合計（１＋２）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</si>
</sst>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0.0_);[Red]\(0.0\)"/>
    <numFmt numFmtId="179" formatCode="#,##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/>
    </border>
    <border>
      <left style="thin"/>
      <right style="thin"/>
      <top style="hair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hair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 style="hair"/>
      <right/>
      <top style="hair"/>
      <bottom/>
    </border>
    <border>
      <left style="thin"/>
      <right/>
      <top style="hair"/>
      <bottom/>
    </border>
    <border>
      <left style="thin"/>
      <right style="thin"/>
      <top style="thin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/>
      <right style="thin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74">
    <xf numFmtId="0" fontId="0" fillId="0" borderId="0" xfId="0" applyFont="1" applyAlignment="1">
      <alignment vertical="center"/>
    </xf>
    <xf numFmtId="0" fontId="3" fillId="0" borderId="0" xfId="61" applyFont="1" applyFill="1" applyAlignment="1">
      <alignment vertical="center"/>
      <protection/>
    </xf>
    <xf numFmtId="0" fontId="3" fillId="0" borderId="0" xfId="61" applyFont="1" applyFill="1">
      <alignment/>
      <protection/>
    </xf>
    <xf numFmtId="0" fontId="2" fillId="0" borderId="0" xfId="61" applyFill="1" applyAlignment="1">
      <alignment vertical="center"/>
      <protection/>
    </xf>
    <xf numFmtId="0" fontId="2" fillId="0" borderId="0" xfId="61" applyFill="1">
      <alignment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6" fillId="0" borderId="11" xfId="61" applyFont="1" applyFill="1" applyBorder="1" applyAlignment="1">
      <alignment horizontal="center" vertical="center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6" fillId="0" borderId="14" xfId="61" applyFont="1" applyFill="1" applyBorder="1" applyAlignment="1">
      <alignment horizontal="center" vertical="center"/>
      <protection/>
    </xf>
    <xf numFmtId="176" fontId="6" fillId="0" borderId="14" xfId="61" applyNumberFormat="1" applyFont="1" applyFill="1" applyBorder="1" applyAlignment="1" applyProtection="1">
      <alignment horizontal="right" vertical="center"/>
      <protection/>
    </xf>
    <xf numFmtId="176" fontId="6" fillId="0" borderId="12" xfId="61" applyNumberFormat="1" applyFont="1" applyFill="1" applyBorder="1" applyAlignment="1" applyProtection="1">
      <alignment horizontal="right" vertical="center"/>
      <protection locked="0"/>
    </xf>
    <xf numFmtId="177" fontId="6" fillId="0" borderId="14" xfId="61" applyNumberFormat="1" applyFont="1" applyFill="1" applyBorder="1" applyAlignment="1" applyProtection="1">
      <alignment horizontal="right" vertical="center"/>
      <protection hidden="1"/>
    </xf>
    <xf numFmtId="177" fontId="6" fillId="0" borderId="14" xfId="61" applyNumberFormat="1" applyFont="1" applyFill="1" applyBorder="1" applyAlignment="1" applyProtection="1">
      <alignment horizontal="right" vertical="center"/>
      <protection/>
    </xf>
    <xf numFmtId="176" fontId="6" fillId="0" borderId="14" xfId="61" applyNumberFormat="1" applyFont="1" applyFill="1" applyBorder="1" applyAlignment="1" applyProtection="1">
      <alignment horizontal="right" vertical="center"/>
      <protection locked="0"/>
    </xf>
    <xf numFmtId="0" fontId="6" fillId="0" borderId="15" xfId="61" applyFont="1" applyFill="1" applyBorder="1" applyAlignment="1">
      <alignment vertical="center"/>
      <protection/>
    </xf>
    <xf numFmtId="0" fontId="6" fillId="0" borderId="16" xfId="61" applyFont="1" applyFill="1" applyBorder="1" applyAlignment="1">
      <alignment vertical="center"/>
      <protection/>
    </xf>
    <xf numFmtId="0" fontId="6" fillId="0" borderId="17" xfId="61" applyFont="1" applyFill="1" applyBorder="1" applyAlignment="1">
      <alignment vertical="center"/>
      <protection/>
    </xf>
    <xf numFmtId="0" fontId="6" fillId="0" borderId="18" xfId="61" applyFont="1" applyFill="1" applyBorder="1" applyAlignment="1">
      <alignment vertical="center"/>
      <protection/>
    </xf>
    <xf numFmtId="0" fontId="6" fillId="0" borderId="19" xfId="61" applyFont="1" applyFill="1" applyBorder="1" applyAlignment="1">
      <alignment vertical="center"/>
      <protection/>
    </xf>
    <xf numFmtId="176" fontId="6" fillId="0" borderId="13" xfId="61" applyNumberFormat="1" applyFont="1" applyFill="1" applyBorder="1" applyAlignment="1" applyProtection="1">
      <alignment horizontal="right" vertical="center"/>
      <protection/>
    </xf>
    <xf numFmtId="176" fontId="6" fillId="0" borderId="13" xfId="61" applyNumberFormat="1" applyFont="1" applyFill="1" applyBorder="1" applyAlignment="1" applyProtection="1">
      <alignment horizontal="right" vertical="center"/>
      <protection locked="0"/>
    </xf>
    <xf numFmtId="177" fontId="6" fillId="0" borderId="13" xfId="61" applyNumberFormat="1" applyFont="1" applyFill="1" applyBorder="1" applyAlignment="1" applyProtection="1">
      <alignment horizontal="right" vertical="center"/>
      <protection/>
    </xf>
    <xf numFmtId="0" fontId="6" fillId="0" borderId="20" xfId="61" applyFont="1" applyFill="1" applyBorder="1" applyAlignment="1">
      <alignment vertical="center"/>
      <protection/>
    </xf>
    <xf numFmtId="176" fontId="6" fillId="0" borderId="21" xfId="61" applyNumberFormat="1" applyFont="1" applyFill="1" applyBorder="1" applyAlignment="1" applyProtection="1">
      <alignment horizontal="right" vertical="center"/>
      <protection/>
    </xf>
    <xf numFmtId="176" fontId="6" fillId="0" borderId="21" xfId="61" applyNumberFormat="1" applyFont="1" applyFill="1" applyBorder="1" applyAlignment="1" applyProtection="1">
      <alignment horizontal="right" vertical="center"/>
      <protection locked="0"/>
    </xf>
    <xf numFmtId="177" fontId="6" fillId="0" borderId="21" xfId="61" applyNumberFormat="1" applyFont="1" applyFill="1" applyBorder="1" applyAlignment="1" applyProtection="1">
      <alignment horizontal="right" vertical="center"/>
      <protection/>
    </xf>
    <xf numFmtId="0" fontId="6" fillId="0" borderId="22" xfId="61" applyFont="1" applyFill="1" applyBorder="1" applyAlignment="1">
      <alignment vertical="center"/>
      <protection/>
    </xf>
    <xf numFmtId="176" fontId="6" fillId="0" borderId="23" xfId="61" applyNumberFormat="1" applyFont="1" applyFill="1" applyBorder="1" applyAlignment="1" applyProtection="1">
      <alignment horizontal="right" vertical="center"/>
      <protection locked="0"/>
    </xf>
    <xf numFmtId="0" fontId="6" fillId="0" borderId="24" xfId="61" applyFont="1" applyFill="1" applyBorder="1" applyAlignment="1">
      <alignment vertical="center"/>
      <protection/>
    </xf>
    <xf numFmtId="176" fontId="6" fillId="0" borderId="25" xfId="61" applyNumberFormat="1" applyFont="1" applyFill="1" applyBorder="1" applyAlignment="1" applyProtection="1">
      <alignment horizontal="right" vertical="center"/>
      <protection locked="0"/>
    </xf>
    <xf numFmtId="176" fontId="6" fillId="0" borderId="25" xfId="61" applyNumberFormat="1" applyFont="1" applyFill="1" applyBorder="1" applyAlignment="1" applyProtection="1">
      <alignment horizontal="right" vertical="center"/>
      <protection/>
    </xf>
    <xf numFmtId="177" fontId="6" fillId="0" borderId="25" xfId="61" applyNumberFormat="1" applyFont="1" applyFill="1" applyBorder="1" applyAlignment="1" applyProtection="1">
      <alignment horizontal="right" vertical="center"/>
      <protection/>
    </xf>
    <xf numFmtId="0" fontId="6" fillId="33" borderId="0" xfId="61" applyFont="1" applyFill="1" applyBorder="1" applyAlignment="1">
      <alignment vertical="center"/>
      <protection/>
    </xf>
    <xf numFmtId="0" fontId="6" fillId="33" borderId="26" xfId="61" applyFont="1" applyFill="1" applyBorder="1" applyAlignment="1">
      <alignment vertical="center"/>
      <protection/>
    </xf>
    <xf numFmtId="0" fontId="6" fillId="0" borderId="26" xfId="61" applyFont="1" applyFill="1" applyBorder="1" applyAlignment="1">
      <alignment vertical="center"/>
      <protection/>
    </xf>
    <xf numFmtId="0" fontId="6" fillId="33" borderId="27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10" xfId="61" applyFont="1" applyFill="1" applyBorder="1" applyAlignment="1">
      <alignment vertical="center"/>
      <protection/>
    </xf>
    <xf numFmtId="0" fontId="6" fillId="0" borderId="28" xfId="61" applyFont="1" applyFill="1" applyBorder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29" xfId="61" applyFont="1" applyFill="1" applyBorder="1" applyAlignment="1">
      <alignment horizontal="center" vertical="center"/>
      <protection/>
    </xf>
    <xf numFmtId="176" fontId="6" fillId="0" borderId="21" xfId="61" applyNumberFormat="1" applyFont="1" applyFill="1" applyBorder="1" applyAlignment="1">
      <alignment horizontal="right" vertical="center"/>
      <protection/>
    </xf>
    <xf numFmtId="176" fontId="6" fillId="0" borderId="25" xfId="61" applyNumberFormat="1" applyFont="1" applyFill="1" applyBorder="1" applyAlignment="1">
      <alignment horizontal="right" vertical="center"/>
      <protection/>
    </xf>
    <xf numFmtId="0" fontId="3" fillId="33" borderId="0" xfId="61" applyFont="1" applyFill="1">
      <alignment/>
      <protection/>
    </xf>
    <xf numFmtId="0" fontId="2" fillId="33" borderId="0" xfId="61" applyFill="1">
      <alignment/>
      <protection/>
    </xf>
    <xf numFmtId="0" fontId="6" fillId="33" borderId="18" xfId="61" applyFont="1" applyFill="1" applyBorder="1" applyAlignment="1">
      <alignment horizontal="right" vertical="center"/>
      <protection/>
    </xf>
    <xf numFmtId="0" fontId="6" fillId="33" borderId="13" xfId="61" applyFont="1" applyFill="1" applyBorder="1" applyAlignment="1">
      <alignment horizontal="right" vertical="center"/>
      <protection/>
    </xf>
    <xf numFmtId="0" fontId="6" fillId="33" borderId="0" xfId="61" applyFont="1" applyFill="1" applyBorder="1" applyAlignment="1">
      <alignment horizontal="right" vertical="center"/>
      <protection/>
    </xf>
    <xf numFmtId="176" fontId="6" fillId="33" borderId="15" xfId="61" applyNumberFormat="1" applyFont="1" applyFill="1" applyBorder="1" applyAlignment="1">
      <alignment horizontal="right" vertical="center"/>
      <protection/>
    </xf>
    <xf numFmtId="176" fontId="6" fillId="33" borderId="13" xfId="61" applyNumberFormat="1" applyFont="1" applyFill="1" applyBorder="1" applyAlignment="1">
      <alignment horizontal="center" vertical="center"/>
      <protection/>
    </xf>
    <xf numFmtId="176" fontId="6" fillId="33" borderId="13" xfId="61" applyNumberFormat="1" applyFont="1" applyFill="1" applyBorder="1" applyAlignment="1">
      <alignment horizontal="right" vertical="center"/>
      <protection/>
    </xf>
    <xf numFmtId="176" fontId="6" fillId="0" borderId="13" xfId="61" applyNumberFormat="1" applyFont="1" applyFill="1" applyBorder="1" applyAlignment="1">
      <alignment horizontal="right" vertical="center"/>
      <protection/>
    </xf>
    <xf numFmtId="176" fontId="6" fillId="0" borderId="13" xfId="61" applyNumberFormat="1" applyFont="1" applyFill="1" applyBorder="1" applyAlignment="1">
      <alignment horizontal="center" vertical="center"/>
      <protection/>
    </xf>
    <xf numFmtId="176" fontId="6" fillId="33" borderId="30" xfId="61" applyNumberFormat="1" applyFont="1" applyFill="1" applyBorder="1" applyAlignment="1">
      <alignment horizontal="right" vertical="center"/>
      <protection/>
    </xf>
    <xf numFmtId="176" fontId="6" fillId="33" borderId="14" xfId="61" applyNumberFormat="1" applyFont="1" applyFill="1" applyBorder="1" applyAlignment="1">
      <alignment horizontal="center" vertical="center"/>
      <protection/>
    </xf>
    <xf numFmtId="176" fontId="6" fillId="33" borderId="14" xfId="61" applyNumberFormat="1" applyFont="1" applyFill="1" applyBorder="1" applyAlignment="1">
      <alignment horizontal="right" vertical="center"/>
      <protection/>
    </xf>
    <xf numFmtId="176" fontId="6" fillId="0" borderId="14" xfId="61" applyNumberFormat="1" applyFont="1" applyFill="1" applyBorder="1" applyAlignment="1">
      <alignment horizontal="right" vertical="center"/>
      <protection/>
    </xf>
    <xf numFmtId="176" fontId="6" fillId="0" borderId="14" xfId="61" applyNumberFormat="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vertical="center"/>
      <protection/>
    </xf>
    <xf numFmtId="0" fontId="6" fillId="33" borderId="18" xfId="61" applyFont="1" applyFill="1" applyBorder="1" applyAlignment="1">
      <alignment vertical="center"/>
      <protection/>
    </xf>
    <xf numFmtId="0" fontId="6" fillId="33" borderId="31" xfId="61" applyFont="1" applyFill="1" applyBorder="1" applyAlignment="1">
      <alignment vertical="center"/>
      <protection/>
    </xf>
    <xf numFmtId="176" fontId="6" fillId="33" borderId="32" xfId="61" applyNumberFormat="1" applyFont="1" applyFill="1" applyBorder="1" applyAlignment="1">
      <alignment horizontal="right" vertical="center"/>
      <protection/>
    </xf>
    <xf numFmtId="178" fontId="6" fillId="33" borderId="33" xfId="61" applyNumberFormat="1" applyFont="1" applyFill="1" applyBorder="1" applyAlignment="1">
      <alignment horizontal="right" vertical="center"/>
      <protection/>
    </xf>
    <xf numFmtId="176" fontId="6" fillId="33" borderId="33" xfId="61" applyNumberFormat="1" applyFont="1" applyFill="1" applyBorder="1" applyAlignment="1">
      <alignment horizontal="right" vertical="center"/>
      <protection/>
    </xf>
    <xf numFmtId="177" fontId="6" fillId="33" borderId="33" xfId="61" applyNumberFormat="1" applyFont="1" applyFill="1" applyBorder="1" applyAlignment="1">
      <alignment horizontal="right" vertical="center"/>
      <protection/>
    </xf>
    <xf numFmtId="176" fontId="6" fillId="0" borderId="33" xfId="61" applyNumberFormat="1" applyFont="1" applyFill="1" applyBorder="1" applyAlignment="1">
      <alignment horizontal="right" vertical="center"/>
      <protection/>
    </xf>
    <xf numFmtId="177" fontId="6" fillId="0" borderId="33" xfId="61" applyNumberFormat="1" applyFont="1" applyFill="1" applyBorder="1" applyAlignment="1">
      <alignment horizontal="right" vertical="center"/>
      <protection/>
    </xf>
    <xf numFmtId="176" fontId="6" fillId="33" borderId="34" xfId="61" applyNumberFormat="1" applyFont="1" applyFill="1" applyBorder="1" applyAlignment="1">
      <alignment horizontal="right" vertical="center"/>
      <protection/>
    </xf>
    <xf numFmtId="178" fontId="6" fillId="33" borderId="21" xfId="61" applyNumberFormat="1" applyFont="1" applyFill="1" applyBorder="1" applyAlignment="1">
      <alignment horizontal="right" vertical="center"/>
      <protection/>
    </xf>
    <xf numFmtId="176" fontId="6" fillId="33" borderId="21" xfId="61" applyNumberFormat="1" applyFont="1" applyFill="1" applyBorder="1" applyAlignment="1">
      <alignment horizontal="right" vertical="center"/>
      <protection/>
    </xf>
    <xf numFmtId="178" fontId="6" fillId="33" borderId="34" xfId="61" applyNumberFormat="1" applyFont="1" applyFill="1" applyBorder="1" applyAlignment="1">
      <alignment horizontal="right" vertical="center"/>
      <protection/>
    </xf>
    <xf numFmtId="178" fontId="6" fillId="0" borderId="34" xfId="61" applyNumberFormat="1" applyFont="1" applyFill="1" applyBorder="1" applyAlignment="1">
      <alignment horizontal="right" vertical="center"/>
      <protection/>
    </xf>
    <xf numFmtId="0" fontId="6" fillId="33" borderId="35" xfId="61" applyFont="1" applyFill="1" applyBorder="1" applyAlignment="1">
      <alignment vertical="center"/>
      <protection/>
    </xf>
    <xf numFmtId="176" fontId="6" fillId="33" borderId="36" xfId="61" applyNumberFormat="1" applyFont="1" applyFill="1" applyBorder="1" applyAlignment="1">
      <alignment horizontal="right" vertical="center"/>
      <protection/>
    </xf>
    <xf numFmtId="176" fontId="6" fillId="33" borderId="25" xfId="61" applyNumberFormat="1" applyFont="1" applyFill="1" applyBorder="1" applyAlignment="1">
      <alignment horizontal="right" vertical="center"/>
      <protection/>
    </xf>
    <xf numFmtId="0" fontId="6" fillId="33" borderId="15" xfId="61" applyFont="1" applyFill="1" applyBorder="1" applyAlignment="1">
      <alignment vertical="center"/>
      <protection/>
    </xf>
    <xf numFmtId="176" fontId="6" fillId="33" borderId="37" xfId="61" applyNumberFormat="1" applyFont="1" applyFill="1" applyBorder="1" applyAlignment="1">
      <alignment horizontal="right" vertical="center"/>
      <protection/>
    </xf>
    <xf numFmtId="178" fontId="6" fillId="33" borderId="13" xfId="61" applyNumberFormat="1" applyFont="1" applyFill="1" applyBorder="1" applyAlignment="1">
      <alignment horizontal="right" vertical="center"/>
      <protection/>
    </xf>
    <xf numFmtId="176" fontId="6" fillId="33" borderId="12" xfId="61" applyNumberFormat="1" applyFont="1" applyFill="1" applyBorder="1" applyAlignment="1">
      <alignment horizontal="right" vertical="center"/>
      <protection/>
    </xf>
    <xf numFmtId="177" fontId="6" fillId="33" borderId="13" xfId="61" applyNumberFormat="1" applyFont="1" applyFill="1" applyBorder="1" applyAlignment="1">
      <alignment horizontal="right" vertical="center"/>
      <protection/>
    </xf>
    <xf numFmtId="176" fontId="6" fillId="0" borderId="12" xfId="61" applyNumberFormat="1" applyFont="1" applyFill="1" applyBorder="1" applyAlignment="1">
      <alignment horizontal="right" vertical="center"/>
      <protection/>
    </xf>
    <xf numFmtId="177" fontId="6" fillId="0" borderId="13" xfId="61" applyNumberFormat="1" applyFont="1" applyFill="1" applyBorder="1" applyAlignment="1">
      <alignment horizontal="right" vertical="center"/>
      <protection/>
    </xf>
    <xf numFmtId="0" fontId="6" fillId="33" borderId="10" xfId="61" applyFont="1" applyFill="1" applyBorder="1" applyAlignment="1">
      <alignment vertical="center"/>
      <protection/>
    </xf>
    <xf numFmtId="176" fontId="6" fillId="33" borderId="18" xfId="61" applyNumberFormat="1" applyFont="1" applyFill="1" applyBorder="1" applyAlignment="1">
      <alignment horizontal="right" vertical="center"/>
      <protection/>
    </xf>
    <xf numFmtId="176" fontId="6" fillId="0" borderId="34" xfId="61" applyNumberFormat="1" applyFont="1" applyFill="1" applyBorder="1" applyAlignment="1">
      <alignment horizontal="right" vertical="center"/>
      <protection/>
    </xf>
    <xf numFmtId="178" fontId="6" fillId="0" borderId="21" xfId="61" applyNumberFormat="1" applyFont="1" applyFill="1" applyBorder="1" applyAlignment="1">
      <alignment horizontal="right" vertical="center"/>
      <protection/>
    </xf>
    <xf numFmtId="0" fontId="6" fillId="33" borderId="29" xfId="61" applyFont="1" applyFill="1" applyBorder="1" applyAlignment="1">
      <alignment vertical="center"/>
      <protection/>
    </xf>
    <xf numFmtId="178" fontId="6" fillId="33" borderId="25" xfId="61" applyNumberFormat="1" applyFont="1" applyFill="1" applyBorder="1" applyAlignment="1">
      <alignment horizontal="right" vertical="center"/>
      <protection/>
    </xf>
    <xf numFmtId="178" fontId="6" fillId="33" borderId="38" xfId="61" applyNumberFormat="1" applyFont="1" applyFill="1" applyBorder="1" applyAlignment="1">
      <alignment horizontal="right" vertical="center"/>
      <protection/>
    </xf>
    <xf numFmtId="178" fontId="6" fillId="33" borderId="12" xfId="61" applyNumberFormat="1" applyFont="1" applyFill="1" applyBorder="1" applyAlignment="1">
      <alignment horizontal="right" vertical="center"/>
      <protection/>
    </xf>
    <xf numFmtId="177" fontId="6" fillId="33" borderId="12" xfId="61" applyNumberFormat="1" applyFont="1" applyFill="1" applyBorder="1" applyAlignment="1">
      <alignment horizontal="right" vertical="center"/>
      <protection/>
    </xf>
    <xf numFmtId="0" fontId="6" fillId="33" borderId="28" xfId="61" applyFont="1" applyFill="1" applyBorder="1" applyAlignment="1">
      <alignment vertical="center"/>
      <protection/>
    </xf>
    <xf numFmtId="178" fontId="6" fillId="0" borderId="25" xfId="61" applyNumberFormat="1" applyFont="1" applyFill="1" applyBorder="1" applyAlignment="1">
      <alignment horizontal="right" vertical="center"/>
      <protection/>
    </xf>
    <xf numFmtId="178" fontId="6" fillId="0" borderId="38" xfId="61" applyNumberFormat="1" applyFont="1" applyFill="1" applyBorder="1" applyAlignment="1">
      <alignment horizontal="right" vertical="center"/>
      <protection/>
    </xf>
    <xf numFmtId="0" fontId="6" fillId="33" borderId="0" xfId="61" applyFont="1" applyFill="1" applyAlignment="1">
      <alignment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>
      <alignment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6" fillId="0" borderId="0" xfId="61" applyFont="1" applyAlignment="1">
      <alignment horizontal="right" vertical="center"/>
      <protection/>
    </xf>
    <xf numFmtId="0" fontId="2" fillId="0" borderId="0" xfId="61">
      <alignment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center" vertical="center"/>
      <protection/>
    </xf>
    <xf numFmtId="0" fontId="6" fillId="0" borderId="29" xfId="61" applyFont="1" applyBorder="1" applyAlignment="1">
      <alignment vertical="center" wrapText="1"/>
      <protection/>
    </xf>
    <xf numFmtId="0" fontId="6" fillId="0" borderId="10" xfId="61" applyFont="1" applyBorder="1" applyAlignment="1">
      <alignment vertical="center"/>
      <protection/>
    </xf>
    <xf numFmtId="179" fontId="6" fillId="0" borderId="14" xfId="61" applyNumberFormat="1" applyFont="1" applyBorder="1" applyAlignment="1">
      <alignment horizontal="right" vertical="center"/>
      <protection/>
    </xf>
    <xf numFmtId="0" fontId="6" fillId="0" borderId="30" xfId="61" applyFont="1" applyBorder="1" applyAlignment="1">
      <alignment vertical="center"/>
      <protection/>
    </xf>
    <xf numFmtId="0" fontId="6" fillId="0" borderId="30" xfId="61" applyFont="1" applyFill="1" applyBorder="1" applyAlignment="1">
      <alignment vertical="center"/>
      <protection/>
    </xf>
    <xf numFmtId="179" fontId="6" fillId="0" borderId="14" xfId="61" applyNumberFormat="1" applyFont="1" applyFill="1" applyBorder="1" applyAlignment="1">
      <alignment horizontal="right" vertical="center"/>
      <protection/>
    </xf>
    <xf numFmtId="0" fontId="6" fillId="0" borderId="15" xfId="61" applyFont="1" applyBorder="1" applyAlignment="1">
      <alignment vertical="center"/>
      <protection/>
    </xf>
    <xf numFmtId="0" fontId="6" fillId="0" borderId="39" xfId="61" applyFont="1" applyBorder="1" applyAlignment="1">
      <alignment vertical="center"/>
      <protection/>
    </xf>
    <xf numFmtId="179" fontId="6" fillId="0" borderId="29" xfId="61" applyNumberFormat="1" applyFont="1" applyBorder="1" applyAlignment="1">
      <alignment horizontal="right" vertical="center"/>
      <protection/>
    </xf>
    <xf numFmtId="0" fontId="6" fillId="0" borderId="40" xfId="61" applyFont="1" applyFill="1" applyBorder="1" applyAlignment="1">
      <alignment horizontal="center" vertical="center"/>
      <protection/>
    </xf>
    <xf numFmtId="179" fontId="6" fillId="0" borderId="40" xfId="61" applyNumberFormat="1" applyFont="1" applyBorder="1" applyAlignment="1">
      <alignment horizontal="right" vertical="center"/>
      <protection/>
    </xf>
    <xf numFmtId="0" fontId="6" fillId="0" borderId="14" xfId="61" applyFont="1" applyBorder="1" applyAlignment="1">
      <alignment vertical="center"/>
      <protection/>
    </xf>
    <xf numFmtId="0" fontId="6" fillId="0" borderId="13" xfId="61" applyFont="1" applyBorder="1" applyAlignment="1">
      <alignment vertical="center"/>
      <protection/>
    </xf>
    <xf numFmtId="0" fontId="6" fillId="0" borderId="29" xfId="61" applyFont="1" applyBorder="1" applyAlignment="1">
      <alignment vertical="center"/>
      <protection/>
    </xf>
    <xf numFmtId="0" fontId="6" fillId="0" borderId="40" xfId="61" applyFont="1" applyBorder="1" applyAlignment="1">
      <alignment horizontal="center" vertical="center"/>
      <protection/>
    </xf>
    <xf numFmtId="0" fontId="6" fillId="0" borderId="14" xfId="61" applyFont="1" applyFill="1" applyBorder="1" applyAlignment="1">
      <alignment vertical="center"/>
      <protection/>
    </xf>
    <xf numFmtId="179" fontId="6" fillId="0" borderId="14" xfId="61" applyNumberFormat="1" applyFont="1" applyBorder="1" applyAlignment="1" applyProtection="1">
      <alignment horizontal="right" vertical="center"/>
      <protection/>
    </xf>
    <xf numFmtId="179" fontId="6" fillId="0" borderId="14" xfId="61" applyNumberFormat="1" applyFont="1" applyFill="1" applyBorder="1" applyAlignment="1" applyProtection="1">
      <alignment horizontal="right" vertical="center"/>
      <protection/>
    </xf>
    <xf numFmtId="179" fontId="6" fillId="0" borderId="13" xfId="61" applyNumberFormat="1" applyFont="1" applyBorder="1" applyAlignment="1" applyProtection="1">
      <alignment horizontal="right" vertical="center"/>
      <protection/>
    </xf>
    <xf numFmtId="179" fontId="6" fillId="0" borderId="39" xfId="61" applyNumberFormat="1" applyFont="1" applyBorder="1" applyAlignment="1" applyProtection="1">
      <alignment horizontal="right" vertical="center"/>
      <protection/>
    </xf>
    <xf numFmtId="179" fontId="6" fillId="0" borderId="40" xfId="61" applyNumberFormat="1" applyFont="1" applyFill="1" applyBorder="1" applyAlignment="1">
      <alignment horizontal="right" vertical="center"/>
      <protection/>
    </xf>
    <xf numFmtId="0" fontId="6" fillId="33" borderId="30" xfId="61" applyFont="1" applyFill="1" applyBorder="1" applyAlignment="1">
      <alignment horizontal="center" vertical="center"/>
      <protection/>
    </xf>
    <xf numFmtId="0" fontId="6" fillId="33" borderId="17" xfId="61" applyFont="1" applyFill="1" applyBorder="1" applyAlignment="1">
      <alignment horizontal="center" vertical="center"/>
      <protection/>
    </xf>
    <xf numFmtId="0" fontId="6" fillId="33" borderId="41" xfId="61" applyFont="1" applyFill="1" applyBorder="1" applyAlignment="1">
      <alignment horizontal="center" vertical="center"/>
      <protection/>
    </xf>
    <xf numFmtId="0" fontId="6" fillId="33" borderId="15" xfId="61" applyFont="1" applyFill="1" applyBorder="1" applyAlignment="1">
      <alignment vertical="center"/>
      <protection/>
    </xf>
    <xf numFmtId="0" fontId="6" fillId="33" borderId="17" xfId="61" applyFont="1" applyFill="1" applyBorder="1" applyAlignment="1">
      <alignment vertical="center"/>
      <protection/>
    </xf>
    <xf numFmtId="0" fontId="6" fillId="33" borderId="18" xfId="61" applyFont="1" applyFill="1" applyBorder="1" applyAlignment="1">
      <alignment vertical="center"/>
      <protection/>
    </xf>
    <xf numFmtId="0" fontId="6" fillId="33" borderId="0" xfId="61" applyFont="1" applyFill="1" applyBorder="1" applyAlignment="1">
      <alignment vertical="center"/>
      <protection/>
    </xf>
    <xf numFmtId="0" fontId="5" fillId="33" borderId="0" xfId="61" applyFont="1" applyFill="1" applyAlignment="1">
      <alignment horizontal="center"/>
      <protection/>
    </xf>
    <xf numFmtId="0" fontId="6" fillId="33" borderId="15" xfId="61" applyFont="1" applyFill="1" applyBorder="1" applyAlignment="1">
      <alignment horizontal="center" vertical="center"/>
      <protection/>
    </xf>
    <xf numFmtId="0" fontId="6" fillId="33" borderId="16" xfId="61" applyFont="1" applyFill="1" applyBorder="1" applyAlignment="1">
      <alignment horizontal="center" vertical="center"/>
      <protection/>
    </xf>
    <xf numFmtId="0" fontId="6" fillId="33" borderId="18" xfId="61" applyFont="1" applyFill="1" applyBorder="1" applyAlignment="1">
      <alignment horizontal="center" vertical="center"/>
      <protection/>
    </xf>
    <xf numFmtId="0" fontId="6" fillId="33" borderId="0" xfId="61" applyFont="1" applyFill="1" applyBorder="1" applyAlignment="1">
      <alignment horizontal="center" vertical="center"/>
      <protection/>
    </xf>
    <xf numFmtId="0" fontId="6" fillId="0" borderId="30" xfId="61" applyFont="1" applyFill="1" applyBorder="1" applyAlignment="1">
      <alignment horizontal="center" vertical="center"/>
      <protection/>
    </xf>
    <xf numFmtId="0" fontId="6" fillId="0" borderId="41" xfId="61" applyFont="1" applyFill="1" applyBorder="1" applyAlignment="1">
      <alignment horizontal="center" vertical="center"/>
      <protection/>
    </xf>
    <xf numFmtId="0" fontId="0" fillId="0" borderId="17" xfId="62" applyBorder="1" applyAlignment="1">
      <alignment horizontal="center" vertical="center"/>
      <protection/>
    </xf>
    <xf numFmtId="0" fontId="0" fillId="0" borderId="41" xfId="62" applyBorder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2" fillId="0" borderId="0" xfId="61" applyAlignment="1">
      <alignment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6" fillId="0" borderId="16" xfId="61" applyFont="1" applyFill="1" applyBorder="1" applyAlignment="1">
      <alignment horizontal="center" vertical="center"/>
      <protection/>
    </xf>
    <xf numFmtId="0" fontId="6" fillId="0" borderId="19" xfId="61" applyFont="1" applyFill="1" applyBorder="1" applyAlignment="1">
      <alignment horizontal="center" vertical="center"/>
      <protection/>
    </xf>
    <xf numFmtId="0" fontId="0" fillId="0" borderId="18" xfId="62" applyBorder="1" applyAlignment="1">
      <alignment horizontal="center" vertical="center"/>
      <protection/>
    </xf>
    <xf numFmtId="0" fontId="0" fillId="0" borderId="0" xfId="62" applyAlignment="1">
      <alignment horizontal="center" vertical="center"/>
      <protection/>
    </xf>
    <xf numFmtId="0" fontId="0" fillId="0" borderId="42" xfId="62" applyBorder="1" applyAlignment="1">
      <alignment horizontal="center" vertical="center"/>
      <protection/>
    </xf>
    <xf numFmtId="0" fontId="0" fillId="0" borderId="10" xfId="62" applyBorder="1" applyAlignment="1">
      <alignment horizontal="center" vertical="center"/>
      <protection/>
    </xf>
    <xf numFmtId="0" fontId="0" fillId="0" borderId="28" xfId="62" applyBorder="1" applyAlignment="1">
      <alignment horizontal="center" vertical="center"/>
      <protection/>
    </xf>
    <xf numFmtId="0" fontId="0" fillId="0" borderId="11" xfId="62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29" xfId="62" applyBorder="1" applyAlignment="1">
      <alignment horizontal="center" vertical="center"/>
      <protection/>
    </xf>
    <xf numFmtId="0" fontId="2" fillId="0" borderId="16" xfId="61" applyBorder="1" applyAlignment="1">
      <alignment horizontal="center" vertical="center"/>
      <protection/>
    </xf>
    <xf numFmtId="0" fontId="2" fillId="0" borderId="19" xfId="6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 wrapText="1"/>
      <protection/>
    </xf>
    <xf numFmtId="0" fontId="7" fillId="0" borderId="41" xfId="61" applyFont="1" applyFill="1" applyBorder="1" applyAlignment="1">
      <alignment horizontal="center" vertical="center"/>
      <protection/>
    </xf>
    <xf numFmtId="0" fontId="5" fillId="0" borderId="0" xfId="61" applyFont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 wrapText="1"/>
      <protection/>
    </xf>
    <xf numFmtId="0" fontId="0" fillId="0" borderId="29" xfId="62" applyBorder="1" applyAlignment="1">
      <alignment horizontal="center" vertical="center" wrapText="1"/>
      <protection/>
    </xf>
    <xf numFmtId="0" fontId="6" fillId="0" borderId="15" xfId="61" applyFont="1" applyBorder="1" applyAlignment="1">
      <alignment horizontal="center" vertical="center"/>
      <protection/>
    </xf>
    <xf numFmtId="0" fontId="2" fillId="0" borderId="16" xfId="61" applyBorder="1" applyAlignment="1">
      <alignment horizontal="center"/>
      <protection/>
    </xf>
    <xf numFmtId="0" fontId="2" fillId="0" borderId="19" xfId="61" applyBorder="1" applyAlignment="1">
      <alignment horizontal="center"/>
      <protection/>
    </xf>
    <xf numFmtId="0" fontId="6" fillId="0" borderId="30" xfId="61" applyFont="1" applyBorder="1" applyAlignment="1">
      <alignment horizontal="center" vertical="center"/>
      <protection/>
    </xf>
    <xf numFmtId="0" fontId="6" fillId="0" borderId="17" xfId="61" applyFont="1" applyBorder="1" applyAlignment="1">
      <alignment horizontal="center" vertical="center"/>
      <protection/>
    </xf>
    <xf numFmtId="0" fontId="6" fillId="0" borderId="41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2.57421875" style="45" customWidth="1"/>
    <col min="3" max="3" width="28.421875" style="45" customWidth="1"/>
    <col min="4" max="4" width="9.57421875" style="45" customWidth="1"/>
    <col min="5" max="5" width="7.421875" style="45" customWidth="1"/>
    <col min="6" max="6" width="9.57421875" style="45" customWidth="1"/>
    <col min="7" max="7" width="7.421875" style="45" customWidth="1"/>
    <col min="8" max="8" width="9.57421875" style="45" customWidth="1"/>
    <col min="9" max="9" width="7.421875" style="45" customWidth="1"/>
    <col min="10" max="10" width="9.57421875" style="45" customWidth="1"/>
    <col min="11" max="11" width="7.421875" style="45" customWidth="1"/>
    <col min="12" max="12" width="9.57421875" style="45" customWidth="1"/>
    <col min="13" max="13" width="7.421875" style="45" customWidth="1"/>
    <col min="14" max="16384" width="9.00390625" style="45" customWidth="1"/>
  </cols>
  <sheetData>
    <row r="1" s="44" customFormat="1" ht="13.5">
      <c r="A1" s="44" t="s">
        <v>39</v>
      </c>
    </row>
    <row r="2" spans="1:13" s="44" customFormat="1" ht="16.5" customHeight="1">
      <c r="A2" s="138" t="s">
        <v>40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</row>
    <row r="3" s="44" customFormat="1" ht="13.5"/>
    <row r="4" spans="1:13" ht="19.5" customHeight="1">
      <c r="A4" s="139" t="s">
        <v>41</v>
      </c>
      <c r="B4" s="140"/>
      <c r="C4" s="140"/>
      <c r="D4" s="131" t="s">
        <v>42</v>
      </c>
      <c r="E4" s="133"/>
      <c r="F4" s="132" t="s">
        <v>43</v>
      </c>
      <c r="G4" s="132"/>
      <c r="H4" s="131" t="s">
        <v>44</v>
      </c>
      <c r="I4" s="133"/>
      <c r="J4" s="131" t="s">
        <v>45</v>
      </c>
      <c r="K4" s="133"/>
      <c r="L4" s="132" t="s">
        <v>7</v>
      </c>
      <c r="M4" s="133"/>
    </row>
    <row r="5" spans="1:13" ht="19.5" customHeight="1">
      <c r="A5" s="141"/>
      <c r="B5" s="142"/>
      <c r="C5" s="142"/>
      <c r="D5" s="46" t="s">
        <v>46</v>
      </c>
      <c r="E5" s="47" t="s">
        <v>47</v>
      </c>
      <c r="F5" s="48" t="s">
        <v>46</v>
      </c>
      <c r="G5" s="47" t="s">
        <v>47</v>
      </c>
      <c r="H5" s="48" t="s">
        <v>46</v>
      </c>
      <c r="I5" s="47" t="s">
        <v>47</v>
      </c>
      <c r="J5" s="48" t="s">
        <v>46</v>
      </c>
      <c r="K5" s="47" t="s">
        <v>47</v>
      </c>
      <c r="L5" s="48" t="s">
        <v>46</v>
      </c>
      <c r="M5" s="47" t="s">
        <v>47</v>
      </c>
    </row>
    <row r="6" spans="1:13" ht="19.5" customHeight="1">
      <c r="A6" s="131" t="s">
        <v>48</v>
      </c>
      <c r="B6" s="132"/>
      <c r="C6" s="133"/>
      <c r="D6" s="49">
        <f>D7+D23</f>
        <v>48820</v>
      </c>
      <c r="E6" s="50" t="s">
        <v>49</v>
      </c>
      <c r="F6" s="51">
        <f>F7+F23</f>
        <v>54712</v>
      </c>
      <c r="G6" s="50" t="s">
        <v>49</v>
      </c>
      <c r="H6" s="52">
        <f>H7+H23</f>
        <v>51778</v>
      </c>
      <c r="I6" s="53" t="s">
        <v>49</v>
      </c>
      <c r="J6" s="52">
        <f>J7+J23</f>
        <v>6227</v>
      </c>
      <c r="K6" s="53" t="s">
        <v>49</v>
      </c>
      <c r="L6" s="52">
        <f>L7+L23</f>
        <v>45527</v>
      </c>
      <c r="M6" s="50" t="s">
        <v>49</v>
      </c>
    </row>
    <row r="7" spans="1:13" ht="19.5" customHeight="1">
      <c r="A7" s="134" t="s">
        <v>16</v>
      </c>
      <c r="B7" s="135"/>
      <c r="C7" s="135"/>
      <c r="D7" s="54">
        <f>D8+D13+D18</f>
        <v>11587</v>
      </c>
      <c r="E7" s="55" t="s">
        <v>49</v>
      </c>
      <c r="F7" s="56">
        <f>F8+F13+F18</f>
        <v>23456</v>
      </c>
      <c r="G7" s="55" t="s">
        <v>49</v>
      </c>
      <c r="H7" s="57">
        <f>H8+H13+H18</f>
        <v>18302</v>
      </c>
      <c r="I7" s="58" t="s">
        <v>49</v>
      </c>
      <c r="J7" s="57">
        <f>J8+J13+J18</f>
        <v>2345</v>
      </c>
      <c r="K7" s="58" t="s">
        <v>49</v>
      </c>
      <c r="L7" s="57">
        <f>L8+L13+L18</f>
        <v>14396</v>
      </c>
      <c r="M7" s="55" t="s">
        <v>49</v>
      </c>
    </row>
    <row r="8" spans="1:13" ht="19.5" customHeight="1">
      <c r="A8" s="59"/>
      <c r="B8" s="60" t="s">
        <v>17</v>
      </c>
      <c r="C8" s="61"/>
      <c r="D8" s="62">
        <f>SUM(D9:D12)</f>
        <v>3115</v>
      </c>
      <c r="E8" s="63">
        <v>100</v>
      </c>
      <c r="F8" s="64">
        <f>SUM(F9:F12)</f>
        <v>8502</v>
      </c>
      <c r="G8" s="65">
        <v>100</v>
      </c>
      <c r="H8" s="66">
        <f>SUM(H9:H12)</f>
        <v>6653</v>
      </c>
      <c r="I8" s="67">
        <v>100</v>
      </c>
      <c r="J8" s="66">
        <f>SUM(J9:J12)</f>
        <v>1124</v>
      </c>
      <c r="K8" s="67">
        <v>100</v>
      </c>
      <c r="L8" s="66">
        <f>SUM(L9:L12)</f>
        <v>3840</v>
      </c>
      <c r="M8" s="65">
        <v>100</v>
      </c>
    </row>
    <row r="9" spans="1:13" ht="19.5" customHeight="1">
      <c r="A9" s="59"/>
      <c r="B9" s="60"/>
      <c r="C9" s="34" t="s">
        <v>18</v>
      </c>
      <c r="D9" s="68">
        <f>H9+J9+L9-F9</f>
        <v>1384</v>
      </c>
      <c r="E9" s="69">
        <f>D9/D8*100</f>
        <v>44.430176565008026</v>
      </c>
      <c r="F9" s="70">
        <v>5254</v>
      </c>
      <c r="G9" s="71">
        <f>F9/F8*100</f>
        <v>61.797224182545285</v>
      </c>
      <c r="H9" s="42">
        <v>4555</v>
      </c>
      <c r="I9" s="72">
        <f>H9/H8*100</f>
        <v>68.46535397565007</v>
      </c>
      <c r="J9" s="42">
        <v>895</v>
      </c>
      <c r="K9" s="72">
        <f>J9/J8*100</f>
        <v>79.62633451957295</v>
      </c>
      <c r="L9" s="42">
        <v>1188</v>
      </c>
      <c r="M9" s="69">
        <f>L9/L8*100</f>
        <v>30.9375</v>
      </c>
    </row>
    <row r="10" spans="1:13" ht="19.5" customHeight="1">
      <c r="A10" s="59"/>
      <c r="B10" s="60"/>
      <c r="C10" s="34" t="s">
        <v>19</v>
      </c>
      <c r="D10" s="68">
        <f>H10+J10+L10-F10</f>
        <v>706</v>
      </c>
      <c r="E10" s="69">
        <f>D10/D8*100</f>
        <v>22.664526484751203</v>
      </c>
      <c r="F10" s="70">
        <v>1237</v>
      </c>
      <c r="G10" s="71">
        <f>F10/F8*100</f>
        <v>14.549517760526934</v>
      </c>
      <c r="H10" s="42">
        <v>238</v>
      </c>
      <c r="I10" s="72">
        <f>H10/H8*100</f>
        <v>3.577333533744176</v>
      </c>
      <c r="J10" s="42">
        <v>85</v>
      </c>
      <c r="K10" s="72">
        <f>J10/J8*100</f>
        <v>7.562277580071175</v>
      </c>
      <c r="L10" s="42">
        <v>1620</v>
      </c>
      <c r="M10" s="69">
        <f>L10/L8*100</f>
        <v>42.1875</v>
      </c>
    </row>
    <row r="11" spans="1:13" ht="19.5" customHeight="1">
      <c r="A11" s="59"/>
      <c r="B11" s="60"/>
      <c r="C11" s="73" t="s">
        <v>20</v>
      </c>
      <c r="D11" s="68">
        <f>H11+J11+L11-F11</f>
        <v>159</v>
      </c>
      <c r="E11" s="69">
        <f>D11/D8*100</f>
        <v>5.104333868378812</v>
      </c>
      <c r="F11" s="70">
        <v>659</v>
      </c>
      <c r="G11" s="71">
        <f>F11/F8*100</f>
        <v>7.751117384144907</v>
      </c>
      <c r="H11" s="42">
        <v>629</v>
      </c>
      <c r="I11" s="72">
        <f>H11/H8*100</f>
        <v>9.454381482038178</v>
      </c>
      <c r="J11" s="42">
        <v>96</v>
      </c>
      <c r="K11" s="72">
        <f>J11/J8*100</f>
        <v>8.540925266903916</v>
      </c>
      <c r="L11" s="42">
        <v>93</v>
      </c>
      <c r="M11" s="69">
        <f>L11/L8*100</f>
        <v>2.421875</v>
      </c>
    </row>
    <row r="12" spans="1:13" ht="19.5" customHeight="1">
      <c r="A12" s="59"/>
      <c r="B12" s="60"/>
      <c r="C12" s="36" t="s">
        <v>21</v>
      </c>
      <c r="D12" s="74">
        <f>H12+J12+L12-F12</f>
        <v>866</v>
      </c>
      <c r="E12" s="69">
        <f>D12/D8*100</f>
        <v>27.80096308186196</v>
      </c>
      <c r="F12" s="75">
        <v>1352</v>
      </c>
      <c r="G12" s="71">
        <f>F12/F8*100</f>
        <v>15.902140672782874</v>
      </c>
      <c r="H12" s="43">
        <v>1231</v>
      </c>
      <c r="I12" s="72">
        <f>H12/H8*100</f>
        <v>18.502931008567565</v>
      </c>
      <c r="J12" s="43">
        <v>48</v>
      </c>
      <c r="K12" s="72">
        <f>J12/J8*100</f>
        <v>4.270462633451958</v>
      </c>
      <c r="L12" s="43">
        <v>939</v>
      </c>
      <c r="M12" s="69">
        <f>L12/L8*100</f>
        <v>24.453125</v>
      </c>
    </row>
    <row r="13" spans="1:13" ht="19.5" customHeight="1">
      <c r="A13" s="59"/>
      <c r="B13" s="76" t="s">
        <v>22</v>
      </c>
      <c r="C13" s="33"/>
      <c r="D13" s="77">
        <f>SUM(D14:D17)</f>
        <v>6634</v>
      </c>
      <c r="E13" s="78">
        <v>100</v>
      </c>
      <c r="F13" s="79">
        <f>SUM(F14:F17)</f>
        <v>12869</v>
      </c>
      <c r="G13" s="80">
        <v>100</v>
      </c>
      <c r="H13" s="81">
        <f>SUM(H14:H17)</f>
        <v>9827</v>
      </c>
      <c r="I13" s="82">
        <v>100</v>
      </c>
      <c r="J13" s="81">
        <f>SUM(J14:J17)</f>
        <v>977</v>
      </c>
      <c r="K13" s="82">
        <v>100</v>
      </c>
      <c r="L13" s="81">
        <f>SUM(L14:L17)</f>
        <v>8699</v>
      </c>
      <c r="M13" s="80">
        <v>100</v>
      </c>
    </row>
    <row r="14" spans="1:13" ht="19.5" customHeight="1">
      <c r="A14" s="59"/>
      <c r="B14" s="60"/>
      <c r="C14" s="34" t="s">
        <v>23</v>
      </c>
      <c r="D14" s="68">
        <f>H14+J14+L14-F14</f>
        <v>1078</v>
      </c>
      <c r="E14" s="69">
        <f>D14/D13*100</f>
        <v>16.249623153451914</v>
      </c>
      <c r="F14" s="42">
        <v>5152</v>
      </c>
      <c r="G14" s="72">
        <f>F14/F13*100</f>
        <v>40.034190690807364</v>
      </c>
      <c r="H14" s="42">
        <v>3764</v>
      </c>
      <c r="I14" s="72">
        <f>H14/H13*100</f>
        <v>38.30263559580747</v>
      </c>
      <c r="J14" s="42">
        <v>428</v>
      </c>
      <c r="K14" s="72">
        <f>J14/J13*100</f>
        <v>43.807574206755376</v>
      </c>
      <c r="L14" s="42">
        <v>2038</v>
      </c>
      <c r="M14" s="69">
        <f>L14/L13*100</f>
        <v>23.42798022761237</v>
      </c>
    </row>
    <row r="15" spans="1:13" ht="19.5" customHeight="1">
      <c r="A15" s="59"/>
      <c r="B15" s="60"/>
      <c r="C15" s="34" t="s">
        <v>18</v>
      </c>
      <c r="D15" s="68">
        <f>H15+J15+L15-F15</f>
        <v>2569</v>
      </c>
      <c r="E15" s="69">
        <f>D15/D13*100</f>
        <v>38.724751281278266</v>
      </c>
      <c r="F15" s="42">
        <v>3868</v>
      </c>
      <c r="G15" s="72">
        <f>F15/F13*100</f>
        <v>30.056725464294036</v>
      </c>
      <c r="H15" s="42">
        <v>2654</v>
      </c>
      <c r="I15" s="72">
        <f>H15/H13*100</f>
        <v>27.007224992367966</v>
      </c>
      <c r="J15" s="42">
        <v>278</v>
      </c>
      <c r="K15" s="72">
        <f>J15/J13*100</f>
        <v>28.454452405322417</v>
      </c>
      <c r="L15" s="42">
        <v>3505</v>
      </c>
      <c r="M15" s="69">
        <f>L15/L13*100</f>
        <v>40.29198758477986</v>
      </c>
    </row>
    <row r="16" spans="1:13" ht="19.5" customHeight="1">
      <c r="A16" s="59"/>
      <c r="B16" s="60"/>
      <c r="C16" s="34" t="s">
        <v>24</v>
      </c>
      <c r="D16" s="68">
        <f>H16+J16+L16-F16</f>
        <v>742</v>
      </c>
      <c r="E16" s="69">
        <f>D16/D13*100</f>
        <v>11.184805547181188</v>
      </c>
      <c r="F16" s="42">
        <v>1892</v>
      </c>
      <c r="G16" s="72">
        <f>F16/F13*100</f>
        <v>14.70199704716761</v>
      </c>
      <c r="H16" s="42">
        <v>1807</v>
      </c>
      <c r="I16" s="72">
        <f>H16/H13*100</f>
        <v>18.38811437875242</v>
      </c>
      <c r="J16" s="42">
        <v>87</v>
      </c>
      <c r="K16" s="72">
        <f>J16/J13*100</f>
        <v>8.904810644831116</v>
      </c>
      <c r="L16" s="42">
        <v>740</v>
      </c>
      <c r="M16" s="69">
        <f>L16/L13*100</f>
        <v>8.5067249109093</v>
      </c>
    </row>
    <row r="17" spans="1:13" ht="19.5" customHeight="1">
      <c r="A17" s="59"/>
      <c r="B17" s="83"/>
      <c r="C17" s="36" t="s">
        <v>21</v>
      </c>
      <c r="D17" s="75">
        <f>H17+J17+L17-F17</f>
        <v>2245</v>
      </c>
      <c r="E17" s="69">
        <f>D17/D13*100</f>
        <v>33.840820018088635</v>
      </c>
      <c r="F17" s="43">
        <v>1957</v>
      </c>
      <c r="G17" s="72">
        <f>F17/F13*100</f>
        <v>15.207086797730982</v>
      </c>
      <c r="H17" s="43">
        <v>1602</v>
      </c>
      <c r="I17" s="72">
        <f>H17/H13*100</f>
        <v>16.302025033072148</v>
      </c>
      <c r="J17" s="43">
        <v>184</v>
      </c>
      <c r="K17" s="72">
        <f>J17/J13*100</f>
        <v>18.833162743091094</v>
      </c>
      <c r="L17" s="43">
        <v>2416</v>
      </c>
      <c r="M17" s="69">
        <f>L17/L13*100</f>
        <v>27.77330727669847</v>
      </c>
    </row>
    <row r="18" spans="1:13" ht="19.5" customHeight="1">
      <c r="A18" s="59"/>
      <c r="B18" s="60" t="s">
        <v>50</v>
      </c>
      <c r="C18" s="33"/>
      <c r="D18" s="84">
        <f>SUM(D19:D22)</f>
        <v>1838</v>
      </c>
      <c r="E18" s="78">
        <v>100</v>
      </c>
      <c r="F18" s="79">
        <f>SUM(F19:F22)</f>
        <v>2085</v>
      </c>
      <c r="G18" s="80">
        <v>100</v>
      </c>
      <c r="H18" s="79">
        <f>SUM(H19:H22)</f>
        <v>1822</v>
      </c>
      <c r="I18" s="80">
        <v>100</v>
      </c>
      <c r="J18" s="79">
        <f>SUM(J19:J22)</f>
        <v>244</v>
      </c>
      <c r="K18" s="80">
        <v>100</v>
      </c>
      <c r="L18" s="79">
        <f>SUM(L19:L22)</f>
        <v>1857</v>
      </c>
      <c r="M18" s="80">
        <v>100</v>
      </c>
    </row>
    <row r="19" spans="1:13" ht="19.5" customHeight="1">
      <c r="A19" s="59"/>
      <c r="B19" s="60"/>
      <c r="C19" s="34" t="s">
        <v>26</v>
      </c>
      <c r="D19" s="68">
        <f>H19+J19+L19-F19</f>
        <v>329</v>
      </c>
      <c r="E19" s="69">
        <f>D19/D18*100</f>
        <v>17.899891186071816</v>
      </c>
      <c r="F19" s="70">
        <v>1155</v>
      </c>
      <c r="G19" s="71">
        <f>F19/F18*100</f>
        <v>55.39568345323741</v>
      </c>
      <c r="H19" s="70">
        <v>721</v>
      </c>
      <c r="I19" s="71">
        <f>H19/H18*100</f>
        <v>39.57189901207464</v>
      </c>
      <c r="J19" s="70">
        <v>218</v>
      </c>
      <c r="K19" s="71">
        <f>J19/J18*100</f>
        <v>89.34426229508196</v>
      </c>
      <c r="L19" s="70">
        <v>545</v>
      </c>
      <c r="M19" s="69">
        <f>L19/L18*100</f>
        <v>29.34841141626279</v>
      </c>
    </row>
    <row r="20" spans="1:13" ht="19.5" customHeight="1">
      <c r="A20" s="59"/>
      <c r="B20" s="60"/>
      <c r="C20" s="35" t="s">
        <v>24</v>
      </c>
      <c r="D20" s="85">
        <f>H20+J20+L20-F20</f>
        <v>386</v>
      </c>
      <c r="E20" s="86">
        <f>D20/D18*100</f>
        <v>21.00108813928183</v>
      </c>
      <c r="F20" s="42">
        <v>639</v>
      </c>
      <c r="G20" s="72">
        <f>F20/F18*100</f>
        <v>30.647482014388487</v>
      </c>
      <c r="H20" s="42">
        <v>635</v>
      </c>
      <c r="I20" s="72">
        <f>H20/H18*100</f>
        <v>34.851811196487375</v>
      </c>
      <c r="J20" s="42">
        <v>18</v>
      </c>
      <c r="K20" s="72">
        <f>J20/J18*100</f>
        <v>7.377049180327869</v>
      </c>
      <c r="L20" s="42">
        <v>372</v>
      </c>
      <c r="M20" s="86">
        <f>L20/L18*100</f>
        <v>20.032310177705977</v>
      </c>
    </row>
    <row r="21" spans="1:13" ht="19.5" customHeight="1">
      <c r="A21" s="59"/>
      <c r="B21" s="60"/>
      <c r="C21" s="34" t="s">
        <v>27</v>
      </c>
      <c r="D21" s="68">
        <f>H21+J21+L21-F21</f>
        <v>339</v>
      </c>
      <c r="E21" s="69">
        <f>D21/D18*100</f>
        <v>18.443960826985855</v>
      </c>
      <c r="F21" s="70">
        <v>140</v>
      </c>
      <c r="G21" s="71">
        <f>F21/F18*100</f>
        <v>6.71462829736211</v>
      </c>
      <c r="H21" s="70">
        <v>344</v>
      </c>
      <c r="I21" s="71">
        <f>H21/H18*100</f>
        <v>18.88035126234907</v>
      </c>
      <c r="J21" s="70">
        <v>3</v>
      </c>
      <c r="K21" s="71">
        <f>J21/J18*100</f>
        <v>1.2295081967213115</v>
      </c>
      <c r="L21" s="70">
        <v>132</v>
      </c>
      <c r="M21" s="69">
        <f>L21/L18*100</f>
        <v>7.1082390953150245</v>
      </c>
    </row>
    <row r="22" spans="1:13" ht="19.5" customHeight="1">
      <c r="A22" s="87"/>
      <c r="B22" s="83"/>
      <c r="C22" s="36" t="s">
        <v>21</v>
      </c>
      <c r="D22" s="75">
        <f>H22+J22+L22-F22</f>
        <v>784</v>
      </c>
      <c r="E22" s="88">
        <f>D22/D18*100</f>
        <v>42.655059847660496</v>
      </c>
      <c r="F22" s="75">
        <v>151</v>
      </c>
      <c r="G22" s="89">
        <f>F22/F18*100</f>
        <v>7.24220623501199</v>
      </c>
      <c r="H22" s="75">
        <v>122</v>
      </c>
      <c r="I22" s="89">
        <f>H22/H18*100</f>
        <v>6.695938529088913</v>
      </c>
      <c r="J22" s="75">
        <v>5</v>
      </c>
      <c r="K22" s="89">
        <f>J22/J18*100</f>
        <v>2.0491803278688523</v>
      </c>
      <c r="L22" s="75">
        <v>808</v>
      </c>
      <c r="M22" s="88">
        <f>L22/L18*100</f>
        <v>43.51103931071621</v>
      </c>
    </row>
    <row r="23" spans="1:13" ht="19.5" customHeight="1">
      <c r="A23" s="136" t="s">
        <v>28</v>
      </c>
      <c r="B23" s="137"/>
      <c r="C23" s="137"/>
      <c r="D23" s="84">
        <f>SUM(D24:D25)</f>
        <v>37233</v>
      </c>
      <c r="E23" s="90">
        <v>100</v>
      </c>
      <c r="F23" s="79">
        <f>SUM(F24:F25)</f>
        <v>31256</v>
      </c>
      <c r="G23" s="91">
        <v>100</v>
      </c>
      <c r="H23" s="79">
        <f>SUM(H24:H25)</f>
        <v>33476</v>
      </c>
      <c r="I23" s="91">
        <v>100</v>
      </c>
      <c r="J23" s="79">
        <f>SUM(J24:J25)</f>
        <v>3882</v>
      </c>
      <c r="K23" s="91">
        <v>100</v>
      </c>
      <c r="L23" s="79">
        <f>SUM(L24:L25)</f>
        <v>31131</v>
      </c>
      <c r="M23" s="91">
        <v>100</v>
      </c>
    </row>
    <row r="24" spans="1:13" ht="19.5" customHeight="1">
      <c r="A24" s="60"/>
      <c r="B24" s="33"/>
      <c r="C24" s="34" t="s">
        <v>29</v>
      </c>
      <c r="D24" s="68">
        <f>H24+J24+L24-F24</f>
        <v>36181</v>
      </c>
      <c r="E24" s="69">
        <f>D24/D23*100</f>
        <v>97.17454945881342</v>
      </c>
      <c r="F24" s="70">
        <v>26064</v>
      </c>
      <c r="G24" s="71">
        <f>F24/F23*100</f>
        <v>83.38878935244432</v>
      </c>
      <c r="H24" s="70">
        <v>28752</v>
      </c>
      <c r="I24" s="71">
        <f>H24/H23*100</f>
        <v>85.88839765802366</v>
      </c>
      <c r="J24" s="70">
        <v>3689</v>
      </c>
      <c r="K24" s="71">
        <f>J24/J23*100</f>
        <v>95.0283359093251</v>
      </c>
      <c r="L24" s="70">
        <v>29804</v>
      </c>
      <c r="M24" s="69">
        <f>L24/L23*100</f>
        <v>95.73736789695158</v>
      </c>
    </row>
    <row r="25" spans="1:13" ht="19.5" customHeight="1">
      <c r="A25" s="83"/>
      <c r="B25" s="92"/>
      <c r="C25" s="36" t="s">
        <v>51</v>
      </c>
      <c r="D25" s="43">
        <f>H25+J25+L25-F25</f>
        <v>1052</v>
      </c>
      <c r="E25" s="93">
        <f>D25/D23*100</f>
        <v>2.825450541186582</v>
      </c>
      <c r="F25" s="43">
        <v>5192</v>
      </c>
      <c r="G25" s="94">
        <f>F25/F23*100</f>
        <v>16.61121064755567</v>
      </c>
      <c r="H25" s="43">
        <v>4724</v>
      </c>
      <c r="I25" s="94">
        <f>H25/H23*100</f>
        <v>14.111602341976342</v>
      </c>
      <c r="J25" s="43">
        <v>193</v>
      </c>
      <c r="K25" s="94">
        <f>J25/J23*100</f>
        <v>4.97166409067491</v>
      </c>
      <c r="L25" s="43">
        <v>1327</v>
      </c>
      <c r="M25" s="93">
        <f>L25/L23*100</f>
        <v>4.262632103048408</v>
      </c>
    </row>
    <row r="26" spans="1:2" ht="18" customHeight="1">
      <c r="A26" s="95" t="s">
        <v>52</v>
      </c>
      <c r="B26" s="95"/>
    </row>
    <row r="27" ht="18" customHeight="1">
      <c r="A27" s="95" t="s">
        <v>31</v>
      </c>
    </row>
  </sheetData>
  <sheetProtection/>
  <mergeCells count="10">
    <mergeCell ref="A6:C6"/>
    <mergeCell ref="A7:C7"/>
    <mergeCell ref="A23:C23"/>
    <mergeCell ref="A2:M2"/>
    <mergeCell ref="A4:C5"/>
    <mergeCell ref="D4:E4"/>
    <mergeCell ref="F4:G4"/>
    <mergeCell ref="H4:I4"/>
    <mergeCell ref="J4:K4"/>
    <mergeCell ref="L4:M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  <headerFooter alignWithMargins="0">
    <oddFooter>&amp;C&amp;"ＭＳ 明朝,標準"-1-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2.57421875" style="4" customWidth="1"/>
    <col min="3" max="3" width="28.421875" style="4" customWidth="1"/>
    <col min="4" max="4" width="9.57421875" style="4" bestFit="1" customWidth="1"/>
    <col min="5" max="5" width="9.421875" style="4" bestFit="1" customWidth="1"/>
    <col min="6" max="17" width="7.140625" style="4" customWidth="1"/>
    <col min="18" max="18" width="8.00390625" style="4" bestFit="1" customWidth="1"/>
    <col min="19" max="16384" width="9.00390625" style="4" customWidth="1"/>
  </cols>
  <sheetData>
    <row r="1" spans="1:17" s="2" customFormat="1" ht="18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s="2" customFormat="1" ht="18" customHeight="1">
      <c r="A2" s="147" t="s">
        <v>33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7.25" customHeight="1">
      <c r="A4" s="149" t="s">
        <v>2</v>
      </c>
      <c r="B4" s="150"/>
      <c r="C4" s="151"/>
      <c r="D4" s="158" t="s">
        <v>3</v>
      </c>
      <c r="E4" s="158" t="s">
        <v>4</v>
      </c>
      <c r="F4" s="149" t="s">
        <v>5</v>
      </c>
      <c r="G4" s="160"/>
      <c r="H4" s="160"/>
      <c r="I4" s="160"/>
      <c r="J4" s="160"/>
      <c r="K4" s="160"/>
      <c r="L4" s="160"/>
      <c r="M4" s="160"/>
      <c r="N4" s="160"/>
      <c r="O4" s="161"/>
      <c r="P4" s="158" t="s">
        <v>6</v>
      </c>
      <c r="Q4" s="149" t="s">
        <v>7</v>
      </c>
      <c r="R4" s="161"/>
    </row>
    <row r="5" spans="1:18" ht="17.25" customHeight="1">
      <c r="A5" s="152"/>
      <c r="B5" s="153"/>
      <c r="C5" s="154"/>
      <c r="D5" s="159"/>
      <c r="E5" s="159"/>
      <c r="F5" s="5"/>
      <c r="G5" s="6"/>
      <c r="H5" s="143" t="s">
        <v>34</v>
      </c>
      <c r="I5" s="144"/>
      <c r="J5" s="143" t="s">
        <v>35</v>
      </c>
      <c r="K5" s="144"/>
      <c r="L5" s="143" t="s">
        <v>36</v>
      </c>
      <c r="M5" s="144"/>
      <c r="N5" s="143" t="s">
        <v>37</v>
      </c>
      <c r="O5" s="144"/>
      <c r="P5" s="159"/>
      <c r="Q5" s="41"/>
      <c r="R5" s="8" t="s">
        <v>12</v>
      </c>
    </row>
    <row r="6" spans="1:18" ht="17.25" customHeight="1">
      <c r="A6" s="155"/>
      <c r="B6" s="156"/>
      <c r="C6" s="157"/>
      <c r="D6" s="9" t="s">
        <v>13</v>
      </c>
      <c r="E6" s="9" t="s">
        <v>13</v>
      </c>
      <c r="F6" s="9" t="s">
        <v>13</v>
      </c>
      <c r="G6" s="9" t="s">
        <v>14</v>
      </c>
      <c r="H6" s="9" t="s">
        <v>13</v>
      </c>
      <c r="I6" s="9" t="s">
        <v>14</v>
      </c>
      <c r="J6" s="9" t="s">
        <v>13</v>
      </c>
      <c r="K6" s="9" t="s">
        <v>14</v>
      </c>
      <c r="L6" s="9" t="s">
        <v>13</v>
      </c>
      <c r="M6" s="9" t="s">
        <v>14</v>
      </c>
      <c r="N6" s="9" t="s">
        <v>13</v>
      </c>
      <c r="O6" s="9" t="s">
        <v>14</v>
      </c>
      <c r="P6" s="41" t="s">
        <v>13</v>
      </c>
      <c r="Q6" s="41" t="s">
        <v>13</v>
      </c>
      <c r="R6" s="9" t="s">
        <v>13</v>
      </c>
    </row>
    <row r="7" spans="1:18" ht="17.25" customHeight="1">
      <c r="A7" s="143" t="s">
        <v>15</v>
      </c>
      <c r="B7" s="145"/>
      <c r="C7" s="146"/>
      <c r="D7" s="10">
        <f aca="true" t="shared" si="0" ref="D7:D26">F7+P7+Q7-E7</f>
        <v>48820</v>
      </c>
      <c r="E7" s="11">
        <f>E8+E24</f>
        <v>54712</v>
      </c>
      <c r="F7" s="10">
        <f aca="true" t="shared" si="1" ref="F7:F26">H7+J7+L7+N7</f>
        <v>51778</v>
      </c>
      <c r="G7" s="12">
        <v>100</v>
      </c>
      <c r="H7" s="11">
        <f>H8+H24</f>
        <v>22577</v>
      </c>
      <c r="I7" s="13">
        <f aca="true" t="shared" si="2" ref="I7:I26">H7/F7*100</f>
        <v>43.60346092935223</v>
      </c>
      <c r="J7" s="14">
        <f>J8+J24</f>
        <v>22880</v>
      </c>
      <c r="K7" s="13">
        <f aca="true" t="shared" si="3" ref="K7:K26">J7/F7*100</f>
        <v>44.188651550851716</v>
      </c>
      <c r="L7" s="14">
        <f>L8+L24</f>
        <v>6281</v>
      </c>
      <c r="M7" s="13">
        <f aca="true" t="shared" si="4" ref="M7:M26">L7/F7*100</f>
        <v>12.13063463246939</v>
      </c>
      <c r="N7" s="14">
        <f>N8+N24</f>
        <v>40</v>
      </c>
      <c r="O7" s="13">
        <f aca="true" t="shared" si="5" ref="O7:O26">N7/F7*100</f>
        <v>0.07725288732666383</v>
      </c>
      <c r="P7" s="11">
        <f>P8+P24</f>
        <v>6227</v>
      </c>
      <c r="Q7" s="11">
        <f>Q8+Q24</f>
        <v>45527</v>
      </c>
      <c r="R7" s="14">
        <f>R8+R24</f>
        <v>21721</v>
      </c>
    </row>
    <row r="8" spans="1:18" ht="17.25" customHeight="1">
      <c r="A8" s="15" t="s">
        <v>16</v>
      </c>
      <c r="B8" s="16"/>
      <c r="C8" s="17"/>
      <c r="D8" s="10">
        <f t="shared" si="0"/>
        <v>11587</v>
      </c>
      <c r="E8" s="14">
        <f>E9+E14+E19</f>
        <v>23456</v>
      </c>
      <c r="F8" s="10">
        <f t="shared" si="1"/>
        <v>18302</v>
      </c>
      <c r="G8" s="13">
        <v>100</v>
      </c>
      <c r="H8" s="14">
        <f>H9+H14+H19</f>
        <v>2186</v>
      </c>
      <c r="I8" s="13">
        <f t="shared" si="2"/>
        <v>11.944049830619605</v>
      </c>
      <c r="J8" s="14">
        <f>J9+J14+J19</f>
        <v>13777</v>
      </c>
      <c r="K8" s="13">
        <f t="shared" si="3"/>
        <v>75.27592612829199</v>
      </c>
      <c r="L8" s="14">
        <f>L9+L14+L19</f>
        <v>2314</v>
      </c>
      <c r="M8" s="13">
        <f t="shared" si="4"/>
        <v>12.64342694787455</v>
      </c>
      <c r="N8" s="14">
        <f>N9+N14+N19</f>
        <v>25</v>
      </c>
      <c r="O8" s="13">
        <f t="shared" si="5"/>
        <v>0.1365970932138564</v>
      </c>
      <c r="P8" s="14">
        <f>P9+P14+P19</f>
        <v>2345</v>
      </c>
      <c r="Q8" s="14">
        <f>Q9+Q14+Q19</f>
        <v>14396</v>
      </c>
      <c r="R8" s="14">
        <f>R9+R14+R19</f>
        <v>3037</v>
      </c>
    </row>
    <row r="9" spans="1:18" ht="17.25" customHeight="1">
      <c r="A9" s="18"/>
      <c r="B9" s="15" t="s">
        <v>17</v>
      </c>
      <c r="C9" s="19"/>
      <c r="D9" s="20">
        <f t="shared" si="0"/>
        <v>3115</v>
      </c>
      <c r="E9" s="21">
        <f>SUM(E10:E13)</f>
        <v>8502</v>
      </c>
      <c r="F9" s="24">
        <f t="shared" si="1"/>
        <v>6653</v>
      </c>
      <c r="G9" s="22">
        <v>100</v>
      </c>
      <c r="H9" s="21">
        <f>SUM(H10:H13)</f>
        <v>854</v>
      </c>
      <c r="I9" s="22">
        <f t="shared" si="2"/>
        <v>12.836314444611455</v>
      </c>
      <c r="J9" s="21">
        <f>SUM(J10:J13)</f>
        <v>4556</v>
      </c>
      <c r="K9" s="22">
        <f t="shared" si="3"/>
        <v>68.48038478881708</v>
      </c>
      <c r="L9" s="21">
        <f>SUM(L10:L13)</f>
        <v>1242</v>
      </c>
      <c r="M9" s="22">
        <f t="shared" si="4"/>
        <v>18.66826995340448</v>
      </c>
      <c r="N9" s="21">
        <f>SUM(N10:N13)</f>
        <v>1</v>
      </c>
      <c r="O9" s="22">
        <f t="shared" si="5"/>
        <v>0.015030813166992335</v>
      </c>
      <c r="P9" s="21">
        <f>SUM(P10:P13)</f>
        <v>1124</v>
      </c>
      <c r="Q9" s="21">
        <f>SUM(Q10:Q13)</f>
        <v>3840</v>
      </c>
      <c r="R9" s="21">
        <f>SUM(R10:R13)</f>
        <v>950</v>
      </c>
    </row>
    <row r="10" spans="1:18" ht="17.25" customHeight="1">
      <c r="A10" s="18"/>
      <c r="B10" s="18"/>
      <c r="C10" s="23" t="s">
        <v>18</v>
      </c>
      <c r="D10" s="24">
        <f t="shared" si="0"/>
        <v>1384</v>
      </c>
      <c r="E10" s="42">
        <f>'別表１'!F9</f>
        <v>5254</v>
      </c>
      <c r="F10" s="42">
        <f t="shared" si="1"/>
        <v>4555</v>
      </c>
      <c r="G10" s="26">
        <v>100</v>
      </c>
      <c r="H10" s="25">
        <v>701</v>
      </c>
      <c r="I10" s="26">
        <f t="shared" si="2"/>
        <v>15.389681668496157</v>
      </c>
      <c r="J10" s="25">
        <v>3329</v>
      </c>
      <c r="K10" s="26">
        <f t="shared" si="3"/>
        <v>73.08452250274425</v>
      </c>
      <c r="L10" s="25">
        <v>525</v>
      </c>
      <c r="M10" s="26">
        <f t="shared" si="4"/>
        <v>11.525795828759605</v>
      </c>
      <c r="N10" s="25">
        <v>0</v>
      </c>
      <c r="O10" s="26">
        <f t="shared" si="5"/>
        <v>0</v>
      </c>
      <c r="P10" s="25">
        <f>'別表１'!J9</f>
        <v>895</v>
      </c>
      <c r="Q10" s="25">
        <f>'別表１'!L9</f>
        <v>1188</v>
      </c>
      <c r="R10" s="25">
        <v>259</v>
      </c>
    </row>
    <row r="11" spans="1:18" ht="17.25" customHeight="1">
      <c r="A11" s="18"/>
      <c r="B11" s="18"/>
      <c r="C11" s="23" t="s">
        <v>19</v>
      </c>
      <c r="D11" s="24">
        <f t="shared" si="0"/>
        <v>706</v>
      </c>
      <c r="E11" s="42">
        <f>'別表１'!F10</f>
        <v>1237</v>
      </c>
      <c r="F11" s="42">
        <f t="shared" si="1"/>
        <v>238</v>
      </c>
      <c r="G11" s="26">
        <v>100</v>
      </c>
      <c r="H11" s="25">
        <v>7</v>
      </c>
      <c r="I11" s="26">
        <f t="shared" si="2"/>
        <v>2.941176470588235</v>
      </c>
      <c r="J11" s="25">
        <v>229</v>
      </c>
      <c r="K11" s="26">
        <f t="shared" si="3"/>
        <v>96.21848739495799</v>
      </c>
      <c r="L11" s="25">
        <v>1</v>
      </c>
      <c r="M11" s="26">
        <f t="shared" si="4"/>
        <v>0.42016806722689076</v>
      </c>
      <c r="N11" s="25">
        <v>1</v>
      </c>
      <c r="O11" s="26">
        <f t="shared" si="5"/>
        <v>0.42016806722689076</v>
      </c>
      <c r="P11" s="25">
        <f>'別表１'!J10</f>
        <v>85</v>
      </c>
      <c r="Q11" s="25">
        <f>'別表１'!L10</f>
        <v>1620</v>
      </c>
      <c r="R11" s="25">
        <v>444</v>
      </c>
    </row>
    <row r="12" spans="1:18" ht="17.25" customHeight="1">
      <c r="A12" s="18"/>
      <c r="B12" s="18"/>
      <c r="C12" s="27" t="s">
        <v>20</v>
      </c>
      <c r="D12" s="24">
        <f t="shared" si="0"/>
        <v>159</v>
      </c>
      <c r="E12" s="42">
        <f>'別表１'!F11</f>
        <v>659</v>
      </c>
      <c r="F12" s="42">
        <f t="shared" si="1"/>
        <v>629</v>
      </c>
      <c r="G12" s="26">
        <v>100</v>
      </c>
      <c r="H12" s="25">
        <v>4</v>
      </c>
      <c r="I12" s="26">
        <f t="shared" si="2"/>
        <v>0.6359300476947536</v>
      </c>
      <c r="J12" s="25">
        <v>175</v>
      </c>
      <c r="K12" s="26">
        <f t="shared" si="3"/>
        <v>27.821939586645467</v>
      </c>
      <c r="L12" s="25">
        <v>450</v>
      </c>
      <c r="M12" s="26">
        <f t="shared" si="4"/>
        <v>71.54213036565977</v>
      </c>
      <c r="N12" s="25">
        <v>0</v>
      </c>
      <c r="O12" s="26">
        <f t="shared" si="5"/>
        <v>0</v>
      </c>
      <c r="P12" s="28">
        <f>'別表１'!J11</f>
        <v>96</v>
      </c>
      <c r="Q12" s="28">
        <f>'別表１'!L11</f>
        <v>93</v>
      </c>
      <c r="R12" s="28">
        <v>36</v>
      </c>
    </row>
    <row r="13" spans="1:18" ht="17.25" customHeight="1">
      <c r="A13" s="18"/>
      <c r="B13" s="18"/>
      <c r="C13" s="29" t="s">
        <v>21</v>
      </c>
      <c r="D13" s="24">
        <f t="shared" si="0"/>
        <v>866</v>
      </c>
      <c r="E13" s="43">
        <f>'別表１'!F12</f>
        <v>1352</v>
      </c>
      <c r="F13" s="42">
        <f t="shared" si="1"/>
        <v>1231</v>
      </c>
      <c r="G13" s="32">
        <v>100</v>
      </c>
      <c r="H13" s="30">
        <v>142</v>
      </c>
      <c r="I13" s="32">
        <f t="shared" si="2"/>
        <v>11.535337124289196</v>
      </c>
      <c r="J13" s="30">
        <v>823</v>
      </c>
      <c r="K13" s="32">
        <f t="shared" si="3"/>
        <v>66.85621445978879</v>
      </c>
      <c r="L13" s="30">
        <v>266</v>
      </c>
      <c r="M13" s="32">
        <f t="shared" si="4"/>
        <v>21.608448415922016</v>
      </c>
      <c r="N13" s="30">
        <v>0</v>
      </c>
      <c r="O13" s="32">
        <f t="shared" si="5"/>
        <v>0</v>
      </c>
      <c r="P13" s="30">
        <f>'別表１'!J12</f>
        <v>48</v>
      </c>
      <c r="Q13" s="30">
        <f>'別表１'!L12</f>
        <v>939</v>
      </c>
      <c r="R13" s="30">
        <v>211</v>
      </c>
    </row>
    <row r="14" spans="1:18" ht="17.25" customHeight="1">
      <c r="A14" s="18"/>
      <c r="B14" s="15" t="s">
        <v>22</v>
      </c>
      <c r="C14" s="19"/>
      <c r="D14" s="20">
        <f t="shared" si="0"/>
        <v>6634</v>
      </c>
      <c r="E14" s="21">
        <f>SUM(E15:E18)</f>
        <v>12869</v>
      </c>
      <c r="F14" s="20">
        <f t="shared" si="1"/>
        <v>9827</v>
      </c>
      <c r="G14" s="22">
        <v>100</v>
      </c>
      <c r="H14" s="21">
        <f>SUM(H15:H18)</f>
        <v>1237</v>
      </c>
      <c r="I14" s="22">
        <f t="shared" si="2"/>
        <v>12.587768393202401</v>
      </c>
      <c r="J14" s="21">
        <f>SUM(J15:J18)</f>
        <v>7713</v>
      </c>
      <c r="K14" s="22">
        <f t="shared" si="3"/>
        <v>78.48783962552153</v>
      </c>
      <c r="L14" s="21">
        <f>SUM(L15:L18)</f>
        <v>861</v>
      </c>
      <c r="M14" s="22">
        <f t="shared" si="4"/>
        <v>8.76157525185713</v>
      </c>
      <c r="N14" s="21">
        <f>SUM(N15:N18)</f>
        <v>16</v>
      </c>
      <c r="O14" s="22">
        <f t="shared" si="5"/>
        <v>0.1628167294189478</v>
      </c>
      <c r="P14" s="21">
        <f>SUM(P15:P18)</f>
        <v>977</v>
      </c>
      <c r="Q14" s="21">
        <f>SUM(Q15:Q18)</f>
        <v>8699</v>
      </c>
      <c r="R14" s="21">
        <f>SUM(R15:R18)</f>
        <v>1374</v>
      </c>
    </row>
    <row r="15" spans="1:18" ht="17.25" customHeight="1">
      <c r="A15" s="18"/>
      <c r="B15" s="18"/>
      <c r="C15" s="23" t="s">
        <v>23</v>
      </c>
      <c r="D15" s="24">
        <f t="shared" si="0"/>
        <v>1078</v>
      </c>
      <c r="E15" s="42">
        <f>'別表１'!F14</f>
        <v>5152</v>
      </c>
      <c r="F15" s="42">
        <f t="shared" si="1"/>
        <v>3764</v>
      </c>
      <c r="G15" s="26">
        <v>100</v>
      </c>
      <c r="H15" s="25">
        <v>299</v>
      </c>
      <c r="I15" s="26">
        <f t="shared" si="2"/>
        <v>7.943676939426142</v>
      </c>
      <c r="J15" s="25">
        <v>3272</v>
      </c>
      <c r="K15" s="26">
        <f t="shared" si="3"/>
        <v>86.9287991498406</v>
      </c>
      <c r="L15" s="25">
        <v>193</v>
      </c>
      <c r="M15" s="26">
        <f t="shared" si="4"/>
        <v>5.127523910733262</v>
      </c>
      <c r="N15" s="25">
        <v>0</v>
      </c>
      <c r="O15" s="26">
        <f t="shared" si="5"/>
        <v>0</v>
      </c>
      <c r="P15" s="25">
        <f>'別表１'!J14</f>
        <v>428</v>
      </c>
      <c r="Q15" s="25">
        <f>'別表１'!L14</f>
        <v>2038</v>
      </c>
      <c r="R15" s="25">
        <v>42</v>
      </c>
    </row>
    <row r="16" spans="1:18" ht="17.25" customHeight="1">
      <c r="A16" s="18"/>
      <c r="B16" s="18"/>
      <c r="C16" s="23" t="s">
        <v>18</v>
      </c>
      <c r="D16" s="24">
        <f t="shared" si="0"/>
        <v>2569</v>
      </c>
      <c r="E16" s="42">
        <f>'別表１'!F15</f>
        <v>3868</v>
      </c>
      <c r="F16" s="42">
        <f t="shared" si="1"/>
        <v>2654</v>
      </c>
      <c r="G16" s="26">
        <v>100</v>
      </c>
      <c r="H16" s="25">
        <v>482</v>
      </c>
      <c r="I16" s="26">
        <f t="shared" si="2"/>
        <v>18.161266013564433</v>
      </c>
      <c r="J16" s="25">
        <v>1966</v>
      </c>
      <c r="K16" s="26">
        <f t="shared" si="3"/>
        <v>74.07686510926904</v>
      </c>
      <c r="L16" s="25">
        <v>206</v>
      </c>
      <c r="M16" s="26">
        <f t="shared" si="4"/>
        <v>7.761868877166542</v>
      </c>
      <c r="N16" s="25">
        <v>0</v>
      </c>
      <c r="O16" s="26">
        <f t="shared" si="5"/>
        <v>0</v>
      </c>
      <c r="P16" s="25">
        <f>'別表１'!J15</f>
        <v>278</v>
      </c>
      <c r="Q16" s="25">
        <f>'別表１'!L15</f>
        <v>3505</v>
      </c>
      <c r="R16" s="25">
        <v>204</v>
      </c>
    </row>
    <row r="17" spans="1:18" ht="17.25" customHeight="1">
      <c r="A17" s="18"/>
      <c r="B17" s="18"/>
      <c r="C17" s="23" t="s">
        <v>24</v>
      </c>
      <c r="D17" s="24">
        <f t="shared" si="0"/>
        <v>742</v>
      </c>
      <c r="E17" s="42">
        <f>'別表１'!F16</f>
        <v>1892</v>
      </c>
      <c r="F17" s="42">
        <f t="shared" si="1"/>
        <v>1807</v>
      </c>
      <c r="G17" s="26">
        <v>100</v>
      </c>
      <c r="H17" s="25">
        <v>224</v>
      </c>
      <c r="I17" s="26">
        <f t="shared" si="2"/>
        <v>12.396236856668512</v>
      </c>
      <c r="J17" s="25">
        <v>1549</v>
      </c>
      <c r="K17" s="26">
        <f t="shared" si="3"/>
        <v>85.72219147758716</v>
      </c>
      <c r="L17" s="25">
        <v>34</v>
      </c>
      <c r="M17" s="26">
        <f t="shared" si="4"/>
        <v>1.8815716657443278</v>
      </c>
      <c r="N17" s="25">
        <v>0</v>
      </c>
      <c r="O17" s="26">
        <f t="shared" si="5"/>
        <v>0</v>
      </c>
      <c r="P17" s="25">
        <f>'別表１'!J16</f>
        <v>87</v>
      </c>
      <c r="Q17" s="25">
        <f>'別表１'!L16</f>
        <v>740</v>
      </c>
      <c r="R17" s="25">
        <v>49</v>
      </c>
    </row>
    <row r="18" spans="1:18" ht="17.25" customHeight="1">
      <c r="A18" s="18"/>
      <c r="B18" s="18"/>
      <c r="C18" s="29" t="s">
        <v>21</v>
      </c>
      <c r="D18" s="31">
        <f t="shared" si="0"/>
        <v>2245</v>
      </c>
      <c r="E18" s="43">
        <f>'別表１'!F17</f>
        <v>1957</v>
      </c>
      <c r="F18" s="43">
        <f t="shared" si="1"/>
        <v>1602</v>
      </c>
      <c r="G18" s="32">
        <v>100</v>
      </c>
      <c r="H18" s="30">
        <v>232</v>
      </c>
      <c r="I18" s="32">
        <f t="shared" si="2"/>
        <v>14.481897627965044</v>
      </c>
      <c r="J18" s="30">
        <v>926</v>
      </c>
      <c r="K18" s="32">
        <f t="shared" si="3"/>
        <v>57.802746566791505</v>
      </c>
      <c r="L18" s="30">
        <v>428</v>
      </c>
      <c r="M18" s="32">
        <f t="shared" si="4"/>
        <v>26.716604244694132</v>
      </c>
      <c r="N18" s="30">
        <v>16</v>
      </c>
      <c r="O18" s="32">
        <f t="shared" si="5"/>
        <v>0.9987515605493134</v>
      </c>
      <c r="P18" s="30">
        <f>'別表１'!J17</f>
        <v>184</v>
      </c>
      <c r="Q18" s="30">
        <f>'別表１'!L17</f>
        <v>2416</v>
      </c>
      <c r="R18" s="30">
        <v>1079</v>
      </c>
    </row>
    <row r="19" spans="1:18" ht="17.25" customHeight="1">
      <c r="A19" s="18"/>
      <c r="B19" s="15" t="s">
        <v>25</v>
      </c>
      <c r="C19" s="33"/>
      <c r="D19" s="20">
        <f t="shared" si="0"/>
        <v>1838</v>
      </c>
      <c r="E19" s="21">
        <f>SUM(E20:E23)</f>
        <v>2085</v>
      </c>
      <c r="F19" s="20">
        <f t="shared" si="1"/>
        <v>1822</v>
      </c>
      <c r="G19" s="22">
        <v>100</v>
      </c>
      <c r="H19" s="21">
        <f>SUM(H20:H23)</f>
        <v>95</v>
      </c>
      <c r="I19" s="22">
        <f t="shared" si="2"/>
        <v>5.214050493962678</v>
      </c>
      <c r="J19" s="21">
        <f>SUM(J20:J23)</f>
        <v>1508</v>
      </c>
      <c r="K19" s="22">
        <f t="shared" si="3"/>
        <v>82.7661909989023</v>
      </c>
      <c r="L19" s="21">
        <f>SUM(L20:L23)</f>
        <v>211</v>
      </c>
      <c r="M19" s="22">
        <f t="shared" si="4"/>
        <v>11.580680570801318</v>
      </c>
      <c r="N19" s="21">
        <f>SUM(N20:N23)</f>
        <v>8</v>
      </c>
      <c r="O19" s="22">
        <f t="shared" si="5"/>
        <v>0.43907793633369924</v>
      </c>
      <c r="P19" s="21">
        <f>SUM(P20:P23)</f>
        <v>244</v>
      </c>
      <c r="Q19" s="21">
        <f>SUM(Q20:Q23)</f>
        <v>1857</v>
      </c>
      <c r="R19" s="21">
        <f>SUM(R20:R23)</f>
        <v>713</v>
      </c>
    </row>
    <row r="20" spans="1:18" ht="17.25" customHeight="1">
      <c r="A20" s="18"/>
      <c r="B20" s="18"/>
      <c r="C20" s="34" t="s">
        <v>26</v>
      </c>
      <c r="D20" s="24">
        <f t="shared" si="0"/>
        <v>329</v>
      </c>
      <c r="E20" s="42">
        <f>'別表１'!F19</f>
        <v>1155</v>
      </c>
      <c r="F20" s="42">
        <f t="shared" si="1"/>
        <v>721</v>
      </c>
      <c r="G20" s="26">
        <v>100</v>
      </c>
      <c r="H20" s="25">
        <v>67</v>
      </c>
      <c r="I20" s="26">
        <f t="shared" si="2"/>
        <v>9.29264909847434</v>
      </c>
      <c r="J20" s="25">
        <v>586</v>
      </c>
      <c r="K20" s="26">
        <f t="shared" si="3"/>
        <v>81.2760055478502</v>
      </c>
      <c r="L20" s="25">
        <v>68</v>
      </c>
      <c r="M20" s="26">
        <f t="shared" si="4"/>
        <v>9.43134535367545</v>
      </c>
      <c r="N20" s="25">
        <v>0</v>
      </c>
      <c r="O20" s="26">
        <f t="shared" si="5"/>
        <v>0</v>
      </c>
      <c r="P20" s="25">
        <v>218</v>
      </c>
      <c r="Q20" s="25">
        <f>'別表１'!L19</f>
        <v>545</v>
      </c>
      <c r="R20" s="25">
        <v>0</v>
      </c>
    </row>
    <row r="21" spans="1:18" ht="17.25" customHeight="1">
      <c r="A21" s="18"/>
      <c r="B21" s="18"/>
      <c r="C21" s="35" t="s">
        <v>24</v>
      </c>
      <c r="D21" s="24">
        <f t="shared" si="0"/>
        <v>386</v>
      </c>
      <c r="E21" s="42">
        <f>'別表１'!F20</f>
        <v>639</v>
      </c>
      <c r="F21" s="42">
        <f t="shared" si="1"/>
        <v>635</v>
      </c>
      <c r="G21" s="26">
        <v>100</v>
      </c>
      <c r="H21" s="25">
        <v>21</v>
      </c>
      <c r="I21" s="26">
        <f t="shared" si="2"/>
        <v>3.3070866141732282</v>
      </c>
      <c r="J21" s="25">
        <v>589</v>
      </c>
      <c r="K21" s="26">
        <f t="shared" si="3"/>
        <v>92.75590551181102</v>
      </c>
      <c r="L21" s="25">
        <v>25</v>
      </c>
      <c r="M21" s="26">
        <f t="shared" si="4"/>
        <v>3.937007874015748</v>
      </c>
      <c r="N21" s="25">
        <v>0</v>
      </c>
      <c r="O21" s="26">
        <f t="shared" si="5"/>
        <v>0</v>
      </c>
      <c r="P21" s="25">
        <v>18</v>
      </c>
      <c r="Q21" s="25">
        <f>'別表１'!L20</f>
        <v>372</v>
      </c>
      <c r="R21" s="25">
        <v>2</v>
      </c>
    </row>
    <row r="22" spans="1:18" ht="17.25" customHeight="1">
      <c r="A22" s="18"/>
      <c r="B22" s="18"/>
      <c r="C22" s="34" t="s">
        <v>27</v>
      </c>
      <c r="D22" s="24">
        <f>F22+P22+Q22-E22</f>
        <v>339</v>
      </c>
      <c r="E22" s="42">
        <f>'別表１'!F21</f>
        <v>140</v>
      </c>
      <c r="F22" s="42">
        <f t="shared" si="1"/>
        <v>344</v>
      </c>
      <c r="G22" s="26">
        <v>100</v>
      </c>
      <c r="H22" s="25">
        <v>1</v>
      </c>
      <c r="I22" s="26">
        <f>H22/F22*100</f>
        <v>0.29069767441860467</v>
      </c>
      <c r="J22" s="25">
        <v>256</v>
      </c>
      <c r="K22" s="26">
        <f>J22/F22*100</f>
        <v>74.4186046511628</v>
      </c>
      <c r="L22" s="25">
        <v>82</v>
      </c>
      <c r="M22" s="26">
        <f>L22/F22*100</f>
        <v>23.837209302325583</v>
      </c>
      <c r="N22" s="25">
        <v>5</v>
      </c>
      <c r="O22" s="26">
        <f>N22/F22*100</f>
        <v>1.4534883720930232</v>
      </c>
      <c r="P22" s="25">
        <v>3</v>
      </c>
      <c r="Q22" s="25">
        <f>'別表１'!L21</f>
        <v>132</v>
      </c>
      <c r="R22" s="25">
        <v>2</v>
      </c>
    </row>
    <row r="23" spans="1:18" ht="17.25" customHeight="1">
      <c r="A23" s="18"/>
      <c r="B23" s="18"/>
      <c r="C23" s="36" t="s">
        <v>21</v>
      </c>
      <c r="D23" s="31">
        <f t="shared" si="0"/>
        <v>784</v>
      </c>
      <c r="E23" s="43">
        <f>'別表１'!F22</f>
        <v>151</v>
      </c>
      <c r="F23" s="42">
        <f t="shared" si="1"/>
        <v>122</v>
      </c>
      <c r="G23" s="32">
        <v>100</v>
      </c>
      <c r="H23" s="30">
        <v>6</v>
      </c>
      <c r="I23" s="32">
        <f t="shared" si="2"/>
        <v>4.918032786885246</v>
      </c>
      <c r="J23" s="30">
        <v>77</v>
      </c>
      <c r="K23" s="32">
        <f t="shared" si="3"/>
        <v>63.114754098360656</v>
      </c>
      <c r="L23" s="30">
        <v>36</v>
      </c>
      <c r="M23" s="32">
        <f t="shared" si="4"/>
        <v>29.508196721311474</v>
      </c>
      <c r="N23" s="30">
        <v>3</v>
      </c>
      <c r="O23" s="32">
        <f t="shared" si="5"/>
        <v>2.459016393442623</v>
      </c>
      <c r="P23" s="30">
        <v>5</v>
      </c>
      <c r="Q23" s="30">
        <f>'別表１'!L22</f>
        <v>808</v>
      </c>
      <c r="R23" s="30">
        <v>709</v>
      </c>
    </row>
    <row r="24" spans="1:18" ht="17.25" customHeight="1">
      <c r="A24" s="15" t="s">
        <v>28</v>
      </c>
      <c r="B24" s="16"/>
      <c r="C24" s="37"/>
      <c r="D24" s="20">
        <f t="shared" si="0"/>
        <v>37233</v>
      </c>
      <c r="E24" s="11">
        <f>SUM(E25:E26)</f>
        <v>31256</v>
      </c>
      <c r="F24" s="20">
        <f t="shared" si="1"/>
        <v>33476</v>
      </c>
      <c r="G24" s="22">
        <v>100</v>
      </c>
      <c r="H24" s="11">
        <f>SUM(H25:H26)</f>
        <v>20391</v>
      </c>
      <c r="I24" s="22">
        <f t="shared" si="2"/>
        <v>60.912295375791615</v>
      </c>
      <c r="J24" s="21">
        <f>SUM(J25:J26)</f>
        <v>9103</v>
      </c>
      <c r="K24" s="22">
        <f t="shared" si="3"/>
        <v>27.192615605209703</v>
      </c>
      <c r="L24" s="21">
        <f>SUM(L25:L26)</f>
        <v>3967</v>
      </c>
      <c r="M24" s="22">
        <f t="shared" si="4"/>
        <v>11.850280798183773</v>
      </c>
      <c r="N24" s="21">
        <f>SUM(N25:N26)</f>
        <v>15</v>
      </c>
      <c r="O24" s="22">
        <f t="shared" si="5"/>
        <v>0.044808220814912175</v>
      </c>
      <c r="P24" s="11">
        <f>SUM(P25:P26)</f>
        <v>3882</v>
      </c>
      <c r="Q24" s="11">
        <f>SUM(Q25:Q26)</f>
        <v>31131</v>
      </c>
      <c r="R24" s="21">
        <f>SUM(R25:R26)</f>
        <v>18684</v>
      </c>
    </row>
    <row r="25" spans="1:18" ht="17.25" customHeight="1">
      <c r="A25" s="18"/>
      <c r="B25" s="37"/>
      <c r="C25" s="23" t="s">
        <v>29</v>
      </c>
      <c r="D25" s="24">
        <f t="shared" si="0"/>
        <v>36181</v>
      </c>
      <c r="E25" s="42">
        <f>'別表１'!F24</f>
        <v>26064</v>
      </c>
      <c r="F25" s="42">
        <f t="shared" si="1"/>
        <v>28752</v>
      </c>
      <c r="G25" s="26">
        <v>100</v>
      </c>
      <c r="H25" s="25">
        <v>20304</v>
      </c>
      <c r="I25" s="26">
        <f t="shared" si="2"/>
        <v>70.6176961602671</v>
      </c>
      <c r="J25" s="25">
        <v>7812</v>
      </c>
      <c r="K25" s="26">
        <f t="shared" si="3"/>
        <v>27.17028380634391</v>
      </c>
      <c r="L25" s="25">
        <v>636</v>
      </c>
      <c r="M25" s="26">
        <f t="shared" si="4"/>
        <v>2.2120200333889817</v>
      </c>
      <c r="N25" s="25">
        <v>0</v>
      </c>
      <c r="O25" s="26">
        <f t="shared" si="5"/>
        <v>0</v>
      </c>
      <c r="P25" s="25">
        <f>'別表１'!J24</f>
        <v>3689</v>
      </c>
      <c r="Q25" s="25">
        <f>'別表１'!L24</f>
        <v>29804</v>
      </c>
      <c r="R25" s="25">
        <v>18490</v>
      </c>
    </row>
    <row r="26" spans="1:18" ht="17.25" customHeight="1">
      <c r="A26" s="38"/>
      <c r="B26" s="39"/>
      <c r="C26" s="29" t="s">
        <v>21</v>
      </c>
      <c r="D26" s="31">
        <f t="shared" si="0"/>
        <v>1052</v>
      </c>
      <c r="E26" s="43">
        <f>'別表１'!F25</f>
        <v>5192</v>
      </c>
      <c r="F26" s="43">
        <f t="shared" si="1"/>
        <v>4724</v>
      </c>
      <c r="G26" s="32">
        <v>100</v>
      </c>
      <c r="H26" s="30">
        <v>87</v>
      </c>
      <c r="I26" s="32">
        <f t="shared" si="2"/>
        <v>1.8416596104995766</v>
      </c>
      <c r="J26" s="30">
        <v>1291</v>
      </c>
      <c r="K26" s="32">
        <f t="shared" si="3"/>
        <v>27.328535139712105</v>
      </c>
      <c r="L26" s="30">
        <v>3331</v>
      </c>
      <c r="M26" s="32">
        <f t="shared" si="4"/>
        <v>70.51227773073666</v>
      </c>
      <c r="N26" s="30">
        <v>15</v>
      </c>
      <c r="O26" s="32">
        <f t="shared" si="5"/>
        <v>0.31752751905165116</v>
      </c>
      <c r="P26" s="30">
        <f>'別表１'!J25</f>
        <v>193</v>
      </c>
      <c r="Q26" s="30">
        <f>'別表１'!L25</f>
        <v>1327</v>
      </c>
      <c r="R26" s="30">
        <v>194</v>
      </c>
    </row>
    <row r="27" s="3" customFormat="1" ht="17.25" customHeight="1">
      <c r="A27" s="40" t="s">
        <v>30</v>
      </c>
    </row>
    <row r="28" s="3" customFormat="1" ht="18" customHeight="1">
      <c r="A28" s="40" t="s">
        <v>38</v>
      </c>
    </row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</sheetData>
  <sheetProtection/>
  <mergeCells count="12">
    <mergeCell ref="Q4:R4"/>
    <mergeCell ref="H5:I5"/>
    <mergeCell ref="J5:K5"/>
    <mergeCell ref="L5:M5"/>
    <mergeCell ref="N5:O5"/>
    <mergeCell ref="A7:C7"/>
    <mergeCell ref="A2:R2"/>
    <mergeCell ref="A4:C6"/>
    <mergeCell ref="D4:D5"/>
    <mergeCell ref="E4:E5"/>
    <mergeCell ref="F4:O4"/>
    <mergeCell ref="P4:P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&amp;C&amp;"ＭＳ 明朝,標準"-2-</oddFooter>
  </headerFooter>
  <colBreaks count="1" manualBreakCount="1"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A1">
      <pane xSplit="3" ySplit="6" topLeftCell="D7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A1" sqref="A1"/>
    </sheetView>
  </sheetViews>
  <sheetFormatPr defaultColWidth="9.140625" defaultRowHeight="15"/>
  <cols>
    <col min="1" max="2" width="2.57421875" style="4" customWidth="1"/>
    <col min="3" max="3" width="28.421875" style="4" customWidth="1"/>
    <col min="4" max="4" width="9.57421875" style="4" bestFit="1" customWidth="1"/>
    <col min="5" max="5" width="9.421875" style="4" bestFit="1" customWidth="1"/>
    <col min="6" max="7" width="7.140625" style="4" customWidth="1"/>
    <col min="8" max="15" width="7.57421875" style="4" customWidth="1"/>
    <col min="16" max="17" width="7.140625" style="4" customWidth="1"/>
    <col min="18" max="18" width="8.00390625" style="4" bestFit="1" customWidth="1"/>
    <col min="19" max="16384" width="9.00390625" style="4" customWidth="1"/>
  </cols>
  <sheetData>
    <row r="1" spans="1:17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s="2" customFormat="1" ht="18" customHeight="1">
      <c r="A2" s="147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8"/>
    </row>
    <row r="3" spans="1:17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ht="17.25" customHeight="1">
      <c r="A4" s="149" t="s">
        <v>2</v>
      </c>
      <c r="B4" s="150"/>
      <c r="C4" s="151"/>
      <c r="D4" s="158" t="s">
        <v>3</v>
      </c>
      <c r="E4" s="158" t="s">
        <v>4</v>
      </c>
      <c r="F4" s="149" t="s">
        <v>5</v>
      </c>
      <c r="G4" s="150"/>
      <c r="H4" s="150"/>
      <c r="I4" s="150"/>
      <c r="J4" s="150"/>
      <c r="K4" s="150"/>
      <c r="L4" s="150"/>
      <c r="M4" s="150"/>
      <c r="N4" s="150"/>
      <c r="O4" s="151"/>
      <c r="P4" s="158" t="s">
        <v>6</v>
      </c>
      <c r="Q4" s="149" t="s">
        <v>7</v>
      </c>
      <c r="R4" s="161"/>
    </row>
    <row r="5" spans="1:18" ht="18" customHeight="1">
      <c r="A5" s="152"/>
      <c r="B5" s="153"/>
      <c r="C5" s="154"/>
      <c r="D5" s="159"/>
      <c r="E5" s="159"/>
      <c r="F5" s="5"/>
      <c r="G5" s="6"/>
      <c r="H5" s="143" t="s">
        <v>8</v>
      </c>
      <c r="I5" s="144"/>
      <c r="J5" s="162" t="s">
        <v>9</v>
      </c>
      <c r="K5" s="163"/>
      <c r="L5" s="143" t="s">
        <v>10</v>
      </c>
      <c r="M5" s="144"/>
      <c r="N5" s="143" t="s">
        <v>11</v>
      </c>
      <c r="O5" s="144"/>
      <c r="P5" s="159"/>
      <c r="Q5" s="7"/>
      <c r="R5" s="8" t="s">
        <v>12</v>
      </c>
    </row>
    <row r="6" spans="1:18" ht="17.25" customHeight="1">
      <c r="A6" s="155"/>
      <c r="B6" s="156"/>
      <c r="C6" s="157"/>
      <c r="D6" s="9" t="s">
        <v>13</v>
      </c>
      <c r="E6" s="9" t="s">
        <v>13</v>
      </c>
      <c r="F6" s="9" t="s">
        <v>13</v>
      </c>
      <c r="G6" s="9" t="s">
        <v>14</v>
      </c>
      <c r="H6" s="9" t="s">
        <v>13</v>
      </c>
      <c r="I6" s="9" t="s">
        <v>14</v>
      </c>
      <c r="J6" s="9" t="s">
        <v>13</v>
      </c>
      <c r="K6" s="9" t="s">
        <v>14</v>
      </c>
      <c r="L6" s="9" t="s">
        <v>13</v>
      </c>
      <c r="M6" s="9" t="s">
        <v>14</v>
      </c>
      <c r="N6" s="9" t="s">
        <v>13</v>
      </c>
      <c r="O6" s="9" t="s">
        <v>14</v>
      </c>
      <c r="P6" s="9" t="s">
        <v>13</v>
      </c>
      <c r="Q6" s="9" t="s">
        <v>13</v>
      </c>
      <c r="R6" s="9" t="s">
        <v>13</v>
      </c>
    </row>
    <row r="7" spans="1:18" ht="17.25" customHeight="1">
      <c r="A7" s="143" t="s">
        <v>15</v>
      </c>
      <c r="B7" s="145"/>
      <c r="C7" s="146"/>
      <c r="D7" s="10">
        <f aca="true" t="shared" si="0" ref="D7:D26">F7+P7+Q7-E7</f>
        <v>48820</v>
      </c>
      <c r="E7" s="11">
        <f>SUM(E8,E24)</f>
        <v>54712</v>
      </c>
      <c r="F7" s="10">
        <f aca="true" t="shared" si="1" ref="F7:F26">H7+J7+L7+N7</f>
        <v>51778</v>
      </c>
      <c r="G7" s="12">
        <v>100</v>
      </c>
      <c r="H7" s="11">
        <f>SUM(H8,H24)</f>
        <v>19218</v>
      </c>
      <c r="I7" s="13">
        <f aca="true" t="shared" si="2" ref="I7:I26">H7/F7*100</f>
        <v>37.116149716095634</v>
      </c>
      <c r="J7" s="14">
        <f>SUM(J8,J24)</f>
        <v>7780</v>
      </c>
      <c r="K7" s="13">
        <f aca="true" t="shared" si="3" ref="K7:K26">J7/F7*100</f>
        <v>15.025686585036116</v>
      </c>
      <c r="L7" s="14">
        <f>SUM(L8,L24)</f>
        <v>7778</v>
      </c>
      <c r="M7" s="13">
        <f aca="true" t="shared" si="4" ref="M7:M26">L7/F7*100</f>
        <v>15.021823940669782</v>
      </c>
      <c r="N7" s="14">
        <f>SUM(N8,N24)</f>
        <v>17002</v>
      </c>
      <c r="O7" s="13">
        <f aca="true" t="shared" si="5" ref="O7:O26">N7/F7*100</f>
        <v>32.83633975819846</v>
      </c>
      <c r="P7" s="11">
        <f>SUM(P8,P24)</f>
        <v>6227</v>
      </c>
      <c r="Q7" s="11">
        <f>SUM(Q8,Q24)</f>
        <v>45527</v>
      </c>
      <c r="R7" s="14">
        <f>SUM(R8,R24)</f>
        <v>21721</v>
      </c>
    </row>
    <row r="8" spans="1:18" ht="17.25" customHeight="1">
      <c r="A8" s="15" t="s">
        <v>16</v>
      </c>
      <c r="B8" s="16"/>
      <c r="C8" s="17"/>
      <c r="D8" s="10">
        <f t="shared" si="0"/>
        <v>11587</v>
      </c>
      <c r="E8" s="14">
        <f>SUM(E9,E14,E19)</f>
        <v>23456</v>
      </c>
      <c r="F8" s="10">
        <f t="shared" si="1"/>
        <v>18302</v>
      </c>
      <c r="G8" s="13">
        <v>100</v>
      </c>
      <c r="H8" s="14">
        <f>SUM(H9,H14,H19)</f>
        <v>8915</v>
      </c>
      <c r="I8" s="13">
        <f t="shared" si="2"/>
        <v>48.710523440061195</v>
      </c>
      <c r="J8" s="14">
        <f>SUM(J9,J14,J19)</f>
        <v>2883</v>
      </c>
      <c r="K8" s="13">
        <f t="shared" si="3"/>
        <v>15.752376789421922</v>
      </c>
      <c r="L8" s="14">
        <f>SUM(L9,L14,L19)</f>
        <v>4399</v>
      </c>
      <c r="M8" s="13">
        <f t="shared" si="4"/>
        <v>24.035624521910172</v>
      </c>
      <c r="N8" s="14">
        <f>SUM(N9,N14,N19)</f>
        <v>2105</v>
      </c>
      <c r="O8" s="13">
        <f t="shared" si="5"/>
        <v>11.50147524860671</v>
      </c>
      <c r="P8" s="14">
        <f>SUM(P9,P14,P19)</f>
        <v>2345</v>
      </c>
      <c r="Q8" s="14">
        <f>SUM(Q9,Q14,Q19)</f>
        <v>14396</v>
      </c>
      <c r="R8" s="14">
        <f>SUM(R9,R14,R19)</f>
        <v>3037</v>
      </c>
    </row>
    <row r="9" spans="1:18" ht="17.25" customHeight="1">
      <c r="A9" s="18"/>
      <c r="B9" s="15" t="s">
        <v>17</v>
      </c>
      <c r="C9" s="19"/>
      <c r="D9" s="20">
        <f t="shared" si="0"/>
        <v>3115</v>
      </c>
      <c r="E9" s="21">
        <f>SUM(E10:E13)</f>
        <v>8502</v>
      </c>
      <c r="F9" s="20">
        <f t="shared" si="1"/>
        <v>6653</v>
      </c>
      <c r="G9" s="22">
        <v>100</v>
      </c>
      <c r="H9" s="21">
        <f>SUM(H10:H13)</f>
        <v>5630</v>
      </c>
      <c r="I9" s="22">
        <f t="shared" si="2"/>
        <v>84.62347813016684</v>
      </c>
      <c r="J9" s="21">
        <f>SUM(J10:J13)</f>
        <v>233</v>
      </c>
      <c r="K9" s="22">
        <f t="shared" si="3"/>
        <v>3.502179467909214</v>
      </c>
      <c r="L9" s="21">
        <f>SUM(L10:L13)</f>
        <v>282</v>
      </c>
      <c r="M9" s="22">
        <f t="shared" si="4"/>
        <v>4.238689313091839</v>
      </c>
      <c r="N9" s="21">
        <f>SUM(N10:N13)</f>
        <v>508</v>
      </c>
      <c r="O9" s="22">
        <f t="shared" si="5"/>
        <v>7.635653088832106</v>
      </c>
      <c r="P9" s="21">
        <f>SUM(P10:P13)</f>
        <v>1124</v>
      </c>
      <c r="Q9" s="21">
        <f>SUM(Q10:Q13)</f>
        <v>3840</v>
      </c>
      <c r="R9" s="21">
        <f>SUM(R10:R13)</f>
        <v>950</v>
      </c>
    </row>
    <row r="10" spans="1:18" ht="17.25" customHeight="1">
      <c r="A10" s="18"/>
      <c r="B10" s="18"/>
      <c r="C10" s="23" t="s">
        <v>18</v>
      </c>
      <c r="D10" s="24">
        <f t="shared" si="0"/>
        <v>1384</v>
      </c>
      <c r="E10" s="25">
        <f>'別表１'!F9</f>
        <v>5254</v>
      </c>
      <c r="F10" s="24">
        <f t="shared" si="1"/>
        <v>4555</v>
      </c>
      <c r="G10" s="26">
        <v>100</v>
      </c>
      <c r="H10" s="25">
        <v>4378</v>
      </c>
      <c r="I10" s="26">
        <f t="shared" si="2"/>
        <v>96.11416026344676</v>
      </c>
      <c r="J10" s="25">
        <v>116</v>
      </c>
      <c r="K10" s="26">
        <f t="shared" si="3"/>
        <v>2.5466520307354554</v>
      </c>
      <c r="L10" s="25">
        <v>23</v>
      </c>
      <c r="M10" s="26">
        <f t="shared" si="4"/>
        <v>0.5049396267837541</v>
      </c>
      <c r="N10" s="25">
        <v>38</v>
      </c>
      <c r="O10" s="26">
        <f t="shared" si="5"/>
        <v>0.8342480790340285</v>
      </c>
      <c r="P10" s="25">
        <f>'別表１'!J9</f>
        <v>895</v>
      </c>
      <c r="Q10" s="25">
        <f>'別表１'!L9</f>
        <v>1188</v>
      </c>
      <c r="R10" s="25">
        <f>'別表２'!R10</f>
        <v>259</v>
      </c>
    </row>
    <row r="11" spans="1:18" ht="17.25" customHeight="1">
      <c r="A11" s="18"/>
      <c r="B11" s="18"/>
      <c r="C11" s="23" t="s">
        <v>19</v>
      </c>
      <c r="D11" s="24">
        <f t="shared" si="0"/>
        <v>706</v>
      </c>
      <c r="E11" s="25">
        <f>'別表１'!F10</f>
        <v>1237</v>
      </c>
      <c r="F11" s="24">
        <f t="shared" si="1"/>
        <v>238</v>
      </c>
      <c r="G11" s="26">
        <v>100</v>
      </c>
      <c r="H11" s="25">
        <v>0</v>
      </c>
      <c r="I11" s="26">
        <f t="shared" si="2"/>
        <v>0</v>
      </c>
      <c r="J11" s="25">
        <v>6</v>
      </c>
      <c r="K11" s="26">
        <f t="shared" si="3"/>
        <v>2.5210084033613445</v>
      </c>
      <c r="L11" s="25">
        <v>37</v>
      </c>
      <c r="M11" s="26">
        <f t="shared" si="4"/>
        <v>15.546218487394958</v>
      </c>
      <c r="N11" s="25">
        <v>195</v>
      </c>
      <c r="O11" s="26">
        <f t="shared" si="5"/>
        <v>81.9327731092437</v>
      </c>
      <c r="P11" s="25">
        <f>'別表１'!J10</f>
        <v>85</v>
      </c>
      <c r="Q11" s="25">
        <f>'別表１'!L10</f>
        <v>1620</v>
      </c>
      <c r="R11" s="25">
        <f>'別表２'!R11</f>
        <v>444</v>
      </c>
    </row>
    <row r="12" spans="1:18" ht="17.25" customHeight="1">
      <c r="A12" s="18"/>
      <c r="B12" s="18"/>
      <c r="C12" s="27" t="s">
        <v>20</v>
      </c>
      <c r="D12" s="24">
        <f t="shared" si="0"/>
        <v>159</v>
      </c>
      <c r="E12" s="25">
        <f>'別表１'!F11</f>
        <v>659</v>
      </c>
      <c r="F12" s="24">
        <f t="shared" si="1"/>
        <v>629</v>
      </c>
      <c r="G12" s="26">
        <v>100</v>
      </c>
      <c r="H12" s="25">
        <v>625</v>
      </c>
      <c r="I12" s="26">
        <f t="shared" si="2"/>
        <v>99.36406995230524</v>
      </c>
      <c r="J12" s="25">
        <v>3</v>
      </c>
      <c r="K12" s="26">
        <f t="shared" si="3"/>
        <v>0.47694753577106513</v>
      </c>
      <c r="L12" s="25">
        <v>1</v>
      </c>
      <c r="M12" s="26">
        <f t="shared" si="4"/>
        <v>0.1589825119236884</v>
      </c>
      <c r="N12" s="25">
        <v>0</v>
      </c>
      <c r="O12" s="26">
        <f t="shared" si="5"/>
        <v>0</v>
      </c>
      <c r="P12" s="28">
        <f>'別表１'!J11</f>
        <v>96</v>
      </c>
      <c r="Q12" s="28">
        <f>'別表１'!L11</f>
        <v>93</v>
      </c>
      <c r="R12" s="28">
        <f>'別表２'!R12</f>
        <v>36</v>
      </c>
    </row>
    <row r="13" spans="1:18" ht="17.25" customHeight="1">
      <c r="A13" s="18"/>
      <c r="B13" s="18"/>
      <c r="C13" s="29" t="s">
        <v>21</v>
      </c>
      <c r="D13" s="24">
        <f t="shared" si="0"/>
        <v>866</v>
      </c>
      <c r="E13" s="30">
        <f>'別表１'!F12</f>
        <v>1352</v>
      </c>
      <c r="F13" s="31">
        <f t="shared" si="1"/>
        <v>1231</v>
      </c>
      <c r="G13" s="32">
        <v>100</v>
      </c>
      <c r="H13" s="30">
        <v>627</v>
      </c>
      <c r="I13" s="32">
        <f t="shared" si="2"/>
        <v>50.93419983753046</v>
      </c>
      <c r="J13" s="30">
        <v>108</v>
      </c>
      <c r="K13" s="32">
        <f t="shared" si="3"/>
        <v>8.773354995938261</v>
      </c>
      <c r="L13" s="30">
        <v>221</v>
      </c>
      <c r="M13" s="32">
        <f t="shared" si="4"/>
        <v>17.95288383428107</v>
      </c>
      <c r="N13" s="30">
        <v>275</v>
      </c>
      <c r="O13" s="32">
        <f t="shared" si="5"/>
        <v>22.339561332250202</v>
      </c>
      <c r="P13" s="30">
        <f>'別表１'!J12</f>
        <v>48</v>
      </c>
      <c r="Q13" s="30">
        <f>'別表１'!L12</f>
        <v>939</v>
      </c>
      <c r="R13" s="30">
        <f>'別表２'!R13</f>
        <v>211</v>
      </c>
    </row>
    <row r="14" spans="1:18" ht="17.25" customHeight="1">
      <c r="A14" s="18"/>
      <c r="B14" s="15" t="s">
        <v>22</v>
      </c>
      <c r="C14" s="19"/>
      <c r="D14" s="20">
        <f t="shared" si="0"/>
        <v>6634</v>
      </c>
      <c r="E14" s="21">
        <f>SUM(E15:E18)</f>
        <v>12869</v>
      </c>
      <c r="F14" s="20">
        <f t="shared" si="1"/>
        <v>9827</v>
      </c>
      <c r="G14" s="22">
        <v>100</v>
      </c>
      <c r="H14" s="21">
        <f>SUM(H15:H18)</f>
        <v>3140</v>
      </c>
      <c r="I14" s="22">
        <f t="shared" si="2"/>
        <v>31.952783148468505</v>
      </c>
      <c r="J14" s="21">
        <f>SUM(J15:J18)</f>
        <v>2088</v>
      </c>
      <c r="K14" s="22">
        <f t="shared" si="3"/>
        <v>21.247583189172687</v>
      </c>
      <c r="L14" s="21">
        <f>SUM(L15:L18)</f>
        <v>3409</v>
      </c>
      <c r="M14" s="22">
        <f t="shared" si="4"/>
        <v>34.69013941182457</v>
      </c>
      <c r="N14" s="21">
        <f>SUM(N15:N18)</f>
        <v>1190</v>
      </c>
      <c r="O14" s="22">
        <f t="shared" si="5"/>
        <v>12.109494250534242</v>
      </c>
      <c r="P14" s="21">
        <f>SUM(P15:P18)</f>
        <v>977</v>
      </c>
      <c r="Q14" s="21">
        <f>SUM(Q15:Q18)</f>
        <v>8699</v>
      </c>
      <c r="R14" s="21">
        <f>SUM(R15:R18)</f>
        <v>1374</v>
      </c>
    </row>
    <row r="15" spans="1:18" ht="17.25" customHeight="1">
      <c r="A15" s="18"/>
      <c r="B15" s="18"/>
      <c r="C15" s="23" t="s">
        <v>23</v>
      </c>
      <c r="D15" s="24">
        <f t="shared" si="0"/>
        <v>1078</v>
      </c>
      <c r="E15" s="25">
        <f>'別表１'!F14</f>
        <v>5152</v>
      </c>
      <c r="F15" s="24">
        <f t="shared" si="1"/>
        <v>3764</v>
      </c>
      <c r="G15" s="26">
        <v>100</v>
      </c>
      <c r="H15" s="25">
        <v>2381</v>
      </c>
      <c r="I15" s="26">
        <f t="shared" si="2"/>
        <v>63.257173219978746</v>
      </c>
      <c r="J15" s="25">
        <v>996</v>
      </c>
      <c r="K15" s="26">
        <f t="shared" si="3"/>
        <v>26.461211477151963</v>
      </c>
      <c r="L15" s="25">
        <v>367</v>
      </c>
      <c r="M15" s="26">
        <f t="shared" si="4"/>
        <v>9.750265674814028</v>
      </c>
      <c r="N15" s="25">
        <v>20</v>
      </c>
      <c r="O15" s="26">
        <f t="shared" si="5"/>
        <v>0.5313496280552604</v>
      </c>
      <c r="P15" s="25">
        <f>'別表１'!J14</f>
        <v>428</v>
      </c>
      <c r="Q15" s="25">
        <f>'別表１'!L14</f>
        <v>2038</v>
      </c>
      <c r="R15" s="25">
        <f>'別表２'!R15</f>
        <v>42</v>
      </c>
    </row>
    <row r="16" spans="1:18" ht="17.25" customHeight="1">
      <c r="A16" s="18"/>
      <c r="B16" s="18"/>
      <c r="C16" s="23" t="s">
        <v>18</v>
      </c>
      <c r="D16" s="24">
        <f t="shared" si="0"/>
        <v>2569</v>
      </c>
      <c r="E16" s="25">
        <f>'別表１'!F15</f>
        <v>3868</v>
      </c>
      <c r="F16" s="24">
        <f t="shared" si="1"/>
        <v>2654</v>
      </c>
      <c r="G16" s="26">
        <v>100</v>
      </c>
      <c r="H16" s="25">
        <v>48</v>
      </c>
      <c r="I16" s="26">
        <f t="shared" si="2"/>
        <v>1.8085908063300677</v>
      </c>
      <c r="J16" s="25">
        <v>126</v>
      </c>
      <c r="K16" s="26">
        <f t="shared" si="3"/>
        <v>4.747550866616428</v>
      </c>
      <c r="L16" s="25">
        <v>2251</v>
      </c>
      <c r="M16" s="26">
        <f t="shared" si="4"/>
        <v>84.8153730218538</v>
      </c>
      <c r="N16" s="25">
        <v>229</v>
      </c>
      <c r="O16" s="26">
        <f t="shared" si="5"/>
        <v>8.628485305199698</v>
      </c>
      <c r="P16" s="25">
        <f>'別表１'!J15</f>
        <v>278</v>
      </c>
      <c r="Q16" s="25">
        <f>'別表１'!L15</f>
        <v>3505</v>
      </c>
      <c r="R16" s="25">
        <f>'別表２'!R16</f>
        <v>204</v>
      </c>
    </row>
    <row r="17" spans="1:18" ht="17.25" customHeight="1">
      <c r="A17" s="18"/>
      <c r="B17" s="18"/>
      <c r="C17" s="23" t="s">
        <v>24</v>
      </c>
      <c r="D17" s="24">
        <f t="shared" si="0"/>
        <v>742</v>
      </c>
      <c r="E17" s="25">
        <f>'別表１'!F16</f>
        <v>1892</v>
      </c>
      <c r="F17" s="24">
        <f t="shared" si="1"/>
        <v>1807</v>
      </c>
      <c r="G17" s="26">
        <v>100</v>
      </c>
      <c r="H17" s="25">
        <v>490</v>
      </c>
      <c r="I17" s="26">
        <f t="shared" si="2"/>
        <v>27.11676812396237</v>
      </c>
      <c r="J17" s="25">
        <v>729</v>
      </c>
      <c r="K17" s="26">
        <f t="shared" si="3"/>
        <v>40.34311012728279</v>
      </c>
      <c r="L17" s="25">
        <v>428</v>
      </c>
      <c r="M17" s="26">
        <f t="shared" si="4"/>
        <v>23.685666851134478</v>
      </c>
      <c r="N17" s="25">
        <v>160</v>
      </c>
      <c r="O17" s="26">
        <f t="shared" si="5"/>
        <v>8.854454897620364</v>
      </c>
      <c r="P17" s="25">
        <f>'別表１'!J16</f>
        <v>87</v>
      </c>
      <c r="Q17" s="25">
        <f>'別表１'!L16</f>
        <v>740</v>
      </c>
      <c r="R17" s="25">
        <f>'別表２'!R17</f>
        <v>49</v>
      </c>
    </row>
    <row r="18" spans="1:18" ht="17.25" customHeight="1">
      <c r="A18" s="18"/>
      <c r="B18" s="18"/>
      <c r="C18" s="29" t="s">
        <v>21</v>
      </c>
      <c r="D18" s="31">
        <f t="shared" si="0"/>
        <v>2245</v>
      </c>
      <c r="E18" s="30">
        <f>'別表１'!F17</f>
        <v>1957</v>
      </c>
      <c r="F18" s="31">
        <f t="shared" si="1"/>
        <v>1602</v>
      </c>
      <c r="G18" s="32">
        <v>100</v>
      </c>
      <c r="H18" s="30">
        <v>221</v>
      </c>
      <c r="I18" s="32">
        <f t="shared" si="2"/>
        <v>13.795255930087391</v>
      </c>
      <c r="J18" s="30">
        <v>237</v>
      </c>
      <c r="K18" s="32">
        <f t="shared" si="3"/>
        <v>14.794007490636703</v>
      </c>
      <c r="L18" s="30">
        <v>363</v>
      </c>
      <c r="M18" s="32">
        <f t="shared" si="4"/>
        <v>22.659176029962545</v>
      </c>
      <c r="N18" s="30">
        <v>781</v>
      </c>
      <c r="O18" s="32">
        <f t="shared" si="5"/>
        <v>48.75156054931336</v>
      </c>
      <c r="P18" s="30">
        <f>'別表１'!J17</f>
        <v>184</v>
      </c>
      <c r="Q18" s="30">
        <f>'別表１'!L17</f>
        <v>2416</v>
      </c>
      <c r="R18" s="30">
        <f>'別表２'!R18</f>
        <v>1079</v>
      </c>
    </row>
    <row r="19" spans="1:18" ht="17.25" customHeight="1">
      <c r="A19" s="18"/>
      <c r="B19" s="15" t="s">
        <v>25</v>
      </c>
      <c r="C19" s="33"/>
      <c r="D19" s="20">
        <f t="shared" si="0"/>
        <v>1838</v>
      </c>
      <c r="E19" s="21">
        <f>SUM(E20:E23)</f>
        <v>2085</v>
      </c>
      <c r="F19" s="20">
        <f t="shared" si="1"/>
        <v>1822</v>
      </c>
      <c r="G19" s="22">
        <v>100</v>
      </c>
      <c r="H19" s="21">
        <f>SUM(H20:H23)</f>
        <v>145</v>
      </c>
      <c r="I19" s="22">
        <f t="shared" si="2"/>
        <v>7.958287596048298</v>
      </c>
      <c r="J19" s="21">
        <f>SUM(J20:J23)</f>
        <v>562</v>
      </c>
      <c r="K19" s="22">
        <f t="shared" si="3"/>
        <v>30.845225027442368</v>
      </c>
      <c r="L19" s="21">
        <f>SUM(L20:L23)</f>
        <v>708</v>
      </c>
      <c r="M19" s="22">
        <f t="shared" si="4"/>
        <v>38.85839736553238</v>
      </c>
      <c r="N19" s="21">
        <f>SUM(N20:N23)</f>
        <v>407</v>
      </c>
      <c r="O19" s="22">
        <f t="shared" si="5"/>
        <v>22.33809001097695</v>
      </c>
      <c r="P19" s="21">
        <f>SUM(P20:P23)</f>
        <v>244</v>
      </c>
      <c r="Q19" s="21">
        <f>SUM(Q20:Q23)</f>
        <v>1857</v>
      </c>
      <c r="R19" s="21">
        <f>SUM(R20:R23)</f>
        <v>713</v>
      </c>
    </row>
    <row r="20" spans="1:18" ht="17.25" customHeight="1">
      <c r="A20" s="18"/>
      <c r="B20" s="18"/>
      <c r="C20" s="34" t="s">
        <v>26</v>
      </c>
      <c r="D20" s="24">
        <f t="shared" si="0"/>
        <v>329</v>
      </c>
      <c r="E20" s="25">
        <f>'別表１'!F19</f>
        <v>1155</v>
      </c>
      <c r="F20" s="24">
        <f t="shared" si="1"/>
        <v>721</v>
      </c>
      <c r="G20" s="26">
        <v>100</v>
      </c>
      <c r="H20" s="25">
        <v>95</v>
      </c>
      <c r="I20" s="26">
        <f t="shared" si="2"/>
        <v>13.176144244105409</v>
      </c>
      <c r="J20" s="25">
        <v>495</v>
      </c>
      <c r="K20" s="26">
        <f t="shared" si="3"/>
        <v>68.65464632454923</v>
      </c>
      <c r="L20" s="25">
        <v>121</v>
      </c>
      <c r="M20" s="26">
        <f t="shared" si="4"/>
        <v>16.78224687933426</v>
      </c>
      <c r="N20" s="25">
        <v>10</v>
      </c>
      <c r="O20" s="26">
        <f t="shared" si="5"/>
        <v>1.3869625520110958</v>
      </c>
      <c r="P20" s="25">
        <f>'別表１'!J19</f>
        <v>218</v>
      </c>
      <c r="Q20" s="25">
        <f>'別表１'!L19</f>
        <v>545</v>
      </c>
      <c r="R20" s="25">
        <f>'別表２'!R20</f>
        <v>0</v>
      </c>
    </row>
    <row r="21" spans="1:18" ht="17.25" customHeight="1">
      <c r="A21" s="18"/>
      <c r="B21" s="18"/>
      <c r="C21" s="35" t="s">
        <v>24</v>
      </c>
      <c r="D21" s="24">
        <f>F21+P21+Q21-E21</f>
        <v>386</v>
      </c>
      <c r="E21" s="25">
        <f>'別表１'!F20</f>
        <v>639</v>
      </c>
      <c r="F21" s="24">
        <f t="shared" si="1"/>
        <v>635</v>
      </c>
      <c r="G21" s="26">
        <v>100</v>
      </c>
      <c r="H21" s="25">
        <v>25</v>
      </c>
      <c r="I21" s="26">
        <f t="shared" si="2"/>
        <v>3.937007874015748</v>
      </c>
      <c r="J21" s="25">
        <v>41</v>
      </c>
      <c r="K21" s="26">
        <f t="shared" si="3"/>
        <v>6.456692913385827</v>
      </c>
      <c r="L21" s="25">
        <v>554</v>
      </c>
      <c r="M21" s="26">
        <f t="shared" si="4"/>
        <v>87.24409448818898</v>
      </c>
      <c r="N21" s="25">
        <v>15</v>
      </c>
      <c r="O21" s="26">
        <f t="shared" si="5"/>
        <v>2.3622047244094486</v>
      </c>
      <c r="P21" s="25">
        <f>'別表１'!J20</f>
        <v>18</v>
      </c>
      <c r="Q21" s="25">
        <f>'別表１'!L20</f>
        <v>372</v>
      </c>
      <c r="R21" s="25">
        <f>'別表２'!R21</f>
        <v>2</v>
      </c>
    </row>
    <row r="22" spans="1:18" ht="17.25" customHeight="1">
      <c r="A22" s="18"/>
      <c r="B22" s="18"/>
      <c r="C22" s="34" t="s">
        <v>27</v>
      </c>
      <c r="D22" s="24">
        <f>F22+P22+Q22-E22</f>
        <v>339</v>
      </c>
      <c r="E22" s="25">
        <f>'別表１'!F21</f>
        <v>140</v>
      </c>
      <c r="F22" s="24">
        <f t="shared" si="1"/>
        <v>344</v>
      </c>
      <c r="G22" s="26">
        <v>100</v>
      </c>
      <c r="H22" s="25">
        <v>2</v>
      </c>
      <c r="I22" s="26">
        <f>H22/F22*100</f>
        <v>0.5813953488372093</v>
      </c>
      <c r="J22" s="25">
        <v>4</v>
      </c>
      <c r="K22" s="26">
        <f>J22/F22*100</f>
        <v>1.1627906976744187</v>
      </c>
      <c r="L22" s="25">
        <v>12</v>
      </c>
      <c r="M22" s="26">
        <f>L22/F22*100</f>
        <v>3.488372093023256</v>
      </c>
      <c r="N22" s="25">
        <v>326</v>
      </c>
      <c r="O22" s="26">
        <f>N22/F22*100</f>
        <v>94.76744186046511</v>
      </c>
      <c r="P22" s="25">
        <f>'別表１'!J21</f>
        <v>3</v>
      </c>
      <c r="Q22" s="25">
        <f>'別表１'!L21</f>
        <v>132</v>
      </c>
      <c r="R22" s="25">
        <f>'別表２'!R22</f>
        <v>2</v>
      </c>
    </row>
    <row r="23" spans="1:18" ht="17.25" customHeight="1">
      <c r="A23" s="18"/>
      <c r="B23" s="18"/>
      <c r="C23" s="36" t="s">
        <v>21</v>
      </c>
      <c r="D23" s="31">
        <f t="shared" si="0"/>
        <v>784</v>
      </c>
      <c r="E23" s="30">
        <f>'別表１'!F22</f>
        <v>151</v>
      </c>
      <c r="F23" s="24">
        <f t="shared" si="1"/>
        <v>122</v>
      </c>
      <c r="G23" s="32">
        <v>100</v>
      </c>
      <c r="H23" s="30">
        <v>23</v>
      </c>
      <c r="I23" s="32">
        <f t="shared" si="2"/>
        <v>18.852459016393443</v>
      </c>
      <c r="J23" s="30">
        <v>22</v>
      </c>
      <c r="K23" s="32">
        <f t="shared" si="3"/>
        <v>18.0327868852459</v>
      </c>
      <c r="L23" s="30">
        <v>21</v>
      </c>
      <c r="M23" s="32">
        <f t="shared" si="4"/>
        <v>17.21311475409836</v>
      </c>
      <c r="N23" s="30">
        <v>56</v>
      </c>
      <c r="O23" s="32">
        <f t="shared" si="5"/>
        <v>45.90163934426229</v>
      </c>
      <c r="P23" s="30">
        <f>'別表１'!J22</f>
        <v>5</v>
      </c>
      <c r="Q23" s="30">
        <f>'別表１'!L22</f>
        <v>808</v>
      </c>
      <c r="R23" s="30">
        <f>'別表２'!R23</f>
        <v>709</v>
      </c>
    </row>
    <row r="24" spans="1:18" ht="17.25" customHeight="1">
      <c r="A24" s="15" t="s">
        <v>28</v>
      </c>
      <c r="B24" s="16"/>
      <c r="C24" s="37"/>
      <c r="D24" s="20">
        <f t="shared" si="0"/>
        <v>37233</v>
      </c>
      <c r="E24" s="11">
        <f>SUM(E25:E26)</f>
        <v>31256</v>
      </c>
      <c r="F24" s="20">
        <f t="shared" si="1"/>
        <v>33476</v>
      </c>
      <c r="G24" s="22">
        <v>100</v>
      </c>
      <c r="H24" s="11">
        <f>SUM(H25:H26)</f>
        <v>10303</v>
      </c>
      <c r="I24" s="22">
        <f t="shared" si="2"/>
        <v>30.777273270402677</v>
      </c>
      <c r="J24" s="21">
        <f>SUM(J25:J26)</f>
        <v>4897</v>
      </c>
      <c r="K24" s="22">
        <f t="shared" si="3"/>
        <v>14.628390488708328</v>
      </c>
      <c r="L24" s="21">
        <f>SUM(L25:L26)</f>
        <v>3379</v>
      </c>
      <c r="M24" s="22">
        <f t="shared" si="4"/>
        <v>10.093798542239215</v>
      </c>
      <c r="N24" s="21">
        <f>SUM(N25:N26)</f>
        <v>14897</v>
      </c>
      <c r="O24" s="22">
        <f t="shared" si="5"/>
        <v>44.50053769864978</v>
      </c>
      <c r="P24" s="11">
        <f>SUM(P25:P26)</f>
        <v>3882</v>
      </c>
      <c r="Q24" s="11">
        <f>SUM(Q25:Q26)</f>
        <v>31131</v>
      </c>
      <c r="R24" s="21">
        <f>SUM(R25:R26)</f>
        <v>18684</v>
      </c>
    </row>
    <row r="25" spans="1:18" ht="17.25" customHeight="1">
      <c r="A25" s="18"/>
      <c r="B25" s="37"/>
      <c r="C25" s="23" t="s">
        <v>29</v>
      </c>
      <c r="D25" s="24">
        <f t="shared" si="0"/>
        <v>36181</v>
      </c>
      <c r="E25" s="25">
        <f>'別表１'!F24</f>
        <v>26064</v>
      </c>
      <c r="F25" s="24">
        <f t="shared" si="1"/>
        <v>28752</v>
      </c>
      <c r="G25" s="26">
        <v>100</v>
      </c>
      <c r="H25" s="25">
        <v>6584</v>
      </c>
      <c r="I25" s="26">
        <f t="shared" si="2"/>
        <v>22.899276572064554</v>
      </c>
      <c r="J25" s="25">
        <v>4408</v>
      </c>
      <c r="K25" s="26">
        <f t="shared" si="3"/>
        <v>15.331107401224262</v>
      </c>
      <c r="L25" s="25">
        <v>3032</v>
      </c>
      <c r="M25" s="26">
        <f t="shared" si="4"/>
        <v>10.545353366722315</v>
      </c>
      <c r="N25" s="25">
        <v>14728</v>
      </c>
      <c r="O25" s="26">
        <f t="shared" si="5"/>
        <v>51.224262659988874</v>
      </c>
      <c r="P25" s="25">
        <f>'別表１'!J24</f>
        <v>3689</v>
      </c>
      <c r="Q25" s="25">
        <f>'別表１'!L24</f>
        <v>29804</v>
      </c>
      <c r="R25" s="25">
        <f>'別表２'!R25</f>
        <v>18490</v>
      </c>
    </row>
    <row r="26" spans="1:18" ht="17.25" customHeight="1">
      <c r="A26" s="38"/>
      <c r="B26" s="39"/>
      <c r="C26" s="29" t="s">
        <v>21</v>
      </c>
      <c r="D26" s="31">
        <f t="shared" si="0"/>
        <v>1052</v>
      </c>
      <c r="E26" s="30">
        <f>'別表１'!F25</f>
        <v>5192</v>
      </c>
      <c r="F26" s="31">
        <f t="shared" si="1"/>
        <v>4724</v>
      </c>
      <c r="G26" s="32">
        <v>100</v>
      </c>
      <c r="H26" s="30">
        <v>3719</v>
      </c>
      <c r="I26" s="32">
        <f t="shared" si="2"/>
        <v>78.72565622353937</v>
      </c>
      <c r="J26" s="30">
        <v>489</v>
      </c>
      <c r="K26" s="32">
        <f t="shared" si="3"/>
        <v>10.351397121083828</v>
      </c>
      <c r="L26" s="30">
        <v>347</v>
      </c>
      <c r="M26" s="32">
        <f t="shared" si="4"/>
        <v>7.345469940728197</v>
      </c>
      <c r="N26" s="30">
        <v>169</v>
      </c>
      <c r="O26" s="32">
        <f t="shared" si="5"/>
        <v>3.5774767146486033</v>
      </c>
      <c r="P26" s="30">
        <f>'別表１'!J25</f>
        <v>193</v>
      </c>
      <c r="Q26" s="30">
        <f>'別表１'!L25</f>
        <v>1327</v>
      </c>
      <c r="R26" s="30">
        <f>'別表２'!R26</f>
        <v>194</v>
      </c>
    </row>
    <row r="27" s="3" customFormat="1" ht="17.25" customHeight="1">
      <c r="A27" s="40" t="s">
        <v>30</v>
      </c>
    </row>
    <row r="28" s="3" customFormat="1" ht="18" customHeight="1">
      <c r="A28" s="40" t="s">
        <v>31</v>
      </c>
    </row>
    <row r="29" s="3" customFormat="1" ht="13.5"/>
    <row r="30" s="3" customFormat="1" ht="13.5"/>
    <row r="31" s="3" customFormat="1" ht="13.5"/>
    <row r="32" s="3" customFormat="1" ht="13.5"/>
    <row r="33" s="3" customFormat="1" ht="13.5"/>
    <row r="34" s="3" customFormat="1" ht="13.5"/>
    <row r="35" s="3" customFormat="1" ht="13.5"/>
    <row r="36" s="3" customFormat="1" ht="13.5"/>
    <row r="37" s="3" customFormat="1" ht="13.5"/>
    <row r="38" s="3" customFormat="1" ht="13.5"/>
  </sheetData>
  <sheetProtection/>
  <mergeCells count="12">
    <mergeCell ref="Q4:R4"/>
    <mergeCell ref="H5:I5"/>
    <mergeCell ref="J5:K5"/>
    <mergeCell ref="L5:M5"/>
    <mergeCell ref="N5:O5"/>
    <mergeCell ref="A7:C7"/>
    <mergeCell ref="A2:R2"/>
    <mergeCell ref="A4:C6"/>
    <mergeCell ref="D4:D5"/>
    <mergeCell ref="E4:E5"/>
    <mergeCell ref="F4:O4"/>
    <mergeCell ref="P4:P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&amp;C&amp;"ＭＳ 明朝,標準"-3-</oddFooter>
  </headerFooter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xSplit="1" ySplit="7" topLeftCell="B8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A1" sqref="A1"/>
    </sheetView>
  </sheetViews>
  <sheetFormatPr defaultColWidth="9.140625" defaultRowHeight="15"/>
  <cols>
    <col min="1" max="1" width="15.140625" style="102" customWidth="1"/>
    <col min="2" max="3" width="10.421875" style="102" customWidth="1"/>
    <col min="4" max="8" width="8.140625" style="102" customWidth="1"/>
    <col min="9" max="10" width="9.00390625" style="102" customWidth="1"/>
    <col min="11" max="12" width="8.421875" style="102" customWidth="1"/>
    <col min="13" max="13" width="9.421875" style="102" bestFit="1" customWidth="1"/>
    <col min="14" max="15" width="8.140625" style="102" customWidth="1"/>
    <col min="16" max="16384" width="9.00390625" style="102" customWidth="1"/>
  </cols>
  <sheetData>
    <row r="1" spans="1:14" s="97" customFormat="1" ht="18" customHeight="1">
      <c r="A1" s="96" t="s">
        <v>53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s="98" customFormat="1" ht="18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48"/>
    </row>
    <row r="3" spans="1:14" s="98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98" customFormat="1" ht="18" customHeight="1">
      <c r="A4" s="99" t="s">
        <v>55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5" ht="18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01" t="s">
        <v>56</v>
      </c>
    </row>
    <row r="6" spans="1:15" ht="18" customHeight="1">
      <c r="A6" s="165" t="s">
        <v>57</v>
      </c>
      <c r="B6" s="166" t="s">
        <v>58</v>
      </c>
      <c r="C6" s="166" t="s">
        <v>4</v>
      </c>
      <c r="D6" s="168" t="s">
        <v>59</v>
      </c>
      <c r="E6" s="169"/>
      <c r="F6" s="169"/>
      <c r="G6" s="169"/>
      <c r="H6" s="170"/>
      <c r="I6" s="171" t="s">
        <v>60</v>
      </c>
      <c r="J6" s="172"/>
      <c r="K6" s="172"/>
      <c r="L6" s="173"/>
      <c r="M6" s="165" t="s">
        <v>6</v>
      </c>
      <c r="N6" s="168" t="s">
        <v>61</v>
      </c>
      <c r="O6" s="170"/>
    </row>
    <row r="7" spans="1:15" ht="22.5">
      <c r="A7" s="159"/>
      <c r="B7" s="167"/>
      <c r="C7" s="167"/>
      <c r="D7" s="104"/>
      <c r="E7" s="105" t="s">
        <v>62</v>
      </c>
      <c r="F7" s="105" t="s">
        <v>63</v>
      </c>
      <c r="G7" s="105" t="s">
        <v>64</v>
      </c>
      <c r="H7" s="103" t="s">
        <v>65</v>
      </c>
      <c r="I7" s="106" t="s">
        <v>66</v>
      </c>
      <c r="J7" s="107" t="s">
        <v>67</v>
      </c>
      <c r="K7" s="108" t="s">
        <v>68</v>
      </c>
      <c r="L7" s="109" t="s">
        <v>11</v>
      </c>
      <c r="M7" s="159"/>
      <c r="N7" s="110"/>
      <c r="O7" s="105" t="s">
        <v>12</v>
      </c>
    </row>
    <row r="8" spans="1:15" ht="18" customHeight="1">
      <c r="A8" s="111" t="s">
        <v>69</v>
      </c>
      <c r="B8" s="112">
        <v>20</v>
      </c>
      <c r="C8" s="112">
        <v>26</v>
      </c>
      <c r="D8" s="112">
        <v>27</v>
      </c>
      <c r="E8" s="112">
        <v>8</v>
      </c>
      <c r="F8" s="112">
        <v>17</v>
      </c>
      <c r="G8" s="112">
        <v>2</v>
      </c>
      <c r="H8" s="112">
        <v>0</v>
      </c>
      <c r="I8" s="112">
        <v>0</v>
      </c>
      <c r="J8" s="112">
        <v>6</v>
      </c>
      <c r="K8" s="112">
        <v>2</v>
      </c>
      <c r="L8" s="112">
        <v>19</v>
      </c>
      <c r="M8" s="112">
        <v>2</v>
      </c>
      <c r="N8" s="112">
        <v>17</v>
      </c>
      <c r="O8" s="112">
        <v>0</v>
      </c>
    </row>
    <row r="9" spans="1:15" ht="18" customHeight="1">
      <c r="A9" s="111" t="s">
        <v>70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</row>
    <row r="10" spans="1:15" ht="18" customHeight="1">
      <c r="A10" s="113" t="s">
        <v>71</v>
      </c>
      <c r="B10" s="112">
        <v>31</v>
      </c>
      <c r="C10" s="112">
        <v>98</v>
      </c>
      <c r="D10" s="112">
        <v>28</v>
      </c>
      <c r="E10" s="112">
        <v>0</v>
      </c>
      <c r="F10" s="112">
        <v>18</v>
      </c>
      <c r="G10" s="112">
        <v>8</v>
      </c>
      <c r="H10" s="112">
        <v>2</v>
      </c>
      <c r="I10" s="112">
        <v>6</v>
      </c>
      <c r="J10" s="112">
        <v>2</v>
      </c>
      <c r="K10" s="112">
        <v>3</v>
      </c>
      <c r="L10" s="112">
        <v>17</v>
      </c>
      <c r="M10" s="112">
        <v>3</v>
      </c>
      <c r="N10" s="112">
        <v>98</v>
      </c>
      <c r="O10" s="112">
        <v>10</v>
      </c>
    </row>
    <row r="11" spans="1:15" ht="18" customHeight="1">
      <c r="A11" s="113" t="s">
        <v>72</v>
      </c>
      <c r="B11" s="112">
        <v>6</v>
      </c>
      <c r="C11" s="112">
        <v>5</v>
      </c>
      <c r="D11" s="112">
        <v>6</v>
      </c>
      <c r="E11" s="112">
        <v>1</v>
      </c>
      <c r="F11" s="112">
        <v>2</v>
      </c>
      <c r="G11" s="112">
        <v>3</v>
      </c>
      <c r="H11" s="112">
        <v>0</v>
      </c>
      <c r="I11" s="112">
        <v>3</v>
      </c>
      <c r="J11" s="112">
        <v>0</v>
      </c>
      <c r="K11" s="112">
        <v>1</v>
      </c>
      <c r="L11" s="112">
        <v>2</v>
      </c>
      <c r="M11" s="112">
        <v>3</v>
      </c>
      <c r="N11" s="112">
        <v>2</v>
      </c>
      <c r="O11" s="112">
        <v>0</v>
      </c>
    </row>
    <row r="12" spans="1:15" ht="18" customHeight="1">
      <c r="A12" s="113" t="s">
        <v>73</v>
      </c>
      <c r="B12" s="112">
        <v>2</v>
      </c>
      <c r="C12" s="112">
        <v>3</v>
      </c>
      <c r="D12" s="112">
        <v>2</v>
      </c>
      <c r="E12" s="112">
        <v>1</v>
      </c>
      <c r="F12" s="112">
        <v>1</v>
      </c>
      <c r="G12" s="112">
        <v>0</v>
      </c>
      <c r="H12" s="112">
        <v>0</v>
      </c>
      <c r="I12" s="112">
        <v>0</v>
      </c>
      <c r="J12" s="112">
        <v>1</v>
      </c>
      <c r="K12" s="112">
        <v>1</v>
      </c>
      <c r="L12" s="112">
        <v>0</v>
      </c>
      <c r="M12" s="112">
        <v>0</v>
      </c>
      <c r="N12" s="112">
        <v>3</v>
      </c>
      <c r="O12" s="112">
        <v>0</v>
      </c>
    </row>
    <row r="13" spans="1:15" ht="18" customHeight="1">
      <c r="A13" s="113" t="s">
        <v>74</v>
      </c>
      <c r="B13" s="112">
        <v>2</v>
      </c>
      <c r="C13" s="112">
        <v>2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4</v>
      </c>
      <c r="O13" s="112">
        <v>2</v>
      </c>
    </row>
    <row r="14" spans="1:15" ht="18" customHeight="1">
      <c r="A14" s="113" t="s">
        <v>75</v>
      </c>
      <c r="B14" s="112">
        <v>44</v>
      </c>
      <c r="C14" s="112">
        <v>4</v>
      </c>
      <c r="D14" s="112">
        <v>31</v>
      </c>
      <c r="E14" s="112">
        <v>0</v>
      </c>
      <c r="F14" s="112">
        <v>14</v>
      </c>
      <c r="G14" s="112">
        <v>17</v>
      </c>
      <c r="H14" s="112">
        <v>0</v>
      </c>
      <c r="I14" s="112">
        <v>0</v>
      </c>
      <c r="J14" s="112">
        <v>11</v>
      </c>
      <c r="K14" s="112">
        <v>16</v>
      </c>
      <c r="L14" s="112">
        <v>4</v>
      </c>
      <c r="M14" s="112">
        <v>6</v>
      </c>
      <c r="N14" s="112">
        <v>11</v>
      </c>
      <c r="O14" s="112">
        <v>8</v>
      </c>
    </row>
    <row r="15" spans="1:15" ht="18" customHeight="1">
      <c r="A15" s="113" t="s">
        <v>76</v>
      </c>
      <c r="B15" s="112">
        <v>3</v>
      </c>
      <c r="C15" s="112">
        <v>6</v>
      </c>
      <c r="D15" s="112">
        <v>6</v>
      </c>
      <c r="E15" s="112">
        <v>1</v>
      </c>
      <c r="F15" s="112">
        <v>4</v>
      </c>
      <c r="G15" s="112">
        <v>1</v>
      </c>
      <c r="H15" s="112">
        <v>0</v>
      </c>
      <c r="I15" s="112">
        <v>1</v>
      </c>
      <c r="J15" s="112">
        <v>2</v>
      </c>
      <c r="K15" s="112">
        <v>1</v>
      </c>
      <c r="L15" s="112">
        <v>2</v>
      </c>
      <c r="M15" s="112">
        <v>0</v>
      </c>
      <c r="N15" s="112">
        <v>3</v>
      </c>
      <c r="O15" s="112">
        <v>0</v>
      </c>
    </row>
    <row r="16" spans="1:15" ht="18" customHeight="1">
      <c r="A16" s="113" t="s">
        <v>77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</row>
    <row r="17" spans="1:15" ht="18" customHeight="1">
      <c r="A17" s="113" t="s">
        <v>78</v>
      </c>
      <c r="B17" s="112">
        <v>77</v>
      </c>
      <c r="C17" s="112">
        <v>99</v>
      </c>
      <c r="D17" s="112">
        <v>113</v>
      </c>
      <c r="E17" s="112">
        <v>2</v>
      </c>
      <c r="F17" s="112">
        <v>88</v>
      </c>
      <c r="G17" s="112">
        <v>23</v>
      </c>
      <c r="H17" s="112">
        <v>0</v>
      </c>
      <c r="I17" s="112">
        <v>67</v>
      </c>
      <c r="J17" s="112">
        <v>30</v>
      </c>
      <c r="K17" s="112">
        <v>10</v>
      </c>
      <c r="L17" s="112">
        <v>6</v>
      </c>
      <c r="M17" s="112">
        <v>1</v>
      </c>
      <c r="N17" s="112">
        <v>62</v>
      </c>
      <c r="O17" s="112">
        <v>32</v>
      </c>
    </row>
    <row r="18" spans="1:15" ht="18" customHeight="1">
      <c r="A18" s="113" t="s">
        <v>79</v>
      </c>
      <c r="B18" s="112">
        <v>0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</row>
    <row r="19" spans="1:15" ht="18" customHeight="1">
      <c r="A19" s="113" t="s">
        <v>80</v>
      </c>
      <c r="B19" s="112">
        <v>931</v>
      </c>
      <c r="C19" s="112">
        <v>1413</v>
      </c>
      <c r="D19" s="112">
        <v>506</v>
      </c>
      <c r="E19" s="112">
        <v>87</v>
      </c>
      <c r="F19" s="112">
        <v>382</v>
      </c>
      <c r="G19" s="112">
        <v>36</v>
      </c>
      <c r="H19" s="112">
        <v>1</v>
      </c>
      <c r="I19" s="112">
        <v>50</v>
      </c>
      <c r="J19" s="112">
        <v>39</v>
      </c>
      <c r="K19" s="112">
        <v>103</v>
      </c>
      <c r="L19" s="112">
        <v>314</v>
      </c>
      <c r="M19" s="112">
        <v>94</v>
      </c>
      <c r="N19" s="112">
        <v>1744</v>
      </c>
      <c r="O19" s="112">
        <v>475</v>
      </c>
    </row>
    <row r="20" spans="1:15" ht="18" customHeight="1">
      <c r="A20" s="113" t="s">
        <v>81</v>
      </c>
      <c r="B20" s="112">
        <v>160</v>
      </c>
      <c r="C20" s="112">
        <v>75</v>
      </c>
      <c r="D20" s="112">
        <v>52</v>
      </c>
      <c r="E20" s="112">
        <v>19</v>
      </c>
      <c r="F20" s="112">
        <v>30</v>
      </c>
      <c r="G20" s="112">
        <v>3</v>
      </c>
      <c r="H20" s="112">
        <v>0</v>
      </c>
      <c r="I20" s="112">
        <v>3</v>
      </c>
      <c r="J20" s="112">
        <v>7</v>
      </c>
      <c r="K20" s="112">
        <v>10</v>
      </c>
      <c r="L20" s="112">
        <v>32</v>
      </c>
      <c r="M20" s="112">
        <v>3</v>
      </c>
      <c r="N20" s="112">
        <v>180</v>
      </c>
      <c r="O20" s="112">
        <v>0</v>
      </c>
    </row>
    <row r="21" spans="1:15" ht="18" customHeight="1">
      <c r="A21" s="113" t="s">
        <v>82</v>
      </c>
      <c r="B21" s="112">
        <v>4412</v>
      </c>
      <c r="C21" s="112">
        <v>11028</v>
      </c>
      <c r="D21" s="112">
        <v>8610</v>
      </c>
      <c r="E21" s="112">
        <v>1222</v>
      </c>
      <c r="F21" s="112">
        <v>5867</v>
      </c>
      <c r="G21" s="112">
        <v>1521</v>
      </c>
      <c r="H21" s="112">
        <v>0</v>
      </c>
      <c r="I21" s="112">
        <v>5555</v>
      </c>
      <c r="J21" s="112">
        <v>321</v>
      </c>
      <c r="K21" s="112">
        <v>2436</v>
      </c>
      <c r="L21" s="112">
        <v>298</v>
      </c>
      <c r="M21" s="112">
        <v>1355</v>
      </c>
      <c r="N21" s="112">
        <v>5475</v>
      </c>
      <c r="O21" s="112">
        <v>575</v>
      </c>
    </row>
    <row r="22" spans="1:15" ht="18" customHeight="1">
      <c r="A22" s="113" t="s">
        <v>83</v>
      </c>
      <c r="B22" s="112">
        <v>14</v>
      </c>
      <c r="C22" s="112">
        <v>11</v>
      </c>
      <c r="D22" s="112">
        <v>11</v>
      </c>
      <c r="E22" s="112">
        <v>5</v>
      </c>
      <c r="F22" s="112">
        <v>6</v>
      </c>
      <c r="G22" s="112">
        <v>0</v>
      </c>
      <c r="H22" s="112">
        <v>0</v>
      </c>
      <c r="I22" s="112">
        <v>0</v>
      </c>
      <c r="J22" s="112">
        <v>1</v>
      </c>
      <c r="K22" s="112">
        <v>1</v>
      </c>
      <c r="L22" s="112">
        <v>9</v>
      </c>
      <c r="M22" s="112">
        <v>1</v>
      </c>
      <c r="N22" s="112">
        <v>13</v>
      </c>
      <c r="O22" s="112">
        <v>3</v>
      </c>
    </row>
    <row r="23" spans="1:15" ht="18" customHeight="1">
      <c r="A23" s="114" t="s">
        <v>84</v>
      </c>
      <c r="B23" s="115">
        <v>4032</v>
      </c>
      <c r="C23" s="115">
        <v>10018</v>
      </c>
      <c r="D23" s="115">
        <v>8352</v>
      </c>
      <c r="E23" s="115">
        <v>746</v>
      </c>
      <c r="F23" s="115">
        <v>6948</v>
      </c>
      <c r="G23" s="115">
        <v>636</v>
      </c>
      <c r="H23" s="115">
        <v>22</v>
      </c>
      <c r="I23" s="115">
        <v>3153</v>
      </c>
      <c r="J23" s="115">
        <v>2393</v>
      </c>
      <c r="K23" s="115">
        <v>1627</v>
      </c>
      <c r="L23" s="115">
        <v>1179</v>
      </c>
      <c r="M23" s="115">
        <v>845</v>
      </c>
      <c r="N23" s="115">
        <v>4853</v>
      </c>
      <c r="O23" s="115">
        <v>474</v>
      </c>
    </row>
    <row r="24" spans="1:15" ht="18" customHeight="1">
      <c r="A24" s="113" t="s">
        <v>85</v>
      </c>
      <c r="B24" s="112">
        <v>20</v>
      </c>
      <c r="C24" s="112">
        <v>29</v>
      </c>
      <c r="D24" s="112">
        <v>26</v>
      </c>
      <c r="E24" s="112">
        <v>3</v>
      </c>
      <c r="F24" s="112">
        <v>12</v>
      </c>
      <c r="G24" s="112">
        <v>11</v>
      </c>
      <c r="H24" s="112">
        <v>0</v>
      </c>
      <c r="I24" s="112">
        <v>6</v>
      </c>
      <c r="J24" s="112">
        <v>8</v>
      </c>
      <c r="K24" s="112">
        <v>6</v>
      </c>
      <c r="L24" s="112">
        <v>6</v>
      </c>
      <c r="M24" s="112">
        <v>0</v>
      </c>
      <c r="N24" s="112">
        <v>23</v>
      </c>
      <c r="O24" s="112">
        <v>5</v>
      </c>
    </row>
    <row r="25" spans="1:15" ht="18" customHeight="1">
      <c r="A25" s="113" t="s">
        <v>86</v>
      </c>
      <c r="B25" s="112">
        <v>115</v>
      </c>
      <c r="C25" s="112">
        <v>80</v>
      </c>
      <c r="D25" s="112">
        <v>84</v>
      </c>
      <c r="E25" s="112">
        <v>13</v>
      </c>
      <c r="F25" s="112">
        <v>67</v>
      </c>
      <c r="G25" s="112">
        <v>4</v>
      </c>
      <c r="H25" s="112">
        <v>0</v>
      </c>
      <c r="I25" s="112">
        <v>20</v>
      </c>
      <c r="J25" s="112">
        <v>12</v>
      </c>
      <c r="K25" s="112">
        <v>19</v>
      </c>
      <c r="L25" s="112">
        <v>33</v>
      </c>
      <c r="M25" s="112">
        <v>6</v>
      </c>
      <c r="N25" s="112">
        <v>105</v>
      </c>
      <c r="O25" s="112">
        <v>56</v>
      </c>
    </row>
    <row r="26" spans="1:15" ht="18" customHeight="1">
      <c r="A26" s="113" t="s">
        <v>87</v>
      </c>
      <c r="B26" s="112">
        <v>1378</v>
      </c>
      <c r="C26" s="112">
        <v>245</v>
      </c>
      <c r="D26" s="112">
        <v>171</v>
      </c>
      <c r="E26" s="112">
        <v>17</v>
      </c>
      <c r="F26" s="112">
        <v>106</v>
      </c>
      <c r="G26" s="112">
        <v>48</v>
      </c>
      <c r="H26" s="112">
        <v>0</v>
      </c>
      <c r="I26" s="112">
        <v>37</v>
      </c>
      <c r="J26" s="112">
        <v>8</v>
      </c>
      <c r="K26" s="112">
        <v>31</v>
      </c>
      <c r="L26" s="112">
        <v>95</v>
      </c>
      <c r="M26" s="112">
        <v>16</v>
      </c>
      <c r="N26" s="112">
        <v>1436</v>
      </c>
      <c r="O26" s="112">
        <v>1254</v>
      </c>
    </row>
    <row r="27" spans="1:15" ht="18" customHeight="1">
      <c r="A27" s="113" t="s">
        <v>88</v>
      </c>
      <c r="B27" s="112">
        <v>148</v>
      </c>
      <c r="C27" s="112">
        <v>49</v>
      </c>
      <c r="D27" s="112">
        <v>26</v>
      </c>
      <c r="E27" s="112">
        <v>4</v>
      </c>
      <c r="F27" s="112">
        <v>21</v>
      </c>
      <c r="G27" s="112">
        <v>1</v>
      </c>
      <c r="H27" s="112">
        <v>0</v>
      </c>
      <c r="I27" s="112">
        <v>1</v>
      </c>
      <c r="J27" s="112">
        <v>1</v>
      </c>
      <c r="K27" s="112">
        <v>1</v>
      </c>
      <c r="L27" s="112">
        <v>23</v>
      </c>
      <c r="M27" s="112">
        <v>3</v>
      </c>
      <c r="N27" s="112">
        <v>168</v>
      </c>
      <c r="O27" s="112">
        <v>121</v>
      </c>
    </row>
    <row r="28" spans="1:15" ht="18" customHeight="1">
      <c r="A28" s="116" t="s">
        <v>89</v>
      </c>
      <c r="B28" s="112">
        <v>185</v>
      </c>
      <c r="C28" s="112">
        <v>264</v>
      </c>
      <c r="D28" s="112">
        <v>243</v>
      </c>
      <c r="E28" s="112">
        <v>53</v>
      </c>
      <c r="F28" s="112">
        <v>190</v>
      </c>
      <c r="G28" s="112">
        <v>0</v>
      </c>
      <c r="H28" s="112">
        <v>0</v>
      </c>
      <c r="I28" s="112">
        <v>13</v>
      </c>
      <c r="J28" s="112">
        <v>41</v>
      </c>
      <c r="K28" s="112">
        <v>127</v>
      </c>
      <c r="L28" s="112">
        <v>62</v>
      </c>
      <c r="M28" s="112">
        <v>7</v>
      </c>
      <c r="N28" s="112">
        <v>199</v>
      </c>
      <c r="O28" s="112">
        <v>22</v>
      </c>
    </row>
    <row r="29" spans="1:15" ht="18" customHeight="1" thickBot="1">
      <c r="A29" s="117" t="s">
        <v>90</v>
      </c>
      <c r="B29" s="118">
        <v>7</v>
      </c>
      <c r="C29" s="118">
        <v>1</v>
      </c>
      <c r="D29" s="118">
        <v>8</v>
      </c>
      <c r="E29" s="118">
        <v>4</v>
      </c>
      <c r="F29" s="118">
        <v>4</v>
      </c>
      <c r="G29" s="118">
        <v>0</v>
      </c>
      <c r="H29" s="118">
        <v>0</v>
      </c>
      <c r="I29" s="118">
        <v>0</v>
      </c>
      <c r="J29" s="118">
        <v>0</v>
      </c>
      <c r="K29" s="118">
        <v>4</v>
      </c>
      <c r="L29" s="118">
        <v>4</v>
      </c>
      <c r="M29" s="118">
        <v>0</v>
      </c>
      <c r="N29" s="118">
        <v>0</v>
      </c>
      <c r="O29" s="118">
        <v>0</v>
      </c>
    </row>
    <row r="30" spans="1:15" ht="18" customHeight="1" thickTop="1">
      <c r="A30" s="119" t="s">
        <v>91</v>
      </c>
      <c r="B30" s="120">
        <f aca="true" t="shared" si="0" ref="B30:O30">SUM(B8:B29)</f>
        <v>11587</v>
      </c>
      <c r="C30" s="120">
        <f t="shared" si="0"/>
        <v>23456</v>
      </c>
      <c r="D30" s="120">
        <f t="shared" si="0"/>
        <v>18302</v>
      </c>
      <c r="E30" s="120">
        <f t="shared" si="0"/>
        <v>2186</v>
      </c>
      <c r="F30" s="120">
        <f t="shared" si="0"/>
        <v>13777</v>
      </c>
      <c r="G30" s="120">
        <f t="shared" si="0"/>
        <v>2314</v>
      </c>
      <c r="H30" s="120">
        <f t="shared" si="0"/>
        <v>25</v>
      </c>
      <c r="I30" s="120">
        <f t="shared" si="0"/>
        <v>8915</v>
      </c>
      <c r="J30" s="120">
        <f t="shared" si="0"/>
        <v>2883</v>
      </c>
      <c r="K30" s="120">
        <f t="shared" si="0"/>
        <v>4399</v>
      </c>
      <c r="L30" s="120">
        <f t="shared" si="0"/>
        <v>2105</v>
      </c>
      <c r="M30" s="120">
        <f t="shared" si="0"/>
        <v>2345</v>
      </c>
      <c r="N30" s="120">
        <f t="shared" si="0"/>
        <v>14396</v>
      </c>
      <c r="O30" s="120">
        <f t="shared" si="0"/>
        <v>3037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3937007874015748" right="0.3937007874015748" top="0.984251968503937" bottom="0.8" header="0.5118110236220472" footer="0.5118110236220472"/>
  <pageSetup horizontalDpi="600" verticalDpi="600" orientation="landscape" paperSize="9" scale="95" r:id="rId1"/>
  <headerFooter alignWithMargins="0">
    <oddFooter>&amp;C&amp;"ＭＳ 明朝,標準"-4-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xSplit="1" ySplit="7" topLeftCell="B8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A1" sqref="A1"/>
    </sheetView>
  </sheetViews>
  <sheetFormatPr defaultColWidth="9.140625" defaultRowHeight="15"/>
  <cols>
    <col min="1" max="1" width="15.140625" style="102" customWidth="1"/>
    <col min="2" max="3" width="10.421875" style="102" customWidth="1"/>
    <col min="4" max="8" width="8.140625" style="102" customWidth="1"/>
    <col min="9" max="10" width="9.00390625" style="102" customWidth="1"/>
    <col min="11" max="12" width="8.421875" style="102" customWidth="1"/>
    <col min="13" max="13" width="9.421875" style="102" customWidth="1"/>
    <col min="14" max="15" width="8.140625" style="102" customWidth="1"/>
    <col min="16" max="16384" width="9.00390625" style="102" customWidth="1"/>
  </cols>
  <sheetData>
    <row r="1" spans="1:14" s="97" customFormat="1" ht="18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s="98" customFormat="1" ht="18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48"/>
    </row>
    <row r="3" spans="1:14" s="98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98" customFormat="1" ht="18" customHeight="1">
      <c r="A4" s="99" t="s">
        <v>92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5" ht="18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01" t="s">
        <v>56</v>
      </c>
    </row>
    <row r="6" spans="1:15" ht="18" customHeight="1">
      <c r="A6" s="165" t="s">
        <v>57</v>
      </c>
      <c r="B6" s="166" t="s">
        <v>58</v>
      </c>
      <c r="C6" s="166" t="s">
        <v>4</v>
      </c>
      <c r="D6" s="168" t="s">
        <v>59</v>
      </c>
      <c r="E6" s="169"/>
      <c r="F6" s="169"/>
      <c r="G6" s="169"/>
      <c r="H6" s="170"/>
      <c r="I6" s="171" t="s">
        <v>60</v>
      </c>
      <c r="J6" s="172"/>
      <c r="K6" s="172"/>
      <c r="L6" s="173"/>
      <c r="M6" s="165" t="s">
        <v>6</v>
      </c>
      <c r="N6" s="168" t="s">
        <v>61</v>
      </c>
      <c r="O6" s="170"/>
    </row>
    <row r="7" spans="1:15" ht="22.5">
      <c r="A7" s="159"/>
      <c r="B7" s="167"/>
      <c r="C7" s="167"/>
      <c r="D7" s="104"/>
      <c r="E7" s="105" t="s">
        <v>62</v>
      </c>
      <c r="F7" s="105" t="s">
        <v>63</v>
      </c>
      <c r="G7" s="105" t="s">
        <v>64</v>
      </c>
      <c r="H7" s="103" t="s">
        <v>65</v>
      </c>
      <c r="I7" s="106" t="s">
        <v>66</v>
      </c>
      <c r="J7" s="107" t="s">
        <v>67</v>
      </c>
      <c r="K7" s="108" t="s">
        <v>68</v>
      </c>
      <c r="L7" s="109" t="s">
        <v>11</v>
      </c>
      <c r="M7" s="159"/>
      <c r="N7" s="110"/>
      <c r="O7" s="105" t="s">
        <v>12</v>
      </c>
    </row>
    <row r="8" spans="1:15" ht="18" customHeight="1">
      <c r="A8" s="111" t="s">
        <v>69</v>
      </c>
      <c r="B8" s="112">
        <v>0</v>
      </c>
      <c r="C8" s="112">
        <v>1</v>
      </c>
      <c r="D8" s="112">
        <v>1</v>
      </c>
      <c r="E8" s="112">
        <v>0</v>
      </c>
      <c r="F8" s="112">
        <v>0</v>
      </c>
      <c r="G8" s="112">
        <v>1</v>
      </c>
      <c r="H8" s="112">
        <v>0</v>
      </c>
      <c r="I8" s="112">
        <v>0</v>
      </c>
      <c r="J8" s="112">
        <v>1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</row>
    <row r="9" spans="1:15" ht="18" customHeight="1">
      <c r="A9" s="111" t="s">
        <v>70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</row>
    <row r="10" spans="1:15" ht="18" customHeight="1">
      <c r="A10" s="121" t="s">
        <v>71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</row>
    <row r="11" spans="1:15" ht="18" customHeight="1">
      <c r="A11" s="121" t="s">
        <v>72</v>
      </c>
      <c r="B11" s="112">
        <v>0</v>
      </c>
      <c r="C11" s="112">
        <v>2</v>
      </c>
      <c r="D11" s="112">
        <v>2</v>
      </c>
      <c r="E11" s="112">
        <v>0</v>
      </c>
      <c r="F11" s="112">
        <v>0</v>
      </c>
      <c r="G11" s="112">
        <v>2</v>
      </c>
      <c r="H11" s="112">
        <v>0</v>
      </c>
      <c r="I11" s="112">
        <v>2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</row>
    <row r="12" spans="1:15" ht="18" customHeight="1">
      <c r="A12" s="121" t="s">
        <v>73</v>
      </c>
      <c r="B12" s="112">
        <v>2</v>
      </c>
      <c r="C12" s="112">
        <v>3</v>
      </c>
      <c r="D12" s="112">
        <v>2</v>
      </c>
      <c r="E12" s="112">
        <v>1</v>
      </c>
      <c r="F12" s="112">
        <v>1</v>
      </c>
      <c r="G12" s="112">
        <v>0</v>
      </c>
      <c r="H12" s="112">
        <v>0</v>
      </c>
      <c r="I12" s="112">
        <v>0</v>
      </c>
      <c r="J12" s="112">
        <v>1</v>
      </c>
      <c r="K12" s="112">
        <v>1</v>
      </c>
      <c r="L12" s="112">
        <v>0</v>
      </c>
      <c r="M12" s="112">
        <v>0</v>
      </c>
      <c r="N12" s="112">
        <v>3</v>
      </c>
      <c r="O12" s="112">
        <v>0</v>
      </c>
    </row>
    <row r="13" spans="1:15" ht="18" customHeight="1">
      <c r="A13" s="121" t="s">
        <v>74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</row>
    <row r="14" spans="1:15" ht="18" customHeight="1">
      <c r="A14" s="121" t="s">
        <v>75</v>
      </c>
      <c r="B14" s="112">
        <v>32</v>
      </c>
      <c r="C14" s="112">
        <v>1</v>
      </c>
      <c r="D14" s="112">
        <v>22</v>
      </c>
      <c r="E14" s="112">
        <v>0</v>
      </c>
      <c r="F14" s="112">
        <v>12</v>
      </c>
      <c r="G14" s="112">
        <v>10</v>
      </c>
      <c r="H14" s="112">
        <v>0</v>
      </c>
      <c r="I14" s="112">
        <v>0</v>
      </c>
      <c r="J14" s="112">
        <v>3</v>
      </c>
      <c r="K14" s="112">
        <v>15</v>
      </c>
      <c r="L14" s="112">
        <v>4</v>
      </c>
      <c r="M14" s="112">
        <v>2</v>
      </c>
      <c r="N14" s="112">
        <v>9</v>
      </c>
      <c r="O14" s="112">
        <v>8</v>
      </c>
    </row>
    <row r="15" spans="1:15" ht="18" customHeight="1">
      <c r="A15" s="121" t="s">
        <v>76</v>
      </c>
      <c r="B15" s="112">
        <v>3</v>
      </c>
      <c r="C15" s="112">
        <v>4</v>
      </c>
      <c r="D15" s="112">
        <v>4</v>
      </c>
      <c r="E15" s="112">
        <v>1</v>
      </c>
      <c r="F15" s="112">
        <v>2</v>
      </c>
      <c r="G15" s="112">
        <v>1</v>
      </c>
      <c r="H15" s="112">
        <v>0</v>
      </c>
      <c r="I15" s="112">
        <v>1</v>
      </c>
      <c r="J15" s="112">
        <v>0</v>
      </c>
      <c r="K15" s="112">
        <v>1</v>
      </c>
      <c r="L15" s="112">
        <v>2</v>
      </c>
      <c r="M15" s="112">
        <v>0</v>
      </c>
      <c r="N15" s="112">
        <v>3</v>
      </c>
      <c r="O15" s="112">
        <v>0</v>
      </c>
    </row>
    <row r="16" spans="1:15" ht="18" customHeight="1">
      <c r="A16" s="121" t="s">
        <v>77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</row>
    <row r="17" spans="1:15" ht="18" customHeight="1">
      <c r="A17" s="121" t="s">
        <v>78</v>
      </c>
      <c r="B17" s="112">
        <v>58</v>
      </c>
      <c r="C17" s="112">
        <v>63</v>
      </c>
      <c r="D17" s="112">
        <v>82</v>
      </c>
      <c r="E17" s="112">
        <v>1</v>
      </c>
      <c r="F17" s="112">
        <v>61</v>
      </c>
      <c r="G17" s="112">
        <v>20</v>
      </c>
      <c r="H17" s="112">
        <v>0</v>
      </c>
      <c r="I17" s="112">
        <v>56</v>
      </c>
      <c r="J17" s="112">
        <v>11</v>
      </c>
      <c r="K17" s="112">
        <v>9</v>
      </c>
      <c r="L17" s="112">
        <v>6</v>
      </c>
      <c r="M17" s="112">
        <v>0</v>
      </c>
      <c r="N17" s="112">
        <v>39</v>
      </c>
      <c r="O17" s="112">
        <v>23</v>
      </c>
    </row>
    <row r="18" spans="1:15" ht="18" customHeight="1">
      <c r="A18" s="121" t="s">
        <v>79</v>
      </c>
      <c r="B18" s="112">
        <v>0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</row>
    <row r="19" spans="1:15" ht="18" customHeight="1">
      <c r="A19" s="121" t="s">
        <v>80</v>
      </c>
      <c r="B19" s="112">
        <v>772</v>
      </c>
      <c r="C19" s="112">
        <v>1280</v>
      </c>
      <c r="D19" s="112">
        <v>301</v>
      </c>
      <c r="E19" s="112">
        <v>18</v>
      </c>
      <c r="F19" s="112">
        <v>275</v>
      </c>
      <c r="G19" s="112">
        <v>7</v>
      </c>
      <c r="H19" s="112">
        <v>1</v>
      </c>
      <c r="I19" s="112">
        <v>5</v>
      </c>
      <c r="J19" s="112">
        <v>13</v>
      </c>
      <c r="K19" s="112">
        <v>54</v>
      </c>
      <c r="L19" s="112">
        <v>229</v>
      </c>
      <c r="M19" s="112">
        <v>86</v>
      </c>
      <c r="N19" s="112">
        <v>1665</v>
      </c>
      <c r="O19" s="112">
        <v>458</v>
      </c>
    </row>
    <row r="20" spans="1:15" ht="18" customHeight="1">
      <c r="A20" s="121" t="s">
        <v>81</v>
      </c>
      <c r="B20" s="112">
        <v>160</v>
      </c>
      <c r="C20" s="112">
        <v>74</v>
      </c>
      <c r="D20" s="112">
        <v>51</v>
      </c>
      <c r="E20" s="112">
        <v>19</v>
      </c>
      <c r="F20" s="112">
        <v>29</v>
      </c>
      <c r="G20" s="112">
        <v>3</v>
      </c>
      <c r="H20" s="112">
        <v>0</v>
      </c>
      <c r="I20" s="112">
        <v>2</v>
      </c>
      <c r="J20" s="112">
        <v>7</v>
      </c>
      <c r="K20" s="112">
        <v>10</v>
      </c>
      <c r="L20" s="112">
        <v>32</v>
      </c>
      <c r="M20" s="112">
        <v>3</v>
      </c>
      <c r="N20" s="112">
        <v>180</v>
      </c>
      <c r="O20" s="112">
        <v>0</v>
      </c>
    </row>
    <row r="21" spans="1:15" ht="18" customHeight="1">
      <c r="A21" s="121" t="s">
        <v>82</v>
      </c>
      <c r="B21" s="112">
        <v>1596</v>
      </c>
      <c r="C21" s="112">
        <v>6373</v>
      </c>
      <c r="D21" s="112">
        <v>5631</v>
      </c>
      <c r="E21" s="112">
        <v>718</v>
      </c>
      <c r="F21" s="112">
        <v>3732</v>
      </c>
      <c r="G21" s="112">
        <v>1181</v>
      </c>
      <c r="H21" s="112">
        <v>0</v>
      </c>
      <c r="I21" s="112">
        <v>5435</v>
      </c>
      <c r="J21" s="112">
        <v>126</v>
      </c>
      <c r="K21" s="112">
        <v>27</v>
      </c>
      <c r="L21" s="112">
        <v>43</v>
      </c>
      <c r="M21" s="112">
        <v>1020</v>
      </c>
      <c r="N21" s="112">
        <v>1318</v>
      </c>
      <c r="O21" s="112">
        <v>308</v>
      </c>
    </row>
    <row r="22" spans="1:15" ht="18" customHeight="1">
      <c r="A22" s="121" t="s">
        <v>83</v>
      </c>
      <c r="B22" s="112">
        <v>14</v>
      </c>
      <c r="C22" s="112">
        <v>10</v>
      </c>
      <c r="D22" s="112">
        <v>10</v>
      </c>
      <c r="E22" s="112">
        <v>5</v>
      </c>
      <c r="F22" s="112">
        <v>5</v>
      </c>
      <c r="G22" s="112">
        <v>0</v>
      </c>
      <c r="H22" s="112">
        <v>0</v>
      </c>
      <c r="I22" s="112">
        <v>0</v>
      </c>
      <c r="J22" s="112">
        <v>0</v>
      </c>
      <c r="K22" s="112">
        <v>1</v>
      </c>
      <c r="L22" s="112">
        <v>9</v>
      </c>
      <c r="M22" s="112">
        <v>1</v>
      </c>
      <c r="N22" s="112">
        <v>13</v>
      </c>
      <c r="O22" s="112">
        <v>3</v>
      </c>
    </row>
    <row r="23" spans="1:15" ht="18" customHeight="1">
      <c r="A23" s="121" t="s">
        <v>84</v>
      </c>
      <c r="B23" s="112">
        <v>201</v>
      </c>
      <c r="C23" s="112">
        <v>339</v>
      </c>
      <c r="D23" s="112">
        <v>228</v>
      </c>
      <c r="E23" s="112">
        <v>34</v>
      </c>
      <c r="F23" s="112">
        <v>188</v>
      </c>
      <c r="G23" s="112">
        <v>6</v>
      </c>
      <c r="H23" s="112">
        <v>0</v>
      </c>
      <c r="I23" s="112">
        <v>88</v>
      </c>
      <c r="J23" s="112">
        <v>16</v>
      </c>
      <c r="K23" s="112">
        <v>22</v>
      </c>
      <c r="L23" s="112">
        <v>102</v>
      </c>
      <c r="M23" s="112">
        <v>2</v>
      </c>
      <c r="N23" s="112">
        <v>310</v>
      </c>
      <c r="O23" s="112">
        <v>75</v>
      </c>
    </row>
    <row r="24" spans="1:15" ht="18" customHeight="1">
      <c r="A24" s="121" t="s">
        <v>85</v>
      </c>
      <c r="B24" s="112">
        <v>4</v>
      </c>
      <c r="C24" s="112">
        <v>2</v>
      </c>
      <c r="D24" s="112">
        <v>2</v>
      </c>
      <c r="E24" s="112">
        <v>0</v>
      </c>
      <c r="F24" s="112">
        <v>2</v>
      </c>
      <c r="G24" s="112">
        <v>0</v>
      </c>
      <c r="H24" s="112">
        <v>0</v>
      </c>
      <c r="I24" s="112">
        <v>0</v>
      </c>
      <c r="J24" s="112">
        <v>0</v>
      </c>
      <c r="K24" s="112">
        <v>1</v>
      </c>
      <c r="L24" s="112">
        <v>1</v>
      </c>
      <c r="M24" s="112">
        <v>0</v>
      </c>
      <c r="N24" s="112">
        <v>4</v>
      </c>
      <c r="O24" s="112">
        <v>2</v>
      </c>
    </row>
    <row r="25" spans="1:15" ht="18" customHeight="1">
      <c r="A25" s="121" t="s">
        <v>86</v>
      </c>
      <c r="B25" s="112">
        <v>57</v>
      </c>
      <c r="C25" s="112">
        <v>44</v>
      </c>
      <c r="D25" s="112">
        <v>47</v>
      </c>
      <c r="E25" s="112">
        <v>0</v>
      </c>
      <c r="F25" s="112">
        <v>43</v>
      </c>
      <c r="G25" s="112">
        <v>4</v>
      </c>
      <c r="H25" s="112">
        <v>0</v>
      </c>
      <c r="I25" s="112">
        <v>19</v>
      </c>
      <c r="J25" s="112">
        <v>12</v>
      </c>
      <c r="K25" s="112">
        <v>6</v>
      </c>
      <c r="L25" s="112">
        <v>10</v>
      </c>
      <c r="M25" s="112">
        <v>5</v>
      </c>
      <c r="N25" s="112">
        <v>49</v>
      </c>
      <c r="O25" s="112">
        <v>30</v>
      </c>
    </row>
    <row r="26" spans="1:15" ht="18" customHeight="1">
      <c r="A26" s="121" t="s">
        <v>87</v>
      </c>
      <c r="B26" s="112">
        <v>35</v>
      </c>
      <c r="C26" s="112">
        <v>45</v>
      </c>
      <c r="D26" s="112">
        <v>27</v>
      </c>
      <c r="E26" s="112">
        <v>3</v>
      </c>
      <c r="F26" s="112">
        <v>17</v>
      </c>
      <c r="G26" s="112">
        <v>7</v>
      </c>
      <c r="H26" s="112">
        <v>0</v>
      </c>
      <c r="I26" s="112">
        <v>8</v>
      </c>
      <c r="J26" s="112">
        <v>2</v>
      </c>
      <c r="K26" s="112">
        <v>8</v>
      </c>
      <c r="L26" s="112">
        <v>9</v>
      </c>
      <c r="M26" s="112">
        <v>1</v>
      </c>
      <c r="N26" s="112">
        <v>52</v>
      </c>
      <c r="O26" s="112">
        <v>21</v>
      </c>
    </row>
    <row r="27" spans="1:15" ht="18" customHeight="1">
      <c r="A27" s="122" t="s">
        <v>88</v>
      </c>
      <c r="B27" s="112">
        <v>4</v>
      </c>
      <c r="C27" s="112">
        <v>3</v>
      </c>
      <c r="D27" s="112">
        <v>3</v>
      </c>
      <c r="E27" s="112">
        <v>1</v>
      </c>
      <c r="F27" s="112">
        <v>2</v>
      </c>
      <c r="G27" s="112">
        <v>0</v>
      </c>
      <c r="H27" s="112">
        <v>0</v>
      </c>
      <c r="I27" s="112">
        <v>1</v>
      </c>
      <c r="J27" s="112">
        <v>1</v>
      </c>
      <c r="K27" s="112">
        <v>0</v>
      </c>
      <c r="L27" s="112">
        <v>1</v>
      </c>
      <c r="M27" s="112">
        <v>0</v>
      </c>
      <c r="N27" s="112">
        <v>4</v>
      </c>
      <c r="O27" s="112">
        <v>3</v>
      </c>
    </row>
    <row r="28" spans="1:15" ht="18" customHeight="1">
      <c r="A28" s="121" t="s">
        <v>89</v>
      </c>
      <c r="B28" s="112">
        <v>177</v>
      </c>
      <c r="C28" s="112">
        <v>258</v>
      </c>
      <c r="D28" s="112">
        <v>240</v>
      </c>
      <c r="E28" s="112">
        <v>53</v>
      </c>
      <c r="F28" s="112">
        <v>187</v>
      </c>
      <c r="G28" s="112">
        <v>0</v>
      </c>
      <c r="H28" s="112">
        <v>0</v>
      </c>
      <c r="I28" s="112">
        <v>13</v>
      </c>
      <c r="J28" s="112">
        <v>40</v>
      </c>
      <c r="K28" s="112">
        <v>127</v>
      </c>
      <c r="L28" s="112">
        <v>60</v>
      </c>
      <c r="M28" s="112">
        <v>4</v>
      </c>
      <c r="N28" s="112">
        <v>191</v>
      </c>
      <c r="O28" s="112">
        <v>19</v>
      </c>
    </row>
    <row r="29" spans="1:15" ht="18" customHeight="1" thickBot="1">
      <c r="A29" s="123" t="s">
        <v>90</v>
      </c>
      <c r="B29" s="118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</row>
    <row r="30" spans="1:15" ht="18" customHeight="1" thickTop="1">
      <c r="A30" s="124" t="s">
        <v>91</v>
      </c>
      <c r="B30" s="120">
        <f aca="true" t="shared" si="0" ref="B30:O30">SUM(B8:B29)</f>
        <v>3115</v>
      </c>
      <c r="C30" s="120">
        <f t="shared" si="0"/>
        <v>8502</v>
      </c>
      <c r="D30" s="120">
        <f t="shared" si="0"/>
        <v>6653</v>
      </c>
      <c r="E30" s="120">
        <f t="shared" si="0"/>
        <v>854</v>
      </c>
      <c r="F30" s="120">
        <f t="shared" si="0"/>
        <v>4556</v>
      </c>
      <c r="G30" s="120">
        <f t="shared" si="0"/>
        <v>1242</v>
      </c>
      <c r="H30" s="120">
        <f t="shared" si="0"/>
        <v>1</v>
      </c>
      <c r="I30" s="120">
        <f t="shared" si="0"/>
        <v>5630</v>
      </c>
      <c r="J30" s="120">
        <f t="shared" si="0"/>
        <v>233</v>
      </c>
      <c r="K30" s="120">
        <f t="shared" si="0"/>
        <v>282</v>
      </c>
      <c r="L30" s="120">
        <f t="shared" si="0"/>
        <v>508</v>
      </c>
      <c r="M30" s="120">
        <f t="shared" si="0"/>
        <v>1124</v>
      </c>
      <c r="N30" s="120">
        <f t="shared" si="0"/>
        <v>3840</v>
      </c>
      <c r="O30" s="120">
        <f t="shared" si="0"/>
        <v>950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3937007874015748" right="0.3937007874015748" top="0.984251968503937" bottom="0.78" header="0.5118110236220472" footer="0.5118110236220472"/>
  <pageSetup horizontalDpi="600" verticalDpi="600" orientation="landscape" paperSize="9" scale="95" r:id="rId1"/>
  <headerFooter alignWithMargins="0">
    <oddFooter>&amp;C&amp;"ＭＳ 明朝,標準"-5-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xSplit="1" ySplit="7" topLeftCell="B8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A1" sqref="A1"/>
    </sheetView>
  </sheetViews>
  <sheetFormatPr defaultColWidth="9.140625" defaultRowHeight="15"/>
  <cols>
    <col min="1" max="1" width="15.140625" style="102" customWidth="1"/>
    <col min="2" max="3" width="10.421875" style="102" customWidth="1"/>
    <col min="4" max="8" width="8.140625" style="102" customWidth="1"/>
    <col min="9" max="10" width="9.00390625" style="102" customWidth="1"/>
    <col min="11" max="12" width="8.421875" style="102" customWidth="1"/>
    <col min="13" max="13" width="9.421875" style="102" customWidth="1"/>
    <col min="14" max="15" width="8.140625" style="102" customWidth="1"/>
    <col min="16" max="16384" width="9.00390625" style="102" customWidth="1"/>
  </cols>
  <sheetData>
    <row r="1" spans="1:14" s="97" customFormat="1" ht="18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s="98" customFormat="1" ht="18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48"/>
    </row>
    <row r="3" spans="1:14" s="98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98" customFormat="1" ht="18" customHeight="1">
      <c r="A4" s="99" t="s">
        <v>93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5" ht="18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01" t="s">
        <v>56</v>
      </c>
    </row>
    <row r="6" spans="1:15" ht="18" customHeight="1">
      <c r="A6" s="165" t="s">
        <v>57</v>
      </c>
      <c r="B6" s="166" t="s">
        <v>58</v>
      </c>
      <c r="C6" s="166" t="s">
        <v>4</v>
      </c>
      <c r="D6" s="168" t="s">
        <v>59</v>
      </c>
      <c r="E6" s="169"/>
      <c r="F6" s="169"/>
      <c r="G6" s="169"/>
      <c r="H6" s="170"/>
      <c r="I6" s="171" t="s">
        <v>60</v>
      </c>
      <c r="J6" s="172"/>
      <c r="K6" s="172"/>
      <c r="L6" s="173"/>
      <c r="M6" s="165" t="s">
        <v>6</v>
      </c>
      <c r="N6" s="168" t="s">
        <v>61</v>
      </c>
      <c r="O6" s="170"/>
    </row>
    <row r="7" spans="1:15" ht="22.5">
      <c r="A7" s="159"/>
      <c r="B7" s="167"/>
      <c r="C7" s="167"/>
      <c r="D7" s="104"/>
      <c r="E7" s="105" t="s">
        <v>62</v>
      </c>
      <c r="F7" s="105" t="s">
        <v>63</v>
      </c>
      <c r="G7" s="105" t="s">
        <v>64</v>
      </c>
      <c r="H7" s="103" t="s">
        <v>65</v>
      </c>
      <c r="I7" s="106" t="s">
        <v>66</v>
      </c>
      <c r="J7" s="107" t="s">
        <v>67</v>
      </c>
      <c r="K7" s="108" t="s">
        <v>68</v>
      </c>
      <c r="L7" s="109" t="s">
        <v>11</v>
      </c>
      <c r="M7" s="159"/>
      <c r="N7" s="110"/>
      <c r="O7" s="105" t="s">
        <v>12</v>
      </c>
    </row>
    <row r="8" spans="1:15" ht="18" customHeight="1">
      <c r="A8" s="111" t="s">
        <v>69</v>
      </c>
      <c r="B8" s="112">
        <v>20</v>
      </c>
      <c r="C8" s="112">
        <v>25</v>
      </c>
      <c r="D8" s="112">
        <v>26</v>
      </c>
      <c r="E8" s="112">
        <v>8</v>
      </c>
      <c r="F8" s="112">
        <v>17</v>
      </c>
      <c r="G8" s="112">
        <v>1</v>
      </c>
      <c r="H8" s="112">
        <v>0</v>
      </c>
      <c r="I8" s="112">
        <v>0</v>
      </c>
      <c r="J8" s="112">
        <v>5</v>
      </c>
      <c r="K8" s="112">
        <v>2</v>
      </c>
      <c r="L8" s="112">
        <v>19</v>
      </c>
      <c r="M8" s="112">
        <v>2</v>
      </c>
      <c r="N8" s="112">
        <v>17</v>
      </c>
      <c r="O8" s="112">
        <v>0</v>
      </c>
    </row>
    <row r="9" spans="1:15" ht="18" customHeight="1">
      <c r="A9" s="111" t="s">
        <v>70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</row>
    <row r="10" spans="1:15" ht="18" customHeight="1">
      <c r="A10" s="121" t="s">
        <v>71</v>
      </c>
      <c r="B10" s="112">
        <v>31</v>
      </c>
      <c r="C10" s="112">
        <v>98</v>
      </c>
      <c r="D10" s="112">
        <v>28</v>
      </c>
      <c r="E10" s="112">
        <v>0</v>
      </c>
      <c r="F10" s="112">
        <v>18</v>
      </c>
      <c r="G10" s="112">
        <v>8</v>
      </c>
      <c r="H10" s="112">
        <v>2</v>
      </c>
      <c r="I10" s="112">
        <v>6</v>
      </c>
      <c r="J10" s="112">
        <v>2</v>
      </c>
      <c r="K10" s="112">
        <v>3</v>
      </c>
      <c r="L10" s="112">
        <v>17</v>
      </c>
      <c r="M10" s="112">
        <v>3</v>
      </c>
      <c r="N10" s="112">
        <v>98</v>
      </c>
      <c r="O10" s="112">
        <v>10</v>
      </c>
    </row>
    <row r="11" spans="1:15" ht="18" customHeight="1">
      <c r="A11" s="121" t="s">
        <v>72</v>
      </c>
      <c r="B11" s="112">
        <v>6</v>
      </c>
      <c r="C11" s="112">
        <v>3</v>
      </c>
      <c r="D11" s="112">
        <v>4</v>
      </c>
      <c r="E11" s="112">
        <v>1</v>
      </c>
      <c r="F11" s="112">
        <v>2</v>
      </c>
      <c r="G11" s="112">
        <v>1</v>
      </c>
      <c r="H11" s="112">
        <v>0</v>
      </c>
      <c r="I11" s="112">
        <v>1</v>
      </c>
      <c r="J11" s="112">
        <v>0</v>
      </c>
      <c r="K11" s="112">
        <v>1</v>
      </c>
      <c r="L11" s="112">
        <v>2</v>
      </c>
      <c r="M11" s="112">
        <v>3</v>
      </c>
      <c r="N11" s="112">
        <v>2</v>
      </c>
      <c r="O11" s="112">
        <v>0</v>
      </c>
    </row>
    <row r="12" spans="1:15" ht="18" customHeight="1">
      <c r="A12" s="121" t="s">
        <v>73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</row>
    <row r="13" spans="1:15" ht="18" customHeight="1">
      <c r="A13" s="121" t="s">
        <v>74</v>
      </c>
      <c r="B13" s="112">
        <v>2</v>
      </c>
      <c r="C13" s="112">
        <v>2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4</v>
      </c>
      <c r="O13" s="112">
        <v>2</v>
      </c>
    </row>
    <row r="14" spans="1:15" ht="18" customHeight="1">
      <c r="A14" s="121" t="s">
        <v>75</v>
      </c>
      <c r="B14" s="112">
        <v>12</v>
      </c>
      <c r="C14" s="112">
        <v>3</v>
      </c>
      <c r="D14" s="112">
        <v>9</v>
      </c>
      <c r="E14" s="112">
        <v>0</v>
      </c>
      <c r="F14" s="112">
        <v>2</v>
      </c>
      <c r="G14" s="112">
        <v>7</v>
      </c>
      <c r="H14" s="112">
        <v>0</v>
      </c>
      <c r="I14" s="112">
        <v>0</v>
      </c>
      <c r="J14" s="112">
        <v>8</v>
      </c>
      <c r="K14" s="112">
        <v>1</v>
      </c>
      <c r="L14" s="112">
        <v>0</v>
      </c>
      <c r="M14" s="112">
        <v>4</v>
      </c>
      <c r="N14" s="112">
        <v>2</v>
      </c>
      <c r="O14" s="112">
        <v>0</v>
      </c>
    </row>
    <row r="15" spans="1:15" ht="18" customHeight="1">
      <c r="A15" s="121" t="s">
        <v>76</v>
      </c>
      <c r="B15" s="112">
        <v>0</v>
      </c>
      <c r="C15" s="112">
        <v>2</v>
      </c>
      <c r="D15" s="112">
        <v>2</v>
      </c>
      <c r="E15" s="112">
        <v>0</v>
      </c>
      <c r="F15" s="112">
        <v>2</v>
      </c>
      <c r="G15" s="112">
        <v>0</v>
      </c>
      <c r="H15" s="112">
        <v>0</v>
      </c>
      <c r="I15" s="112">
        <v>0</v>
      </c>
      <c r="J15" s="112">
        <v>2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</row>
    <row r="16" spans="1:15" ht="18" customHeight="1">
      <c r="A16" s="121" t="s">
        <v>77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</row>
    <row r="17" spans="1:15" ht="18" customHeight="1">
      <c r="A17" s="121" t="s">
        <v>78</v>
      </c>
      <c r="B17" s="112">
        <v>17</v>
      </c>
      <c r="C17" s="112">
        <v>36</v>
      </c>
      <c r="D17" s="112">
        <v>31</v>
      </c>
      <c r="E17" s="112">
        <v>1</v>
      </c>
      <c r="F17" s="112">
        <v>27</v>
      </c>
      <c r="G17" s="112">
        <v>3</v>
      </c>
      <c r="H17" s="112">
        <v>0</v>
      </c>
      <c r="I17" s="112">
        <v>11</v>
      </c>
      <c r="J17" s="112">
        <v>19</v>
      </c>
      <c r="K17" s="112">
        <v>1</v>
      </c>
      <c r="L17" s="112">
        <v>0</v>
      </c>
      <c r="M17" s="112">
        <v>1</v>
      </c>
      <c r="N17" s="112">
        <v>21</v>
      </c>
      <c r="O17" s="112">
        <v>7</v>
      </c>
    </row>
    <row r="18" spans="1:15" ht="18" customHeight="1">
      <c r="A18" s="121" t="s">
        <v>79</v>
      </c>
      <c r="B18" s="112">
        <v>0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</row>
    <row r="19" spans="1:15" ht="18" customHeight="1">
      <c r="A19" s="121" t="s">
        <v>80</v>
      </c>
      <c r="B19" s="112">
        <v>159</v>
      </c>
      <c r="C19" s="112">
        <v>131</v>
      </c>
      <c r="D19" s="112">
        <v>203</v>
      </c>
      <c r="E19" s="112">
        <v>69</v>
      </c>
      <c r="F19" s="112">
        <v>107</v>
      </c>
      <c r="G19" s="112">
        <v>27</v>
      </c>
      <c r="H19" s="112">
        <v>0</v>
      </c>
      <c r="I19" s="112">
        <v>45</v>
      </c>
      <c r="J19" s="112">
        <v>24</v>
      </c>
      <c r="K19" s="112">
        <v>49</v>
      </c>
      <c r="L19" s="112">
        <v>85</v>
      </c>
      <c r="M19" s="112">
        <v>8</v>
      </c>
      <c r="N19" s="112">
        <v>79</v>
      </c>
      <c r="O19" s="112">
        <v>17</v>
      </c>
    </row>
    <row r="20" spans="1:15" ht="18" customHeight="1">
      <c r="A20" s="121" t="s">
        <v>81</v>
      </c>
      <c r="B20" s="112">
        <v>0</v>
      </c>
      <c r="C20" s="112">
        <v>1</v>
      </c>
      <c r="D20" s="112">
        <v>1</v>
      </c>
      <c r="E20" s="112">
        <v>0</v>
      </c>
      <c r="F20" s="112">
        <v>1</v>
      </c>
      <c r="G20" s="112">
        <v>0</v>
      </c>
      <c r="H20" s="112">
        <v>0</v>
      </c>
      <c r="I20" s="112">
        <v>1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</row>
    <row r="21" spans="1:15" ht="18" customHeight="1">
      <c r="A21" s="121" t="s">
        <v>82</v>
      </c>
      <c r="B21" s="112">
        <v>2816</v>
      </c>
      <c r="C21" s="112">
        <v>4653</v>
      </c>
      <c r="D21" s="112">
        <v>2979</v>
      </c>
      <c r="E21" s="112">
        <v>504</v>
      </c>
      <c r="F21" s="112">
        <v>2135</v>
      </c>
      <c r="G21" s="112">
        <v>340</v>
      </c>
      <c r="H21" s="112">
        <v>0</v>
      </c>
      <c r="I21" s="112">
        <v>120</v>
      </c>
      <c r="J21" s="112">
        <v>195</v>
      </c>
      <c r="K21" s="112">
        <v>2409</v>
      </c>
      <c r="L21" s="112">
        <v>255</v>
      </c>
      <c r="M21" s="112">
        <v>335</v>
      </c>
      <c r="N21" s="112">
        <v>4155</v>
      </c>
      <c r="O21" s="112">
        <v>267</v>
      </c>
    </row>
    <row r="22" spans="1:15" ht="18" customHeight="1">
      <c r="A22" s="121" t="s">
        <v>83</v>
      </c>
      <c r="B22" s="112">
        <v>0</v>
      </c>
      <c r="C22" s="112">
        <v>1</v>
      </c>
      <c r="D22" s="112">
        <v>1</v>
      </c>
      <c r="E22" s="112">
        <v>0</v>
      </c>
      <c r="F22" s="112">
        <v>1</v>
      </c>
      <c r="G22" s="112">
        <v>0</v>
      </c>
      <c r="H22" s="112">
        <v>0</v>
      </c>
      <c r="I22" s="112">
        <v>0</v>
      </c>
      <c r="J22" s="112">
        <v>1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</row>
    <row r="23" spans="1:15" ht="18" customHeight="1">
      <c r="A23" s="121" t="s">
        <v>84</v>
      </c>
      <c r="B23" s="112">
        <v>2700</v>
      </c>
      <c r="C23" s="112">
        <v>7694</v>
      </c>
      <c r="D23" s="112">
        <v>6353</v>
      </c>
      <c r="E23" s="112">
        <v>617</v>
      </c>
      <c r="F23" s="112">
        <v>5276</v>
      </c>
      <c r="G23" s="112">
        <v>446</v>
      </c>
      <c r="H23" s="112">
        <v>14</v>
      </c>
      <c r="I23" s="112">
        <v>2942</v>
      </c>
      <c r="J23" s="112">
        <v>1820</v>
      </c>
      <c r="K23" s="112">
        <v>903</v>
      </c>
      <c r="L23" s="112">
        <v>688</v>
      </c>
      <c r="M23" s="112">
        <v>604</v>
      </c>
      <c r="N23" s="112">
        <v>3437</v>
      </c>
      <c r="O23" s="112">
        <v>361</v>
      </c>
    </row>
    <row r="24" spans="1:15" ht="18" customHeight="1">
      <c r="A24" s="121" t="s">
        <v>85</v>
      </c>
      <c r="B24" s="112">
        <v>15</v>
      </c>
      <c r="C24" s="112">
        <v>27</v>
      </c>
      <c r="D24" s="112">
        <v>24</v>
      </c>
      <c r="E24" s="112">
        <v>3</v>
      </c>
      <c r="F24" s="112">
        <v>10</v>
      </c>
      <c r="G24" s="112">
        <v>11</v>
      </c>
      <c r="H24" s="112">
        <v>0</v>
      </c>
      <c r="I24" s="112">
        <v>6</v>
      </c>
      <c r="J24" s="112">
        <v>8</v>
      </c>
      <c r="K24" s="112">
        <v>5</v>
      </c>
      <c r="L24" s="112">
        <v>5</v>
      </c>
      <c r="M24" s="112">
        <v>0</v>
      </c>
      <c r="N24" s="112">
        <v>18</v>
      </c>
      <c r="O24" s="112">
        <v>2</v>
      </c>
    </row>
    <row r="25" spans="1:15" ht="18" customHeight="1">
      <c r="A25" s="121" t="s">
        <v>86</v>
      </c>
      <c r="B25" s="112">
        <v>58</v>
      </c>
      <c r="C25" s="112">
        <v>36</v>
      </c>
      <c r="D25" s="112">
        <v>37</v>
      </c>
      <c r="E25" s="112">
        <v>13</v>
      </c>
      <c r="F25" s="112">
        <v>24</v>
      </c>
      <c r="G25" s="112">
        <v>0</v>
      </c>
      <c r="H25" s="112">
        <v>0</v>
      </c>
      <c r="I25" s="112">
        <v>1</v>
      </c>
      <c r="J25" s="112">
        <v>0</v>
      </c>
      <c r="K25" s="112">
        <v>13</v>
      </c>
      <c r="L25" s="112">
        <v>23</v>
      </c>
      <c r="M25" s="112">
        <v>1</v>
      </c>
      <c r="N25" s="112">
        <v>56</v>
      </c>
      <c r="O25" s="112">
        <v>26</v>
      </c>
    </row>
    <row r="26" spans="1:15" ht="18" customHeight="1">
      <c r="A26" s="121" t="s">
        <v>87</v>
      </c>
      <c r="B26" s="112">
        <v>647</v>
      </c>
      <c r="C26" s="112">
        <v>107</v>
      </c>
      <c r="D26" s="112">
        <v>95</v>
      </c>
      <c r="E26" s="112">
        <v>14</v>
      </c>
      <c r="F26" s="112">
        <v>65</v>
      </c>
      <c r="G26" s="112">
        <v>16</v>
      </c>
      <c r="H26" s="112">
        <v>0</v>
      </c>
      <c r="I26" s="112">
        <v>7</v>
      </c>
      <c r="J26" s="112">
        <v>3</v>
      </c>
      <c r="K26" s="112">
        <v>17</v>
      </c>
      <c r="L26" s="112">
        <v>68</v>
      </c>
      <c r="M26" s="112">
        <v>10</v>
      </c>
      <c r="N26" s="112">
        <v>649</v>
      </c>
      <c r="O26" s="112">
        <v>569</v>
      </c>
    </row>
    <row r="27" spans="1:15" ht="18" customHeight="1">
      <c r="A27" s="121" t="s">
        <v>88</v>
      </c>
      <c r="B27" s="112">
        <v>136</v>
      </c>
      <c r="C27" s="112">
        <v>43</v>
      </c>
      <c r="D27" s="112">
        <v>23</v>
      </c>
      <c r="E27" s="112">
        <v>3</v>
      </c>
      <c r="F27" s="112">
        <v>19</v>
      </c>
      <c r="G27" s="112">
        <v>1</v>
      </c>
      <c r="H27" s="112">
        <v>0</v>
      </c>
      <c r="I27" s="112">
        <v>0</v>
      </c>
      <c r="J27" s="112">
        <v>0</v>
      </c>
      <c r="K27" s="112">
        <v>1</v>
      </c>
      <c r="L27" s="112">
        <v>22</v>
      </c>
      <c r="M27" s="112">
        <v>3</v>
      </c>
      <c r="N27" s="112">
        <v>153</v>
      </c>
      <c r="O27" s="112">
        <v>110</v>
      </c>
    </row>
    <row r="28" spans="1:15" ht="18" customHeight="1">
      <c r="A28" s="122" t="s">
        <v>89</v>
      </c>
      <c r="B28" s="112">
        <v>8</v>
      </c>
      <c r="C28" s="112">
        <v>6</v>
      </c>
      <c r="D28" s="112">
        <v>3</v>
      </c>
      <c r="E28" s="112">
        <v>0</v>
      </c>
      <c r="F28" s="112">
        <v>3</v>
      </c>
      <c r="G28" s="112">
        <v>0</v>
      </c>
      <c r="H28" s="112">
        <v>0</v>
      </c>
      <c r="I28" s="112">
        <v>0</v>
      </c>
      <c r="J28" s="112">
        <v>1</v>
      </c>
      <c r="K28" s="112">
        <v>0</v>
      </c>
      <c r="L28" s="112">
        <v>2</v>
      </c>
      <c r="M28" s="112">
        <v>3</v>
      </c>
      <c r="N28" s="112">
        <v>8</v>
      </c>
      <c r="O28" s="112">
        <v>3</v>
      </c>
    </row>
    <row r="29" spans="1:15" ht="18" customHeight="1" thickBot="1">
      <c r="A29" s="117" t="s">
        <v>90</v>
      </c>
      <c r="B29" s="118">
        <v>7</v>
      </c>
      <c r="C29" s="118">
        <v>1</v>
      </c>
      <c r="D29" s="118">
        <v>8</v>
      </c>
      <c r="E29" s="118">
        <v>4</v>
      </c>
      <c r="F29" s="118">
        <v>4</v>
      </c>
      <c r="G29" s="118">
        <v>0</v>
      </c>
      <c r="H29" s="118">
        <v>0</v>
      </c>
      <c r="I29" s="118">
        <v>0</v>
      </c>
      <c r="J29" s="118">
        <v>0</v>
      </c>
      <c r="K29" s="118">
        <v>4</v>
      </c>
      <c r="L29" s="118">
        <v>4</v>
      </c>
      <c r="M29" s="118">
        <v>0</v>
      </c>
      <c r="N29" s="118">
        <v>0</v>
      </c>
      <c r="O29" s="118">
        <v>0</v>
      </c>
    </row>
    <row r="30" spans="1:15" ht="18" customHeight="1" thickTop="1">
      <c r="A30" s="124" t="s">
        <v>91</v>
      </c>
      <c r="B30" s="120">
        <f aca="true" t="shared" si="0" ref="B30:O30">SUM(B8:B29)</f>
        <v>6634</v>
      </c>
      <c r="C30" s="120">
        <f t="shared" si="0"/>
        <v>12869</v>
      </c>
      <c r="D30" s="120">
        <f t="shared" si="0"/>
        <v>9827</v>
      </c>
      <c r="E30" s="120">
        <f t="shared" si="0"/>
        <v>1237</v>
      </c>
      <c r="F30" s="120">
        <f t="shared" si="0"/>
        <v>7713</v>
      </c>
      <c r="G30" s="120">
        <f t="shared" si="0"/>
        <v>861</v>
      </c>
      <c r="H30" s="120">
        <f t="shared" si="0"/>
        <v>16</v>
      </c>
      <c r="I30" s="120">
        <f t="shared" si="0"/>
        <v>3140</v>
      </c>
      <c r="J30" s="120">
        <f t="shared" si="0"/>
        <v>2088</v>
      </c>
      <c r="K30" s="120">
        <f t="shared" si="0"/>
        <v>3409</v>
      </c>
      <c r="L30" s="120">
        <f t="shared" si="0"/>
        <v>1190</v>
      </c>
      <c r="M30" s="120">
        <f t="shared" si="0"/>
        <v>977</v>
      </c>
      <c r="N30" s="120">
        <f t="shared" si="0"/>
        <v>8699</v>
      </c>
      <c r="O30" s="120">
        <f t="shared" si="0"/>
        <v>1374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3937007874015748" right="0.3937007874015748" top="0.984251968503937" bottom="0.81" header="0.5118110236220472" footer="0.5118110236220472"/>
  <pageSetup horizontalDpi="600" verticalDpi="600" orientation="landscape" paperSize="9" scale="95" r:id="rId1"/>
  <headerFooter alignWithMargins="0">
    <oddFooter>&amp;C&amp;"ＭＳ 明朝,標準"-6-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xSplit="1" ySplit="7" topLeftCell="B8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A1" sqref="A1"/>
    </sheetView>
  </sheetViews>
  <sheetFormatPr defaultColWidth="9.140625" defaultRowHeight="15"/>
  <cols>
    <col min="1" max="1" width="15.140625" style="102" customWidth="1"/>
    <col min="2" max="3" width="10.421875" style="102" customWidth="1"/>
    <col min="4" max="8" width="8.140625" style="102" customWidth="1"/>
    <col min="9" max="10" width="9.00390625" style="102" customWidth="1"/>
    <col min="11" max="12" width="8.421875" style="102" customWidth="1"/>
    <col min="13" max="13" width="9.421875" style="102" customWidth="1"/>
    <col min="14" max="15" width="8.140625" style="102" customWidth="1"/>
    <col min="16" max="16384" width="9.00390625" style="102" customWidth="1"/>
  </cols>
  <sheetData>
    <row r="1" spans="1:14" s="97" customFormat="1" ht="18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s="98" customFormat="1" ht="18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48"/>
    </row>
    <row r="3" spans="1:14" s="98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98" customFormat="1" ht="18" customHeight="1">
      <c r="A4" s="99" t="s">
        <v>94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5" ht="18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01" t="s">
        <v>56</v>
      </c>
    </row>
    <row r="6" spans="1:15" ht="18" customHeight="1">
      <c r="A6" s="165" t="s">
        <v>57</v>
      </c>
      <c r="B6" s="166" t="s">
        <v>58</v>
      </c>
      <c r="C6" s="166" t="s">
        <v>4</v>
      </c>
      <c r="D6" s="168" t="s">
        <v>59</v>
      </c>
      <c r="E6" s="169"/>
      <c r="F6" s="169"/>
      <c r="G6" s="169"/>
      <c r="H6" s="170"/>
      <c r="I6" s="171" t="s">
        <v>60</v>
      </c>
      <c r="J6" s="172"/>
      <c r="K6" s="172"/>
      <c r="L6" s="173"/>
      <c r="M6" s="165" t="s">
        <v>6</v>
      </c>
      <c r="N6" s="168" t="s">
        <v>61</v>
      </c>
      <c r="O6" s="170"/>
    </row>
    <row r="7" spans="1:15" ht="22.5">
      <c r="A7" s="159"/>
      <c r="B7" s="167"/>
      <c r="C7" s="167"/>
      <c r="D7" s="104"/>
      <c r="E7" s="105" t="s">
        <v>62</v>
      </c>
      <c r="F7" s="105" t="s">
        <v>63</v>
      </c>
      <c r="G7" s="105" t="s">
        <v>64</v>
      </c>
      <c r="H7" s="103" t="s">
        <v>65</v>
      </c>
      <c r="I7" s="106" t="s">
        <v>66</v>
      </c>
      <c r="J7" s="107" t="s">
        <v>67</v>
      </c>
      <c r="K7" s="108" t="s">
        <v>68</v>
      </c>
      <c r="L7" s="109" t="s">
        <v>11</v>
      </c>
      <c r="M7" s="159"/>
      <c r="N7" s="110"/>
      <c r="O7" s="105" t="s">
        <v>12</v>
      </c>
    </row>
    <row r="8" spans="1:15" ht="18" customHeight="1">
      <c r="A8" s="111" t="s">
        <v>69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</row>
    <row r="9" spans="1:15" ht="18" customHeight="1">
      <c r="A9" s="111" t="s">
        <v>70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</row>
    <row r="10" spans="1:15" ht="18" customHeight="1">
      <c r="A10" s="121" t="s">
        <v>71</v>
      </c>
      <c r="B10" s="112">
        <v>0</v>
      </c>
      <c r="C10" s="112">
        <v>0</v>
      </c>
      <c r="D10" s="112">
        <v>0</v>
      </c>
      <c r="E10" s="112">
        <v>0</v>
      </c>
      <c r="F10" s="112">
        <v>0</v>
      </c>
      <c r="G10" s="112">
        <v>0</v>
      </c>
      <c r="H10" s="112">
        <v>0</v>
      </c>
      <c r="I10" s="112">
        <v>0</v>
      </c>
      <c r="J10" s="112">
        <v>0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</row>
    <row r="11" spans="1:15" ht="18" customHeight="1">
      <c r="A11" s="121" t="s">
        <v>72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</row>
    <row r="12" spans="1:15" ht="18" customHeight="1">
      <c r="A12" s="121" t="s">
        <v>73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</row>
    <row r="13" spans="1:15" ht="18" customHeight="1">
      <c r="A13" s="121" t="s">
        <v>74</v>
      </c>
      <c r="B13" s="112">
        <v>0</v>
      </c>
      <c r="C13" s="112">
        <v>0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</row>
    <row r="14" spans="1:15" ht="18" customHeight="1">
      <c r="A14" s="121" t="s">
        <v>75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</row>
    <row r="15" spans="1:15" ht="18" customHeight="1">
      <c r="A15" s="121" t="s">
        <v>76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</row>
    <row r="16" spans="1:15" ht="18" customHeight="1">
      <c r="A16" s="121" t="s">
        <v>77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</row>
    <row r="17" spans="1:15" ht="18" customHeight="1">
      <c r="A17" s="121" t="s">
        <v>78</v>
      </c>
      <c r="B17" s="112">
        <v>2</v>
      </c>
      <c r="C17" s="112">
        <v>0</v>
      </c>
      <c r="D17" s="112">
        <v>0</v>
      </c>
      <c r="E17" s="112">
        <v>0</v>
      </c>
      <c r="F17" s="112">
        <v>0</v>
      </c>
      <c r="G17" s="112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2">
        <v>2</v>
      </c>
      <c r="O17" s="112">
        <v>2</v>
      </c>
    </row>
    <row r="18" spans="1:15" ht="18" customHeight="1">
      <c r="A18" s="121" t="s">
        <v>79</v>
      </c>
      <c r="B18" s="112">
        <v>0</v>
      </c>
      <c r="C18" s="112">
        <v>0</v>
      </c>
      <c r="D18" s="112">
        <v>0</v>
      </c>
      <c r="E18" s="112">
        <v>0</v>
      </c>
      <c r="F18" s="112">
        <v>0</v>
      </c>
      <c r="G18" s="112">
        <v>0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</row>
    <row r="19" spans="1:15" ht="18" customHeight="1">
      <c r="A19" s="121" t="s">
        <v>80</v>
      </c>
      <c r="B19" s="112">
        <v>0</v>
      </c>
      <c r="C19" s="112">
        <v>2</v>
      </c>
      <c r="D19" s="112">
        <v>2</v>
      </c>
      <c r="E19" s="112">
        <v>0</v>
      </c>
      <c r="F19" s="112">
        <v>0</v>
      </c>
      <c r="G19" s="112">
        <v>2</v>
      </c>
      <c r="H19" s="112">
        <v>0</v>
      </c>
      <c r="I19" s="112">
        <v>0</v>
      </c>
      <c r="J19" s="112">
        <v>2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</row>
    <row r="20" spans="1:15" ht="18" customHeight="1">
      <c r="A20" s="121" t="s">
        <v>81</v>
      </c>
      <c r="B20" s="112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</row>
    <row r="21" spans="1:15" ht="18" customHeight="1">
      <c r="A21" s="121" t="s">
        <v>82</v>
      </c>
      <c r="B21" s="112">
        <v>0</v>
      </c>
      <c r="C21" s="112">
        <v>2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2</v>
      </c>
      <c r="O21" s="112">
        <v>0</v>
      </c>
    </row>
    <row r="22" spans="1:15" ht="18" customHeight="1">
      <c r="A22" s="121" t="s">
        <v>83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</row>
    <row r="23" spans="1:15" ht="18" customHeight="1">
      <c r="A23" s="125" t="s">
        <v>84</v>
      </c>
      <c r="B23" s="112">
        <v>1131</v>
      </c>
      <c r="C23" s="112">
        <v>1985</v>
      </c>
      <c r="D23" s="112">
        <v>1771</v>
      </c>
      <c r="E23" s="112">
        <v>95</v>
      </c>
      <c r="F23" s="112">
        <v>1484</v>
      </c>
      <c r="G23" s="112">
        <v>184</v>
      </c>
      <c r="H23" s="112">
        <v>8</v>
      </c>
      <c r="I23" s="112">
        <v>123</v>
      </c>
      <c r="J23" s="112">
        <v>557</v>
      </c>
      <c r="K23" s="112">
        <v>702</v>
      </c>
      <c r="L23" s="112">
        <v>389</v>
      </c>
      <c r="M23" s="112">
        <v>239</v>
      </c>
      <c r="N23" s="112">
        <v>1106</v>
      </c>
      <c r="O23" s="112">
        <v>38</v>
      </c>
    </row>
    <row r="24" spans="1:15" ht="18" customHeight="1">
      <c r="A24" s="121" t="s">
        <v>85</v>
      </c>
      <c r="B24" s="112">
        <v>1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1</v>
      </c>
      <c r="O24" s="112">
        <v>1</v>
      </c>
    </row>
    <row r="25" spans="1:15" ht="18" customHeight="1">
      <c r="A25" s="121" t="s">
        <v>86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v>0</v>
      </c>
      <c r="H25" s="112">
        <v>0</v>
      </c>
      <c r="I25" s="112">
        <v>0</v>
      </c>
      <c r="J25" s="112">
        <v>0</v>
      </c>
      <c r="K25" s="112">
        <v>0</v>
      </c>
      <c r="L25" s="112">
        <v>0</v>
      </c>
      <c r="M25" s="112">
        <v>0</v>
      </c>
      <c r="N25" s="112">
        <v>0</v>
      </c>
      <c r="O25" s="112">
        <v>0</v>
      </c>
    </row>
    <row r="26" spans="1:15" ht="18" customHeight="1">
      <c r="A26" s="121" t="s">
        <v>87</v>
      </c>
      <c r="B26" s="112">
        <v>696</v>
      </c>
      <c r="C26" s="112">
        <v>93</v>
      </c>
      <c r="D26" s="112">
        <v>49</v>
      </c>
      <c r="E26" s="112">
        <v>0</v>
      </c>
      <c r="F26" s="112">
        <v>24</v>
      </c>
      <c r="G26" s="112">
        <v>25</v>
      </c>
      <c r="H26" s="112">
        <v>0</v>
      </c>
      <c r="I26" s="112">
        <v>22</v>
      </c>
      <c r="J26" s="112">
        <v>3</v>
      </c>
      <c r="K26" s="112">
        <v>6</v>
      </c>
      <c r="L26" s="112">
        <v>18</v>
      </c>
      <c r="M26" s="112">
        <v>5</v>
      </c>
      <c r="N26" s="112">
        <v>735</v>
      </c>
      <c r="O26" s="112">
        <v>664</v>
      </c>
    </row>
    <row r="27" spans="1:15" ht="18" customHeight="1">
      <c r="A27" s="121" t="s">
        <v>88</v>
      </c>
      <c r="B27" s="112">
        <v>8</v>
      </c>
      <c r="C27" s="112">
        <v>3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11</v>
      </c>
      <c r="O27" s="112">
        <v>8</v>
      </c>
    </row>
    <row r="28" spans="1:15" ht="18" customHeight="1">
      <c r="A28" s="122" t="s">
        <v>89</v>
      </c>
      <c r="B28" s="112">
        <v>0</v>
      </c>
      <c r="C28" s="112">
        <v>0</v>
      </c>
      <c r="D28" s="112">
        <v>0</v>
      </c>
      <c r="E28" s="112">
        <v>0</v>
      </c>
      <c r="F28" s="112">
        <v>0</v>
      </c>
      <c r="G28" s="112">
        <v>0</v>
      </c>
      <c r="H28" s="112">
        <v>0</v>
      </c>
      <c r="I28" s="112">
        <v>0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</row>
    <row r="29" spans="1:15" ht="18" customHeight="1" thickBot="1">
      <c r="A29" s="117" t="s">
        <v>90</v>
      </c>
      <c r="B29" s="118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</row>
    <row r="30" spans="1:15" ht="18" customHeight="1" thickTop="1">
      <c r="A30" s="124" t="s">
        <v>91</v>
      </c>
      <c r="B30" s="120">
        <f aca="true" t="shared" si="0" ref="B30:O30">SUM(B8:B29)</f>
        <v>1838</v>
      </c>
      <c r="C30" s="120">
        <f t="shared" si="0"/>
        <v>2085</v>
      </c>
      <c r="D30" s="120">
        <f t="shared" si="0"/>
        <v>1822</v>
      </c>
      <c r="E30" s="120">
        <f t="shared" si="0"/>
        <v>95</v>
      </c>
      <c r="F30" s="120">
        <f t="shared" si="0"/>
        <v>1508</v>
      </c>
      <c r="G30" s="120">
        <f t="shared" si="0"/>
        <v>211</v>
      </c>
      <c r="H30" s="120">
        <f t="shared" si="0"/>
        <v>8</v>
      </c>
      <c r="I30" s="120">
        <f t="shared" si="0"/>
        <v>145</v>
      </c>
      <c r="J30" s="120">
        <f t="shared" si="0"/>
        <v>562</v>
      </c>
      <c r="K30" s="120">
        <f t="shared" si="0"/>
        <v>708</v>
      </c>
      <c r="L30" s="120">
        <f t="shared" si="0"/>
        <v>407</v>
      </c>
      <c r="M30" s="120">
        <f t="shared" si="0"/>
        <v>244</v>
      </c>
      <c r="N30" s="120">
        <f t="shared" si="0"/>
        <v>1857</v>
      </c>
      <c r="O30" s="120">
        <f t="shared" si="0"/>
        <v>713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3937007874015748" right="0.3937007874015748" top="0.984251968503937" bottom="0.78" header="0.5118110236220472" footer="0.5118110236220472"/>
  <pageSetup horizontalDpi="600" verticalDpi="600" orientation="landscape" paperSize="9" scale="95" r:id="rId1"/>
  <headerFooter alignWithMargins="0">
    <oddFooter>&amp;C&amp;"ＭＳ 明朝,標準"-7-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xSplit="1" ySplit="7" topLeftCell="B8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A1" sqref="A1"/>
    </sheetView>
  </sheetViews>
  <sheetFormatPr defaultColWidth="9.140625" defaultRowHeight="15"/>
  <cols>
    <col min="1" max="1" width="15.140625" style="102" customWidth="1"/>
    <col min="2" max="3" width="10.421875" style="102" customWidth="1"/>
    <col min="4" max="8" width="8.140625" style="102" customWidth="1"/>
    <col min="9" max="10" width="9.00390625" style="102" customWidth="1"/>
    <col min="11" max="12" width="8.421875" style="102" customWidth="1"/>
    <col min="13" max="13" width="9.421875" style="102" customWidth="1"/>
    <col min="14" max="15" width="8.140625" style="102" customWidth="1"/>
    <col min="16" max="16384" width="9.00390625" style="102" customWidth="1"/>
  </cols>
  <sheetData>
    <row r="1" spans="1:14" s="97" customFormat="1" ht="18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s="98" customFormat="1" ht="18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48"/>
    </row>
    <row r="3" spans="1:14" s="98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98" customFormat="1" ht="18" customHeight="1">
      <c r="A4" s="99" t="s">
        <v>95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5" ht="18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01" t="s">
        <v>56</v>
      </c>
    </row>
    <row r="6" spans="1:15" ht="18" customHeight="1">
      <c r="A6" s="165" t="s">
        <v>57</v>
      </c>
      <c r="B6" s="166" t="s">
        <v>58</v>
      </c>
      <c r="C6" s="166" t="s">
        <v>4</v>
      </c>
      <c r="D6" s="168" t="s">
        <v>59</v>
      </c>
      <c r="E6" s="169"/>
      <c r="F6" s="169"/>
      <c r="G6" s="169"/>
      <c r="H6" s="170"/>
      <c r="I6" s="171" t="s">
        <v>60</v>
      </c>
      <c r="J6" s="172"/>
      <c r="K6" s="172"/>
      <c r="L6" s="173"/>
      <c r="M6" s="165" t="s">
        <v>6</v>
      </c>
      <c r="N6" s="168" t="s">
        <v>61</v>
      </c>
      <c r="O6" s="170"/>
    </row>
    <row r="7" spans="1:15" ht="22.5">
      <c r="A7" s="159"/>
      <c r="B7" s="167"/>
      <c r="C7" s="167"/>
      <c r="D7" s="104"/>
      <c r="E7" s="105" t="s">
        <v>62</v>
      </c>
      <c r="F7" s="105" t="s">
        <v>63</v>
      </c>
      <c r="G7" s="105" t="s">
        <v>64</v>
      </c>
      <c r="H7" s="103" t="s">
        <v>65</v>
      </c>
      <c r="I7" s="106" t="s">
        <v>66</v>
      </c>
      <c r="J7" s="107" t="s">
        <v>67</v>
      </c>
      <c r="K7" s="108" t="s">
        <v>68</v>
      </c>
      <c r="L7" s="109" t="s">
        <v>11</v>
      </c>
      <c r="M7" s="159"/>
      <c r="N7" s="110"/>
      <c r="O7" s="105" t="s">
        <v>12</v>
      </c>
    </row>
    <row r="8" spans="1:15" ht="18" customHeight="1">
      <c r="A8" s="111" t="s">
        <v>69</v>
      </c>
      <c r="B8" s="112">
        <v>0</v>
      </c>
      <c r="C8" s="112">
        <v>0</v>
      </c>
      <c r="D8" s="112">
        <v>0</v>
      </c>
      <c r="E8" s="112">
        <v>0</v>
      </c>
      <c r="F8" s="112">
        <v>0</v>
      </c>
      <c r="G8" s="112">
        <v>0</v>
      </c>
      <c r="H8" s="112">
        <v>0</v>
      </c>
      <c r="I8" s="112">
        <v>0</v>
      </c>
      <c r="J8" s="112">
        <v>0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</row>
    <row r="9" spans="1:15" ht="18" customHeight="1">
      <c r="A9" s="111" t="s">
        <v>70</v>
      </c>
      <c r="B9" s="112">
        <v>0</v>
      </c>
      <c r="C9" s="112">
        <v>0</v>
      </c>
      <c r="D9" s="112">
        <v>0</v>
      </c>
      <c r="E9" s="112">
        <v>0</v>
      </c>
      <c r="F9" s="112">
        <v>0</v>
      </c>
      <c r="G9" s="112">
        <v>0</v>
      </c>
      <c r="H9" s="112">
        <v>0</v>
      </c>
      <c r="I9" s="112">
        <v>0</v>
      </c>
      <c r="J9" s="112">
        <v>0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</row>
    <row r="10" spans="1:15" ht="18" customHeight="1">
      <c r="A10" s="121" t="s">
        <v>71</v>
      </c>
      <c r="B10" s="112">
        <v>3</v>
      </c>
      <c r="C10" s="112">
        <v>0</v>
      </c>
      <c r="D10" s="112">
        <v>3</v>
      </c>
      <c r="E10" s="112">
        <v>0</v>
      </c>
      <c r="F10" s="112">
        <v>0</v>
      </c>
      <c r="G10" s="112">
        <v>3</v>
      </c>
      <c r="H10" s="112">
        <v>0</v>
      </c>
      <c r="I10" s="112">
        <v>0</v>
      </c>
      <c r="J10" s="112">
        <v>2</v>
      </c>
      <c r="K10" s="112">
        <v>1</v>
      </c>
      <c r="L10" s="112">
        <v>0</v>
      </c>
      <c r="M10" s="112">
        <v>0</v>
      </c>
      <c r="N10" s="112">
        <v>0</v>
      </c>
      <c r="O10" s="112">
        <v>0</v>
      </c>
    </row>
    <row r="11" spans="1:15" ht="18" customHeight="1">
      <c r="A11" s="121" t="s">
        <v>72</v>
      </c>
      <c r="B11" s="112">
        <v>0</v>
      </c>
      <c r="C11" s="112">
        <v>0</v>
      </c>
      <c r="D11" s="112">
        <v>0</v>
      </c>
      <c r="E11" s="112">
        <v>0</v>
      </c>
      <c r="F11" s="112">
        <v>0</v>
      </c>
      <c r="G11" s="112">
        <v>0</v>
      </c>
      <c r="H11" s="112">
        <v>0</v>
      </c>
      <c r="I11" s="112">
        <v>0</v>
      </c>
      <c r="J11" s="112">
        <v>0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</row>
    <row r="12" spans="1:15" ht="18" customHeight="1">
      <c r="A12" s="121" t="s">
        <v>73</v>
      </c>
      <c r="B12" s="112">
        <v>0</v>
      </c>
      <c r="C12" s="112">
        <v>0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  <c r="J12" s="112">
        <v>0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</row>
    <row r="13" spans="1:15" ht="18" customHeight="1">
      <c r="A13" s="121" t="s">
        <v>74</v>
      </c>
      <c r="B13" s="112">
        <v>50</v>
      </c>
      <c r="C13" s="112">
        <v>27</v>
      </c>
      <c r="D13" s="112">
        <v>33</v>
      </c>
      <c r="E13" s="112">
        <v>0</v>
      </c>
      <c r="F13" s="112">
        <v>25</v>
      </c>
      <c r="G13" s="112">
        <v>7</v>
      </c>
      <c r="H13" s="112">
        <v>1</v>
      </c>
      <c r="I13" s="112">
        <v>0</v>
      </c>
      <c r="J13" s="112">
        <v>0</v>
      </c>
      <c r="K13" s="112">
        <v>11</v>
      </c>
      <c r="L13" s="112">
        <v>22</v>
      </c>
      <c r="M13" s="112">
        <v>1</v>
      </c>
      <c r="N13" s="112">
        <v>43</v>
      </c>
      <c r="O13" s="112">
        <v>18</v>
      </c>
    </row>
    <row r="14" spans="1:15" ht="18" customHeight="1">
      <c r="A14" s="121" t="s">
        <v>75</v>
      </c>
      <c r="B14" s="112">
        <v>0</v>
      </c>
      <c r="C14" s="112">
        <v>0</v>
      </c>
      <c r="D14" s="112">
        <v>0</v>
      </c>
      <c r="E14" s="112">
        <v>0</v>
      </c>
      <c r="F14" s="112">
        <v>0</v>
      </c>
      <c r="G14" s="112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</row>
    <row r="15" spans="1:15" ht="18" customHeight="1">
      <c r="A15" s="121" t="s">
        <v>76</v>
      </c>
      <c r="B15" s="112">
        <v>0</v>
      </c>
      <c r="C15" s="112">
        <v>0</v>
      </c>
      <c r="D15" s="112">
        <v>0</v>
      </c>
      <c r="E15" s="112">
        <v>0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</row>
    <row r="16" spans="1:15" ht="18" customHeight="1">
      <c r="A16" s="121" t="s">
        <v>77</v>
      </c>
      <c r="B16" s="112">
        <v>0</v>
      </c>
      <c r="C16" s="112">
        <v>0</v>
      </c>
      <c r="D16" s="112">
        <v>0</v>
      </c>
      <c r="E16" s="112">
        <v>0</v>
      </c>
      <c r="F16" s="112">
        <v>0</v>
      </c>
      <c r="G16" s="112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</row>
    <row r="17" spans="1:15" ht="18" customHeight="1">
      <c r="A17" s="121" t="s">
        <v>78</v>
      </c>
      <c r="B17" s="112">
        <v>0</v>
      </c>
      <c r="C17" s="112">
        <v>2</v>
      </c>
      <c r="D17" s="112">
        <v>1</v>
      </c>
      <c r="E17" s="112">
        <v>0</v>
      </c>
      <c r="F17" s="112">
        <v>0</v>
      </c>
      <c r="G17" s="112">
        <v>1</v>
      </c>
      <c r="H17" s="112">
        <v>0</v>
      </c>
      <c r="I17" s="112">
        <v>1</v>
      </c>
      <c r="J17" s="112">
        <v>0</v>
      </c>
      <c r="K17" s="112">
        <v>0</v>
      </c>
      <c r="L17" s="112">
        <v>0</v>
      </c>
      <c r="M17" s="112">
        <v>0</v>
      </c>
      <c r="N17" s="112">
        <v>1</v>
      </c>
      <c r="O17" s="112">
        <v>0</v>
      </c>
    </row>
    <row r="18" spans="1:15" ht="18" customHeight="1">
      <c r="A18" s="121" t="s">
        <v>79</v>
      </c>
      <c r="B18" s="112">
        <v>0</v>
      </c>
      <c r="C18" s="112">
        <v>1</v>
      </c>
      <c r="D18" s="112">
        <v>1</v>
      </c>
      <c r="E18" s="112">
        <v>0</v>
      </c>
      <c r="F18" s="112">
        <v>0</v>
      </c>
      <c r="G18" s="112">
        <v>1</v>
      </c>
      <c r="H18" s="112">
        <v>0</v>
      </c>
      <c r="I18" s="112">
        <v>1</v>
      </c>
      <c r="J18" s="112">
        <v>0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</row>
    <row r="19" spans="1:15" ht="18.75" customHeight="1">
      <c r="A19" s="125" t="s">
        <v>80</v>
      </c>
      <c r="B19" s="112">
        <v>779</v>
      </c>
      <c r="C19" s="112">
        <v>5042</v>
      </c>
      <c r="D19" s="112">
        <v>4547</v>
      </c>
      <c r="E19" s="112">
        <v>60</v>
      </c>
      <c r="F19" s="112">
        <v>1170</v>
      </c>
      <c r="G19" s="112">
        <v>3316</v>
      </c>
      <c r="H19" s="112">
        <v>1</v>
      </c>
      <c r="I19" s="112">
        <v>3716</v>
      </c>
      <c r="J19" s="112">
        <v>486</v>
      </c>
      <c r="K19" s="112">
        <v>296</v>
      </c>
      <c r="L19" s="112">
        <v>49</v>
      </c>
      <c r="M19" s="112">
        <v>183</v>
      </c>
      <c r="N19" s="112">
        <v>1091</v>
      </c>
      <c r="O19" s="112">
        <v>78</v>
      </c>
    </row>
    <row r="20" spans="1:15" ht="18" customHeight="1">
      <c r="A20" s="121" t="s">
        <v>81</v>
      </c>
      <c r="B20" s="112">
        <v>0</v>
      </c>
      <c r="C20" s="112">
        <v>0</v>
      </c>
      <c r="D20" s="112">
        <v>0</v>
      </c>
      <c r="E20" s="112">
        <v>0</v>
      </c>
      <c r="F20" s="112">
        <v>0</v>
      </c>
      <c r="G20" s="112">
        <v>0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2">
        <v>0</v>
      </c>
      <c r="O20" s="112">
        <v>0</v>
      </c>
    </row>
    <row r="21" spans="1:15" ht="18" customHeight="1">
      <c r="A21" s="121" t="s">
        <v>82</v>
      </c>
      <c r="B21" s="112">
        <v>0</v>
      </c>
      <c r="C21" s="112">
        <v>0</v>
      </c>
      <c r="D21" s="112">
        <v>0</v>
      </c>
      <c r="E21" s="112">
        <v>0</v>
      </c>
      <c r="F21" s="112">
        <v>0</v>
      </c>
      <c r="G21" s="112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  <c r="N21" s="112">
        <v>0</v>
      </c>
      <c r="O21" s="112">
        <v>0</v>
      </c>
    </row>
    <row r="22" spans="1:15" ht="18" customHeight="1">
      <c r="A22" s="121" t="s">
        <v>83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v>0</v>
      </c>
      <c r="H22" s="112">
        <v>0</v>
      </c>
      <c r="I22" s="112">
        <v>0</v>
      </c>
      <c r="J22" s="112">
        <v>0</v>
      </c>
      <c r="K22" s="112">
        <v>0</v>
      </c>
      <c r="L22" s="112">
        <v>0</v>
      </c>
      <c r="M22" s="112">
        <v>0</v>
      </c>
      <c r="N22" s="112">
        <v>0</v>
      </c>
      <c r="O22" s="112">
        <v>0</v>
      </c>
    </row>
    <row r="23" spans="1:15" ht="18" customHeight="1">
      <c r="A23" s="125" t="s">
        <v>84</v>
      </c>
      <c r="B23" s="112">
        <v>205</v>
      </c>
      <c r="C23" s="112">
        <v>116</v>
      </c>
      <c r="D23" s="112">
        <v>128</v>
      </c>
      <c r="E23" s="112">
        <v>17</v>
      </c>
      <c r="F23" s="112">
        <v>95</v>
      </c>
      <c r="G23" s="112">
        <v>3</v>
      </c>
      <c r="H23" s="112">
        <v>13</v>
      </c>
      <c r="I23" s="112">
        <v>0</v>
      </c>
      <c r="J23" s="112">
        <v>1</v>
      </c>
      <c r="K23" s="112">
        <v>31</v>
      </c>
      <c r="L23" s="112">
        <v>96</v>
      </c>
      <c r="M23" s="112">
        <v>5</v>
      </c>
      <c r="N23" s="112">
        <v>188</v>
      </c>
      <c r="O23" s="112">
        <v>97</v>
      </c>
    </row>
    <row r="24" spans="1:15" ht="18" customHeight="1">
      <c r="A24" s="121" t="s">
        <v>85</v>
      </c>
      <c r="B24" s="112">
        <v>0</v>
      </c>
      <c r="C24" s="112">
        <v>0</v>
      </c>
      <c r="D24" s="112">
        <v>0</v>
      </c>
      <c r="E24" s="112">
        <v>0</v>
      </c>
      <c r="F24" s="112">
        <v>0</v>
      </c>
      <c r="G24" s="112">
        <v>0</v>
      </c>
      <c r="H24" s="112">
        <v>0</v>
      </c>
      <c r="I24" s="112">
        <v>0</v>
      </c>
      <c r="J24" s="112">
        <v>0</v>
      </c>
      <c r="K24" s="112">
        <v>0</v>
      </c>
      <c r="L24" s="112">
        <v>0</v>
      </c>
      <c r="M24" s="112">
        <v>0</v>
      </c>
      <c r="N24" s="112">
        <v>0</v>
      </c>
      <c r="O24" s="112">
        <v>0</v>
      </c>
    </row>
    <row r="25" spans="1:15" ht="18" customHeight="1">
      <c r="A25" s="121" t="s">
        <v>86</v>
      </c>
      <c r="B25" s="112">
        <v>36181</v>
      </c>
      <c r="C25" s="112">
        <v>26064</v>
      </c>
      <c r="D25" s="112">
        <v>28752</v>
      </c>
      <c r="E25" s="112">
        <v>20304</v>
      </c>
      <c r="F25" s="112">
        <v>7812</v>
      </c>
      <c r="G25" s="112">
        <v>636</v>
      </c>
      <c r="H25" s="112">
        <v>0</v>
      </c>
      <c r="I25" s="112">
        <v>6584</v>
      </c>
      <c r="J25" s="112">
        <v>4408</v>
      </c>
      <c r="K25" s="112">
        <v>3032</v>
      </c>
      <c r="L25" s="112">
        <v>14728</v>
      </c>
      <c r="M25" s="112">
        <v>3689</v>
      </c>
      <c r="N25" s="112">
        <v>29804</v>
      </c>
      <c r="O25" s="112">
        <v>18490</v>
      </c>
    </row>
    <row r="26" spans="1:15" ht="18" customHeight="1">
      <c r="A26" s="121" t="s">
        <v>87</v>
      </c>
      <c r="B26" s="112">
        <v>15</v>
      </c>
      <c r="C26" s="112">
        <v>3</v>
      </c>
      <c r="D26" s="112">
        <v>10</v>
      </c>
      <c r="E26" s="112">
        <v>10</v>
      </c>
      <c r="F26" s="112">
        <v>0</v>
      </c>
      <c r="G26" s="112">
        <v>0</v>
      </c>
      <c r="H26" s="112">
        <v>0</v>
      </c>
      <c r="I26" s="112">
        <v>0</v>
      </c>
      <c r="J26" s="112">
        <v>0</v>
      </c>
      <c r="K26" s="112">
        <v>8</v>
      </c>
      <c r="L26" s="112">
        <v>2</v>
      </c>
      <c r="M26" s="112">
        <v>4</v>
      </c>
      <c r="N26" s="112">
        <v>4</v>
      </c>
      <c r="O26" s="112">
        <v>1</v>
      </c>
    </row>
    <row r="27" spans="1:15" ht="18" customHeight="1">
      <c r="A27" s="121" t="s">
        <v>88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v>0</v>
      </c>
      <c r="H27" s="112">
        <v>0</v>
      </c>
      <c r="I27" s="112">
        <v>0</v>
      </c>
      <c r="J27" s="112">
        <v>0</v>
      </c>
      <c r="K27" s="112">
        <v>0</v>
      </c>
      <c r="L27" s="112">
        <v>0</v>
      </c>
      <c r="M27" s="112">
        <v>0</v>
      </c>
      <c r="N27" s="112">
        <v>0</v>
      </c>
      <c r="O27" s="112">
        <v>0</v>
      </c>
    </row>
    <row r="28" spans="1:15" ht="18" customHeight="1">
      <c r="A28" s="122" t="s">
        <v>89</v>
      </c>
      <c r="B28" s="112">
        <v>0</v>
      </c>
      <c r="C28" s="112">
        <v>1</v>
      </c>
      <c r="D28" s="112">
        <v>1</v>
      </c>
      <c r="E28" s="112">
        <v>0</v>
      </c>
      <c r="F28" s="112">
        <v>1</v>
      </c>
      <c r="G28" s="112">
        <v>0</v>
      </c>
      <c r="H28" s="112">
        <v>0</v>
      </c>
      <c r="I28" s="112">
        <v>1</v>
      </c>
      <c r="J28" s="112">
        <v>0</v>
      </c>
      <c r="K28" s="112">
        <v>0</v>
      </c>
      <c r="L28" s="112">
        <v>0</v>
      </c>
      <c r="M28" s="112">
        <v>0</v>
      </c>
      <c r="N28" s="112">
        <v>0</v>
      </c>
      <c r="O28" s="112">
        <v>0</v>
      </c>
    </row>
    <row r="29" spans="1:15" ht="18" customHeight="1" thickBot="1">
      <c r="A29" s="117" t="s">
        <v>90</v>
      </c>
      <c r="B29" s="118">
        <v>0</v>
      </c>
      <c r="C29" s="118">
        <v>0</v>
      </c>
      <c r="D29" s="118">
        <v>0</v>
      </c>
      <c r="E29" s="118">
        <v>0</v>
      </c>
      <c r="F29" s="118">
        <v>0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118">
        <v>0</v>
      </c>
      <c r="N29" s="118">
        <v>0</v>
      </c>
      <c r="O29" s="118">
        <v>0</v>
      </c>
    </row>
    <row r="30" spans="1:15" ht="18" customHeight="1" thickTop="1">
      <c r="A30" s="124" t="s">
        <v>91</v>
      </c>
      <c r="B30" s="120">
        <f aca="true" t="shared" si="0" ref="B30:O30">SUM(B8:B29)</f>
        <v>37233</v>
      </c>
      <c r="C30" s="120">
        <f t="shared" si="0"/>
        <v>31256</v>
      </c>
      <c r="D30" s="120">
        <f t="shared" si="0"/>
        <v>33476</v>
      </c>
      <c r="E30" s="120">
        <f t="shared" si="0"/>
        <v>20391</v>
      </c>
      <c r="F30" s="120">
        <f t="shared" si="0"/>
        <v>9103</v>
      </c>
      <c r="G30" s="120">
        <f t="shared" si="0"/>
        <v>3967</v>
      </c>
      <c r="H30" s="120">
        <f t="shared" si="0"/>
        <v>15</v>
      </c>
      <c r="I30" s="120">
        <f t="shared" si="0"/>
        <v>10303</v>
      </c>
      <c r="J30" s="120">
        <f t="shared" si="0"/>
        <v>4897</v>
      </c>
      <c r="K30" s="120">
        <f t="shared" si="0"/>
        <v>3379</v>
      </c>
      <c r="L30" s="120">
        <f t="shared" si="0"/>
        <v>14897</v>
      </c>
      <c r="M30" s="120">
        <f t="shared" si="0"/>
        <v>3882</v>
      </c>
      <c r="N30" s="120">
        <f t="shared" si="0"/>
        <v>31131</v>
      </c>
      <c r="O30" s="120">
        <f t="shared" si="0"/>
        <v>18684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3937007874015748" right="0.3937007874015748" top="0.984251968503937" bottom="0.8" header="0.5118110236220472" footer="0.5118110236220472"/>
  <pageSetup horizontalDpi="600" verticalDpi="600" orientation="landscape" paperSize="9" scale="95" r:id="rId1"/>
  <headerFooter alignWithMargins="0">
    <oddFooter>&amp;C&amp;"ＭＳ 明朝,標準"-8-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pane xSplit="1" ySplit="7" topLeftCell="B8" activePane="bottomRight" state="frozen"/>
      <selection pane="topLeft" activeCell="P11" sqref="P11"/>
      <selection pane="topRight" activeCell="P11" sqref="P11"/>
      <selection pane="bottomLeft" activeCell="P11" sqref="P11"/>
      <selection pane="bottomRight" activeCell="A1" sqref="A1"/>
    </sheetView>
  </sheetViews>
  <sheetFormatPr defaultColWidth="9.140625" defaultRowHeight="15"/>
  <cols>
    <col min="1" max="1" width="15.140625" style="102" customWidth="1"/>
    <col min="2" max="3" width="10.421875" style="102" customWidth="1"/>
    <col min="4" max="8" width="8.140625" style="102" customWidth="1"/>
    <col min="9" max="10" width="9.00390625" style="102" customWidth="1"/>
    <col min="11" max="12" width="8.421875" style="102" customWidth="1"/>
    <col min="13" max="13" width="9.421875" style="102" customWidth="1"/>
    <col min="14" max="15" width="8.140625" style="102" customWidth="1"/>
    <col min="16" max="16384" width="9.00390625" style="102" customWidth="1"/>
  </cols>
  <sheetData>
    <row r="1" spans="1:14" s="97" customFormat="1" ht="18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5" s="98" customFormat="1" ht="18" customHeight="1">
      <c r="A2" s="164" t="s">
        <v>54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48"/>
    </row>
    <row r="3" spans="1:14" s="98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s="98" customFormat="1" ht="18" customHeight="1">
      <c r="A4" s="99" t="s">
        <v>96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5" ht="18" customHeight="1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1"/>
      <c r="O5" s="101" t="s">
        <v>56</v>
      </c>
    </row>
    <row r="6" spans="1:15" ht="18" customHeight="1">
      <c r="A6" s="165" t="s">
        <v>57</v>
      </c>
      <c r="B6" s="166" t="s">
        <v>58</v>
      </c>
      <c r="C6" s="166" t="s">
        <v>4</v>
      </c>
      <c r="D6" s="168" t="s">
        <v>59</v>
      </c>
      <c r="E6" s="169"/>
      <c r="F6" s="169"/>
      <c r="G6" s="169"/>
      <c r="H6" s="170"/>
      <c r="I6" s="171" t="s">
        <v>60</v>
      </c>
      <c r="J6" s="172"/>
      <c r="K6" s="172"/>
      <c r="L6" s="173"/>
      <c r="M6" s="165" t="s">
        <v>6</v>
      </c>
      <c r="N6" s="168" t="s">
        <v>61</v>
      </c>
      <c r="O6" s="170"/>
    </row>
    <row r="7" spans="1:15" ht="22.5">
      <c r="A7" s="159"/>
      <c r="B7" s="167"/>
      <c r="C7" s="167"/>
      <c r="D7" s="104"/>
      <c r="E7" s="105" t="s">
        <v>62</v>
      </c>
      <c r="F7" s="105" t="s">
        <v>63</v>
      </c>
      <c r="G7" s="105" t="s">
        <v>64</v>
      </c>
      <c r="H7" s="103" t="s">
        <v>65</v>
      </c>
      <c r="I7" s="106" t="s">
        <v>66</v>
      </c>
      <c r="J7" s="107" t="s">
        <v>67</v>
      </c>
      <c r="K7" s="108" t="s">
        <v>68</v>
      </c>
      <c r="L7" s="109" t="s">
        <v>11</v>
      </c>
      <c r="M7" s="159"/>
      <c r="N7" s="110"/>
      <c r="O7" s="105" t="s">
        <v>12</v>
      </c>
    </row>
    <row r="8" spans="1:15" ht="18" customHeight="1">
      <c r="A8" s="111" t="s">
        <v>69</v>
      </c>
      <c r="B8" s="126">
        <v>20</v>
      </c>
      <c r="C8" s="126">
        <v>26</v>
      </c>
      <c r="D8" s="126">
        <v>27</v>
      </c>
      <c r="E8" s="126">
        <v>8</v>
      </c>
      <c r="F8" s="126">
        <v>17</v>
      </c>
      <c r="G8" s="126">
        <v>2</v>
      </c>
      <c r="H8" s="126">
        <v>0</v>
      </c>
      <c r="I8" s="126">
        <v>0</v>
      </c>
      <c r="J8" s="126">
        <v>6</v>
      </c>
      <c r="K8" s="126">
        <v>2</v>
      </c>
      <c r="L8" s="126">
        <v>19</v>
      </c>
      <c r="M8" s="126">
        <v>2</v>
      </c>
      <c r="N8" s="126">
        <v>17</v>
      </c>
      <c r="O8" s="126">
        <v>0</v>
      </c>
    </row>
    <row r="9" spans="1:15" ht="18" customHeight="1">
      <c r="A9" s="111" t="s">
        <v>70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</row>
    <row r="10" spans="1:15" ht="18" customHeight="1">
      <c r="A10" s="121" t="s">
        <v>71</v>
      </c>
      <c r="B10" s="126">
        <v>34</v>
      </c>
      <c r="C10" s="126">
        <v>98</v>
      </c>
      <c r="D10" s="126">
        <v>31</v>
      </c>
      <c r="E10" s="126">
        <v>0</v>
      </c>
      <c r="F10" s="126">
        <v>18</v>
      </c>
      <c r="G10" s="126">
        <v>11</v>
      </c>
      <c r="H10" s="126">
        <v>2</v>
      </c>
      <c r="I10" s="126">
        <v>6</v>
      </c>
      <c r="J10" s="126">
        <v>4</v>
      </c>
      <c r="K10" s="126">
        <v>4</v>
      </c>
      <c r="L10" s="126">
        <v>17</v>
      </c>
      <c r="M10" s="126">
        <v>3</v>
      </c>
      <c r="N10" s="126">
        <v>98</v>
      </c>
      <c r="O10" s="126">
        <v>10</v>
      </c>
    </row>
    <row r="11" spans="1:15" ht="18" customHeight="1">
      <c r="A11" s="121" t="s">
        <v>72</v>
      </c>
      <c r="B11" s="126">
        <v>6</v>
      </c>
      <c r="C11" s="126">
        <v>5</v>
      </c>
      <c r="D11" s="126">
        <v>6</v>
      </c>
      <c r="E11" s="126">
        <v>1</v>
      </c>
      <c r="F11" s="126">
        <v>2</v>
      </c>
      <c r="G11" s="126">
        <v>3</v>
      </c>
      <c r="H11" s="126">
        <v>0</v>
      </c>
      <c r="I11" s="126">
        <v>3</v>
      </c>
      <c r="J11" s="126">
        <v>0</v>
      </c>
      <c r="K11" s="126">
        <v>1</v>
      </c>
      <c r="L11" s="126">
        <v>2</v>
      </c>
      <c r="M11" s="126">
        <v>3</v>
      </c>
      <c r="N11" s="126">
        <v>2</v>
      </c>
      <c r="O11" s="126">
        <v>0</v>
      </c>
    </row>
    <row r="12" spans="1:15" ht="18" customHeight="1">
      <c r="A12" s="121" t="s">
        <v>73</v>
      </c>
      <c r="B12" s="126">
        <v>2</v>
      </c>
      <c r="C12" s="126">
        <v>3</v>
      </c>
      <c r="D12" s="126">
        <v>2</v>
      </c>
      <c r="E12" s="126">
        <v>1</v>
      </c>
      <c r="F12" s="126">
        <v>1</v>
      </c>
      <c r="G12" s="126">
        <v>0</v>
      </c>
      <c r="H12" s="126">
        <v>0</v>
      </c>
      <c r="I12" s="126">
        <v>0</v>
      </c>
      <c r="J12" s="126">
        <v>1</v>
      </c>
      <c r="K12" s="126">
        <v>1</v>
      </c>
      <c r="L12" s="126">
        <v>0</v>
      </c>
      <c r="M12" s="126">
        <v>0</v>
      </c>
      <c r="N12" s="126">
        <v>3</v>
      </c>
      <c r="O12" s="126">
        <v>0</v>
      </c>
    </row>
    <row r="13" spans="1:15" ht="18" customHeight="1">
      <c r="A13" s="121" t="s">
        <v>74</v>
      </c>
      <c r="B13" s="126">
        <v>52</v>
      </c>
      <c r="C13" s="126">
        <v>29</v>
      </c>
      <c r="D13" s="126">
        <v>33</v>
      </c>
      <c r="E13" s="126">
        <v>0</v>
      </c>
      <c r="F13" s="126">
        <v>25</v>
      </c>
      <c r="G13" s="126">
        <v>7</v>
      </c>
      <c r="H13" s="126">
        <v>1</v>
      </c>
      <c r="I13" s="126">
        <v>0</v>
      </c>
      <c r="J13" s="126">
        <v>0</v>
      </c>
      <c r="K13" s="126">
        <v>11</v>
      </c>
      <c r="L13" s="126">
        <v>22</v>
      </c>
      <c r="M13" s="126">
        <v>1</v>
      </c>
      <c r="N13" s="126">
        <v>47</v>
      </c>
      <c r="O13" s="126">
        <v>20</v>
      </c>
    </row>
    <row r="14" spans="1:15" ht="18" customHeight="1">
      <c r="A14" s="121" t="s">
        <v>75</v>
      </c>
      <c r="B14" s="126">
        <v>44</v>
      </c>
      <c r="C14" s="126">
        <v>4</v>
      </c>
      <c r="D14" s="126">
        <v>31</v>
      </c>
      <c r="E14" s="126">
        <v>0</v>
      </c>
      <c r="F14" s="126">
        <v>14</v>
      </c>
      <c r="G14" s="126">
        <v>17</v>
      </c>
      <c r="H14" s="126">
        <v>0</v>
      </c>
      <c r="I14" s="126">
        <v>0</v>
      </c>
      <c r="J14" s="126">
        <v>11</v>
      </c>
      <c r="K14" s="126">
        <v>16</v>
      </c>
      <c r="L14" s="126">
        <v>4</v>
      </c>
      <c r="M14" s="126">
        <v>6</v>
      </c>
      <c r="N14" s="126">
        <v>11</v>
      </c>
      <c r="O14" s="126">
        <v>8</v>
      </c>
    </row>
    <row r="15" spans="1:15" ht="18" customHeight="1">
      <c r="A15" s="121" t="s">
        <v>76</v>
      </c>
      <c r="B15" s="126">
        <v>3</v>
      </c>
      <c r="C15" s="126">
        <v>6</v>
      </c>
      <c r="D15" s="126">
        <v>6</v>
      </c>
      <c r="E15" s="126">
        <v>1</v>
      </c>
      <c r="F15" s="126">
        <v>4</v>
      </c>
      <c r="G15" s="126">
        <v>1</v>
      </c>
      <c r="H15" s="126">
        <v>0</v>
      </c>
      <c r="I15" s="126">
        <v>1</v>
      </c>
      <c r="J15" s="126">
        <v>2</v>
      </c>
      <c r="K15" s="126">
        <v>1</v>
      </c>
      <c r="L15" s="126">
        <v>2</v>
      </c>
      <c r="M15" s="126">
        <v>0</v>
      </c>
      <c r="N15" s="126">
        <v>3</v>
      </c>
      <c r="O15" s="126">
        <v>0</v>
      </c>
    </row>
    <row r="16" spans="1:15" ht="18" customHeight="1">
      <c r="A16" s="121" t="s">
        <v>77</v>
      </c>
      <c r="B16" s="126">
        <v>0</v>
      </c>
      <c r="C16" s="126">
        <v>0</v>
      </c>
      <c r="D16" s="126">
        <v>0</v>
      </c>
      <c r="E16" s="126">
        <v>0</v>
      </c>
      <c r="F16" s="126">
        <v>0</v>
      </c>
      <c r="G16" s="126">
        <v>0</v>
      </c>
      <c r="H16" s="126">
        <v>0</v>
      </c>
      <c r="I16" s="126">
        <v>0</v>
      </c>
      <c r="J16" s="126">
        <v>0</v>
      </c>
      <c r="K16" s="126">
        <v>0</v>
      </c>
      <c r="L16" s="126">
        <v>0</v>
      </c>
      <c r="M16" s="126">
        <v>0</v>
      </c>
      <c r="N16" s="126">
        <v>0</v>
      </c>
      <c r="O16" s="126">
        <v>0</v>
      </c>
    </row>
    <row r="17" spans="1:15" ht="18" customHeight="1">
      <c r="A17" s="121" t="s">
        <v>78</v>
      </c>
      <c r="B17" s="126">
        <v>77</v>
      </c>
      <c r="C17" s="126">
        <v>101</v>
      </c>
      <c r="D17" s="126">
        <v>114</v>
      </c>
      <c r="E17" s="126">
        <v>2</v>
      </c>
      <c r="F17" s="126">
        <v>88</v>
      </c>
      <c r="G17" s="126">
        <v>24</v>
      </c>
      <c r="H17" s="126">
        <v>0</v>
      </c>
      <c r="I17" s="126">
        <v>68</v>
      </c>
      <c r="J17" s="126">
        <v>30</v>
      </c>
      <c r="K17" s="126">
        <v>10</v>
      </c>
      <c r="L17" s="126">
        <v>6</v>
      </c>
      <c r="M17" s="126">
        <v>1</v>
      </c>
      <c r="N17" s="126">
        <v>63</v>
      </c>
      <c r="O17" s="126">
        <v>32</v>
      </c>
    </row>
    <row r="18" spans="1:15" ht="18" customHeight="1">
      <c r="A18" s="121" t="s">
        <v>79</v>
      </c>
      <c r="B18" s="126">
        <v>0</v>
      </c>
      <c r="C18" s="126">
        <v>1</v>
      </c>
      <c r="D18" s="126">
        <v>1</v>
      </c>
      <c r="E18" s="126">
        <v>0</v>
      </c>
      <c r="F18" s="126">
        <v>0</v>
      </c>
      <c r="G18" s="126">
        <v>1</v>
      </c>
      <c r="H18" s="126">
        <v>0</v>
      </c>
      <c r="I18" s="126">
        <v>1</v>
      </c>
      <c r="J18" s="126">
        <v>0</v>
      </c>
      <c r="K18" s="126">
        <v>0</v>
      </c>
      <c r="L18" s="126">
        <v>0</v>
      </c>
      <c r="M18" s="126">
        <v>0</v>
      </c>
      <c r="N18" s="126">
        <v>0</v>
      </c>
      <c r="O18" s="126">
        <v>0</v>
      </c>
    </row>
    <row r="19" spans="1:15" ht="18" customHeight="1">
      <c r="A19" s="125" t="s">
        <v>80</v>
      </c>
      <c r="B19" s="127">
        <v>1710</v>
      </c>
      <c r="C19" s="127">
        <v>6455</v>
      </c>
      <c r="D19" s="127">
        <v>5053</v>
      </c>
      <c r="E19" s="127">
        <v>147</v>
      </c>
      <c r="F19" s="127">
        <v>1552</v>
      </c>
      <c r="G19" s="127">
        <v>3352</v>
      </c>
      <c r="H19" s="127">
        <v>2</v>
      </c>
      <c r="I19" s="127">
        <v>3766</v>
      </c>
      <c r="J19" s="127">
        <v>525</v>
      </c>
      <c r="K19" s="127">
        <v>399</v>
      </c>
      <c r="L19" s="127">
        <v>363</v>
      </c>
      <c r="M19" s="127">
        <v>277</v>
      </c>
      <c r="N19" s="127">
        <v>2835</v>
      </c>
      <c r="O19" s="127">
        <v>553</v>
      </c>
    </row>
    <row r="20" spans="1:15" ht="18" customHeight="1">
      <c r="A20" s="121" t="s">
        <v>81</v>
      </c>
      <c r="B20" s="126">
        <v>160</v>
      </c>
      <c r="C20" s="126">
        <v>75</v>
      </c>
      <c r="D20" s="126">
        <v>52</v>
      </c>
      <c r="E20" s="126">
        <v>19</v>
      </c>
      <c r="F20" s="126">
        <v>30</v>
      </c>
      <c r="G20" s="126">
        <v>3</v>
      </c>
      <c r="H20" s="126">
        <v>0</v>
      </c>
      <c r="I20" s="126">
        <v>3</v>
      </c>
      <c r="J20" s="126">
        <v>7</v>
      </c>
      <c r="K20" s="126">
        <v>10</v>
      </c>
      <c r="L20" s="126">
        <v>32</v>
      </c>
      <c r="M20" s="126">
        <v>3</v>
      </c>
      <c r="N20" s="126">
        <v>180</v>
      </c>
      <c r="O20" s="126">
        <v>0</v>
      </c>
    </row>
    <row r="21" spans="1:15" ht="18" customHeight="1">
      <c r="A21" s="121" t="s">
        <v>82</v>
      </c>
      <c r="B21" s="126">
        <v>4412</v>
      </c>
      <c r="C21" s="126">
        <v>11028</v>
      </c>
      <c r="D21" s="126">
        <v>8610</v>
      </c>
      <c r="E21" s="126">
        <v>1222</v>
      </c>
      <c r="F21" s="126">
        <v>5867</v>
      </c>
      <c r="G21" s="126">
        <v>1521</v>
      </c>
      <c r="H21" s="126">
        <v>0</v>
      </c>
      <c r="I21" s="126">
        <v>5555</v>
      </c>
      <c r="J21" s="126">
        <v>321</v>
      </c>
      <c r="K21" s="126">
        <v>2436</v>
      </c>
      <c r="L21" s="126">
        <v>298</v>
      </c>
      <c r="M21" s="126">
        <v>1355</v>
      </c>
      <c r="N21" s="126">
        <v>5475</v>
      </c>
      <c r="O21" s="126">
        <v>575</v>
      </c>
    </row>
    <row r="22" spans="1:15" ht="18" customHeight="1">
      <c r="A22" s="121" t="s">
        <v>83</v>
      </c>
      <c r="B22" s="126">
        <v>14</v>
      </c>
      <c r="C22" s="126">
        <v>11</v>
      </c>
      <c r="D22" s="126">
        <v>11</v>
      </c>
      <c r="E22" s="126">
        <v>5</v>
      </c>
      <c r="F22" s="126">
        <v>6</v>
      </c>
      <c r="G22" s="126">
        <v>0</v>
      </c>
      <c r="H22" s="126">
        <v>0</v>
      </c>
      <c r="I22" s="126">
        <v>0</v>
      </c>
      <c r="J22" s="126">
        <v>1</v>
      </c>
      <c r="K22" s="126">
        <v>1</v>
      </c>
      <c r="L22" s="126">
        <v>9</v>
      </c>
      <c r="M22" s="126">
        <v>1</v>
      </c>
      <c r="N22" s="126">
        <v>13</v>
      </c>
      <c r="O22" s="126">
        <v>3</v>
      </c>
    </row>
    <row r="23" spans="1:15" ht="18" customHeight="1">
      <c r="A23" s="125" t="s">
        <v>84</v>
      </c>
      <c r="B23" s="127">
        <v>4237</v>
      </c>
      <c r="C23" s="127">
        <v>10134</v>
      </c>
      <c r="D23" s="127">
        <v>8480</v>
      </c>
      <c r="E23" s="127">
        <v>763</v>
      </c>
      <c r="F23" s="127">
        <v>7043</v>
      </c>
      <c r="G23" s="127">
        <v>639</v>
      </c>
      <c r="H23" s="127">
        <v>35</v>
      </c>
      <c r="I23" s="127">
        <v>3153</v>
      </c>
      <c r="J23" s="127">
        <v>2394</v>
      </c>
      <c r="K23" s="127">
        <v>1658</v>
      </c>
      <c r="L23" s="127">
        <v>1275</v>
      </c>
      <c r="M23" s="127">
        <v>850</v>
      </c>
      <c r="N23" s="127">
        <v>5041</v>
      </c>
      <c r="O23" s="127">
        <v>571</v>
      </c>
    </row>
    <row r="24" spans="1:15" ht="18" customHeight="1">
      <c r="A24" s="121" t="s">
        <v>85</v>
      </c>
      <c r="B24" s="126">
        <v>20</v>
      </c>
      <c r="C24" s="126">
        <v>29</v>
      </c>
      <c r="D24" s="126">
        <v>26</v>
      </c>
      <c r="E24" s="126">
        <v>3</v>
      </c>
      <c r="F24" s="126">
        <v>12</v>
      </c>
      <c r="G24" s="126">
        <v>11</v>
      </c>
      <c r="H24" s="126">
        <v>0</v>
      </c>
      <c r="I24" s="126">
        <v>6</v>
      </c>
      <c r="J24" s="126">
        <v>8</v>
      </c>
      <c r="K24" s="126">
        <v>6</v>
      </c>
      <c r="L24" s="126">
        <v>6</v>
      </c>
      <c r="M24" s="126">
        <v>0</v>
      </c>
      <c r="N24" s="126">
        <v>23</v>
      </c>
      <c r="O24" s="126">
        <v>5</v>
      </c>
    </row>
    <row r="25" spans="1:15" ht="18" customHeight="1">
      <c r="A25" s="121" t="s">
        <v>86</v>
      </c>
      <c r="B25" s="126">
        <v>36296</v>
      </c>
      <c r="C25" s="126">
        <v>26144</v>
      </c>
      <c r="D25" s="126">
        <v>28836</v>
      </c>
      <c r="E25" s="126">
        <v>20317</v>
      </c>
      <c r="F25" s="126">
        <v>7879</v>
      </c>
      <c r="G25" s="126">
        <v>640</v>
      </c>
      <c r="H25" s="126">
        <v>0</v>
      </c>
      <c r="I25" s="126">
        <v>6604</v>
      </c>
      <c r="J25" s="126">
        <v>4420</v>
      </c>
      <c r="K25" s="126">
        <v>3051</v>
      </c>
      <c r="L25" s="126">
        <v>14761</v>
      </c>
      <c r="M25" s="126">
        <v>3695</v>
      </c>
      <c r="N25" s="126">
        <v>29909</v>
      </c>
      <c r="O25" s="126">
        <v>18546</v>
      </c>
    </row>
    <row r="26" spans="1:15" ht="18" customHeight="1">
      <c r="A26" s="121" t="s">
        <v>87</v>
      </c>
      <c r="B26" s="126">
        <v>1393</v>
      </c>
      <c r="C26" s="126">
        <v>248</v>
      </c>
      <c r="D26" s="126">
        <v>181</v>
      </c>
      <c r="E26" s="126">
        <v>27</v>
      </c>
      <c r="F26" s="126">
        <v>106</v>
      </c>
      <c r="G26" s="126">
        <v>48</v>
      </c>
      <c r="H26" s="126">
        <v>0</v>
      </c>
      <c r="I26" s="126">
        <v>37</v>
      </c>
      <c r="J26" s="126">
        <v>8</v>
      </c>
      <c r="K26" s="126">
        <v>39</v>
      </c>
      <c r="L26" s="126">
        <v>97</v>
      </c>
      <c r="M26" s="126">
        <v>20</v>
      </c>
      <c r="N26" s="126">
        <v>1440</v>
      </c>
      <c r="O26" s="126">
        <v>1255</v>
      </c>
    </row>
    <row r="27" spans="1:15" ht="18" customHeight="1">
      <c r="A27" s="121" t="s">
        <v>88</v>
      </c>
      <c r="B27" s="126">
        <v>148</v>
      </c>
      <c r="C27" s="126">
        <v>49</v>
      </c>
      <c r="D27" s="126">
        <v>26</v>
      </c>
      <c r="E27" s="126">
        <v>4</v>
      </c>
      <c r="F27" s="126">
        <v>21</v>
      </c>
      <c r="G27" s="126">
        <v>1</v>
      </c>
      <c r="H27" s="126">
        <v>0</v>
      </c>
      <c r="I27" s="126">
        <v>1</v>
      </c>
      <c r="J27" s="126">
        <v>1</v>
      </c>
      <c r="K27" s="126">
        <v>1</v>
      </c>
      <c r="L27" s="126">
        <v>23</v>
      </c>
      <c r="M27" s="126">
        <v>3</v>
      </c>
      <c r="N27" s="126">
        <v>168</v>
      </c>
      <c r="O27" s="126">
        <v>121</v>
      </c>
    </row>
    <row r="28" spans="1:15" ht="18" customHeight="1">
      <c r="A28" s="122" t="s">
        <v>89</v>
      </c>
      <c r="B28" s="128">
        <v>185</v>
      </c>
      <c r="C28" s="128">
        <v>265</v>
      </c>
      <c r="D28" s="128">
        <v>244</v>
      </c>
      <c r="E28" s="128">
        <v>53</v>
      </c>
      <c r="F28" s="128">
        <v>191</v>
      </c>
      <c r="G28" s="128">
        <v>0</v>
      </c>
      <c r="H28" s="128">
        <v>0</v>
      </c>
      <c r="I28" s="128">
        <v>14</v>
      </c>
      <c r="J28" s="128">
        <v>41</v>
      </c>
      <c r="K28" s="128">
        <v>127</v>
      </c>
      <c r="L28" s="128">
        <v>62</v>
      </c>
      <c r="M28" s="128">
        <v>7</v>
      </c>
      <c r="N28" s="128">
        <v>199</v>
      </c>
      <c r="O28" s="128">
        <v>22</v>
      </c>
    </row>
    <row r="29" spans="1:15" ht="18" customHeight="1" thickBot="1">
      <c r="A29" s="117" t="s">
        <v>90</v>
      </c>
      <c r="B29" s="129">
        <v>7</v>
      </c>
      <c r="C29" s="129">
        <v>1</v>
      </c>
      <c r="D29" s="129">
        <v>8</v>
      </c>
      <c r="E29" s="129">
        <v>4</v>
      </c>
      <c r="F29" s="129">
        <v>4</v>
      </c>
      <c r="G29" s="129">
        <v>0</v>
      </c>
      <c r="H29" s="129">
        <v>0</v>
      </c>
      <c r="I29" s="129">
        <v>0</v>
      </c>
      <c r="J29" s="129">
        <v>0</v>
      </c>
      <c r="K29" s="129">
        <v>4</v>
      </c>
      <c r="L29" s="129">
        <v>4</v>
      </c>
      <c r="M29" s="129">
        <v>0</v>
      </c>
      <c r="N29" s="129">
        <v>0</v>
      </c>
      <c r="O29" s="129">
        <v>0</v>
      </c>
    </row>
    <row r="30" spans="1:15" ht="18" customHeight="1" thickTop="1">
      <c r="A30" s="119" t="s">
        <v>91</v>
      </c>
      <c r="B30" s="130">
        <f aca="true" t="shared" si="0" ref="B30:O30">SUM(B8:B29)</f>
        <v>48820</v>
      </c>
      <c r="C30" s="130">
        <f t="shared" si="0"/>
        <v>54712</v>
      </c>
      <c r="D30" s="130">
        <f t="shared" si="0"/>
        <v>51778</v>
      </c>
      <c r="E30" s="130">
        <f t="shared" si="0"/>
        <v>22577</v>
      </c>
      <c r="F30" s="130">
        <f t="shared" si="0"/>
        <v>22880</v>
      </c>
      <c r="G30" s="130">
        <f t="shared" si="0"/>
        <v>6281</v>
      </c>
      <c r="H30" s="130">
        <f t="shared" si="0"/>
        <v>40</v>
      </c>
      <c r="I30" s="130">
        <f t="shared" si="0"/>
        <v>19218</v>
      </c>
      <c r="J30" s="130">
        <f t="shared" si="0"/>
        <v>7780</v>
      </c>
      <c r="K30" s="130">
        <f t="shared" si="0"/>
        <v>7778</v>
      </c>
      <c r="L30" s="130">
        <f t="shared" si="0"/>
        <v>17002</v>
      </c>
      <c r="M30" s="130">
        <f t="shared" si="0"/>
        <v>6227</v>
      </c>
      <c r="N30" s="130">
        <f t="shared" si="0"/>
        <v>45527</v>
      </c>
      <c r="O30" s="130">
        <f t="shared" si="0"/>
        <v>21721</v>
      </c>
    </row>
  </sheetData>
  <sheetProtection/>
  <mergeCells count="8">
    <mergeCell ref="A2:O2"/>
    <mergeCell ref="A6:A7"/>
    <mergeCell ref="B6:B7"/>
    <mergeCell ref="C6:C7"/>
    <mergeCell ref="D6:H6"/>
    <mergeCell ref="I6:L6"/>
    <mergeCell ref="M6:M7"/>
    <mergeCell ref="N6:O6"/>
  </mergeCells>
  <printOptions horizontalCentered="1"/>
  <pageMargins left="0.3937007874015748" right="0.3937007874015748" top="0.984251968503937" bottom="0.78" header="0.5118110236220472" footer="0.5118110236220472"/>
  <pageSetup horizontalDpi="600" verticalDpi="600" orientation="landscape" paperSize="9" scale="95" r:id="rId1"/>
  <headerFooter alignWithMargins="0">
    <oddFooter>&amp;C&amp;"ＭＳ 明朝,標準"-9-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小泉雅洋</dc:creator>
  <cp:keywords/>
  <dc:description/>
  <cp:lastModifiedBy>大村修一</cp:lastModifiedBy>
  <dcterms:created xsi:type="dcterms:W3CDTF">2010-08-06T08:17:46Z</dcterms:created>
  <dcterms:modified xsi:type="dcterms:W3CDTF">2010-09-14T10:04:40Z</dcterms:modified>
  <cp:category/>
  <cp:version/>
  <cp:contentType/>
  <cp:contentStatus/>
</cp:coreProperties>
</file>