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120" activeTab="0"/>
  </bookViews>
  <sheets>
    <sheet name="様式" sheetId="1" r:id="rId1"/>
  </sheets>
  <definedNames>
    <definedName name="_xlnm.Print_Area" localSheetId="0">'様式'!$A$1:$K$112</definedName>
  </definedNames>
  <calcPr calcMode="manual" fullCalcOnLoad="1"/>
</workbook>
</file>

<file path=xl/sharedStrings.xml><?xml version="1.0" encoding="utf-8"?>
<sst xmlns="http://schemas.openxmlformats.org/spreadsheetml/2006/main" count="351" uniqueCount="140">
  <si>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</si>
  <si>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</si>
  <si>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</si>
  <si>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</si>
  <si>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</si>
  <si>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</si>
  <si>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</si>
  <si>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</si>
  <si>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</si>
  <si>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</si>
  <si>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</si>
  <si>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</si>
  <si>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</si>
  <si>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</si>
  <si>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</si>
  <si>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</si>
  <si>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</si>
  <si>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</si>
  <si>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</si>
  <si>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</si>
  <si>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</si>
  <si>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</si>
  <si>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</si>
  <si>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</si>
  <si>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</si>
  <si>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</si>
  <si>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</si>
  <si>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</si>
  <si>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</si>
  <si>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</si>
  <si>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</si>
  <si>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</si>
  <si>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</si>
  <si>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</si>
  <si>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</si>
  <si>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</si>
  <si>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</si>
  <si>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</si>
  <si>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</si>
  <si>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</si>
  <si>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</si>
  <si>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</si>
  <si>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</si>
  <si>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</si>
  <si>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</si>
  <si>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</si>
  <si>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</si>
  <si>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</si>
  <si>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</si>
  <si>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</si>
  <si>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</si>
  <si>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</si>
  <si>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</si>
  <si>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</si>
  <si>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</si>
  <si>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</si>
  <si>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</si>
  <si>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</si>
  <si>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</si>
  <si>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</si>
  <si>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</si>
  <si>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</si>
  <si>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</si>
  <si>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</si>
  <si>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t>
  </si>
  <si>
    <t>１１　用品調達特別会計</t>
  </si>
  <si>
    <t>１０　公共用地先行取得事業特別会計</t>
  </si>
  <si>
    <t xml:space="preserve">  ９　県営林事業特別会計</t>
  </si>
  <si>
    <t xml:space="preserve">  ８　沿岸漁業改善資金特別会計</t>
  </si>
  <si>
    <t xml:space="preserve">  ７　林業・木材産業改善資金特別会計</t>
  </si>
  <si>
    <t xml:space="preserve">  ６　農業改良資金特別会計</t>
  </si>
  <si>
    <t xml:space="preserve">  ５　中小企業設備導入資金特別会計</t>
  </si>
  <si>
    <t xml:space="preserve">  ４　心身障害者扶養共済制度特別会計</t>
  </si>
  <si>
    <t xml:space="preserve">  ３　母子寡婦福祉資金特別会計</t>
  </si>
  <si>
    <t xml:space="preserve">  ２　公債管理特別会計</t>
  </si>
  <si>
    <t xml:space="preserve">  １　一般会計</t>
  </si>
  <si>
    <t xml:space="preserve"> ４　臨海工業地帯建設事業特別会計</t>
  </si>
  <si>
    <t>（歳入）　　</t>
  </si>
  <si>
    <t>（歳出）</t>
  </si>
  <si>
    <t>（形式収支）</t>
  </si>
  <si>
    <t xml:space="preserve"> ５　流通業務団地造成事業特別会計</t>
  </si>
  <si>
    <t>-</t>
  </si>
  <si>
    <t>法適用企業</t>
  </si>
  <si>
    <t>　１　（財）大分県公営企業協会</t>
  </si>
  <si>
    <t>　２　（財）大分県文化スポーツ振興財団</t>
  </si>
  <si>
    <t>　３　（財）ハイパーネットワーク社会研究所</t>
  </si>
  <si>
    <t>　４　大分高速鉄道保有（株）</t>
  </si>
  <si>
    <t>　５　大分航空ターミナル（株）</t>
  </si>
  <si>
    <t>　６　大分バス（株）</t>
  </si>
  <si>
    <t>　７　（財）大分県原子爆弾被爆者対策協議会</t>
  </si>
  <si>
    <t>　８　（財）大分県腎バンク協会</t>
  </si>
  <si>
    <t>　９　（財）大分県地域保健支援センター</t>
  </si>
  <si>
    <t>１０　公立大学法人大分県立看護科学大学</t>
  </si>
  <si>
    <t>１１　公立大学法人大分県立芸術文化短期大学</t>
  </si>
  <si>
    <t>１２　（財）大分県生活衛生営業指導センター</t>
  </si>
  <si>
    <t>１３　（財）大分県環境保全センター</t>
  </si>
  <si>
    <t>１４　（財）大分県中小企業会館</t>
  </si>
  <si>
    <t>団体名　　大分県</t>
  </si>
  <si>
    <t>該当なし</t>
  </si>
  <si>
    <t xml:space="preserve"> １  病院事業会計</t>
  </si>
  <si>
    <t xml:space="preserve"> ２　電気事業会計</t>
  </si>
  <si>
    <t xml:space="preserve"> ３　工業用水道事業会計</t>
  </si>
  <si>
    <t>１　病院事業会計</t>
  </si>
  <si>
    <t>２　電気事業会計</t>
  </si>
  <si>
    <t>３　工業用水道事業会計</t>
  </si>
  <si>
    <t>４　臨海工業地帯建設事業特別会計</t>
  </si>
  <si>
    <t>５　流通業務団地造成事業特別会計</t>
  </si>
  <si>
    <t xml:space="preserve"> ６　港湾施設整備事業特別会計</t>
  </si>
  <si>
    <t>６　港湾施設整備事業特別会計</t>
  </si>
  <si>
    <t>減債基金</t>
  </si>
  <si>
    <r>
      <t>備考</t>
    </r>
    <r>
      <rPr>
        <sz val="6"/>
        <rFont val="ＭＳ Ｐゴシック"/>
        <family val="3"/>
      </rPr>
      <t xml:space="preserve">
（当該団体の
出資割合）</t>
    </r>
  </si>
  <si>
    <t>１５　（財）大分県産業創造機構</t>
  </si>
  <si>
    <t>１６　大分ブランドクリエイト（株）</t>
  </si>
  <si>
    <t>１７　（株）大分国際貿易センター</t>
  </si>
  <si>
    <t>１８　（財）大分県総合雇用推進協会</t>
  </si>
  <si>
    <t>１９　（社団）大分県農業農村振興公社</t>
  </si>
  <si>
    <t>２０　（株）大分ボール種苗センター</t>
  </si>
  <si>
    <t>２１　（社団）大分県果実生産出荷安定基金協会</t>
  </si>
  <si>
    <t>２２　（財）大分県主要農作物改善協会</t>
  </si>
  <si>
    <t>２３　（社団）大分県畜産協会</t>
  </si>
  <si>
    <t>２４　（社団）大分県配合飼料価格安定基金協会</t>
  </si>
  <si>
    <t>２５　（社団）大分県生乳検査協会</t>
  </si>
  <si>
    <t>２６　九州乳業（株）</t>
  </si>
  <si>
    <t>２７　（財）大分県森林整備センター</t>
  </si>
  <si>
    <t>２８　（社団）大分県漁業海洋文化振興協会</t>
  </si>
  <si>
    <t>２９　（社団）大分県漁業公社</t>
  </si>
  <si>
    <t>３０　（財）大分県建設技術センター</t>
  </si>
  <si>
    <t>３１　大分県土地開発公社</t>
  </si>
  <si>
    <t>３２　大分県道路公社</t>
  </si>
  <si>
    <t>３３　（財）大分県公園協会</t>
  </si>
  <si>
    <t>３４　大分県住宅供給公社</t>
  </si>
  <si>
    <t>３５　（財）大分県奨学会</t>
  </si>
  <si>
    <t>３６　（財）大分県体育協会</t>
  </si>
  <si>
    <t>３７　（財）大分県防犯協会</t>
  </si>
  <si>
    <t>３８　（財）暴力追放大分県民会議</t>
  </si>
  <si>
    <t>　　　　　２．「資金不足比率」の早期健全化基準に相当する「経営健全化基準」は、公営競技を除き、一律 △20％である（公営競技は0％）。</t>
  </si>
  <si>
    <t>△3.75</t>
  </si>
  <si>
    <t>△5.00</t>
  </si>
  <si>
    <t>△8.75</t>
  </si>
  <si>
    <t>△25.00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</si>
</sst>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gray125">
        <bgColor theme="0" tint="-0.04997999966144562"/>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hair"/>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hair"/>
      <right style="hair"/>
      <top>
        <color indexed="63"/>
      </top>
      <bottom style="hair"/>
    </border>
    <border diagonalUp="1">
      <left style="hair"/>
      <right style="hair"/>
      <top style="hair"/>
      <bottom style="hair"/>
      <diagonal style="hair"/>
    </border>
    <border>
      <left style="hair"/>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thin"/>
    </border>
    <border>
      <left style="hair"/>
      <right style="thin"/>
      <top style="hair"/>
      <bottom style="thin"/>
    </border>
    <border>
      <left style="thin">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color indexed="8"/>
      </left>
      <right>
        <color indexed="63"/>
      </right>
      <top style="double">
        <color indexed="8"/>
      </top>
      <bottom style="hair">
        <color indexed="8"/>
      </bottom>
    </border>
    <border>
      <left style="hair">
        <color indexed="8"/>
      </left>
      <right>
        <color indexed="63"/>
      </right>
      <top>
        <color indexed="63"/>
      </top>
      <bottom>
        <color indexed="63"/>
      </bottom>
    </border>
    <border>
      <left style="hair">
        <color indexed="8"/>
      </left>
      <right style="hair"/>
      <top style="double">
        <color indexed="8"/>
      </top>
      <bottom style="hair">
        <color indexed="8"/>
      </bottom>
    </border>
    <border>
      <left>
        <color indexed="63"/>
      </left>
      <right style="hair">
        <color indexed="8"/>
      </right>
      <top style="hair">
        <color indexed="8"/>
      </top>
      <bottom>
        <color indexed="63"/>
      </bottom>
    </border>
    <border>
      <left style="hair"/>
      <right style="hair"/>
      <top style="hair">
        <color indexed="8"/>
      </top>
      <bottom>
        <color indexed="63"/>
      </bottom>
    </border>
    <border>
      <left style="hair"/>
      <right style="hair"/>
      <top>
        <color indexed="63"/>
      </top>
      <bottom>
        <color indexed="63"/>
      </bottom>
    </border>
    <border>
      <left style="hair">
        <color indexed="8"/>
      </left>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style="hair"/>
      <top style="hair"/>
      <bottom>
        <color indexed="63"/>
      </bottom>
    </border>
    <border>
      <left>
        <color indexed="63"/>
      </left>
      <right style="hair"/>
      <top>
        <color indexed="63"/>
      </top>
      <bottom style="hair"/>
    </border>
    <border diagonalUp="1">
      <left style="hair"/>
      <right style="hair"/>
      <top style="thin"/>
      <bottom style="thin"/>
      <diagonal style="thin"/>
    </border>
    <border>
      <left style="hair"/>
      <right style="thin"/>
      <top style="double"/>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double"/>
      <bottom>
        <color indexed="63"/>
      </bottom>
    </border>
    <border>
      <left>
        <color indexed="63"/>
      </left>
      <right style="thin"/>
      <top style="double"/>
      <bottom>
        <color indexed="63"/>
      </bottom>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8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4" fillId="33" borderId="0" xfId="0" applyFont="1" applyFill="1" applyAlignment="1">
      <alignment horizontal="left" vertical="center"/>
    </xf>
    <xf numFmtId="0" fontId="2" fillId="33" borderId="10" xfId="0" applyFont="1" applyFill="1" applyBorder="1" applyAlignment="1">
      <alignment vertical="center"/>
    </xf>
    <xf numFmtId="176" fontId="2" fillId="33" borderId="11" xfId="48" applyNumberFormat="1" applyFont="1" applyFill="1" applyBorder="1" applyAlignment="1">
      <alignment vertical="center" shrinkToFit="1"/>
    </xf>
    <xf numFmtId="176" fontId="2" fillId="33" borderId="12" xfId="48" applyNumberFormat="1" applyFont="1" applyFill="1" applyBorder="1" applyAlignment="1">
      <alignment vertical="center" shrinkToFi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horizontal="center" vertical="center"/>
    </xf>
    <xf numFmtId="176" fontId="2" fillId="33" borderId="26"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0" fontId="2" fillId="33" borderId="31"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178" fontId="2" fillId="33" borderId="34" xfId="0" applyNumberFormat="1" applyFont="1" applyFill="1" applyBorder="1" applyAlignment="1">
      <alignment horizontal="center" vertical="center" shrinkToFit="1"/>
    </xf>
    <xf numFmtId="182" fontId="2" fillId="33" borderId="34"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78" fontId="2" fillId="33" borderId="19" xfId="0" applyNumberFormat="1" applyFont="1" applyFill="1" applyBorder="1" applyAlignment="1">
      <alignment horizontal="center" vertical="center" shrinkToFit="1"/>
    </xf>
    <xf numFmtId="179" fontId="2" fillId="33" borderId="16"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8" fontId="2" fillId="33" borderId="35"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36" xfId="0" applyNumberFormat="1" applyFont="1" applyFill="1" applyBorder="1" applyAlignment="1">
      <alignment horizontal="center" vertical="center"/>
    </xf>
    <xf numFmtId="179" fontId="2" fillId="33" borderId="18"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9" fontId="2" fillId="33" borderId="37" xfId="0" applyNumberFormat="1" applyFont="1" applyFill="1" applyBorder="1" applyAlignment="1">
      <alignment horizontal="center" vertical="center" shrinkToFit="1"/>
    </xf>
    <xf numFmtId="181" fontId="2" fillId="33" borderId="18" xfId="0" applyNumberFormat="1" applyFont="1" applyFill="1" applyBorder="1" applyAlignment="1">
      <alignment horizontal="center" vertical="center"/>
    </xf>
    <xf numFmtId="181" fontId="2" fillId="33" borderId="36"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35" xfId="0" applyNumberFormat="1" applyFont="1" applyFill="1" applyBorder="1" applyAlignment="1">
      <alignment horizontal="center" vertical="center" shrinkToFit="1"/>
    </xf>
    <xf numFmtId="181" fontId="2" fillId="33" borderId="22" xfId="0" applyNumberFormat="1" applyFont="1" applyFill="1" applyBorder="1" applyAlignment="1">
      <alignment horizontal="center" vertical="center"/>
    </xf>
    <xf numFmtId="181" fontId="2" fillId="33" borderId="35" xfId="0" applyNumberFormat="1" applyFont="1" applyFill="1" applyBorder="1" applyAlignment="1">
      <alignment vertical="center"/>
    </xf>
    <xf numFmtId="181" fontId="2" fillId="33" borderId="22" xfId="0" applyNumberFormat="1" applyFont="1" applyFill="1" applyBorder="1" applyAlignment="1">
      <alignment vertical="center"/>
    </xf>
    <xf numFmtId="0" fontId="2" fillId="33" borderId="38" xfId="0" applyFont="1" applyFill="1" applyBorder="1" applyAlignment="1">
      <alignment horizontal="distributed" vertical="center" indent="1"/>
    </xf>
    <xf numFmtId="179" fontId="2" fillId="33" borderId="39"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81" fontId="2" fillId="33" borderId="40" xfId="0" applyNumberFormat="1" applyFont="1" applyFill="1" applyBorder="1" applyAlignment="1">
      <alignment vertical="center"/>
    </xf>
    <xf numFmtId="181" fontId="2" fillId="33" borderId="29" xfId="0" applyNumberFormat="1" applyFont="1" applyFill="1" applyBorder="1" applyAlignment="1">
      <alignment vertical="center"/>
    </xf>
    <xf numFmtId="178" fontId="2" fillId="33" borderId="28"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8" fontId="2" fillId="33" borderId="37" xfId="0" applyNumberFormat="1" applyFont="1" applyFill="1" applyBorder="1" applyAlignment="1">
      <alignment horizontal="center" vertical="center" shrinkToFit="1"/>
    </xf>
    <xf numFmtId="0" fontId="2" fillId="33" borderId="32"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38" xfId="0" applyFont="1" applyFill="1" applyBorder="1" applyAlignment="1">
      <alignment horizontal="left" vertical="center" shrinkToFit="1"/>
    </xf>
    <xf numFmtId="176" fontId="2" fillId="33" borderId="41" xfId="48" applyNumberFormat="1" applyFont="1" applyFill="1" applyBorder="1" applyAlignment="1">
      <alignment horizontal="right" vertical="center" shrinkToFit="1"/>
    </xf>
    <xf numFmtId="176" fontId="2" fillId="33" borderId="34" xfId="48" applyNumberFormat="1" applyFont="1" applyFill="1" applyBorder="1" applyAlignment="1">
      <alignment horizontal="right" vertical="center" shrinkToFit="1"/>
    </xf>
    <xf numFmtId="176" fontId="2" fillId="33" borderId="42" xfId="48" applyNumberFormat="1" applyFont="1" applyFill="1" applyBorder="1" applyAlignment="1">
      <alignment horizontal="right" vertical="center" shrinkToFit="1"/>
    </xf>
    <xf numFmtId="176" fontId="2" fillId="33" borderId="18" xfId="48" applyNumberFormat="1" applyFont="1" applyFill="1" applyBorder="1" applyAlignment="1">
      <alignment horizontal="right" vertical="center" shrinkToFit="1"/>
    </xf>
    <xf numFmtId="176" fontId="2" fillId="33" borderId="43" xfId="48" applyNumberFormat="1" applyFont="1" applyFill="1" applyBorder="1" applyAlignment="1">
      <alignment horizontal="right" vertical="center" shrinkToFit="1"/>
    </xf>
    <xf numFmtId="176" fontId="2" fillId="33" borderId="23" xfId="48" applyNumberFormat="1" applyFont="1" applyFill="1" applyBorder="1" applyAlignment="1">
      <alignment horizontal="right" vertical="center" shrinkToFit="1"/>
    </xf>
    <xf numFmtId="176" fontId="2" fillId="33" borderId="44" xfId="48" applyNumberFormat="1" applyFont="1" applyFill="1" applyBorder="1" applyAlignment="1">
      <alignment horizontal="right" vertical="center" shrinkToFit="1"/>
    </xf>
    <xf numFmtId="176" fontId="2" fillId="33" borderId="24" xfId="48" applyNumberFormat="1" applyFont="1" applyFill="1" applyBorder="1" applyAlignment="1">
      <alignment horizontal="right" vertical="center" shrinkToFit="1"/>
    </xf>
    <xf numFmtId="0" fontId="2" fillId="33" borderId="17"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176" fontId="2" fillId="33" borderId="41"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83" fontId="2" fillId="0" borderId="46" xfId="0" applyNumberFormat="1" applyFont="1" applyBorder="1" applyAlignment="1" quotePrefix="1">
      <alignment horizontal="left" vertical="center"/>
    </xf>
    <xf numFmtId="176" fontId="2" fillId="0" borderId="47" xfId="0" applyNumberFormat="1" applyFont="1" applyBorder="1" applyAlignment="1">
      <alignment horizontal="right" vertical="center"/>
    </xf>
    <xf numFmtId="183" fontId="2" fillId="0" borderId="48" xfId="0" applyNumberFormat="1" applyFont="1" applyBorder="1" applyAlignment="1">
      <alignment horizontal="right" vertical="center"/>
    </xf>
    <xf numFmtId="183" fontId="2" fillId="0" borderId="47" xfId="0" applyNumberFormat="1" applyFont="1" applyBorder="1" applyAlignment="1">
      <alignment horizontal="right" vertical="center"/>
    </xf>
    <xf numFmtId="183" fontId="2" fillId="0" borderId="49" xfId="0" applyNumberFormat="1" applyFont="1" applyBorder="1" applyAlignment="1">
      <alignment horizontal="right" vertical="center"/>
    </xf>
    <xf numFmtId="183" fontId="2" fillId="0" borderId="50" xfId="0" applyNumberFormat="1" applyFont="1" applyBorder="1" applyAlignment="1">
      <alignment horizontal="right" vertical="center"/>
    </xf>
    <xf numFmtId="183" fontId="2" fillId="0" borderId="51" xfId="0" applyNumberFormat="1" applyFont="1" applyBorder="1" applyAlignment="1">
      <alignment vertical="center" wrapText="1"/>
    </xf>
    <xf numFmtId="183" fontId="2" fillId="0" borderId="52" xfId="0" applyNumberFormat="1" applyFont="1" applyBorder="1" applyAlignment="1">
      <alignment vertical="center" wrapText="1"/>
    </xf>
    <xf numFmtId="183" fontId="2" fillId="0" borderId="0" xfId="0" applyNumberFormat="1" applyFont="1" applyBorder="1" applyAlignment="1">
      <alignment vertical="center" wrapText="1"/>
    </xf>
    <xf numFmtId="183" fontId="2" fillId="0" borderId="34" xfId="0" applyNumberFormat="1" applyFont="1" applyBorder="1" applyAlignment="1">
      <alignment horizontal="right" vertical="center" wrapText="1"/>
    </xf>
    <xf numFmtId="183" fontId="2" fillId="0" borderId="53" xfId="0" applyNumberFormat="1" applyFont="1" applyBorder="1" applyAlignment="1">
      <alignment horizontal="right" vertical="center" wrapText="1"/>
    </xf>
    <xf numFmtId="183" fontId="2" fillId="0" borderId="54" xfId="0" applyNumberFormat="1" applyFont="1" applyBorder="1" applyAlignment="1">
      <alignment horizontal="right" vertical="center" wrapText="1"/>
    </xf>
    <xf numFmtId="183" fontId="2" fillId="0" borderId="55" xfId="0" applyNumberFormat="1" applyFont="1" applyBorder="1" applyAlignment="1">
      <alignment horizontal="right" vertical="center"/>
    </xf>
    <xf numFmtId="183" fontId="2" fillId="0" borderId="5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57" xfId="0" applyNumberFormat="1" applyFont="1" applyBorder="1" applyAlignment="1">
      <alignment horizontal="right" vertical="center"/>
    </xf>
    <xf numFmtId="176" fontId="2" fillId="33" borderId="17" xfId="0" applyNumberFormat="1" applyFont="1" applyFill="1" applyBorder="1" applyAlignment="1">
      <alignment horizontal="center" vertical="center" shrinkToFit="1"/>
    </xf>
    <xf numFmtId="183" fontId="2" fillId="0" borderId="58" xfId="0" applyNumberFormat="1" applyFont="1" applyBorder="1" applyAlignment="1">
      <alignment horizontal="center" vertical="center"/>
    </xf>
    <xf numFmtId="183" fontId="2" fillId="0" borderId="59" xfId="0" applyNumberFormat="1" applyFont="1" applyBorder="1" applyAlignment="1">
      <alignment horizontal="center" vertical="center"/>
    </xf>
    <xf numFmtId="183" fontId="2" fillId="0" borderId="60" xfId="0" applyNumberFormat="1" applyFont="1" applyBorder="1" applyAlignment="1">
      <alignment horizontal="right" vertical="center"/>
    </xf>
    <xf numFmtId="176" fontId="2" fillId="33" borderId="61" xfId="0" applyNumberFormat="1" applyFont="1" applyFill="1" applyBorder="1" applyAlignment="1">
      <alignment vertical="center" shrinkToFit="1"/>
    </xf>
    <xf numFmtId="176" fontId="2" fillId="33" borderId="62" xfId="0" applyNumberFormat="1" applyFont="1" applyFill="1" applyBorder="1" applyAlignment="1">
      <alignment vertical="center" shrinkToFit="1"/>
    </xf>
    <xf numFmtId="176" fontId="2" fillId="33" borderId="60" xfId="0" applyNumberFormat="1" applyFont="1" applyFill="1" applyBorder="1" applyAlignment="1">
      <alignment vertical="center" shrinkToFit="1"/>
    </xf>
    <xf numFmtId="176" fontId="2" fillId="33" borderId="63" xfId="0" applyNumberFormat="1" applyFont="1" applyFill="1" applyBorder="1" applyAlignment="1">
      <alignment vertical="center" shrinkToFit="1"/>
    </xf>
    <xf numFmtId="176" fontId="2" fillId="33" borderId="64" xfId="0" applyNumberFormat="1" applyFont="1" applyFill="1" applyBorder="1" applyAlignment="1">
      <alignment vertical="center" shrinkToFit="1"/>
    </xf>
    <xf numFmtId="176" fontId="2" fillId="33" borderId="34" xfId="0" applyNumberFormat="1" applyFont="1" applyFill="1" applyBorder="1" applyAlignment="1">
      <alignment horizontal="right" vertical="center" shrinkToFit="1"/>
    </xf>
    <xf numFmtId="176" fontId="2" fillId="33" borderId="64" xfId="0" applyNumberFormat="1" applyFont="1" applyFill="1" applyBorder="1" applyAlignment="1">
      <alignment horizontal="right" vertical="center" shrinkToFit="1"/>
    </xf>
    <xf numFmtId="176" fontId="2" fillId="33" borderId="60" xfId="0" applyNumberFormat="1" applyFont="1" applyFill="1" applyBorder="1" applyAlignment="1">
      <alignment horizontal="right" vertical="center" shrinkToFit="1"/>
    </xf>
    <xf numFmtId="178" fontId="2" fillId="0" borderId="65" xfId="0" applyNumberFormat="1" applyFont="1" applyFill="1" applyBorder="1" applyAlignment="1">
      <alignment horizontal="center" vertical="center" shrinkToFit="1"/>
    </xf>
    <xf numFmtId="183" fontId="2" fillId="0" borderId="53" xfId="0" applyNumberFormat="1" applyFont="1" applyFill="1" applyBorder="1" applyAlignment="1">
      <alignment horizontal="right" vertical="center" wrapText="1"/>
    </xf>
    <xf numFmtId="183" fontId="2" fillId="0" borderId="54" xfId="0" applyNumberFormat="1" applyFont="1" applyFill="1" applyBorder="1" applyAlignment="1">
      <alignment horizontal="right" vertical="center" wrapText="1"/>
    </xf>
    <xf numFmtId="183" fontId="2" fillId="0" borderId="48" xfId="0" applyNumberFormat="1" applyFont="1" applyFill="1" applyBorder="1" applyAlignment="1">
      <alignment horizontal="right" vertical="center"/>
    </xf>
    <xf numFmtId="183" fontId="2" fillId="0" borderId="47" xfId="0" applyNumberFormat="1" applyFont="1" applyFill="1" applyBorder="1" applyAlignment="1">
      <alignment horizontal="right" vertical="center"/>
    </xf>
    <xf numFmtId="176" fontId="2" fillId="33" borderId="66" xfId="48" applyNumberFormat="1" applyFont="1" applyFill="1" applyBorder="1" applyAlignment="1">
      <alignment horizontal="right" vertical="center" shrinkToFit="1"/>
    </xf>
    <xf numFmtId="176" fontId="2" fillId="33" borderId="0" xfId="0" applyNumberFormat="1" applyFont="1" applyFill="1" applyAlignment="1">
      <alignment vertical="center"/>
    </xf>
    <xf numFmtId="176" fontId="2" fillId="0" borderId="34" xfId="0" applyNumberFormat="1" applyFont="1" applyFill="1" applyBorder="1" applyAlignment="1">
      <alignment vertical="center" shrinkToFit="1"/>
    </xf>
    <xf numFmtId="0" fontId="2" fillId="0" borderId="33" xfId="0" applyFont="1" applyFill="1" applyBorder="1" applyAlignment="1">
      <alignment horizontal="left" vertical="center" shrinkToFit="1"/>
    </xf>
    <xf numFmtId="176" fontId="2" fillId="0" borderId="42"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33" borderId="16" xfId="0" applyNumberFormat="1" applyFont="1" applyFill="1" applyBorder="1" applyAlignment="1">
      <alignment horizontal="center" vertical="center" shrinkToFit="1"/>
    </xf>
    <xf numFmtId="176" fontId="2" fillId="33" borderId="34" xfId="0" applyNumberFormat="1" applyFont="1" applyFill="1" applyBorder="1" applyAlignment="1">
      <alignment horizontal="center" vertical="center" shrinkToFit="1"/>
    </xf>
    <xf numFmtId="0" fontId="2" fillId="33" borderId="14" xfId="0" applyFont="1" applyFill="1" applyBorder="1" applyAlignment="1">
      <alignment horizontal="center" vertical="center" shrinkToFit="1"/>
    </xf>
    <xf numFmtId="176" fontId="2" fillId="33" borderId="11" xfId="0" applyNumberFormat="1" applyFont="1" applyFill="1" applyBorder="1" applyAlignment="1">
      <alignment vertical="center" shrinkToFit="1"/>
    </xf>
    <xf numFmtId="176" fontId="2" fillId="33" borderId="12" xfId="0" applyNumberFormat="1" applyFont="1" applyFill="1" applyBorder="1" applyAlignment="1">
      <alignment vertical="center" shrinkToFit="1"/>
    </xf>
    <xf numFmtId="176" fontId="2" fillId="33" borderId="67" xfId="0" applyNumberFormat="1" applyFont="1" applyFill="1" applyBorder="1" applyAlignment="1">
      <alignment vertical="center" shrinkToFit="1"/>
    </xf>
    <xf numFmtId="180" fontId="2" fillId="33" borderId="17" xfId="42" applyNumberFormat="1" applyFont="1" applyFill="1" applyBorder="1" applyAlignment="1">
      <alignment vertical="center" shrinkToFit="1"/>
    </xf>
    <xf numFmtId="176" fontId="42" fillId="33" borderId="41" xfId="48" applyNumberFormat="1" applyFont="1" applyFill="1" applyBorder="1" applyAlignment="1">
      <alignment horizontal="right" vertical="center" shrinkToFit="1"/>
    </xf>
    <xf numFmtId="176" fontId="42" fillId="33" borderId="34" xfId="48" applyNumberFormat="1" applyFont="1" applyFill="1" applyBorder="1" applyAlignment="1">
      <alignment horizontal="right" vertical="center" shrinkToFit="1"/>
    </xf>
    <xf numFmtId="176" fontId="42" fillId="33" borderId="34" xfId="0" applyNumberFormat="1" applyFont="1" applyFill="1" applyBorder="1" applyAlignment="1">
      <alignment vertical="center" shrinkToFit="1"/>
    </xf>
    <xf numFmtId="0" fontId="1" fillId="34" borderId="68" xfId="0" applyFont="1" applyFill="1" applyBorder="1" applyAlignment="1">
      <alignment horizontal="center" vertical="center" wrapText="1"/>
    </xf>
    <xf numFmtId="0" fontId="1" fillId="34" borderId="69" xfId="0" applyFont="1" applyFill="1" applyBorder="1" applyAlignment="1">
      <alignment horizontal="center" vertical="center" wrapText="1"/>
    </xf>
    <xf numFmtId="0" fontId="1" fillId="34" borderId="70" xfId="0" applyFont="1" applyFill="1" applyBorder="1" applyAlignment="1">
      <alignment horizontal="center" vertical="center" wrapText="1"/>
    </xf>
    <xf numFmtId="0" fontId="1" fillId="34" borderId="71" xfId="0" applyFont="1" applyFill="1" applyBorder="1" applyAlignment="1">
      <alignment horizontal="center" vertical="center" wrapText="1"/>
    </xf>
    <xf numFmtId="0" fontId="2" fillId="34" borderId="71"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wrapText="1"/>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xf>
    <xf numFmtId="0" fontId="2" fillId="33" borderId="76" xfId="0" applyFont="1" applyFill="1" applyBorder="1" applyAlignment="1">
      <alignment horizontal="left" vertical="center" shrinkToFit="1"/>
    </xf>
    <xf numFmtId="0" fontId="2" fillId="33" borderId="77" xfId="0" applyFont="1" applyFill="1" applyBorder="1" applyAlignment="1">
      <alignment horizontal="left" vertical="center" shrinkToFit="1"/>
    </xf>
    <xf numFmtId="0" fontId="2" fillId="33" borderId="53" xfId="0" applyFont="1" applyFill="1" applyBorder="1" applyAlignment="1">
      <alignment horizontal="left" vertical="center" shrinkToFit="1"/>
    </xf>
    <xf numFmtId="0" fontId="2" fillId="33" borderId="78" xfId="0" applyFont="1" applyFill="1" applyBorder="1" applyAlignment="1">
      <alignment horizontal="left" vertical="center" shrinkToFit="1"/>
    </xf>
    <xf numFmtId="0" fontId="2" fillId="33" borderId="79" xfId="0" applyFont="1" applyFill="1" applyBorder="1" applyAlignment="1">
      <alignment horizontal="left" vertical="center" shrinkToFit="1"/>
    </xf>
    <xf numFmtId="0" fontId="2" fillId="33" borderId="80" xfId="0" applyFont="1" applyFill="1" applyBorder="1" applyAlignment="1">
      <alignment horizontal="left" vertical="center" shrinkToFit="1"/>
    </xf>
    <xf numFmtId="0" fontId="2" fillId="33" borderId="81" xfId="0" applyFont="1" applyFill="1" applyBorder="1" applyAlignment="1">
      <alignment horizontal="left" vertical="center" shrinkToFit="1"/>
    </xf>
    <xf numFmtId="0" fontId="2" fillId="33" borderId="82" xfId="0" applyFont="1" applyFill="1" applyBorder="1" applyAlignment="1">
      <alignment horizontal="left" vertical="center" shrinkToFit="1"/>
    </xf>
    <xf numFmtId="0" fontId="2" fillId="34" borderId="83" xfId="0" applyFont="1" applyFill="1" applyBorder="1" applyAlignment="1">
      <alignment horizontal="center" vertical="center"/>
    </xf>
    <xf numFmtId="0" fontId="2" fillId="34" borderId="84" xfId="0" applyFont="1" applyFill="1" applyBorder="1" applyAlignment="1">
      <alignment horizontal="center" vertical="center"/>
    </xf>
    <xf numFmtId="0" fontId="2" fillId="34" borderId="85" xfId="0" applyFont="1" applyFill="1" applyBorder="1" applyAlignment="1">
      <alignment horizontal="center" vertical="center" wrapText="1"/>
    </xf>
    <xf numFmtId="0" fontId="2" fillId="34" borderId="86" xfId="0" applyFont="1" applyFill="1" applyBorder="1" applyAlignment="1">
      <alignment horizontal="center" vertical="center" wrapText="1"/>
    </xf>
    <xf numFmtId="0" fontId="1" fillId="34" borderId="85" xfId="0" applyFont="1" applyFill="1" applyBorder="1" applyAlignment="1">
      <alignment horizontal="center" vertical="center" wrapText="1"/>
    </xf>
    <xf numFmtId="0" fontId="1" fillId="34" borderId="86" xfId="0" applyFont="1" applyFill="1" applyBorder="1" applyAlignment="1">
      <alignment horizontal="center" vertical="center" wrapText="1"/>
    </xf>
    <xf numFmtId="0" fontId="2" fillId="34" borderId="85" xfId="0" applyFont="1" applyFill="1" applyBorder="1" applyAlignment="1">
      <alignment horizontal="center" vertical="center"/>
    </xf>
    <xf numFmtId="0" fontId="2" fillId="34" borderId="86" xfId="0" applyFont="1" applyFill="1" applyBorder="1" applyAlignment="1">
      <alignment horizontal="center" vertical="center"/>
    </xf>
    <xf numFmtId="0" fontId="2" fillId="34" borderId="87" xfId="0" applyFont="1" applyFill="1" applyBorder="1" applyAlignment="1">
      <alignment horizontal="center" vertical="center"/>
    </xf>
    <xf numFmtId="0" fontId="2" fillId="34" borderId="88" xfId="0" applyFont="1" applyFill="1" applyBorder="1" applyAlignment="1">
      <alignment horizontal="center" vertical="center"/>
    </xf>
    <xf numFmtId="0" fontId="2" fillId="34" borderId="89" xfId="0" applyFont="1" applyFill="1" applyBorder="1" applyAlignment="1">
      <alignment horizontal="center" vertical="center"/>
    </xf>
    <xf numFmtId="0" fontId="2" fillId="34" borderId="90" xfId="0" applyFont="1" applyFill="1" applyBorder="1" applyAlignment="1">
      <alignment horizontal="center" vertical="center"/>
    </xf>
    <xf numFmtId="0" fontId="2" fillId="34" borderId="83" xfId="0" applyFont="1" applyFill="1" applyBorder="1" applyAlignment="1">
      <alignment horizontal="center" vertical="center" wrapText="1"/>
    </xf>
    <xf numFmtId="0" fontId="1" fillId="34" borderId="86" xfId="0" applyFont="1" applyFill="1" applyBorder="1" applyAlignment="1">
      <alignment horizontal="center" vertical="center"/>
    </xf>
    <xf numFmtId="0" fontId="1" fillId="35" borderId="85" xfId="0" applyFont="1" applyFill="1" applyBorder="1" applyAlignment="1">
      <alignment horizontal="center" vertical="center" wrapText="1"/>
    </xf>
    <xf numFmtId="0" fontId="1" fillId="35" borderId="86" xfId="0" applyFont="1" applyFill="1" applyBorder="1" applyAlignment="1">
      <alignment horizontal="center" vertical="center"/>
    </xf>
    <xf numFmtId="0" fontId="2" fillId="35" borderId="89" xfId="0" applyFont="1" applyFill="1" applyBorder="1" applyAlignment="1">
      <alignment horizontal="center" vertical="center" wrapText="1"/>
    </xf>
    <xf numFmtId="0" fontId="2" fillId="35" borderId="90" xfId="0" applyFont="1" applyFill="1" applyBorder="1" applyAlignment="1">
      <alignment horizontal="center" vertical="center"/>
    </xf>
    <xf numFmtId="0" fontId="2" fillId="35" borderId="85" xfId="0" applyFont="1" applyFill="1" applyBorder="1" applyAlignment="1">
      <alignment horizontal="center" vertical="center" wrapText="1"/>
    </xf>
    <xf numFmtId="0" fontId="2" fillId="35" borderId="86" xfId="0" applyFont="1" applyFill="1" applyBorder="1" applyAlignment="1">
      <alignment horizontal="center" vertical="center"/>
    </xf>
    <xf numFmtId="0" fontId="1" fillId="35" borderId="86" xfId="0" applyFont="1" applyFill="1" applyBorder="1" applyAlignment="1">
      <alignment horizontal="center" vertical="center" wrapText="1"/>
    </xf>
    <xf numFmtId="0" fontId="2" fillId="35" borderId="87" xfId="0" applyFont="1" applyFill="1" applyBorder="1" applyAlignment="1">
      <alignment horizontal="center" vertical="center" shrinkToFit="1"/>
    </xf>
    <xf numFmtId="0" fontId="2" fillId="35" borderId="88" xfId="0" applyFont="1" applyFill="1" applyBorder="1" applyAlignment="1">
      <alignment horizontal="center" vertical="center" shrinkToFit="1"/>
    </xf>
    <xf numFmtId="0" fontId="2" fillId="35" borderId="83" xfId="0" applyFont="1" applyFill="1" applyBorder="1" applyAlignment="1">
      <alignment horizontal="center" vertical="center" wrapText="1"/>
    </xf>
    <xf numFmtId="0" fontId="2" fillId="35" borderId="84" xfId="0" applyFont="1" applyFill="1" applyBorder="1" applyAlignment="1">
      <alignment horizontal="center" vertical="center"/>
    </xf>
    <xf numFmtId="183" fontId="2" fillId="0" borderId="91" xfId="0" applyNumberFormat="1" applyFont="1" applyBorder="1" applyAlignment="1" quotePrefix="1">
      <alignment horizontal="left" vertical="center"/>
    </xf>
    <xf numFmtId="183" fontId="2" fillId="0" borderId="92"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7.25390625" style="1" customWidth="1"/>
    <col min="2" max="8" width="9.00390625" style="1" customWidth="1"/>
    <col min="9" max="16384" width="9.00390625" style="1" customWidth="1"/>
  </cols>
  <sheetData>
    <row r="1" spans="1:13" ht="21" customHeight="1">
      <c r="A1" s="5" t="s">
        <v>33</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11</v>
      </c>
    </row>
    <row r="4" spans="1:10" ht="21.75" customHeight="1" thickBot="1">
      <c r="A4" s="7" t="s">
        <v>97</v>
      </c>
      <c r="B4" s="9"/>
      <c r="G4" s="134" t="s">
        <v>53</v>
      </c>
      <c r="H4" s="135" t="s">
        <v>54</v>
      </c>
      <c r="I4" s="136" t="s">
        <v>55</v>
      </c>
      <c r="J4" s="137" t="s">
        <v>56</v>
      </c>
    </row>
    <row r="5" spans="7:10" ht="21.75" customHeight="1" thickTop="1">
      <c r="G5" s="10">
        <f>130027958/1000</f>
        <v>130027.958</v>
      </c>
      <c r="H5" s="11">
        <f>166990580/1000</f>
        <v>166990.58</v>
      </c>
      <c r="I5" s="12">
        <f>(18501572/1000)-1</f>
        <v>18500.572</v>
      </c>
      <c r="J5" s="13">
        <f>315520110/1000</f>
        <v>315520.11</v>
      </c>
    </row>
    <row r="6" ht="14.25">
      <c r="A6" s="6" t="s">
        <v>2</v>
      </c>
    </row>
    <row r="7" spans="8:9" ht="10.5">
      <c r="H7" s="3" t="s">
        <v>11</v>
      </c>
      <c r="I7" s="3"/>
    </row>
    <row r="8" spans="1:8" ht="13.5" customHeight="1">
      <c r="A8" s="161" t="s">
        <v>0</v>
      </c>
      <c r="B8" s="153" t="s">
        <v>3</v>
      </c>
      <c r="C8" s="159" t="s">
        <v>4</v>
      </c>
      <c r="D8" s="159" t="s">
        <v>5</v>
      </c>
      <c r="E8" s="159" t="s">
        <v>6</v>
      </c>
      <c r="F8" s="155" t="s">
        <v>58</v>
      </c>
      <c r="G8" s="159" t="s">
        <v>7</v>
      </c>
      <c r="H8" s="163" t="s">
        <v>8</v>
      </c>
    </row>
    <row r="9" spans="1:8" ht="13.5" customHeight="1" thickBot="1">
      <c r="A9" s="162"/>
      <c r="B9" s="154"/>
      <c r="C9" s="160"/>
      <c r="D9" s="160"/>
      <c r="E9" s="160"/>
      <c r="F9" s="156"/>
      <c r="G9" s="160"/>
      <c r="H9" s="164"/>
    </row>
    <row r="10" spans="1:8" ht="20.25" customHeight="1" thickTop="1">
      <c r="A10" s="68" t="s">
        <v>75</v>
      </c>
      <c r="B10" s="71">
        <v>592430</v>
      </c>
      <c r="C10" s="72">
        <v>579212</v>
      </c>
      <c r="D10" s="72">
        <f>B10-C10</f>
        <v>13218</v>
      </c>
      <c r="E10" s="72">
        <v>2368</v>
      </c>
      <c r="F10" s="72">
        <v>17299</v>
      </c>
      <c r="G10" s="72" t="s">
        <v>81</v>
      </c>
      <c r="H10" s="79"/>
    </row>
    <row r="11" spans="1:8" ht="20.25" customHeight="1">
      <c r="A11" s="68" t="s">
        <v>74</v>
      </c>
      <c r="B11" s="71">
        <v>122933</v>
      </c>
      <c r="C11" s="72">
        <v>122933</v>
      </c>
      <c r="D11" s="72" t="s">
        <v>64</v>
      </c>
      <c r="E11" s="72" t="s">
        <v>64</v>
      </c>
      <c r="F11" s="72">
        <v>91789</v>
      </c>
      <c r="G11" s="72">
        <v>994147</v>
      </c>
      <c r="H11" s="79"/>
    </row>
    <row r="12" spans="1:8" ht="20.25" customHeight="1">
      <c r="A12" s="68" t="s">
        <v>73</v>
      </c>
      <c r="B12" s="71">
        <v>281</v>
      </c>
      <c r="C12" s="72">
        <v>74</v>
      </c>
      <c r="D12" s="72">
        <f>B12-C12</f>
        <v>207</v>
      </c>
      <c r="E12" s="72" t="s">
        <v>64</v>
      </c>
      <c r="F12" s="72">
        <v>5</v>
      </c>
      <c r="G12" s="72">
        <v>408</v>
      </c>
      <c r="H12" s="79"/>
    </row>
    <row r="13" spans="1:8" ht="20.25" customHeight="1">
      <c r="A13" s="68" t="s">
        <v>72</v>
      </c>
      <c r="B13" s="71">
        <v>175</v>
      </c>
      <c r="C13" s="72">
        <v>175</v>
      </c>
      <c r="D13" s="72">
        <f aca="true" t="shared" si="0" ref="D13:D19">B13-C13</f>
        <v>0</v>
      </c>
      <c r="E13" s="72">
        <v>0</v>
      </c>
      <c r="F13" s="72">
        <v>35</v>
      </c>
      <c r="G13" s="72" t="s">
        <v>64</v>
      </c>
      <c r="H13" s="79"/>
    </row>
    <row r="14" spans="1:8" ht="20.25" customHeight="1">
      <c r="A14" s="68" t="s">
        <v>71</v>
      </c>
      <c r="B14" s="71">
        <v>1374</v>
      </c>
      <c r="C14" s="72">
        <v>558</v>
      </c>
      <c r="D14" s="72">
        <f t="shared" si="0"/>
        <v>816</v>
      </c>
      <c r="E14" s="72">
        <v>4</v>
      </c>
      <c r="F14" s="72">
        <v>3</v>
      </c>
      <c r="G14" s="72">
        <v>2973</v>
      </c>
      <c r="H14" s="79"/>
    </row>
    <row r="15" spans="1:8" ht="20.25" customHeight="1">
      <c r="A15" s="68" t="s">
        <v>70</v>
      </c>
      <c r="B15" s="131">
        <v>707</v>
      </c>
      <c r="C15" s="72">
        <v>59</v>
      </c>
      <c r="D15" s="72">
        <f t="shared" si="0"/>
        <v>648</v>
      </c>
      <c r="E15" s="72" t="s">
        <v>64</v>
      </c>
      <c r="F15" s="72">
        <v>23</v>
      </c>
      <c r="G15" s="72">
        <v>333</v>
      </c>
      <c r="H15" s="79"/>
    </row>
    <row r="16" spans="1:8" ht="20.25" customHeight="1">
      <c r="A16" s="68" t="s">
        <v>69</v>
      </c>
      <c r="B16" s="71">
        <v>1375</v>
      </c>
      <c r="C16" s="72">
        <v>795</v>
      </c>
      <c r="D16" s="72">
        <f t="shared" si="0"/>
        <v>580</v>
      </c>
      <c r="E16" s="72">
        <v>3</v>
      </c>
      <c r="F16" s="72">
        <v>189</v>
      </c>
      <c r="G16" s="72" t="s">
        <v>64</v>
      </c>
      <c r="H16" s="79"/>
    </row>
    <row r="17" spans="1:8" ht="20.25" customHeight="1">
      <c r="A17" s="68" t="s">
        <v>68</v>
      </c>
      <c r="B17" s="71">
        <v>378</v>
      </c>
      <c r="C17" s="132">
        <f>57-1</f>
        <v>56</v>
      </c>
      <c r="D17" s="72">
        <f t="shared" si="0"/>
        <v>322</v>
      </c>
      <c r="E17" s="72">
        <v>5</v>
      </c>
      <c r="F17" s="72">
        <v>1</v>
      </c>
      <c r="G17" s="72" t="s">
        <v>64</v>
      </c>
      <c r="H17" s="79"/>
    </row>
    <row r="18" spans="1:8" ht="20.25" customHeight="1">
      <c r="A18" s="69" t="s">
        <v>67</v>
      </c>
      <c r="B18" s="73">
        <v>602</v>
      </c>
      <c r="C18" s="74">
        <v>559</v>
      </c>
      <c r="D18" s="72">
        <f t="shared" si="0"/>
        <v>43</v>
      </c>
      <c r="E18" s="74">
        <v>43</v>
      </c>
      <c r="F18" s="74">
        <v>293</v>
      </c>
      <c r="G18" s="74">
        <v>2790</v>
      </c>
      <c r="H18" s="80"/>
    </row>
    <row r="19" spans="1:8" ht="20.25" customHeight="1">
      <c r="A19" s="69" t="s">
        <v>66</v>
      </c>
      <c r="B19" s="73">
        <v>2329</v>
      </c>
      <c r="C19" s="74">
        <f>2179</f>
        <v>2179</v>
      </c>
      <c r="D19" s="72">
        <f t="shared" si="0"/>
        <v>150</v>
      </c>
      <c r="E19" s="74">
        <v>141</v>
      </c>
      <c r="F19" s="74" t="s">
        <v>64</v>
      </c>
      <c r="G19" s="74" t="s">
        <v>64</v>
      </c>
      <c r="H19" s="80"/>
    </row>
    <row r="20" spans="1:8" ht="20.25" customHeight="1">
      <c r="A20" s="70" t="s">
        <v>65</v>
      </c>
      <c r="B20" s="75">
        <v>1996</v>
      </c>
      <c r="C20" s="76">
        <v>1990</v>
      </c>
      <c r="D20" s="76">
        <f>B20-C20</f>
        <v>6</v>
      </c>
      <c r="E20" s="76">
        <v>6</v>
      </c>
      <c r="F20" s="76" t="s">
        <v>64</v>
      </c>
      <c r="G20" s="76" t="s">
        <v>64</v>
      </c>
      <c r="H20" s="81"/>
    </row>
    <row r="21" spans="1:8" ht="20.25" customHeight="1">
      <c r="A21" s="30" t="s">
        <v>1</v>
      </c>
      <c r="B21" s="77">
        <v>632449</v>
      </c>
      <c r="C21" s="78">
        <v>616459</v>
      </c>
      <c r="D21" s="78">
        <f>B21-C21</f>
        <v>15990</v>
      </c>
      <c r="E21" s="78">
        <f>SUM(E10:E20)</f>
        <v>2570</v>
      </c>
      <c r="F21" s="118"/>
      <c r="G21" s="78">
        <f>SUM(G10:G20)</f>
        <v>1000651</v>
      </c>
      <c r="H21" s="82"/>
    </row>
    <row r="22" ht="9.75" customHeight="1">
      <c r="D22" s="119"/>
    </row>
    <row r="23" ht="14.25">
      <c r="A23" s="6" t="s">
        <v>9</v>
      </c>
    </row>
    <row r="24" spans="9:12" ht="10.5">
      <c r="I24" s="3" t="s">
        <v>11</v>
      </c>
      <c r="K24" s="3"/>
      <c r="L24" s="3"/>
    </row>
    <row r="25" spans="1:9" ht="13.5" customHeight="1">
      <c r="A25" s="161" t="s">
        <v>0</v>
      </c>
      <c r="B25" s="165" t="s">
        <v>44</v>
      </c>
      <c r="C25" s="155" t="s">
        <v>45</v>
      </c>
      <c r="D25" s="155" t="s">
        <v>46</v>
      </c>
      <c r="E25" s="157" t="s">
        <v>47</v>
      </c>
      <c r="F25" s="155" t="s">
        <v>58</v>
      </c>
      <c r="G25" s="155" t="s">
        <v>10</v>
      </c>
      <c r="H25" s="157" t="s">
        <v>42</v>
      </c>
      <c r="I25" s="163" t="s">
        <v>8</v>
      </c>
    </row>
    <row r="26" spans="1:9" ht="13.5" customHeight="1" thickBot="1">
      <c r="A26" s="162"/>
      <c r="B26" s="154"/>
      <c r="C26" s="160"/>
      <c r="D26" s="160"/>
      <c r="E26" s="166"/>
      <c r="F26" s="156"/>
      <c r="G26" s="156"/>
      <c r="H26" s="158"/>
      <c r="I26" s="164"/>
    </row>
    <row r="27" spans="1:9" ht="21" customHeight="1" thickTop="1">
      <c r="A27" s="85" t="s">
        <v>99</v>
      </c>
      <c r="B27" s="116">
        <v>14785</v>
      </c>
      <c r="C27" s="117">
        <v>15033</v>
      </c>
      <c r="D27" s="86">
        <f>B27-C27</f>
        <v>-248</v>
      </c>
      <c r="E27" s="15">
        <f>ROUND(2432714/1000,0)</f>
        <v>2433</v>
      </c>
      <c r="F27" s="100">
        <v>1940</v>
      </c>
      <c r="G27" s="97">
        <v>11129</v>
      </c>
      <c r="H27" s="15">
        <f>8191271/1000</f>
        <v>8191.271</v>
      </c>
      <c r="I27" s="101" t="s">
        <v>82</v>
      </c>
    </row>
    <row r="28" spans="1:9" ht="21" customHeight="1">
      <c r="A28" s="85" t="s">
        <v>100</v>
      </c>
      <c r="B28" s="87">
        <v>2460</v>
      </c>
      <c r="C28" s="88">
        <v>2096</v>
      </c>
      <c r="D28" s="88">
        <f>B28-C28</f>
        <v>364</v>
      </c>
      <c r="E28" s="84">
        <f>ROUND(5669649/1000,0)</f>
        <v>5670</v>
      </c>
      <c r="F28" s="98" t="s">
        <v>81</v>
      </c>
      <c r="G28" s="98">
        <v>4417</v>
      </c>
      <c r="H28" s="72" t="s">
        <v>64</v>
      </c>
      <c r="I28" s="101" t="s">
        <v>82</v>
      </c>
    </row>
    <row r="29" spans="1:9" ht="21" customHeight="1">
      <c r="A29" s="85" t="s">
        <v>101</v>
      </c>
      <c r="B29" s="89">
        <v>2141</v>
      </c>
      <c r="C29" s="90">
        <v>1532</v>
      </c>
      <c r="D29" s="90">
        <f>B29-C29</f>
        <v>609</v>
      </c>
      <c r="E29" s="133">
        <f>ROUND((5719649/1000)-1,0)</f>
        <v>5719</v>
      </c>
      <c r="F29" s="90" t="s">
        <v>81</v>
      </c>
      <c r="G29" s="90">
        <v>4901</v>
      </c>
      <c r="H29" s="72" t="s">
        <v>64</v>
      </c>
      <c r="I29" s="101" t="s">
        <v>82</v>
      </c>
    </row>
    <row r="30" spans="1:9" ht="10.5" customHeight="1">
      <c r="A30" s="178" t="s">
        <v>76</v>
      </c>
      <c r="B30" s="91" t="s">
        <v>77</v>
      </c>
      <c r="C30" s="92" t="s">
        <v>78</v>
      </c>
      <c r="D30" s="93" t="s">
        <v>79</v>
      </c>
      <c r="E30" s="109"/>
      <c r="F30" s="103"/>
      <c r="G30" s="102"/>
      <c r="H30" s="105"/>
      <c r="I30" s="106"/>
    </row>
    <row r="31" spans="1:9" ht="10.5" customHeight="1">
      <c r="A31" s="179"/>
      <c r="B31" s="114">
        <v>96</v>
      </c>
      <c r="C31" s="115">
        <v>96</v>
      </c>
      <c r="D31" s="94">
        <f>B31-C31</f>
        <v>0</v>
      </c>
      <c r="E31" s="110" t="s">
        <v>81</v>
      </c>
      <c r="F31" s="104" t="s">
        <v>81</v>
      </c>
      <c r="G31" s="99">
        <v>7004</v>
      </c>
      <c r="H31" s="110" t="s">
        <v>81</v>
      </c>
      <c r="I31" s="16"/>
    </row>
    <row r="32" spans="1:9" ht="10.5" customHeight="1">
      <c r="A32" s="178" t="s">
        <v>80</v>
      </c>
      <c r="B32" s="91" t="s">
        <v>77</v>
      </c>
      <c r="C32" s="92" t="s">
        <v>78</v>
      </c>
      <c r="D32" s="93" t="s">
        <v>79</v>
      </c>
      <c r="E32" s="111"/>
      <c r="F32" s="103"/>
      <c r="G32" s="102"/>
      <c r="H32" s="105"/>
      <c r="I32" s="106"/>
    </row>
    <row r="33" spans="1:9" ht="10.5" customHeight="1">
      <c r="A33" s="179"/>
      <c r="B33" s="95">
        <v>889</v>
      </c>
      <c r="C33" s="96">
        <v>887</v>
      </c>
      <c r="D33" s="94">
        <f>B33-C33</f>
        <v>2</v>
      </c>
      <c r="E33" s="110" t="s">
        <v>81</v>
      </c>
      <c r="F33" s="104" t="s">
        <v>81</v>
      </c>
      <c r="G33" s="99">
        <v>11002</v>
      </c>
      <c r="H33" s="84">
        <f>1697026/1000</f>
        <v>1697.026</v>
      </c>
      <c r="I33" s="16"/>
    </row>
    <row r="34" spans="1:9" ht="10.5" customHeight="1">
      <c r="A34" s="178" t="s">
        <v>107</v>
      </c>
      <c r="B34" s="91" t="s">
        <v>77</v>
      </c>
      <c r="C34" s="92" t="s">
        <v>78</v>
      </c>
      <c r="D34" s="93" t="s">
        <v>79</v>
      </c>
      <c r="E34" s="112"/>
      <c r="F34" s="103"/>
      <c r="G34" s="102"/>
      <c r="H34" s="107"/>
      <c r="I34" s="108"/>
    </row>
    <row r="35" spans="1:9" ht="10.5" customHeight="1">
      <c r="A35" s="179"/>
      <c r="B35" s="114">
        <v>1982</v>
      </c>
      <c r="C35" s="115">
        <v>1937</v>
      </c>
      <c r="D35" s="94">
        <f>B35-C35</f>
        <v>45</v>
      </c>
      <c r="E35" s="110">
        <f>ROUND(41117/1000,0)</f>
        <v>41</v>
      </c>
      <c r="F35" s="104">
        <v>353</v>
      </c>
      <c r="G35" s="99">
        <v>13168</v>
      </c>
      <c r="H35" s="84">
        <f>3370927/1000</f>
        <v>3370.927</v>
      </c>
      <c r="I35" s="16"/>
    </row>
    <row r="36" spans="1:9" ht="21" customHeight="1">
      <c r="A36" s="30" t="s">
        <v>14</v>
      </c>
      <c r="B36" s="31"/>
      <c r="C36" s="32"/>
      <c r="D36" s="32"/>
      <c r="E36" s="23">
        <f>SUM(E27:E35)</f>
        <v>13863</v>
      </c>
      <c r="F36" s="26"/>
      <c r="G36" s="23">
        <f>SUM(G27:G35)</f>
        <v>51621</v>
      </c>
      <c r="H36" s="23">
        <f>SUM(H27:H35)</f>
        <v>13259.224</v>
      </c>
      <c r="I36" s="24"/>
    </row>
    <row r="37" ht="10.5">
      <c r="A37" s="1" t="s">
        <v>23</v>
      </c>
    </row>
    <row r="38" ht="10.5">
      <c r="A38" s="1" t="s">
        <v>51</v>
      </c>
    </row>
    <row r="39" ht="10.5">
      <c r="A39" s="1" t="s">
        <v>50</v>
      </c>
    </row>
    <row r="40" ht="10.5">
      <c r="A40" s="1" t="s">
        <v>49</v>
      </c>
    </row>
    <row r="41" ht="9.75" customHeight="1"/>
    <row r="42" ht="14.25">
      <c r="A42" s="6" t="s">
        <v>12</v>
      </c>
    </row>
    <row r="43" spans="9:10" ht="10.5">
      <c r="I43" s="3" t="s">
        <v>11</v>
      </c>
      <c r="J43" s="3"/>
    </row>
    <row r="44" spans="1:9" ht="13.5" customHeight="1">
      <c r="A44" s="161" t="s">
        <v>13</v>
      </c>
      <c r="B44" s="165" t="s">
        <v>44</v>
      </c>
      <c r="C44" s="155" t="s">
        <v>45</v>
      </c>
      <c r="D44" s="155" t="s">
        <v>46</v>
      </c>
      <c r="E44" s="157" t="s">
        <v>47</v>
      </c>
      <c r="F44" s="155" t="s">
        <v>58</v>
      </c>
      <c r="G44" s="155" t="s">
        <v>10</v>
      </c>
      <c r="H44" s="157" t="s">
        <v>43</v>
      </c>
      <c r="I44" s="163" t="s">
        <v>8</v>
      </c>
    </row>
    <row r="45" spans="1:9" ht="13.5" customHeight="1" thickBot="1">
      <c r="A45" s="162"/>
      <c r="B45" s="154"/>
      <c r="C45" s="160"/>
      <c r="D45" s="160"/>
      <c r="E45" s="166"/>
      <c r="F45" s="156"/>
      <c r="G45" s="156"/>
      <c r="H45" s="158"/>
      <c r="I45" s="164"/>
    </row>
    <row r="46" spans="1:9" ht="21.75" customHeight="1" thickTop="1">
      <c r="A46" s="126" t="s">
        <v>98</v>
      </c>
      <c r="B46" s="127"/>
      <c r="C46" s="128"/>
      <c r="D46" s="128"/>
      <c r="E46" s="128"/>
      <c r="F46" s="128"/>
      <c r="G46" s="128"/>
      <c r="H46" s="128"/>
      <c r="I46" s="129"/>
    </row>
    <row r="47" ht="9.75" customHeight="1">
      <c r="A47" s="2"/>
    </row>
    <row r="48" ht="14.25">
      <c r="A48" s="6" t="s">
        <v>59</v>
      </c>
    </row>
    <row r="49" ht="10.5">
      <c r="J49" s="3" t="s">
        <v>11</v>
      </c>
    </row>
    <row r="50" spans="1:10" ht="13.5" customHeight="1">
      <c r="A50" s="174" t="s">
        <v>15</v>
      </c>
      <c r="B50" s="176" t="s">
        <v>17</v>
      </c>
      <c r="C50" s="171" t="s">
        <v>48</v>
      </c>
      <c r="D50" s="171" t="s">
        <v>18</v>
      </c>
      <c r="E50" s="171" t="s">
        <v>19</v>
      </c>
      <c r="F50" s="171" t="s">
        <v>20</v>
      </c>
      <c r="G50" s="167" t="s">
        <v>21</v>
      </c>
      <c r="H50" s="167" t="s">
        <v>22</v>
      </c>
      <c r="I50" s="167" t="s">
        <v>63</v>
      </c>
      <c r="J50" s="169" t="s">
        <v>110</v>
      </c>
    </row>
    <row r="51" spans="1:10" ht="19.5" customHeight="1" thickBot="1">
      <c r="A51" s="175"/>
      <c r="B51" s="177"/>
      <c r="C51" s="172"/>
      <c r="D51" s="172"/>
      <c r="E51" s="172"/>
      <c r="F51" s="172"/>
      <c r="G51" s="168"/>
      <c r="H51" s="168"/>
      <c r="I51" s="173"/>
      <c r="J51" s="170"/>
    </row>
    <row r="52" spans="1:10" ht="21" customHeight="1" thickTop="1">
      <c r="A52" s="68" t="s">
        <v>83</v>
      </c>
      <c r="B52" s="14">
        <v>0</v>
      </c>
      <c r="C52" s="15">
        <v>25</v>
      </c>
      <c r="D52" s="15">
        <v>20</v>
      </c>
      <c r="E52" s="124" t="s">
        <v>81</v>
      </c>
      <c r="F52" s="124" t="s">
        <v>81</v>
      </c>
      <c r="G52" s="124" t="s">
        <v>81</v>
      </c>
      <c r="H52" s="124" t="s">
        <v>81</v>
      </c>
      <c r="I52" s="124" t="s">
        <v>81</v>
      </c>
      <c r="J52" s="130">
        <v>1</v>
      </c>
    </row>
    <row r="53" spans="1:10" ht="21" customHeight="1">
      <c r="A53" s="68" t="s">
        <v>84</v>
      </c>
      <c r="B53" s="83">
        <v>-29</v>
      </c>
      <c r="C53" s="84">
        <v>1062</v>
      </c>
      <c r="D53" s="84">
        <v>130</v>
      </c>
      <c r="E53" s="125" t="s">
        <v>81</v>
      </c>
      <c r="F53" s="125" t="s">
        <v>81</v>
      </c>
      <c r="G53" s="125" t="s">
        <v>81</v>
      </c>
      <c r="H53" s="125" t="s">
        <v>81</v>
      </c>
      <c r="I53" s="125" t="s">
        <v>81</v>
      </c>
      <c r="J53" s="130">
        <v>1</v>
      </c>
    </row>
    <row r="54" spans="1:10" ht="21" customHeight="1">
      <c r="A54" s="68" t="s">
        <v>85</v>
      </c>
      <c r="B54" s="83">
        <v>9</v>
      </c>
      <c r="C54" s="84">
        <v>458</v>
      </c>
      <c r="D54" s="84">
        <v>150</v>
      </c>
      <c r="E54" s="84">
        <v>2</v>
      </c>
      <c r="F54" s="125" t="s">
        <v>81</v>
      </c>
      <c r="G54" s="125" t="s">
        <v>81</v>
      </c>
      <c r="H54" s="125" t="s">
        <v>81</v>
      </c>
      <c r="I54" s="125" t="s">
        <v>81</v>
      </c>
      <c r="J54" s="130">
        <v>0.35</v>
      </c>
    </row>
    <row r="55" spans="1:10" ht="21" customHeight="1">
      <c r="A55" s="68" t="s">
        <v>86</v>
      </c>
      <c r="B55" s="83">
        <v>-17</v>
      </c>
      <c r="C55" s="84">
        <v>121</v>
      </c>
      <c r="D55" s="84">
        <v>196</v>
      </c>
      <c r="E55" s="125" t="s">
        <v>81</v>
      </c>
      <c r="F55" s="125" t="s">
        <v>81</v>
      </c>
      <c r="G55" s="125" t="s">
        <v>81</v>
      </c>
      <c r="H55" s="125" t="s">
        <v>81</v>
      </c>
      <c r="I55" s="125" t="s">
        <v>81</v>
      </c>
      <c r="J55" s="130">
        <v>0.825</v>
      </c>
    </row>
    <row r="56" spans="1:10" ht="21" customHeight="1">
      <c r="A56" s="68" t="s">
        <v>87</v>
      </c>
      <c r="B56" s="83">
        <v>45</v>
      </c>
      <c r="C56" s="84">
        <v>1729</v>
      </c>
      <c r="D56" s="84">
        <v>143</v>
      </c>
      <c r="E56" s="125" t="s">
        <v>81</v>
      </c>
      <c r="F56" s="125" t="s">
        <v>81</v>
      </c>
      <c r="G56" s="125" t="s">
        <v>81</v>
      </c>
      <c r="H56" s="125" t="s">
        <v>81</v>
      </c>
      <c r="I56" s="125" t="s">
        <v>81</v>
      </c>
      <c r="J56" s="130">
        <v>0.288</v>
      </c>
    </row>
    <row r="57" spans="1:10" ht="21" customHeight="1">
      <c r="A57" s="68" t="s">
        <v>88</v>
      </c>
      <c r="B57" s="83">
        <v>515</v>
      </c>
      <c r="C57" s="84">
        <v>-821</v>
      </c>
      <c r="D57" s="84">
        <v>20</v>
      </c>
      <c r="E57" s="84">
        <v>51</v>
      </c>
      <c r="F57" s="125" t="s">
        <v>81</v>
      </c>
      <c r="G57" s="125" t="s">
        <v>81</v>
      </c>
      <c r="H57" s="125" t="s">
        <v>81</v>
      </c>
      <c r="I57" s="125" t="s">
        <v>81</v>
      </c>
      <c r="J57" s="130">
        <v>0.08</v>
      </c>
    </row>
    <row r="58" spans="1:10" ht="21" customHeight="1">
      <c r="A58" s="68" t="s">
        <v>89</v>
      </c>
      <c r="B58" s="83">
        <v>0</v>
      </c>
      <c r="C58" s="84">
        <v>108</v>
      </c>
      <c r="D58" s="84">
        <v>1</v>
      </c>
      <c r="E58" s="125" t="s">
        <v>81</v>
      </c>
      <c r="F58" s="125" t="s">
        <v>81</v>
      </c>
      <c r="G58" s="125" t="s">
        <v>81</v>
      </c>
      <c r="H58" s="125" t="s">
        <v>81</v>
      </c>
      <c r="I58" s="125" t="s">
        <v>81</v>
      </c>
      <c r="J58" s="130">
        <v>0.408</v>
      </c>
    </row>
    <row r="59" spans="1:10" ht="21" customHeight="1">
      <c r="A59" s="68" t="s">
        <v>90</v>
      </c>
      <c r="B59" s="83">
        <v>0</v>
      </c>
      <c r="C59" s="84">
        <v>69</v>
      </c>
      <c r="D59" s="84">
        <v>20</v>
      </c>
      <c r="E59" s="84">
        <v>2</v>
      </c>
      <c r="F59" s="125" t="s">
        <v>81</v>
      </c>
      <c r="G59" s="125" t="s">
        <v>81</v>
      </c>
      <c r="H59" s="125" t="s">
        <v>81</v>
      </c>
      <c r="I59" s="125" t="s">
        <v>81</v>
      </c>
      <c r="J59" s="130">
        <v>0.31</v>
      </c>
    </row>
    <row r="60" spans="1:10" ht="21" customHeight="1">
      <c r="A60" s="68" t="s">
        <v>91</v>
      </c>
      <c r="B60" s="83">
        <v>-82</v>
      </c>
      <c r="C60" s="84">
        <v>758</v>
      </c>
      <c r="D60" s="84">
        <v>5</v>
      </c>
      <c r="E60" s="125" t="s">
        <v>81</v>
      </c>
      <c r="F60" s="125" t="s">
        <v>81</v>
      </c>
      <c r="G60" s="125" t="s">
        <v>81</v>
      </c>
      <c r="H60" s="125" t="s">
        <v>81</v>
      </c>
      <c r="I60" s="125" t="s">
        <v>81</v>
      </c>
      <c r="J60" s="130">
        <v>0.25</v>
      </c>
    </row>
    <row r="61" spans="1:10" ht="21" customHeight="1">
      <c r="A61" s="68" t="s">
        <v>92</v>
      </c>
      <c r="B61" s="83">
        <v>58</v>
      </c>
      <c r="C61" s="84">
        <v>3112</v>
      </c>
      <c r="D61" s="84">
        <v>3264</v>
      </c>
      <c r="E61" s="84">
        <v>651</v>
      </c>
      <c r="F61" s="125" t="s">
        <v>81</v>
      </c>
      <c r="G61" s="125" t="s">
        <v>81</v>
      </c>
      <c r="H61" s="125" t="s">
        <v>81</v>
      </c>
      <c r="I61" s="125" t="s">
        <v>81</v>
      </c>
      <c r="J61" s="130">
        <v>1</v>
      </c>
    </row>
    <row r="62" spans="1:10" ht="21" customHeight="1">
      <c r="A62" s="68" t="s">
        <v>93</v>
      </c>
      <c r="B62" s="83">
        <v>34</v>
      </c>
      <c r="C62" s="84">
        <v>3737</v>
      </c>
      <c r="D62" s="84">
        <v>3824</v>
      </c>
      <c r="E62" s="84">
        <v>509</v>
      </c>
      <c r="F62" s="125" t="s">
        <v>81</v>
      </c>
      <c r="G62" s="125" t="s">
        <v>81</v>
      </c>
      <c r="H62" s="125" t="s">
        <v>81</v>
      </c>
      <c r="I62" s="125" t="s">
        <v>81</v>
      </c>
      <c r="J62" s="130">
        <v>1</v>
      </c>
    </row>
    <row r="63" spans="1:10" ht="21" customHeight="1">
      <c r="A63" s="68" t="s">
        <v>94</v>
      </c>
      <c r="B63" s="83">
        <v>-2</v>
      </c>
      <c r="C63" s="84">
        <v>19</v>
      </c>
      <c r="D63" s="84">
        <v>2</v>
      </c>
      <c r="E63" s="84">
        <v>18</v>
      </c>
      <c r="F63" s="125" t="s">
        <v>81</v>
      </c>
      <c r="G63" s="125" t="s">
        <v>81</v>
      </c>
      <c r="H63" s="125" t="s">
        <v>81</v>
      </c>
      <c r="I63" s="125" t="s">
        <v>81</v>
      </c>
      <c r="J63" s="130">
        <v>0.4</v>
      </c>
    </row>
    <row r="64" spans="1:10" ht="21" customHeight="1">
      <c r="A64" s="68" t="s">
        <v>95</v>
      </c>
      <c r="B64" s="83">
        <v>56</v>
      </c>
      <c r="C64" s="84">
        <v>376</v>
      </c>
      <c r="D64" s="84">
        <v>24</v>
      </c>
      <c r="E64" s="84">
        <v>44</v>
      </c>
      <c r="F64" s="125" t="s">
        <v>81</v>
      </c>
      <c r="G64" s="125" t="s">
        <v>81</v>
      </c>
      <c r="H64" s="125" t="s">
        <v>81</v>
      </c>
      <c r="I64" s="125" t="s">
        <v>81</v>
      </c>
      <c r="J64" s="130">
        <v>0.48</v>
      </c>
    </row>
    <row r="65" spans="1:10" ht="21" customHeight="1">
      <c r="A65" s="68" t="s">
        <v>96</v>
      </c>
      <c r="B65" s="83">
        <v>0</v>
      </c>
      <c r="C65" s="84">
        <v>83</v>
      </c>
      <c r="D65" s="84">
        <v>1</v>
      </c>
      <c r="E65" s="125" t="s">
        <v>81</v>
      </c>
      <c r="F65" s="125" t="s">
        <v>81</v>
      </c>
      <c r="G65" s="125" t="s">
        <v>81</v>
      </c>
      <c r="H65" s="125" t="s">
        <v>81</v>
      </c>
      <c r="I65" s="125" t="s">
        <v>81</v>
      </c>
      <c r="J65" s="130">
        <v>0.444</v>
      </c>
    </row>
    <row r="66" spans="1:10" ht="21" customHeight="1">
      <c r="A66" s="68" t="s">
        <v>111</v>
      </c>
      <c r="B66" s="83">
        <v>59</v>
      </c>
      <c r="C66" s="84">
        <v>2148</v>
      </c>
      <c r="D66" s="84">
        <v>906</v>
      </c>
      <c r="E66" s="84">
        <v>128</v>
      </c>
      <c r="F66" s="84">
        <v>736</v>
      </c>
      <c r="G66" s="125" t="s">
        <v>81</v>
      </c>
      <c r="H66" s="125" t="s">
        <v>81</v>
      </c>
      <c r="I66" s="125" t="s">
        <v>81</v>
      </c>
      <c r="J66" s="130">
        <v>0.551</v>
      </c>
    </row>
    <row r="67" spans="1:10" ht="21" customHeight="1">
      <c r="A67" s="68" t="s">
        <v>112</v>
      </c>
      <c r="B67" s="83">
        <v>-4</v>
      </c>
      <c r="C67" s="84">
        <v>58</v>
      </c>
      <c r="D67" s="84">
        <v>50</v>
      </c>
      <c r="E67" s="125" t="s">
        <v>81</v>
      </c>
      <c r="F67" s="125" t="s">
        <v>81</v>
      </c>
      <c r="G67" s="125" t="s">
        <v>81</v>
      </c>
      <c r="H67" s="125" t="s">
        <v>81</v>
      </c>
      <c r="I67" s="125" t="s">
        <v>81</v>
      </c>
      <c r="J67" s="130">
        <v>0.526</v>
      </c>
    </row>
    <row r="68" spans="1:10" ht="21" customHeight="1">
      <c r="A68" s="68" t="s">
        <v>113</v>
      </c>
      <c r="B68" s="83">
        <v>40</v>
      </c>
      <c r="C68" s="84">
        <v>575</v>
      </c>
      <c r="D68" s="84">
        <v>180</v>
      </c>
      <c r="E68" s="125" t="s">
        <v>81</v>
      </c>
      <c r="F68" s="125" t="s">
        <v>81</v>
      </c>
      <c r="G68" s="125" t="s">
        <v>81</v>
      </c>
      <c r="H68" s="125" t="s">
        <v>81</v>
      </c>
      <c r="I68" s="125" t="s">
        <v>81</v>
      </c>
      <c r="J68" s="130">
        <v>0.273</v>
      </c>
    </row>
    <row r="69" spans="1:10" ht="21" customHeight="1">
      <c r="A69" s="68" t="s">
        <v>114</v>
      </c>
      <c r="B69" s="83">
        <v>6</v>
      </c>
      <c r="C69" s="84">
        <v>1299</v>
      </c>
      <c r="D69" s="84">
        <v>950</v>
      </c>
      <c r="E69" s="84">
        <v>4</v>
      </c>
      <c r="F69" s="125" t="s">
        <v>81</v>
      </c>
      <c r="G69" s="125" t="s">
        <v>81</v>
      </c>
      <c r="H69" s="125" t="s">
        <v>81</v>
      </c>
      <c r="I69" s="125" t="s">
        <v>81</v>
      </c>
      <c r="J69" s="130">
        <v>0.753</v>
      </c>
    </row>
    <row r="70" spans="1:10" ht="21" customHeight="1">
      <c r="A70" s="68" t="s">
        <v>115</v>
      </c>
      <c r="B70" s="83">
        <v>14</v>
      </c>
      <c r="C70" s="84">
        <v>1496</v>
      </c>
      <c r="D70" s="84">
        <v>814</v>
      </c>
      <c r="E70" s="84">
        <v>309</v>
      </c>
      <c r="F70" s="84">
        <v>273</v>
      </c>
      <c r="G70" s="125" t="s">
        <v>81</v>
      </c>
      <c r="H70" s="84">
        <v>102</v>
      </c>
      <c r="I70" s="120">
        <v>10</v>
      </c>
      <c r="J70" s="130">
        <v>0.608</v>
      </c>
    </row>
    <row r="71" spans="1:10" ht="21" customHeight="1">
      <c r="A71" s="68" t="s">
        <v>116</v>
      </c>
      <c r="B71" s="83">
        <v>-25</v>
      </c>
      <c r="C71" s="84">
        <v>72</v>
      </c>
      <c r="D71" s="84">
        <v>11</v>
      </c>
      <c r="E71" s="125" t="s">
        <v>81</v>
      </c>
      <c r="F71" s="125" t="s">
        <v>81</v>
      </c>
      <c r="G71" s="125" t="s">
        <v>81</v>
      </c>
      <c r="H71" s="125" t="s">
        <v>81</v>
      </c>
      <c r="I71" s="125" t="s">
        <v>81</v>
      </c>
      <c r="J71" s="130">
        <v>0.25</v>
      </c>
    </row>
    <row r="72" spans="1:10" ht="21" customHeight="1">
      <c r="A72" s="121" t="s">
        <v>117</v>
      </c>
      <c r="B72" s="122">
        <v>0</v>
      </c>
      <c r="C72" s="123">
        <v>221</v>
      </c>
      <c r="D72" s="123">
        <v>25</v>
      </c>
      <c r="E72" s="123">
        <v>5</v>
      </c>
      <c r="F72" s="125" t="s">
        <v>81</v>
      </c>
      <c r="G72" s="125" t="s">
        <v>81</v>
      </c>
      <c r="H72" s="125" t="s">
        <v>81</v>
      </c>
      <c r="I72" s="125" t="s">
        <v>81</v>
      </c>
      <c r="J72" s="130">
        <v>0.249</v>
      </c>
    </row>
    <row r="73" spans="1:10" ht="21" customHeight="1">
      <c r="A73" s="68" t="s">
        <v>118</v>
      </c>
      <c r="B73" s="83">
        <v>-6</v>
      </c>
      <c r="C73" s="84">
        <v>36</v>
      </c>
      <c r="D73" s="84">
        <v>8</v>
      </c>
      <c r="E73" s="84">
        <v>1</v>
      </c>
      <c r="F73" s="125" t="s">
        <v>81</v>
      </c>
      <c r="G73" s="125" t="s">
        <v>81</v>
      </c>
      <c r="H73" s="125" t="s">
        <v>81</v>
      </c>
      <c r="I73" s="125" t="s">
        <v>81</v>
      </c>
      <c r="J73" s="130">
        <v>0.4</v>
      </c>
    </row>
    <row r="74" spans="1:10" ht="21" customHeight="1">
      <c r="A74" s="68" t="s">
        <v>119</v>
      </c>
      <c r="B74" s="83">
        <v>3</v>
      </c>
      <c r="C74" s="84">
        <v>328</v>
      </c>
      <c r="D74" s="84">
        <v>125</v>
      </c>
      <c r="E74" s="84">
        <v>6</v>
      </c>
      <c r="F74" s="125" t="s">
        <v>81</v>
      </c>
      <c r="G74" s="125" t="s">
        <v>81</v>
      </c>
      <c r="H74" s="125" t="s">
        <v>81</v>
      </c>
      <c r="I74" s="125" t="s">
        <v>81</v>
      </c>
      <c r="J74" s="130">
        <v>0.438</v>
      </c>
    </row>
    <row r="75" spans="1:10" ht="21" customHeight="1">
      <c r="A75" s="68" t="s">
        <v>120</v>
      </c>
      <c r="B75" s="83">
        <v>1</v>
      </c>
      <c r="C75" s="84">
        <v>10</v>
      </c>
      <c r="D75" s="84">
        <v>1</v>
      </c>
      <c r="E75" s="125" t="s">
        <v>81</v>
      </c>
      <c r="F75" s="125" t="s">
        <v>81</v>
      </c>
      <c r="G75" s="125" t="s">
        <v>81</v>
      </c>
      <c r="H75" s="125" t="s">
        <v>81</v>
      </c>
      <c r="I75" s="125" t="s">
        <v>81</v>
      </c>
      <c r="J75" s="130">
        <v>0.4</v>
      </c>
    </row>
    <row r="76" spans="1:10" ht="21" customHeight="1">
      <c r="A76" s="68" t="s">
        <v>121</v>
      </c>
      <c r="B76" s="83">
        <v>10</v>
      </c>
      <c r="C76" s="84">
        <v>125</v>
      </c>
      <c r="D76" s="84">
        <v>25</v>
      </c>
      <c r="E76" s="125" t="s">
        <v>81</v>
      </c>
      <c r="F76" s="125" t="s">
        <v>81</v>
      </c>
      <c r="G76" s="125" t="s">
        <v>81</v>
      </c>
      <c r="H76" s="125" t="s">
        <v>81</v>
      </c>
      <c r="I76" s="125" t="s">
        <v>81</v>
      </c>
      <c r="J76" s="130">
        <v>0.25</v>
      </c>
    </row>
    <row r="77" spans="1:10" ht="21" customHeight="1">
      <c r="A77" s="68" t="s">
        <v>122</v>
      </c>
      <c r="B77" s="83">
        <v>61</v>
      </c>
      <c r="C77" s="84">
        <v>3652</v>
      </c>
      <c r="D77" s="84">
        <v>196</v>
      </c>
      <c r="E77" s="125" t="s">
        <v>81</v>
      </c>
      <c r="F77" s="84">
        <v>899</v>
      </c>
      <c r="G77" s="125" t="s">
        <v>81</v>
      </c>
      <c r="H77" s="125" t="s">
        <v>81</v>
      </c>
      <c r="I77" s="125" t="s">
        <v>81</v>
      </c>
      <c r="J77" s="130">
        <v>0.125</v>
      </c>
    </row>
    <row r="78" spans="1:10" ht="21" customHeight="1">
      <c r="A78" s="68" t="s">
        <v>123</v>
      </c>
      <c r="B78" s="83">
        <v>94</v>
      </c>
      <c r="C78" s="84">
        <v>4672</v>
      </c>
      <c r="D78" s="84">
        <v>3752</v>
      </c>
      <c r="E78" s="84">
        <v>1</v>
      </c>
      <c r="F78" s="84">
        <v>9</v>
      </c>
      <c r="G78" s="125" t="s">
        <v>81</v>
      </c>
      <c r="H78" s="125" t="s">
        <v>81</v>
      </c>
      <c r="I78" s="125" t="s">
        <v>81</v>
      </c>
      <c r="J78" s="130">
        <v>0.79</v>
      </c>
    </row>
    <row r="79" spans="1:10" ht="21" customHeight="1">
      <c r="A79" s="68" t="s">
        <v>124</v>
      </c>
      <c r="B79" s="83">
        <v>2</v>
      </c>
      <c r="C79" s="84">
        <v>607</v>
      </c>
      <c r="D79" s="84">
        <v>150</v>
      </c>
      <c r="E79" s="125" t="s">
        <v>81</v>
      </c>
      <c r="F79" s="125" t="s">
        <v>81</v>
      </c>
      <c r="G79" s="125" t="s">
        <v>81</v>
      </c>
      <c r="H79" s="125" t="s">
        <v>81</v>
      </c>
      <c r="I79" s="125" t="s">
        <v>81</v>
      </c>
      <c r="J79" s="130">
        <v>0.3</v>
      </c>
    </row>
    <row r="80" spans="1:10" ht="21" customHeight="1">
      <c r="A80" s="68" t="s">
        <v>125</v>
      </c>
      <c r="B80" s="83">
        <v>11</v>
      </c>
      <c r="C80" s="84">
        <v>126</v>
      </c>
      <c r="D80" s="84">
        <v>50</v>
      </c>
      <c r="E80" s="84">
        <v>13</v>
      </c>
      <c r="F80" s="125" t="s">
        <v>81</v>
      </c>
      <c r="G80" s="125" t="s">
        <v>81</v>
      </c>
      <c r="H80" s="125" t="s">
        <v>81</v>
      </c>
      <c r="I80" s="125" t="s">
        <v>81</v>
      </c>
      <c r="J80" s="130">
        <v>0.593</v>
      </c>
    </row>
    <row r="81" spans="1:10" ht="21" customHeight="1">
      <c r="A81" s="68" t="s">
        <v>126</v>
      </c>
      <c r="B81" s="83">
        <v>50</v>
      </c>
      <c r="C81" s="84">
        <v>695</v>
      </c>
      <c r="D81" s="84">
        <v>20</v>
      </c>
      <c r="E81" s="125" t="s">
        <v>81</v>
      </c>
      <c r="F81" s="125" t="s">
        <v>81</v>
      </c>
      <c r="G81" s="125" t="s">
        <v>81</v>
      </c>
      <c r="H81" s="125" t="s">
        <v>81</v>
      </c>
      <c r="I81" s="125" t="s">
        <v>81</v>
      </c>
      <c r="J81" s="130">
        <v>0.667</v>
      </c>
    </row>
    <row r="82" spans="1:10" ht="21" customHeight="1">
      <c r="A82" s="68" t="s">
        <v>127</v>
      </c>
      <c r="B82" s="83">
        <v>13</v>
      </c>
      <c r="C82" s="84">
        <v>1580</v>
      </c>
      <c r="D82" s="84">
        <v>30</v>
      </c>
      <c r="E82" s="84">
        <v>312</v>
      </c>
      <c r="F82" s="84">
        <v>4062</v>
      </c>
      <c r="G82" s="125" t="s">
        <v>81</v>
      </c>
      <c r="H82" s="125" t="s">
        <v>81</v>
      </c>
      <c r="I82" s="125" t="s">
        <v>81</v>
      </c>
      <c r="J82" s="130">
        <v>1</v>
      </c>
    </row>
    <row r="83" spans="1:10" ht="21" customHeight="1">
      <c r="A83" s="68" t="s">
        <v>128</v>
      </c>
      <c r="B83" s="83">
        <v>805</v>
      </c>
      <c r="C83" s="84">
        <v>10975</v>
      </c>
      <c r="D83" s="84">
        <v>10975</v>
      </c>
      <c r="E83" s="125" t="s">
        <v>81</v>
      </c>
      <c r="F83" s="125" t="s">
        <v>81</v>
      </c>
      <c r="G83" s="84">
        <v>5176</v>
      </c>
      <c r="H83" s="125" t="s">
        <v>81</v>
      </c>
      <c r="I83" s="125" t="s">
        <v>81</v>
      </c>
      <c r="J83" s="130">
        <v>1</v>
      </c>
    </row>
    <row r="84" spans="1:10" ht="21" customHeight="1">
      <c r="A84" s="68" t="s">
        <v>129</v>
      </c>
      <c r="B84" s="83">
        <v>0</v>
      </c>
      <c r="C84" s="84">
        <v>3</v>
      </c>
      <c r="D84" s="84">
        <v>1</v>
      </c>
      <c r="E84" s="125" t="s">
        <v>81</v>
      </c>
      <c r="F84" s="125" t="s">
        <v>81</v>
      </c>
      <c r="G84" s="125" t="s">
        <v>81</v>
      </c>
      <c r="H84" s="125" t="s">
        <v>81</v>
      </c>
      <c r="I84" s="125" t="s">
        <v>81</v>
      </c>
      <c r="J84" s="130">
        <v>0.4</v>
      </c>
    </row>
    <row r="85" spans="1:10" ht="21" customHeight="1">
      <c r="A85" s="68" t="s">
        <v>130</v>
      </c>
      <c r="B85" s="83">
        <v>-39</v>
      </c>
      <c r="C85" s="84">
        <v>1901</v>
      </c>
      <c r="D85" s="84">
        <v>10</v>
      </c>
      <c r="E85" s="125" t="s">
        <v>81</v>
      </c>
      <c r="F85" s="125" t="s">
        <v>81</v>
      </c>
      <c r="G85" s="84">
        <v>4328</v>
      </c>
      <c r="H85" s="125" t="s">
        <v>81</v>
      </c>
      <c r="I85" s="125" t="s">
        <v>81</v>
      </c>
      <c r="J85" s="130">
        <v>1</v>
      </c>
    </row>
    <row r="86" spans="1:10" ht="21" customHeight="1">
      <c r="A86" s="68" t="s">
        <v>131</v>
      </c>
      <c r="B86" s="83">
        <v>23</v>
      </c>
      <c r="C86" s="84">
        <v>4060</v>
      </c>
      <c r="D86" s="84">
        <v>296</v>
      </c>
      <c r="E86" s="84">
        <v>11</v>
      </c>
      <c r="F86" s="84">
        <v>1556</v>
      </c>
      <c r="G86" s="125" t="s">
        <v>81</v>
      </c>
      <c r="H86" s="125" t="s">
        <v>81</v>
      </c>
      <c r="I86" s="125" t="s">
        <v>81</v>
      </c>
      <c r="J86" s="130">
        <v>0.16</v>
      </c>
    </row>
    <row r="87" spans="1:10" ht="21" customHeight="1">
      <c r="A87" s="68" t="s">
        <v>132</v>
      </c>
      <c r="B87" s="83">
        <v>12</v>
      </c>
      <c r="C87" s="84">
        <v>43</v>
      </c>
      <c r="D87" s="84">
        <v>2</v>
      </c>
      <c r="E87" s="84">
        <v>146</v>
      </c>
      <c r="F87" s="125" t="s">
        <v>81</v>
      </c>
      <c r="G87" s="125" t="s">
        <v>81</v>
      </c>
      <c r="H87" s="125" t="s">
        <v>81</v>
      </c>
      <c r="I87" s="125" t="s">
        <v>81</v>
      </c>
      <c r="J87" s="130">
        <v>0.096</v>
      </c>
    </row>
    <row r="88" spans="1:10" ht="21" customHeight="1">
      <c r="A88" s="68" t="s">
        <v>133</v>
      </c>
      <c r="B88" s="83">
        <v>1</v>
      </c>
      <c r="C88" s="84">
        <v>36</v>
      </c>
      <c r="D88" s="120">
        <v>2</v>
      </c>
      <c r="E88" s="84">
        <v>2</v>
      </c>
      <c r="F88" s="125" t="s">
        <v>81</v>
      </c>
      <c r="G88" s="125" t="s">
        <v>81</v>
      </c>
      <c r="H88" s="125" t="s">
        <v>81</v>
      </c>
      <c r="I88" s="125" t="s">
        <v>81</v>
      </c>
      <c r="J88" s="130">
        <v>0.07</v>
      </c>
    </row>
    <row r="89" spans="1:10" ht="21" customHeight="1">
      <c r="A89" s="68" t="s">
        <v>134</v>
      </c>
      <c r="B89" s="83">
        <v>-4</v>
      </c>
      <c r="C89" s="84">
        <v>619</v>
      </c>
      <c r="D89" s="84">
        <v>465</v>
      </c>
      <c r="E89" s="125" t="s">
        <v>81</v>
      </c>
      <c r="F89" s="125" t="s">
        <v>81</v>
      </c>
      <c r="G89" s="125" t="s">
        <v>81</v>
      </c>
      <c r="H89" s="125" t="s">
        <v>81</v>
      </c>
      <c r="I89" s="125" t="s">
        <v>81</v>
      </c>
      <c r="J89" s="130">
        <v>0.763</v>
      </c>
    </row>
    <row r="90" spans="1:10" ht="21" customHeight="1">
      <c r="A90" s="33" t="s">
        <v>16</v>
      </c>
      <c r="B90" s="25"/>
      <c r="C90" s="26"/>
      <c r="D90" s="23">
        <f aca="true" t="shared" si="1" ref="D90:I90">SUM(D52:D89)</f>
        <v>26844</v>
      </c>
      <c r="E90" s="23">
        <f t="shared" si="1"/>
        <v>2215</v>
      </c>
      <c r="F90" s="23">
        <f t="shared" si="1"/>
        <v>7535</v>
      </c>
      <c r="G90" s="23">
        <f t="shared" si="1"/>
        <v>9504</v>
      </c>
      <c r="H90" s="23">
        <f t="shared" si="1"/>
        <v>102</v>
      </c>
      <c r="I90" s="23">
        <f t="shared" si="1"/>
        <v>10</v>
      </c>
      <c r="J90" s="29"/>
    </row>
    <row r="91" ht="10.5">
      <c r="A91" s="1" t="s">
        <v>57</v>
      </c>
    </row>
    <row r="92" ht="9.75" customHeight="1"/>
    <row r="93" ht="14.25">
      <c r="A93" s="6" t="s">
        <v>40</v>
      </c>
    </row>
    <row r="94" ht="10.5">
      <c r="D94" s="3" t="s">
        <v>11</v>
      </c>
    </row>
    <row r="95" spans="1:4" ht="21.75" thickBot="1">
      <c r="A95" s="138" t="s">
        <v>34</v>
      </c>
      <c r="B95" s="139" t="s">
        <v>38</v>
      </c>
      <c r="C95" s="140" t="s">
        <v>39</v>
      </c>
      <c r="D95" s="141" t="s">
        <v>52</v>
      </c>
    </row>
    <row r="96" spans="1:4" ht="21" customHeight="1" thickTop="1">
      <c r="A96" s="34" t="s">
        <v>35</v>
      </c>
      <c r="B96" s="18"/>
      <c r="C96" s="15">
        <v>10329</v>
      </c>
      <c r="D96" s="19"/>
    </row>
    <row r="97" spans="1:4" ht="21" customHeight="1">
      <c r="A97" s="35" t="s">
        <v>109</v>
      </c>
      <c r="B97" s="20"/>
      <c r="C97" s="17">
        <v>31627</v>
      </c>
      <c r="D97" s="21"/>
    </row>
    <row r="98" spans="1:4" ht="21" customHeight="1">
      <c r="A98" s="35" t="s">
        <v>36</v>
      </c>
      <c r="B98" s="27"/>
      <c r="C98" s="22">
        <v>18699</v>
      </c>
      <c r="D98" s="28"/>
    </row>
    <row r="99" spans="1:4" ht="21" customHeight="1">
      <c r="A99" s="36" t="s">
        <v>37</v>
      </c>
      <c r="B99" s="25"/>
      <c r="C99" s="23">
        <f>SUM(C96:C98)</f>
        <v>60655</v>
      </c>
      <c r="D99" s="24"/>
    </row>
    <row r="100" spans="1:4" ht="10.5">
      <c r="A100" s="1" t="s">
        <v>61</v>
      </c>
      <c r="B100" s="37"/>
      <c r="C100" s="37"/>
      <c r="D100" s="37"/>
    </row>
    <row r="101" spans="1:4" ht="9.75" customHeight="1">
      <c r="A101" s="38"/>
      <c r="B101" s="37"/>
      <c r="C101" s="37"/>
      <c r="D101" s="37"/>
    </row>
    <row r="102" ht="14.25">
      <c r="A102" s="6" t="s">
        <v>60</v>
      </c>
    </row>
    <row r="103" ht="10.5" customHeight="1">
      <c r="A103" s="6"/>
    </row>
    <row r="104" spans="1:11" ht="21.75" thickBot="1">
      <c r="A104" s="138" t="s">
        <v>32</v>
      </c>
      <c r="B104" s="139" t="s">
        <v>38</v>
      </c>
      <c r="C104" s="140" t="s">
        <v>39</v>
      </c>
      <c r="D104" s="140" t="s">
        <v>52</v>
      </c>
      <c r="E104" s="142" t="s">
        <v>30</v>
      </c>
      <c r="F104" s="141" t="s">
        <v>31</v>
      </c>
      <c r="G104" s="143" t="s">
        <v>41</v>
      </c>
      <c r="H104" s="144"/>
      <c r="I104" s="139" t="s">
        <v>38</v>
      </c>
      <c r="J104" s="140" t="s">
        <v>39</v>
      </c>
      <c r="K104" s="141" t="s">
        <v>52</v>
      </c>
    </row>
    <row r="105" spans="1:11" ht="21" customHeight="1" thickTop="1">
      <c r="A105" s="34" t="s">
        <v>24</v>
      </c>
      <c r="B105" s="113">
        <f>2580507/(302373370+20453403)*100</f>
        <v>0.7993472709898197</v>
      </c>
      <c r="C105" s="39">
        <v>0.81</v>
      </c>
      <c r="D105" s="39">
        <f>C105-B105</f>
        <v>0.010652729010180328</v>
      </c>
      <c r="E105" s="40" t="s">
        <v>136</v>
      </c>
      <c r="F105" s="41" t="s">
        <v>137</v>
      </c>
      <c r="G105" s="151" t="s">
        <v>102</v>
      </c>
      <c r="H105" s="152"/>
      <c r="I105" s="42"/>
      <c r="J105" s="43">
        <v>18.9</v>
      </c>
      <c r="K105" s="44"/>
    </row>
    <row r="106" spans="1:11" ht="21" customHeight="1">
      <c r="A106" s="35" t="s">
        <v>25</v>
      </c>
      <c r="B106" s="45"/>
      <c r="C106" s="46">
        <v>5.2</v>
      </c>
      <c r="D106" s="47"/>
      <c r="E106" s="48" t="s">
        <v>138</v>
      </c>
      <c r="F106" s="49" t="s">
        <v>139</v>
      </c>
      <c r="G106" s="149" t="s">
        <v>103</v>
      </c>
      <c r="H106" s="150"/>
      <c r="I106" s="45"/>
      <c r="J106" s="50">
        <v>240.2</v>
      </c>
      <c r="K106" s="51"/>
    </row>
    <row r="107" spans="1:11" ht="21" customHeight="1">
      <c r="A107" s="35" t="s">
        <v>26</v>
      </c>
      <c r="B107" s="52">
        <v>11.8</v>
      </c>
      <c r="C107" s="50">
        <v>11.9</v>
      </c>
      <c r="D107" s="50">
        <f>C107-B107</f>
        <v>0.09999999999999964</v>
      </c>
      <c r="E107" s="53">
        <v>25</v>
      </c>
      <c r="F107" s="54">
        <v>35</v>
      </c>
      <c r="G107" s="147" t="s">
        <v>104</v>
      </c>
      <c r="H107" s="148"/>
      <c r="I107" s="45"/>
      <c r="J107" s="50">
        <v>279.8</v>
      </c>
      <c r="K107" s="51"/>
    </row>
    <row r="108" spans="1:11" ht="21" customHeight="1">
      <c r="A108" s="35" t="s">
        <v>27</v>
      </c>
      <c r="B108" s="55"/>
      <c r="C108" s="50">
        <v>212.4</v>
      </c>
      <c r="D108" s="56"/>
      <c r="E108" s="53">
        <v>400</v>
      </c>
      <c r="F108" s="57"/>
      <c r="G108" s="147" t="s">
        <v>105</v>
      </c>
      <c r="H108" s="148"/>
      <c r="I108" s="45"/>
      <c r="J108" s="50" t="s">
        <v>81</v>
      </c>
      <c r="K108" s="51"/>
    </row>
    <row r="109" spans="1:11" ht="21" customHeight="1">
      <c r="A109" s="35" t="s">
        <v>28</v>
      </c>
      <c r="B109" s="67">
        <v>0.32905</v>
      </c>
      <c r="C109" s="46">
        <v>0.35946</v>
      </c>
      <c r="D109" s="50">
        <f>C109-B109</f>
        <v>0.030409999999999993</v>
      </c>
      <c r="E109" s="58"/>
      <c r="F109" s="59"/>
      <c r="G109" s="147" t="s">
        <v>106</v>
      </c>
      <c r="H109" s="148"/>
      <c r="I109" s="45"/>
      <c r="J109" s="50" t="s">
        <v>81</v>
      </c>
      <c r="K109" s="51"/>
    </row>
    <row r="110" spans="1:11" ht="21" customHeight="1">
      <c r="A110" s="60" t="s">
        <v>29</v>
      </c>
      <c r="B110" s="61">
        <v>93.5</v>
      </c>
      <c r="C110" s="62">
        <v>98.7</v>
      </c>
      <c r="D110" s="62">
        <f>C110-B110</f>
        <v>5.200000000000003</v>
      </c>
      <c r="E110" s="63"/>
      <c r="F110" s="64"/>
      <c r="G110" s="145" t="s">
        <v>108</v>
      </c>
      <c r="H110" s="146"/>
      <c r="I110" s="65"/>
      <c r="J110" s="62">
        <v>3.6</v>
      </c>
      <c r="K110" s="66"/>
    </row>
    <row r="111" ht="10.5">
      <c r="A111" s="1" t="s">
        <v>62</v>
      </c>
    </row>
    <row r="112" ht="10.5">
      <c r="A112" s="1" t="s">
        <v>135</v>
      </c>
    </row>
  </sheetData>
  <sheetProtection/>
  <mergeCells count="46">
    <mergeCell ref="A30:A31"/>
    <mergeCell ref="A32:A33"/>
    <mergeCell ref="A34:A35"/>
    <mergeCell ref="A44:A45"/>
    <mergeCell ref="B44:B45"/>
    <mergeCell ref="C44:C45"/>
    <mergeCell ref="A50:A51"/>
    <mergeCell ref="B50:B51"/>
    <mergeCell ref="C50:C51"/>
    <mergeCell ref="D50:D51"/>
    <mergeCell ref="D44:D45"/>
    <mergeCell ref="E50:E51"/>
    <mergeCell ref="E44:E45"/>
    <mergeCell ref="H50:H51"/>
    <mergeCell ref="J50:J51"/>
    <mergeCell ref="H44:H45"/>
    <mergeCell ref="I44:I45"/>
    <mergeCell ref="F50:F51"/>
    <mergeCell ref="G50:G51"/>
    <mergeCell ref="I50:I51"/>
    <mergeCell ref="G44:G45"/>
    <mergeCell ref="F44:F45"/>
    <mergeCell ref="I25:I26"/>
    <mergeCell ref="D8:D9"/>
    <mergeCell ref="C8:C9"/>
    <mergeCell ref="D25:D26"/>
    <mergeCell ref="E25:E26"/>
    <mergeCell ref="E8:E9"/>
    <mergeCell ref="F25:F26"/>
    <mergeCell ref="B8:B9"/>
    <mergeCell ref="G25:G26"/>
    <mergeCell ref="H25:H26"/>
    <mergeCell ref="G8:G9"/>
    <mergeCell ref="F8:F9"/>
    <mergeCell ref="A8:A9"/>
    <mergeCell ref="H8:H9"/>
    <mergeCell ref="A25:A26"/>
    <mergeCell ref="B25:B26"/>
    <mergeCell ref="C25:C26"/>
    <mergeCell ref="G104:H104"/>
    <mergeCell ref="G110:H110"/>
    <mergeCell ref="G109:H109"/>
    <mergeCell ref="G108:H108"/>
    <mergeCell ref="G107:H107"/>
    <mergeCell ref="G106:H106"/>
    <mergeCell ref="G105:H105"/>
  </mergeCells>
  <printOptions/>
  <pageMargins left="0.4330708661417323" right="0.3937007874015748" top="0.71" bottom="0.3" header="0.45" footer="0.2"/>
  <pageSetup horizontalDpi="300" verticalDpi="300" orientation="portrait" paperSize="9" scale="78" r:id="rId1"/>
  <rowBreaks count="1" manualBreakCount="1">
    <brk id="6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朝久野　理</dc:creator>
  <cp:keywords/>
  <dc:description/>
  <cp:lastModifiedBy>007167</cp:lastModifiedBy>
  <cp:lastPrinted>2009-03-11T04:03:38Z</cp:lastPrinted>
  <dcterms:created xsi:type="dcterms:W3CDTF">1997-01-08T22:48:59Z</dcterms:created>
  <dcterms:modified xsi:type="dcterms:W3CDTF">2009-03-17T02:57:37Z</dcterms:modified>
  <cp:category/>
  <cp:version/>
  <cp:contentType/>
  <cp:contentStatus/>
</cp:coreProperties>
</file>