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450" activeTab="0"/>
  </bookViews>
  <sheets>
    <sheet name="資格別電気通信主任技術者及び工事担任者の資格者証取得者数の推移" sheetId="1" r:id="rId1"/>
  </sheets>
  <definedNames/>
  <calcPr fullCalcOnLoad="1"/>
</workbook>
</file>

<file path=xl/sharedStrings.xml><?xml version="1.0" encoding="utf-8"?>
<sst xmlns="http://schemas.openxmlformats.org/spreadsheetml/2006/main" count="209" uniqueCount="27">
  <si>
    <t>年　　　　　　度</t>
  </si>
  <si>
    <t>区　　　　　　分</t>
  </si>
  <si>
    <t>電気通信主任技術者</t>
  </si>
  <si>
    <t>第二種伝送交換主任技術者</t>
  </si>
  <si>
    <t>線路主任技術者</t>
  </si>
  <si>
    <t>小            計</t>
  </si>
  <si>
    <t>－</t>
  </si>
  <si>
    <t>アナログ・デジタル総合種</t>
  </si>
  <si>
    <t>資料出所： 総合通信基盤局電気通信事業部電気通信技術システム課</t>
  </si>
  <si>
    <t>－</t>
  </si>
  <si>
    <t>工事担任者</t>
  </si>
  <si>
    <t>合            計</t>
  </si>
  <si>
    <t>ＡＩ第二種</t>
  </si>
  <si>
    <t>ＤＤ第二種</t>
  </si>
  <si>
    <t>アナログ第一種</t>
  </si>
  <si>
    <t>アナログ第二種</t>
  </si>
  <si>
    <t>アナログ第三種</t>
  </si>
  <si>
    <t>デジタル第一種</t>
  </si>
  <si>
    <t>デジタル第二種</t>
  </si>
  <si>
    <t>デジタル第三種</t>
  </si>
  <si>
    <t>情報通信編－資格：資格別電気通信主任技術者及び工事担任者の資格者証明取得者の推移</t>
  </si>
  <si>
    <t>総合通信
(2020年度まではＡＩ・ＤＤ総合種)</t>
  </si>
  <si>
    <t>伝送交換主任技術者
(2004年度までは第一種伝送交換主任技術者)</t>
  </si>
  <si>
    <t>第一級アナログ通信
(2020年度まではＡＩ第一種)</t>
  </si>
  <si>
    <t>第二級アナログ通信
(2020年度まではＡＩ第三種)</t>
  </si>
  <si>
    <t>第一級デジタル通信
(2020年度まではDD第一種)</t>
  </si>
  <si>
    <t>第二級デジタル通信
(2020年度まではDD第三種)</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</si>
</sst>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
    <numFmt numFmtId="178" formatCode="\(#,##0\);[Red]\(\-#,##0\)"/>
    <numFmt numFmtId="179" formatCode="\(#,##0.0&quot;%&quot;\);[Red]\(\-#,##0.0&quot;%&quot;\)"/>
    <numFmt numFmtId="180" formatCode="#,##0_ "/>
    <numFmt numFmtId="181" formatCode="&quot;¥&quot;#,##0_);[Red]\(&quot;¥&quot;#,##0\)"/>
    <numFmt numFmtId="182" formatCode="#,##0_);[Red]\(#,##0\)"/>
    <numFmt numFmtId="183" formatCode="0_);[Red]\(0\)"/>
    <numFmt numFmtId="184" formatCode="&quot;Yes&quot;;&quot;Yes&quot;;&quot;No&quot;"/>
    <numFmt numFmtId="185" formatCode="&quot;True&quot;;&quot;True&quot;;&quot;False&quot;"/>
    <numFmt numFmtId="186" formatCode="&quot;On&quot;;&quot;On&quot;;&quot;Off&quot;"/>
    <numFmt numFmtId="187" formatCode="[$€-2]\ #,##0.00_);[Red]\([$€-2]\ #,##0.00\)"/>
  </numFmts>
  <fonts count="45">
    <font>
      <sz val="11"/>
      <name val="ＭＳ Ｐゴシック"/>
      <family val="3"/>
    </font>
    <font>
      <sz val="14"/>
      <name val="明朝"/>
      <family val="1"/>
    </font>
    <font>
      <sz val="12"/>
      <name val="ＭＳ 明朝"/>
      <family val="1"/>
    </font>
    <font>
      <sz val="6"/>
      <name val="ＭＳ Ｐゴシック"/>
      <family val="3"/>
    </font>
    <font>
      <sz val="10"/>
      <name val="ＭＳ Ｐゴシック"/>
      <family val="3"/>
    </font>
    <font>
      <sz val="10"/>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u val="single"/>
      <sz val="11"/>
      <color theme="11"/>
      <name val="ＭＳ Ｐゴシック"/>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rgb="FFCCFFFF"/>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25" fillId="0" borderId="0">
      <alignment vertical="center"/>
      <protection/>
    </xf>
    <xf numFmtId="0" fontId="25" fillId="0" borderId="0">
      <alignment vertical="center"/>
      <protection/>
    </xf>
    <xf numFmtId="0" fontId="42" fillId="0" borderId="0">
      <alignment vertical="center"/>
      <protection/>
    </xf>
    <xf numFmtId="0" fontId="1" fillId="0" borderId="0">
      <alignment/>
      <protection/>
    </xf>
    <xf numFmtId="0" fontId="2" fillId="0" borderId="0">
      <alignment/>
      <protection/>
    </xf>
    <xf numFmtId="0" fontId="43" fillId="0" borderId="0" applyNumberFormat="0" applyFill="0" applyBorder="0" applyAlignment="0" applyProtection="0"/>
    <xf numFmtId="0" fontId="44" fillId="32" borderId="0" applyNumberFormat="0" applyBorder="0" applyAlignment="0" applyProtection="0"/>
  </cellStyleXfs>
  <cellXfs count="71">
    <xf numFmtId="0" fontId="0" fillId="0" borderId="0" xfId="0" applyAlignment="1">
      <alignment/>
    </xf>
    <xf numFmtId="0" fontId="4" fillId="33" borderId="0" xfId="66" applyFont="1" applyFill="1">
      <alignment/>
      <protection/>
    </xf>
    <xf numFmtId="0" fontId="4" fillId="0" borderId="0" xfId="66" applyFont="1">
      <alignment/>
      <protection/>
    </xf>
    <xf numFmtId="38" fontId="4" fillId="0" borderId="10" xfId="49" applyFont="1" applyBorder="1" applyAlignment="1">
      <alignment horizontal="right"/>
    </xf>
    <xf numFmtId="38" fontId="4" fillId="0" borderId="11" xfId="49" applyFont="1" applyBorder="1" applyAlignment="1">
      <alignment horizontal="right"/>
    </xf>
    <xf numFmtId="38" fontId="4" fillId="0" borderId="11" xfId="49" applyFont="1" applyBorder="1" applyAlignment="1">
      <alignment horizontal="right" wrapText="1"/>
    </xf>
    <xf numFmtId="176" fontId="4" fillId="0" borderId="11" xfId="49" applyNumberFormat="1" applyFont="1" applyBorder="1" applyAlignment="1">
      <alignment horizontal="right" wrapText="1"/>
    </xf>
    <xf numFmtId="38" fontId="4" fillId="0" borderId="12" xfId="49" applyFont="1" applyBorder="1" applyAlignment="1">
      <alignment horizontal="right"/>
    </xf>
    <xf numFmtId="38" fontId="4" fillId="0" borderId="13" xfId="49" applyFont="1" applyBorder="1" applyAlignment="1">
      <alignment horizontal="right"/>
    </xf>
    <xf numFmtId="38" fontId="4" fillId="0" borderId="13" xfId="49" applyFont="1" applyBorder="1" applyAlignment="1">
      <alignment horizontal="right" wrapText="1"/>
    </xf>
    <xf numFmtId="176" fontId="4" fillId="0" borderId="13" xfId="49" applyNumberFormat="1" applyFont="1" applyBorder="1" applyAlignment="1">
      <alignment horizontal="right" wrapText="1"/>
    </xf>
    <xf numFmtId="3" fontId="4" fillId="0" borderId="11" xfId="66" applyNumberFormat="1" applyFont="1" applyBorder="1">
      <alignment/>
      <protection/>
    </xf>
    <xf numFmtId="3" fontId="4" fillId="0" borderId="13" xfId="66" applyNumberFormat="1" applyFont="1" applyBorder="1">
      <alignment/>
      <protection/>
    </xf>
    <xf numFmtId="38" fontId="4" fillId="0" borderId="12" xfId="49" applyFont="1" applyBorder="1" applyAlignment="1">
      <alignment horizontal="right" wrapText="1"/>
    </xf>
    <xf numFmtId="38" fontId="4" fillId="0" borderId="14" xfId="49" applyFont="1" applyBorder="1" applyAlignment="1">
      <alignment horizontal="right"/>
    </xf>
    <xf numFmtId="176" fontId="4" fillId="0" borderId="14" xfId="49" applyNumberFormat="1" applyFont="1" applyBorder="1" applyAlignment="1">
      <alignment horizontal="right" wrapText="1"/>
    </xf>
    <xf numFmtId="3" fontId="4" fillId="0" borderId="14" xfId="66" applyNumberFormat="1" applyFont="1" applyBorder="1">
      <alignment/>
      <protection/>
    </xf>
    <xf numFmtId="0" fontId="4" fillId="0" borderId="0" xfId="67" applyFont="1">
      <alignment/>
      <protection/>
    </xf>
    <xf numFmtId="0" fontId="4" fillId="34" borderId="0" xfId="66" applyFont="1" applyFill="1" applyBorder="1">
      <alignment/>
      <protection/>
    </xf>
    <xf numFmtId="0" fontId="4" fillId="34" borderId="15" xfId="66" applyFont="1" applyFill="1" applyBorder="1" applyAlignment="1">
      <alignment horizontal="distributed"/>
      <protection/>
    </xf>
    <xf numFmtId="0" fontId="4" fillId="34" borderId="15" xfId="66" applyFont="1" applyFill="1" applyBorder="1" applyAlignment="1">
      <alignment horizontal="center"/>
      <protection/>
    </xf>
    <xf numFmtId="0" fontId="4" fillId="34" borderId="12" xfId="66" applyFont="1" applyFill="1" applyBorder="1" applyAlignment="1">
      <alignment horizontal="center"/>
      <protection/>
    </xf>
    <xf numFmtId="49" fontId="4" fillId="34" borderId="12" xfId="66" applyNumberFormat="1" applyFont="1" applyFill="1" applyBorder="1" applyAlignment="1">
      <alignment horizontal="center"/>
      <protection/>
    </xf>
    <xf numFmtId="49" fontId="4" fillId="34" borderId="13" xfId="66" applyNumberFormat="1" applyFont="1" applyFill="1" applyBorder="1" applyAlignment="1">
      <alignment horizontal="center"/>
      <protection/>
    </xf>
    <xf numFmtId="0" fontId="4" fillId="34" borderId="15" xfId="66" applyFont="1" applyFill="1" applyBorder="1" applyAlignment="1">
      <alignment horizontal="distributed" wrapText="1"/>
      <protection/>
    </xf>
    <xf numFmtId="0" fontId="4" fillId="0" borderId="11" xfId="66" applyFont="1" applyBorder="1" applyAlignment="1">
      <alignment horizontal="right"/>
      <protection/>
    </xf>
    <xf numFmtId="3" fontId="4" fillId="0" borderId="11" xfId="66" applyNumberFormat="1" applyFont="1" applyBorder="1" applyAlignment="1">
      <alignment horizontal="right"/>
      <protection/>
    </xf>
    <xf numFmtId="0" fontId="4" fillId="0" borderId="13" xfId="66" applyFont="1" applyBorder="1" applyAlignment="1">
      <alignment horizontal="right"/>
      <protection/>
    </xf>
    <xf numFmtId="3" fontId="4" fillId="0" borderId="13" xfId="66" applyNumberFormat="1" applyFont="1" applyBorder="1" applyAlignment="1">
      <alignment horizontal="right"/>
      <protection/>
    </xf>
    <xf numFmtId="0" fontId="4" fillId="0" borderId="14" xfId="66" applyFont="1" applyBorder="1" applyAlignment="1">
      <alignment horizontal="right"/>
      <protection/>
    </xf>
    <xf numFmtId="3" fontId="4" fillId="0" borderId="15" xfId="66" applyNumberFormat="1" applyFont="1" applyBorder="1">
      <alignment/>
      <protection/>
    </xf>
    <xf numFmtId="38" fontId="4" fillId="0" borderId="16" xfId="49" applyFont="1" applyBorder="1" applyAlignment="1">
      <alignment horizontal="right"/>
    </xf>
    <xf numFmtId="38" fontId="4" fillId="0" borderId="14" xfId="49" applyFont="1" applyBorder="1" applyAlignment="1">
      <alignment horizontal="right" wrapText="1"/>
    </xf>
    <xf numFmtId="3" fontId="4" fillId="0" borderId="14" xfId="66" applyNumberFormat="1" applyFont="1" applyBorder="1" applyAlignment="1">
      <alignment horizontal="right"/>
      <protection/>
    </xf>
    <xf numFmtId="0" fontId="4" fillId="0" borderId="15" xfId="66" applyFont="1" applyBorder="1" applyAlignment="1">
      <alignment horizontal="right"/>
      <protection/>
    </xf>
    <xf numFmtId="38" fontId="4" fillId="0" borderId="15" xfId="49" applyFont="1" applyBorder="1" applyAlignment="1">
      <alignment horizontal="right"/>
    </xf>
    <xf numFmtId="176" fontId="4" fillId="0" borderId="15" xfId="49" applyNumberFormat="1" applyFont="1" applyBorder="1" applyAlignment="1">
      <alignment horizontal="right" wrapText="1"/>
    </xf>
    <xf numFmtId="180" fontId="5" fillId="0" borderId="0" xfId="62" applyNumberFormat="1" applyFont="1" applyFill="1" applyBorder="1" applyAlignment="1">
      <alignment horizontal="right" vertical="center" wrapText="1"/>
      <protection/>
    </xf>
    <xf numFmtId="38" fontId="4" fillId="0" borderId="11" xfId="51" applyFont="1" applyFill="1" applyBorder="1" applyAlignment="1">
      <alignment horizontal="right"/>
    </xf>
    <xf numFmtId="38" fontId="4" fillId="0" borderId="13" xfId="51" applyFont="1" applyFill="1" applyBorder="1" applyAlignment="1">
      <alignment horizontal="right"/>
    </xf>
    <xf numFmtId="38" fontId="4" fillId="0" borderId="14" xfId="51" applyFont="1" applyFill="1" applyBorder="1" applyAlignment="1">
      <alignment horizontal="right"/>
    </xf>
    <xf numFmtId="176" fontId="4" fillId="0" borderId="15" xfId="51" applyNumberFormat="1" applyFont="1" applyFill="1" applyBorder="1" applyAlignment="1">
      <alignment horizontal="right" wrapText="1"/>
    </xf>
    <xf numFmtId="0" fontId="4" fillId="35" borderId="14" xfId="66" applyFont="1" applyFill="1" applyBorder="1">
      <alignment/>
      <protection/>
    </xf>
    <xf numFmtId="182" fontId="4" fillId="0" borderId="11" xfId="62" applyNumberFormat="1" applyFont="1" applyFill="1" applyBorder="1" applyAlignment="1">
      <alignment horizontal="right" vertical="center" wrapText="1"/>
      <protection/>
    </xf>
    <xf numFmtId="182" fontId="4" fillId="0" borderId="13" xfId="62" applyNumberFormat="1" applyFont="1" applyFill="1" applyBorder="1" applyAlignment="1">
      <alignment horizontal="right" vertical="center" wrapText="1"/>
      <protection/>
    </xf>
    <xf numFmtId="182" fontId="4" fillId="0" borderId="14" xfId="62" applyNumberFormat="1" applyFont="1" applyFill="1" applyBorder="1" applyAlignment="1">
      <alignment horizontal="right" vertical="center" wrapText="1"/>
      <protection/>
    </xf>
    <xf numFmtId="0" fontId="4" fillId="35" borderId="13" xfId="66" applyFont="1" applyFill="1" applyBorder="1">
      <alignment/>
      <protection/>
    </xf>
    <xf numFmtId="38" fontId="4" fillId="0" borderId="11" xfId="49" applyFont="1" applyBorder="1" applyAlignment="1">
      <alignment/>
    </xf>
    <xf numFmtId="38" fontId="4" fillId="0" borderId="13" xfId="49" applyFont="1" applyBorder="1" applyAlignment="1">
      <alignment/>
    </xf>
    <xf numFmtId="38" fontId="4" fillId="0" borderId="14" xfId="49" applyFont="1" applyBorder="1" applyAlignment="1">
      <alignment/>
    </xf>
    <xf numFmtId="182" fontId="4" fillId="0" borderId="13" xfId="66" applyNumberFormat="1" applyFont="1" applyBorder="1">
      <alignment/>
      <protection/>
    </xf>
    <xf numFmtId="182" fontId="4" fillId="0" borderId="11" xfId="66" applyNumberFormat="1" applyFont="1" applyBorder="1">
      <alignment/>
      <protection/>
    </xf>
    <xf numFmtId="182" fontId="4" fillId="0" borderId="14" xfId="66" applyNumberFormat="1" applyFont="1" applyBorder="1">
      <alignment/>
      <protection/>
    </xf>
    <xf numFmtId="0" fontId="4" fillId="33" borderId="0" xfId="66" applyFont="1" applyFill="1" applyBorder="1">
      <alignment/>
      <protection/>
    </xf>
    <xf numFmtId="0" fontId="4" fillId="33" borderId="0" xfId="0" applyFont="1" applyFill="1" applyBorder="1" applyAlignment="1">
      <alignment/>
    </xf>
    <xf numFmtId="0" fontId="4" fillId="34" borderId="10" xfId="66" applyFont="1" applyFill="1" applyBorder="1">
      <alignment/>
      <protection/>
    </xf>
    <xf numFmtId="0" fontId="4" fillId="34" borderId="17" xfId="66" applyFont="1" applyFill="1" applyBorder="1" applyAlignment="1">
      <alignment horizontal="right"/>
      <protection/>
    </xf>
    <xf numFmtId="0" fontId="4" fillId="34" borderId="10" xfId="66" applyFont="1" applyFill="1" applyBorder="1" applyAlignment="1">
      <alignment horizontal="center"/>
      <protection/>
    </xf>
    <xf numFmtId="0" fontId="4" fillId="34" borderId="11" xfId="66" applyFont="1" applyFill="1" applyBorder="1" applyAlignment="1">
      <alignment horizontal="center"/>
      <protection/>
    </xf>
    <xf numFmtId="0" fontId="4" fillId="34" borderId="16" xfId="66" applyFont="1" applyFill="1" applyBorder="1" applyAlignment="1">
      <alignment horizontal="left" vertical="center"/>
      <protection/>
    </xf>
    <xf numFmtId="182" fontId="4" fillId="0" borderId="0" xfId="66" applyNumberFormat="1" applyFont="1">
      <alignment/>
      <protection/>
    </xf>
    <xf numFmtId="182" fontId="4" fillId="0" borderId="11" xfId="66" applyNumberFormat="1" applyFont="1" applyFill="1" applyBorder="1">
      <alignment/>
      <protection/>
    </xf>
    <xf numFmtId="182" fontId="4" fillId="0" borderId="13" xfId="66" applyNumberFormat="1" applyFont="1" applyFill="1" applyBorder="1">
      <alignment/>
      <protection/>
    </xf>
    <xf numFmtId="3" fontId="4" fillId="0" borderId="14" xfId="66" applyNumberFormat="1" applyFont="1" applyFill="1" applyBorder="1">
      <alignment/>
      <protection/>
    </xf>
    <xf numFmtId="182" fontId="4" fillId="0" borderId="14" xfId="66" applyNumberFormat="1" applyFont="1" applyFill="1" applyBorder="1">
      <alignment/>
      <protection/>
    </xf>
    <xf numFmtId="0" fontId="4" fillId="33" borderId="0" xfId="66" applyFont="1" applyFill="1" applyBorder="1" applyAlignment="1">
      <alignment vertical="top"/>
      <protection/>
    </xf>
    <xf numFmtId="0" fontId="4" fillId="34" borderId="15" xfId="66" applyFont="1" applyFill="1" applyBorder="1" applyAlignment="1">
      <alignment horizontal="center" vertical="center"/>
      <protection/>
    </xf>
    <xf numFmtId="0" fontId="4" fillId="34" borderId="18" xfId="66" applyFont="1" applyFill="1" applyBorder="1" applyAlignment="1">
      <alignment horizontal="center" vertical="center"/>
      <protection/>
    </xf>
    <xf numFmtId="0" fontId="4" fillId="34" borderId="10" xfId="66" applyFont="1" applyFill="1" applyBorder="1" applyAlignment="1">
      <alignment horizontal="center" vertical="center"/>
      <protection/>
    </xf>
    <xf numFmtId="0" fontId="4" fillId="34" borderId="12" xfId="66" applyFont="1" applyFill="1" applyBorder="1" applyAlignment="1">
      <alignment horizontal="center" vertical="center"/>
      <protection/>
    </xf>
    <xf numFmtId="0" fontId="4" fillId="34" borderId="16" xfId="66" applyFont="1" applyFill="1" applyBorder="1" applyAlignment="1">
      <alignment horizontal="center"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_1-3" xfId="66"/>
    <cellStyle name="標準_第3-23表　"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2</xdr:col>
      <xdr:colOff>0</xdr:colOff>
      <xdr:row>3</xdr:row>
      <xdr:rowOff>0</xdr:rowOff>
    </xdr:to>
    <xdr:sp>
      <xdr:nvSpPr>
        <xdr:cNvPr id="1" name="Line 1"/>
        <xdr:cNvSpPr>
          <a:spLocks/>
        </xdr:cNvSpPr>
      </xdr:nvSpPr>
      <xdr:spPr>
        <a:xfrm>
          <a:off x="0" y="180975"/>
          <a:ext cx="487680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S27"/>
  <sheetViews>
    <sheetView tabSelected="1" zoomScale="115" zoomScaleNormal="115" zoomScaleSheetLayoutView="100" zoomScalePageLayoutView="0" workbookViewId="0" topLeftCell="A1">
      <pane xSplit="2" topLeftCell="AG1" activePane="topRight" state="frozen"/>
      <selection pane="topLeft" activeCell="A1" sqref="A1"/>
      <selection pane="topRight" activeCell="A1" sqref="A1"/>
    </sheetView>
  </sheetViews>
  <sheetFormatPr defaultColWidth="9.00390625" defaultRowHeight="13.5" customHeight="1"/>
  <cols>
    <col min="1" max="1" width="23.625" style="2" customWidth="1"/>
    <col min="2" max="2" width="40.375" style="2" customWidth="1"/>
    <col min="3" max="20" width="10.125" style="2" customWidth="1"/>
    <col min="21" max="21" width="9.00390625" style="2" customWidth="1"/>
    <col min="22" max="22" width="9.50390625" style="2" bestFit="1" customWidth="1"/>
    <col min="23" max="16384" width="9.00390625" style="2" customWidth="1"/>
  </cols>
  <sheetData>
    <row r="1" spans="1:24" s="1" customFormat="1" ht="13.5" customHeight="1">
      <c r="A1" s="65" t="s">
        <v>20</v>
      </c>
      <c r="B1" s="53"/>
      <c r="C1" s="54"/>
      <c r="D1" s="54"/>
      <c r="E1" s="54"/>
      <c r="F1" s="54"/>
      <c r="G1" s="54"/>
      <c r="H1" s="54"/>
      <c r="I1" s="53"/>
      <c r="J1" s="53"/>
      <c r="K1" s="53"/>
      <c r="L1" s="53"/>
      <c r="M1" s="53"/>
      <c r="N1" s="53"/>
      <c r="O1" s="53"/>
      <c r="P1" s="53"/>
      <c r="Q1" s="53"/>
      <c r="R1" s="53"/>
      <c r="S1" s="53"/>
      <c r="T1" s="53"/>
      <c r="U1" s="53"/>
      <c r="V1" s="53"/>
      <c r="W1" s="53"/>
      <c r="X1" s="53"/>
    </row>
    <row r="2" spans="1:40" ht="13.5" customHeight="1">
      <c r="A2" s="55"/>
      <c r="B2" s="56" t="s">
        <v>0</v>
      </c>
      <c r="C2" s="57">
        <v>1985</v>
      </c>
      <c r="D2" s="57">
        <v>1986</v>
      </c>
      <c r="E2" s="57">
        <v>1987</v>
      </c>
      <c r="F2" s="57">
        <v>1988</v>
      </c>
      <c r="G2" s="57">
        <v>1989</v>
      </c>
      <c r="H2" s="57">
        <v>1990</v>
      </c>
      <c r="I2" s="57">
        <v>1991</v>
      </c>
      <c r="J2" s="57">
        <v>1992</v>
      </c>
      <c r="K2" s="57">
        <v>1993</v>
      </c>
      <c r="L2" s="57">
        <v>1994</v>
      </c>
      <c r="M2" s="57">
        <v>1995</v>
      </c>
      <c r="N2" s="57">
        <v>1996</v>
      </c>
      <c r="O2" s="57">
        <v>1997</v>
      </c>
      <c r="P2" s="57">
        <v>1998</v>
      </c>
      <c r="Q2" s="57">
        <v>1999</v>
      </c>
      <c r="R2" s="57">
        <v>2000</v>
      </c>
      <c r="S2" s="57">
        <v>2001</v>
      </c>
      <c r="T2" s="57">
        <v>2002</v>
      </c>
      <c r="U2" s="57">
        <v>2003</v>
      </c>
      <c r="V2" s="57">
        <v>2004</v>
      </c>
      <c r="W2" s="57">
        <v>2005</v>
      </c>
      <c r="X2" s="57">
        <v>2006</v>
      </c>
      <c r="Y2" s="57">
        <v>2007</v>
      </c>
      <c r="Z2" s="57">
        <v>2008</v>
      </c>
      <c r="AA2" s="57">
        <v>2009</v>
      </c>
      <c r="AB2" s="57">
        <v>2010</v>
      </c>
      <c r="AC2" s="57">
        <v>2011</v>
      </c>
      <c r="AD2" s="57">
        <v>2012</v>
      </c>
      <c r="AE2" s="57">
        <v>2013</v>
      </c>
      <c r="AF2" s="57">
        <v>2014</v>
      </c>
      <c r="AG2" s="57">
        <v>2015</v>
      </c>
      <c r="AH2" s="57">
        <v>2016</v>
      </c>
      <c r="AI2" s="57">
        <v>2017</v>
      </c>
      <c r="AJ2" s="57">
        <v>2018</v>
      </c>
      <c r="AK2" s="58">
        <v>2019</v>
      </c>
      <c r="AL2" s="58">
        <v>2020</v>
      </c>
      <c r="AM2" s="58">
        <v>2021</v>
      </c>
      <c r="AN2" s="58">
        <v>2022</v>
      </c>
    </row>
    <row r="3" spans="1:40" ht="13.5" customHeight="1">
      <c r="A3" s="59" t="s">
        <v>1</v>
      </c>
      <c r="B3" s="18"/>
      <c r="C3" s="21"/>
      <c r="D3" s="21"/>
      <c r="E3" s="21"/>
      <c r="F3" s="21"/>
      <c r="G3" s="21"/>
      <c r="H3" s="21"/>
      <c r="I3" s="22"/>
      <c r="J3" s="22"/>
      <c r="K3" s="22"/>
      <c r="L3" s="22"/>
      <c r="M3" s="23"/>
      <c r="N3" s="23"/>
      <c r="O3" s="23"/>
      <c r="P3" s="23"/>
      <c r="Q3" s="23"/>
      <c r="R3" s="23"/>
      <c r="S3" s="23"/>
      <c r="T3" s="23"/>
      <c r="U3" s="23"/>
      <c r="V3" s="23"/>
      <c r="W3" s="23"/>
      <c r="X3" s="23"/>
      <c r="Y3" s="23"/>
      <c r="Z3" s="23"/>
      <c r="AA3" s="23"/>
      <c r="AB3" s="23"/>
      <c r="AC3" s="23"/>
      <c r="AD3" s="23"/>
      <c r="AE3" s="23"/>
      <c r="AF3" s="23"/>
      <c r="AG3" s="42"/>
      <c r="AH3" s="46"/>
      <c r="AI3" s="46"/>
      <c r="AJ3" s="46"/>
      <c r="AK3" s="46"/>
      <c r="AL3" s="46"/>
      <c r="AM3" s="46"/>
      <c r="AN3" s="46"/>
    </row>
    <row r="4" spans="1:43" ht="26.25" customHeight="1">
      <c r="A4" s="68" t="s">
        <v>2</v>
      </c>
      <c r="B4" s="24" t="s">
        <v>22</v>
      </c>
      <c r="C4" s="3">
        <v>6966</v>
      </c>
      <c r="D4" s="3">
        <v>12532</v>
      </c>
      <c r="E4" s="3">
        <v>17338</v>
      </c>
      <c r="F4" s="3">
        <v>20755</v>
      </c>
      <c r="G4" s="3">
        <v>23049</v>
      </c>
      <c r="H4" s="3">
        <v>24147</v>
      </c>
      <c r="I4" s="3">
        <v>25681</v>
      </c>
      <c r="J4" s="3">
        <v>26856</v>
      </c>
      <c r="K4" s="3">
        <v>27872</v>
      </c>
      <c r="L4" s="3">
        <v>28674</v>
      </c>
      <c r="M4" s="4">
        <v>29569</v>
      </c>
      <c r="N4" s="4">
        <v>30300</v>
      </c>
      <c r="O4" s="5">
        <v>30697</v>
      </c>
      <c r="P4" s="6">
        <v>32008</v>
      </c>
      <c r="Q4" s="4">
        <v>33531</v>
      </c>
      <c r="R4" s="4">
        <v>34525</v>
      </c>
      <c r="S4" s="4">
        <v>35714</v>
      </c>
      <c r="T4" s="4">
        <v>36708</v>
      </c>
      <c r="U4" s="4">
        <v>37797</v>
      </c>
      <c r="V4" s="4">
        <v>38553</v>
      </c>
      <c r="W4" s="4">
        <v>39572</v>
      </c>
      <c r="X4" s="4">
        <v>40071</v>
      </c>
      <c r="Y4" s="4">
        <v>40841</v>
      </c>
      <c r="Z4" s="4">
        <v>41654</v>
      </c>
      <c r="AA4" s="4">
        <v>42553</v>
      </c>
      <c r="AB4" s="4">
        <v>43559</v>
      </c>
      <c r="AC4" s="4">
        <v>44771</v>
      </c>
      <c r="AD4" s="4">
        <v>45624</v>
      </c>
      <c r="AE4" s="4">
        <v>46531</v>
      </c>
      <c r="AF4" s="38">
        <v>47463</v>
      </c>
      <c r="AG4" s="47">
        <v>48736</v>
      </c>
      <c r="AH4" s="47">
        <v>49722</v>
      </c>
      <c r="AI4" s="51">
        <v>50949</v>
      </c>
      <c r="AJ4" s="51">
        <v>52148</v>
      </c>
      <c r="AK4" s="51">
        <v>53247</v>
      </c>
      <c r="AL4" s="51">
        <v>54136</v>
      </c>
      <c r="AM4" s="61">
        <v>55857</v>
      </c>
      <c r="AN4" s="61">
        <v>56985</v>
      </c>
      <c r="AP4" s="60"/>
      <c r="AQ4" s="60"/>
    </row>
    <row r="5" spans="1:43" ht="13.5" customHeight="1">
      <c r="A5" s="69"/>
      <c r="B5" s="19" t="s">
        <v>3</v>
      </c>
      <c r="C5" s="7">
        <v>766</v>
      </c>
      <c r="D5" s="7">
        <v>1636</v>
      </c>
      <c r="E5" s="7">
        <v>2162</v>
      </c>
      <c r="F5" s="7">
        <v>2550</v>
      </c>
      <c r="G5" s="7">
        <v>2775</v>
      </c>
      <c r="H5" s="7">
        <v>2903</v>
      </c>
      <c r="I5" s="7">
        <v>3041</v>
      </c>
      <c r="J5" s="7">
        <v>3158</v>
      </c>
      <c r="K5" s="7">
        <v>3259</v>
      </c>
      <c r="L5" s="7">
        <v>3345</v>
      </c>
      <c r="M5" s="8">
        <v>3440</v>
      </c>
      <c r="N5" s="8">
        <v>3511</v>
      </c>
      <c r="O5" s="9">
        <v>3535</v>
      </c>
      <c r="P5" s="10">
        <v>3623</v>
      </c>
      <c r="Q5" s="8">
        <v>3702</v>
      </c>
      <c r="R5" s="8">
        <v>3754</v>
      </c>
      <c r="S5" s="8">
        <v>3811</v>
      </c>
      <c r="T5" s="8">
        <v>3851</v>
      </c>
      <c r="U5" s="8">
        <v>3898</v>
      </c>
      <c r="V5" s="8">
        <v>3928</v>
      </c>
      <c r="W5" s="8">
        <v>3941</v>
      </c>
      <c r="X5" s="8">
        <v>3941</v>
      </c>
      <c r="Y5" s="8">
        <v>3941</v>
      </c>
      <c r="Z5" s="8">
        <v>3941</v>
      </c>
      <c r="AA5" s="8">
        <v>3941</v>
      </c>
      <c r="AB5" s="8">
        <v>3941</v>
      </c>
      <c r="AC5" s="8">
        <v>3941</v>
      </c>
      <c r="AD5" s="8">
        <v>3941</v>
      </c>
      <c r="AE5" s="8">
        <v>3941</v>
      </c>
      <c r="AF5" s="39">
        <v>3941</v>
      </c>
      <c r="AG5" s="48">
        <v>3941</v>
      </c>
      <c r="AH5" s="48">
        <v>3941</v>
      </c>
      <c r="AI5" s="50">
        <v>3941</v>
      </c>
      <c r="AJ5" s="50">
        <v>3941</v>
      </c>
      <c r="AK5" s="50">
        <v>3941</v>
      </c>
      <c r="AL5" s="50">
        <v>3941</v>
      </c>
      <c r="AM5" s="50">
        <v>3941</v>
      </c>
      <c r="AN5" s="50">
        <v>3941</v>
      </c>
      <c r="AP5" s="60"/>
      <c r="AQ5" s="60"/>
    </row>
    <row r="6" spans="1:43" ht="13.5" customHeight="1">
      <c r="A6" s="69"/>
      <c r="B6" s="19" t="s">
        <v>4</v>
      </c>
      <c r="C6" s="31">
        <v>2929</v>
      </c>
      <c r="D6" s="31">
        <v>5240</v>
      </c>
      <c r="E6" s="31">
        <v>7282</v>
      </c>
      <c r="F6" s="31">
        <v>8919</v>
      </c>
      <c r="G6" s="31">
        <v>9834</v>
      </c>
      <c r="H6" s="31">
        <v>10381</v>
      </c>
      <c r="I6" s="31">
        <v>10849</v>
      </c>
      <c r="J6" s="31">
        <v>11315</v>
      </c>
      <c r="K6" s="31">
        <v>11712</v>
      </c>
      <c r="L6" s="31">
        <v>12008</v>
      </c>
      <c r="M6" s="14">
        <v>12253</v>
      </c>
      <c r="N6" s="14">
        <v>12459</v>
      </c>
      <c r="O6" s="32">
        <v>12591</v>
      </c>
      <c r="P6" s="15">
        <v>13023</v>
      </c>
      <c r="Q6" s="14">
        <v>13617</v>
      </c>
      <c r="R6" s="14">
        <v>14012</v>
      </c>
      <c r="S6" s="14">
        <v>14600</v>
      </c>
      <c r="T6" s="14">
        <v>15181</v>
      </c>
      <c r="U6" s="14">
        <v>15667</v>
      </c>
      <c r="V6" s="14">
        <v>16077</v>
      </c>
      <c r="W6" s="14">
        <v>16604</v>
      </c>
      <c r="X6" s="14">
        <v>16917</v>
      </c>
      <c r="Y6" s="14">
        <v>17312</v>
      </c>
      <c r="Z6" s="14">
        <v>17745</v>
      </c>
      <c r="AA6" s="14">
        <v>18297</v>
      </c>
      <c r="AB6" s="14">
        <v>18725</v>
      </c>
      <c r="AC6" s="14">
        <v>19166</v>
      </c>
      <c r="AD6" s="14">
        <v>19550</v>
      </c>
      <c r="AE6" s="14">
        <v>19823</v>
      </c>
      <c r="AF6" s="40">
        <v>20172</v>
      </c>
      <c r="AG6" s="49">
        <v>20502</v>
      </c>
      <c r="AH6" s="49">
        <v>20997</v>
      </c>
      <c r="AI6" s="52">
        <v>21458</v>
      </c>
      <c r="AJ6" s="52">
        <v>21981</v>
      </c>
      <c r="AK6" s="52">
        <v>22488</v>
      </c>
      <c r="AL6" s="52">
        <v>22782</v>
      </c>
      <c r="AM6" s="50">
        <v>23843</v>
      </c>
      <c r="AN6" s="50">
        <v>24598</v>
      </c>
      <c r="AP6" s="60"/>
      <c r="AQ6" s="60"/>
    </row>
    <row r="7" spans="1:42" ht="13.5" customHeight="1">
      <c r="A7" s="70"/>
      <c r="B7" s="20" t="s">
        <v>11</v>
      </c>
      <c r="C7" s="36">
        <f aca="true" t="shared" si="0" ref="C7:Y7">SUM(C4:C6)</f>
        <v>10661</v>
      </c>
      <c r="D7" s="36">
        <f t="shared" si="0"/>
        <v>19408</v>
      </c>
      <c r="E7" s="36">
        <f t="shared" si="0"/>
        <v>26782</v>
      </c>
      <c r="F7" s="36">
        <f t="shared" si="0"/>
        <v>32224</v>
      </c>
      <c r="G7" s="36">
        <f t="shared" si="0"/>
        <v>35658</v>
      </c>
      <c r="H7" s="36">
        <f t="shared" si="0"/>
        <v>37431</v>
      </c>
      <c r="I7" s="36">
        <f t="shared" si="0"/>
        <v>39571</v>
      </c>
      <c r="J7" s="36">
        <f t="shared" si="0"/>
        <v>41329</v>
      </c>
      <c r="K7" s="36">
        <f t="shared" si="0"/>
        <v>42843</v>
      </c>
      <c r="L7" s="36">
        <f t="shared" si="0"/>
        <v>44027</v>
      </c>
      <c r="M7" s="36">
        <f t="shared" si="0"/>
        <v>45262</v>
      </c>
      <c r="N7" s="36">
        <f t="shared" si="0"/>
        <v>46270</v>
      </c>
      <c r="O7" s="36">
        <f t="shared" si="0"/>
        <v>46823</v>
      </c>
      <c r="P7" s="36">
        <f t="shared" si="0"/>
        <v>48654</v>
      </c>
      <c r="Q7" s="36">
        <f t="shared" si="0"/>
        <v>50850</v>
      </c>
      <c r="R7" s="36">
        <f t="shared" si="0"/>
        <v>52291</v>
      </c>
      <c r="S7" s="36">
        <f t="shared" si="0"/>
        <v>54125</v>
      </c>
      <c r="T7" s="36">
        <f t="shared" si="0"/>
        <v>55740</v>
      </c>
      <c r="U7" s="36">
        <f t="shared" si="0"/>
        <v>57362</v>
      </c>
      <c r="V7" s="36">
        <f t="shared" si="0"/>
        <v>58558</v>
      </c>
      <c r="W7" s="36">
        <f t="shared" si="0"/>
        <v>60117</v>
      </c>
      <c r="X7" s="36">
        <f t="shared" si="0"/>
        <v>60929</v>
      </c>
      <c r="Y7" s="36">
        <f t="shared" si="0"/>
        <v>62094</v>
      </c>
      <c r="Z7" s="36">
        <f aca="true" t="shared" si="1" ref="Z7:AE7">SUM(Z4:Z6)</f>
        <v>63340</v>
      </c>
      <c r="AA7" s="36">
        <f t="shared" si="1"/>
        <v>64791</v>
      </c>
      <c r="AB7" s="36">
        <f t="shared" si="1"/>
        <v>66225</v>
      </c>
      <c r="AC7" s="36">
        <f t="shared" si="1"/>
        <v>67878</v>
      </c>
      <c r="AD7" s="36">
        <f t="shared" si="1"/>
        <v>69115</v>
      </c>
      <c r="AE7" s="36">
        <f t="shared" si="1"/>
        <v>70295</v>
      </c>
      <c r="AF7" s="41">
        <f aca="true" t="shared" si="2" ref="AF7:AL7">SUM(AF4:AF6)</f>
        <v>71576</v>
      </c>
      <c r="AG7" s="41">
        <f t="shared" si="2"/>
        <v>73179</v>
      </c>
      <c r="AH7" s="41">
        <f t="shared" si="2"/>
        <v>74660</v>
      </c>
      <c r="AI7" s="41">
        <f t="shared" si="2"/>
        <v>76348</v>
      </c>
      <c r="AJ7" s="41">
        <f t="shared" si="2"/>
        <v>78070</v>
      </c>
      <c r="AK7" s="41">
        <f t="shared" si="2"/>
        <v>79676</v>
      </c>
      <c r="AL7" s="41">
        <f t="shared" si="2"/>
        <v>80859</v>
      </c>
      <c r="AM7" s="41">
        <f>SUM(AM4:AM6)</f>
        <v>83641</v>
      </c>
      <c r="AN7" s="41">
        <f>SUM(AN4:AN6)</f>
        <v>85524</v>
      </c>
      <c r="AP7" s="60"/>
    </row>
    <row r="8" spans="1:45" ht="26.25" customHeight="1">
      <c r="A8" s="66" t="s">
        <v>10</v>
      </c>
      <c r="B8" s="24" t="s">
        <v>23</v>
      </c>
      <c r="C8" s="25" t="s">
        <v>9</v>
      </c>
      <c r="D8" s="25" t="s">
        <v>9</v>
      </c>
      <c r="E8" s="25" t="s">
        <v>9</v>
      </c>
      <c r="F8" s="25" t="s">
        <v>9</v>
      </c>
      <c r="G8" s="26" t="s">
        <v>9</v>
      </c>
      <c r="H8" s="26" t="s">
        <v>9</v>
      </c>
      <c r="I8" s="25" t="s">
        <v>9</v>
      </c>
      <c r="J8" s="25" t="s">
        <v>9</v>
      </c>
      <c r="K8" s="25" t="s">
        <v>9</v>
      </c>
      <c r="L8" s="25" t="s">
        <v>9</v>
      </c>
      <c r="M8" s="25" t="s">
        <v>9</v>
      </c>
      <c r="N8" s="25" t="s">
        <v>9</v>
      </c>
      <c r="O8" s="25" t="s">
        <v>9</v>
      </c>
      <c r="P8" s="25" t="s">
        <v>9</v>
      </c>
      <c r="Q8" s="25" t="s">
        <v>9</v>
      </c>
      <c r="R8" s="25" t="s">
        <v>9</v>
      </c>
      <c r="S8" s="25" t="s">
        <v>9</v>
      </c>
      <c r="T8" s="25" t="s">
        <v>9</v>
      </c>
      <c r="U8" s="25" t="s">
        <v>9</v>
      </c>
      <c r="V8" s="25" t="s">
        <v>9</v>
      </c>
      <c r="W8" s="4">
        <v>227</v>
      </c>
      <c r="X8" s="11">
        <v>557</v>
      </c>
      <c r="Y8" s="11">
        <v>921</v>
      </c>
      <c r="Z8" s="11">
        <v>1449</v>
      </c>
      <c r="AA8" s="11">
        <v>1893</v>
      </c>
      <c r="AB8" s="11">
        <v>2345</v>
      </c>
      <c r="AC8" s="11">
        <v>2773</v>
      </c>
      <c r="AD8" s="11">
        <v>3087</v>
      </c>
      <c r="AE8" s="11">
        <v>3384</v>
      </c>
      <c r="AF8" s="11">
        <v>3684</v>
      </c>
      <c r="AG8" s="43">
        <v>3977</v>
      </c>
      <c r="AH8" s="11">
        <v>4229</v>
      </c>
      <c r="AI8" s="51">
        <v>4468</v>
      </c>
      <c r="AJ8" s="11">
        <v>4703</v>
      </c>
      <c r="AK8" s="51">
        <v>4930</v>
      </c>
      <c r="AL8" s="51">
        <v>5055</v>
      </c>
      <c r="AM8" s="61">
        <f>5050+236</f>
        <v>5286</v>
      </c>
      <c r="AN8" s="61">
        <v>5460</v>
      </c>
      <c r="AQ8" s="60"/>
      <c r="AS8" s="60"/>
    </row>
    <row r="9" spans="1:45" ht="13.5" customHeight="1">
      <c r="A9" s="66"/>
      <c r="B9" s="19" t="s">
        <v>12</v>
      </c>
      <c r="C9" s="27" t="s">
        <v>9</v>
      </c>
      <c r="D9" s="27" t="s">
        <v>9</v>
      </c>
      <c r="E9" s="27" t="s">
        <v>9</v>
      </c>
      <c r="F9" s="27" t="s">
        <v>9</v>
      </c>
      <c r="G9" s="28" t="s">
        <v>9</v>
      </c>
      <c r="H9" s="28" t="s">
        <v>9</v>
      </c>
      <c r="I9" s="27" t="s">
        <v>9</v>
      </c>
      <c r="J9" s="27" t="s">
        <v>9</v>
      </c>
      <c r="K9" s="27" t="s">
        <v>9</v>
      </c>
      <c r="L9" s="27" t="s">
        <v>9</v>
      </c>
      <c r="M9" s="27" t="s">
        <v>9</v>
      </c>
      <c r="N9" s="27" t="s">
        <v>9</v>
      </c>
      <c r="O9" s="27" t="s">
        <v>9</v>
      </c>
      <c r="P9" s="27" t="s">
        <v>9</v>
      </c>
      <c r="Q9" s="27" t="s">
        <v>9</v>
      </c>
      <c r="R9" s="27" t="s">
        <v>9</v>
      </c>
      <c r="S9" s="27" t="s">
        <v>9</v>
      </c>
      <c r="T9" s="27" t="s">
        <v>9</v>
      </c>
      <c r="U9" s="27" t="s">
        <v>9</v>
      </c>
      <c r="V9" s="27" t="s">
        <v>9</v>
      </c>
      <c r="W9" s="8">
        <v>56</v>
      </c>
      <c r="X9" s="12">
        <v>247</v>
      </c>
      <c r="Y9" s="12">
        <v>580</v>
      </c>
      <c r="Z9" s="12">
        <v>930</v>
      </c>
      <c r="AA9" s="12">
        <v>1196</v>
      </c>
      <c r="AB9" s="12">
        <v>1426</v>
      </c>
      <c r="AC9" s="12">
        <v>1561</v>
      </c>
      <c r="AD9" s="12">
        <v>1677</v>
      </c>
      <c r="AE9" s="12">
        <v>1793</v>
      </c>
      <c r="AF9" s="12">
        <v>1889</v>
      </c>
      <c r="AG9" s="44">
        <v>1973</v>
      </c>
      <c r="AH9" s="12">
        <v>2053</v>
      </c>
      <c r="AI9" s="50">
        <v>2144</v>
      </c>
      <c r="AJ9" s="12">
        <v>2247</v>
      </c>
      <c r="AK9" s="50">
        <v>2369</v>
      </c>
      <c r="AL9" s="50">
        <v>2405</v>
      </c>
      <c r="AM9" s="62">
        <v>2457</v>
      </c>
      <c r="AN9" s="62">
        <v>2472</v>
      </c>
      <c r="AQ9" s="60"/>
      <c r="AS9" s="60"/>
    </row>
    <row r="10" spans="1:45" ht="26.25" customHeight="1">
      <c r="A10" s="66"/>
      <c r="B10" s="24" t="s">
        <v>24</v>
      </c>
      <c r="C10" s="27" t="s">
        <v>9</v>
      </c>
      <c r="D10" s="27" t="s">
        <v>9</v>
      </c>
      <c r="E10" s="27" t="s">
        <v>9</v>
      </c>
      <c r="F10" s="27" t="s">
        <v>9</v>
      </c>
      <c r="G10" s="28" t="s">
        <v>9</v>
      </c>
      <c r="H10" s="28" t="s">
        <v>9</v>
      </c>
      <c r="I10" s="27" t="s">
        <v>9</v>
      </c>
      <c r="J10" s="27" t="s">
        <v>9</v>
      </c>
      <c r="K10" s="27" t="s">
        <v>9</v>
      </c>
      <c r="L10" s="27" t="s">
        <v>9</v>
      </c>
      <c r="M10" s="27" t="s">
        <v>9</v>
      </c>
      <c r="N10" s="27" t="s">
        <v>9</v>
      </c>
      <c r="O10" s="27" t="s">
        <v>9</v>
      </c>
      <c r="P10" s="27" t="s">
        <v>9</v>
      </c>
      <c r="Q10" s="27" t="s">
        <v>9</v>
      </c>
      <c r="R10" s="27" t="s">
        <v>9</v>
      </c>
      <c r="S10" s="27" t="s">
        <v>9</v>
      </c>
      <c r="T10" s="27" t="s">
        <v>9</v>
      </c>
      <c r="U10" s="27" t="s">
        <v>9</v>
      </c>
      <c r="V10" s="27" t="s">
        <v>9</v>
      </c>
      <c r="W10" s="8">
        <v>288</v>
      </c>
      <c r="X10" s="12">
        <v>1294</v>
      </c>
      <c r="Y10" s="12">
        <v>2683</v>
      </c>
      <c r="Z10" s="12">
        <v>4431</v>
      </c>
      <c r="AA10" s="12">
        <v>6327</v>
      </c>
      <c r="AB10" s="12">
        <v>8016</v>
      </c>
      <c r="AC10" s="12">
        <v>9666</v>
      </c>
      <c r="AD10" s="12">
        <v>11134</v>
      </c>
      <c r="AE10" s="12">
        <v>12373</v>
      </c>
      <c r="AF10" s="12">
        <v>13811</v>
      </c>
      <c r="AG10" s="44">
        <v>15131</v>
      </c>
      <c r="AH10" s="12">
        <v>16701</v>
      </c>
      <c r="AI10" s="50">
        <v>18076</v>
      </c>
      <c r="AJ10" s="12">
        <v>19395</v>
      </c>
      <c r="AK10" s="50">
        <v>20969</v>
      </c>
      <c r="AL10" s="50">
        <v>22182</v>
      </c>
      <c r="AM10" s="62">
        <f>22176+1130</f>
        <v>23306</v>
      </c>
      <c r="AN10" s="62">
        <v>24112</v>
      </c>
      <c r="AQ10" s="60"/>
      <c r="AS10" s="60"/>
    </row>
    <row r="11" spans="1:45" ht="26.25" customHeight="1">
      <c r="A11" s="66"/>
      <c r="B11" s="24" t="s">
        <v>25</v>
      </c>
      <c r="C11" s="27" t="s">
        <v>9</v>
      </c>
      <c r="D11" s="27" t="s">
        <v>9</v>
      </c>
      <c r="E11" s="27" t="s">
        <v>9</v>
      </c>
      <c r="F11" s="27" t="s">
        <v>9</v>
      </c>
      <c r="G11" s="28" t="s">
        <v>9</v>
      </c>
      <c r="H11" s="28" t="s">
        <v>9</v>
      </c>
      <c r="I11" s="27" t="s">
        <v>9</v>
      </c>
      <c r="J11" s="27" t="s">
        <v>9</v>
      </c>
      <c r="K11" s="27" t="s">
        <v>9</v>
      </c>
      <c r="L11" s="27" t="s">
        <v>9</v>
      </c>
      <c r="M11" s="27" t="s">
        <v>9</v>
      </c>
      <c r="N11" s="27" t="s">
        <v>9</v>
      </c>
      <c r="O11" s="27" t="s">
        <v>9</v>
      </c>
      <c r="P11" s="27" t="s">
        <v>9</v>
      </c>
      <c r="Q11" s="27" t="s">
        <v>9</v>
      </c>
      <c r="R11" s="27" t="s">
        <v>9</v>
      </c>
      <c r="S11" s="27" t="s">
        <v>9</v>
      </c>
      <c r="T11" s="27" t="s">
        <v>9</v>
      </c>
      <c r="U11" s="27" t="s">
        <v>9</v>
      </c>
      <c r="V11" s="27" t="s">
        <v>9</v>
      </c>
      <c r="W11" s="8">
        <v>973</v>
      </c>
      <c r="X11" s="12">
        <v>3644</v>
      </c>
      <c r="Y11" s="12">
        <v>6608</v>
      </c>
      <c r="Z11" s="12">
        <v>9387</v>
      </c>
      <c r="AA11" s="12">
        <v>11315</v>
      </c>
      <c r="AB11" s="12">
        <v>13299</v>
      </c>
      <c r="AC11" s="12">
        <v>14805</v>
      </c>
      <c r="AD11" s="12">
        <v>16327</v>
      </c>
      <c r="AE11" s="12">
        <v>17731</v>
      </c>
      <c r="AF11" s="12">
        <v>19027</v>
      </c>
      <c r="AG11" s="44">
        <v>20147</v>
      </c>
      <c r="AH11" s="12">
        <v>21523</v>
      </c>
      <c r="AI11" s="50">
        <v>22788</v>
      </c>
      <c r="AJ11" s="12">
        <v>24092</v>
      </c>
      <c r="AK11" s="50">
        <v>25279</v>
      </c>
      <c r="AL11" s="50">
        <v>26070</v>
      </c>
      <c r="AM11" s="62">
        <f>26148+1356</f>
        <v>27504</v>
      </c>
      <c r="AN11" s="62">
        <v>28612</v>
      </c>
      <c r="AQ11" s="60"/>
      <c r="AS11" s="60"/>
    </row>
    <row r="12" spans="1:45" ht="13.5" customHeight="1">
      <c r="A12" s="66"/>
      <c r="B12" s="19" t="s">
        <v>13</v>
      </c>
      <c r="C12" s="27" t="s">
        <v>9</v>
      </c>
      <c r="D12" s="27" t="s">
        <v>9</v>
      </c>
      <c r="E12" s="27" t="s">
        <v>9</v>
      </c>
      <c r="F12" s="27" t="s">
        <v>9</v>
      </c>
      <c r="G12" s="28" t="s">
        <v>9</v>
      </c>
      <c r="H12" s="28" t="s">
        <v>9</v>
      </c>
      <c r="I12" s="27" t="s">
        <v>9</v>
      </c>
      <c r="J12" s="27" t="s">
        <v>9</v>
      </c>
      <c r="K12" s="27" t="s">
        <v>9</v>
      </c>
      <c r="L12" s="27" t="s">
        <v>9</v>
      </c>
      <c r="M12" s="27" t="s">
        <v>9</v>
      </c>
      <c r="N12" s="27" t="s">
        <v>9</v>
      </c>
      <c r="O12" s="27" t="s">
        <v>9</v>
      </c>
      <c r="P12" s="27" t="s">
        <v>9</v>
      </c>
      <c r="Q12" s="27" t="s">
        <v>9</v>
      </c>
      <c r="R12" s="27" t="s">
        <v>9</v>
      </c>
      <c r="S12" s="27" t="s">
        <v>9</v>
      </c>
      <c r="T12" s="27" t="s">
        <v>9</v>
      </c>
      <c r="U12" s="27" t="s">
        <v>9</v>
      </c>
      <c r="V12" s="27" t="s">
        <v>9</v>
      </c>
      <c r="W12" s="8">
        <v>77</v>
      </c>
      <c r="X12" s="12">
        <v>327</v>
      </c>
      <c r="Y12" s="12">
        <v>698</v>
      </c>
      <c r="Z12" s="12">
        <v>994</v>
      </c>
      <c r="AA12" s="12">
        <v>1235</v>
      </c>
      <c r="AB12" s="12">
        <v>1409</v>
      </c>
      <c r="AC12" s="12">
        <v>1567</v>
      </c>
      <c r="AD12" s="12">
        <v>1741</v>
      </c>
      <c r="AE12" s="12">
        <v>1963</v>
      </c>
      <c r="AF12" s="12">
        <v>2177</v>
      </c>
      <c r="AG12" s="44">
        <v>2331</v>
      </c>
      <c r="AH12" s="12">
        <v>2496</v>
      </c>
      <c r="AI12" s="50">
        <v>2643</v>
      </c>
      <c r="AJ12" s="12">
        <v>2718</v>
      </c>
      <c r="AK12" s="50">
        <v>2856</v>
      </c>
      <c r="AL12" s="50">
        <v>2941</v>
      </c>
      <c r="AM12" s="62">
        <v>3077</v>
      </c>
      <c r="AN12" s="62">
        <v>3102</v>
      </c>
      <c r="AQ12" s="60"/>
      <c r="AS12" s="60"/>
    </row>
    <row r="13" spans="1:45" ht="26.25" customHeight="1">
      <c r="A13" s="66"/>
      <c r="B13" s="24" t="s">
        <v>26</v>
      </c>
      <c r="C13" s="27" t="s">
        <v>9</v>
      </c>
      <c r="D13" s="27" t="s">
        <v>9</v>
      </c>
      <c r="E13" s="27" t="s">
        <v>9</v>
      </c>
      <c r="F13" s="27" t="s">
        <v>9</v>
      </c>
      <c r="G13" s="28" t="s">
        <v>9</v>
      </c>
      <c r="H13" s="28" t="s">
        <v>9</v>
      </c>
      <c r="I13" s="27" t="s">
        <v>9</v>
      </c>
      <c r="J13" s="27" t="s">
        <v>9</v>
      </c>
      <c r="K13" s="27" t="s">
        <v>9</v>
      </c>
      <c r="L13" s="27" t="s">
        <v>9</v>
      </c>
      <c r="M13" s="27" t="s">
        <v>9</v>
      </c>
      <c r="N13" s="27" t="s">
        <v>9</v>
      </c>
      <c r="O13" s="27" t="s">
        <v>9</v>
      </c>
      <c r="P13" s="27" t="s">
        <v>9</v>
      </c>
      <c r="Q13" s="27" t="s">
        <v>9</v>
      </c>
      <c r="R13" s="27" t="s">
        <v>9</v>
      </c>
      <c r="S13" s="27" t="s">
        <v>9</v>
      </c>
      <c r="T13" s="27" t="s">
        <v>9</v>
      </c>
      <c r="U13" s="27" t="s">
        <v>9</v>
      </c>
      <c r="V13" s="27" t="s">
        <v>9</v>
      </c>
      <c r="W13" s="8">
        <v>1117</v>
      </c>
      <c r="X13" s="12">
        <v>5233</v>
      </c>
      <c r="Y13" s="12">
        <v>10607</v>
      </c>
      <c r="Z13" s="12">
        <v>16051</v>
      </c>
      <c r="AA13" s="12">
        <v>23396</v>
      </c>
      <c r="AB13" s="12">
        <v>29719</v>
      </c>
      <c r="AC13" s="12">
        <v>36164</v>
      </c>
      <c r="AD13" s="12">
        <v>42374</v>
      </c>
      <c r="AE13" s="12">
        <v>48568</v>
      </c>
      <c r="AF13" s="12">
        <v>53398</v>
      </c>
      <c r="AG13" s="44">
        <v>58878</v>
      </c>
      <c r="AH13" s="12">
        <v>64276</v>
      </c>
      <c r="AI13" s="50">
        <v>69119</v>
      </c>
      <c r="AJ13" s="12">
        <v>73435</v>
      </c>
      <c r="AK13" s="50">
        <v>78125</v>
      </c>
      <c r="AL13" s="50">
        <v>81329</v>
      </c>
      <c r="AM13" s="62">
        <f>81385+3812</f>
        <v>85197</v>
      </c>
      <c r="AN13" s="62">
        <f>81385+6463</f>
        <v>87848</v>
      </c>
      <c r="AQ13" s="60"/>
      <c r="AS13" s="60"/>
    </row>
    <row r="14" spans="1:45" ht="26.25" customHeight="1">
      <c r="A14" s="66"/>
      <c r="B14" s="24" t="s">
        <v>21</v>
      </c>
      <c r="C14" s="29" t="s">
        <v>9</v>
      </c>
      <c r="D14" s="29" t="s">
        <v>9</v>
      </c>
      <c r="E14" s="29" t="s">
        <v>9</v>
      </c>
      <c r="F14" s="29" t="s">
        <v>9</v>
      </c>
      <c r="G14" s="33" t="s">
        <v>9</v>
      </c>
      <c r="H14" s="33" t="s">
        <v>9</v>
      </c>
      <c r="I14" s="29" t="s">
        <v>9</v>
      </c>
      <c r="J14" s="29" t="s">
        <v>9</v>
      </c>
      <c r="K14" s="29" t="s">
        <v>9</v>
      </c>
      <c r="L14" s="29" t="s">
        <v>9</v>
      </c>
      <c r="M14" s="29" t="s">
        <v>9</v>
      </c>
      <c r="N14" s="29" t="s">
        <v>9</v>
      </c>
      <c r="O14" s="29" t="s">
        <v>9</v>
      </c>
      <c r="P14" s="29" t="s">
        <v>9</v>
      </c>
      <c r="Q14" s="29" t="s">
        <v>9</v>
      </c>
      <c r="R14" s="29" t="s">
        <v>9</v>
      </c>
      <c r="S14" s="29" t="s">
        <v>9</v>
      </c>
      <c r="T14" s="29" t="s">
        <v>9</v>
      </c>
      <c r="U14" s="29" t="s">
        <v>9</v>
      </c>
      <c r="V14" s="29" t="s">
        <v>9</v>
      </c>
      <c r="W14" s="14">
        <v>2025</v>
      </c>
      <c r="X14" s="16">
        <v>5938</v>
      </c>
      <c r="Y14" s="16">
        <v>10933</v>
      </c>
      <c r="Z14" s="16">
        <v>15417</v>
      </c>
      <c r="AA14" s="16">
        <v>18885</v>
      </c>
      <c r="AB14" s="16">
        <v>22212</v>
      </c>
      <c r="AC14" s="16">
        <v>25312</v>
      </c>
      <c r="AD14" s="16">
        <v>28151</v>
      </c>
      <c r="AE14" s="16">
        <v>30353</v>
      </c>
      <c r="AF14" s="16">
        <v>32941</v>
      </c>
      <c r="AG14" s="45">
        <v>35444</v>
      </c>
      <c r="AH14" s="16">
        <v>38357</v>
      </c>
      <c r="AI14" s="52">
        <v>40969</v>
      </c>
      <c r="AJ14" s="16">
        <v>43141</v>
      </c>
      <c r="AK14" s="52">
        <v>46590</v>
      </c>
      <c r="AL14" s="52">
        <v>49462</v>
      </c>
      <c r="AM14" s="64">
        <f>50039+3474</f>
        <v>53513</v>
      </c>
      <c r="AN14" s="64">
        <f>50039+6321</f>
        <v>56360</v>
      </c>
      <c r="AQ14" s="60"/>
      <c r="AS14" s="60"/>
    </row>
    <row r="15" spans="1:40" ht="13.5" customHeight="1">
      <c r="A15" s="66"/>
      <c r="B15" s="20" t="s">
        <v>5</v>
      </c>
      <c r="C15" s="34" t="s">
        <v>9</v>
      </c>
      <c r="D15" s="34" t="s">
        <v>9</v>
      </c>
      <c r="E15" s="34" t="s">
        <v>9</v>
      </c>
      <c r="F15" s="34" t="s">
        <v>9</v>
      </c>
      <c r="G15" s="34" t="s">
        <v>9</v>
      </c>
      <c r="H15" s="34" t="s">
        <v>9</v>
      </c>
      <c r="I15" s="34" t="s">
        <v>9</v>
      </c>
      <c r="J15" s="34" t="s">
        <v>9</v>
      </c>
      <c r="K15" s="34" t="s">
        <v>9</v>
      </c>
      <c r="L15" s="34" t="s">
        <v>9</v>
      </c>
      <c r="M15" s="34" t="s">
        <v>9</v>
      </c>
      <c r="N15" s="34" t="s">
        <v>9</v>
      </c>
      <c r="O15" s="34" t="s">
        <v>9</v>
      </c>
      <c r="P15" s="34" t="s">
        <v>9</v>
      </c>
      <c r="Q15" s="34" t="s">
        <v>9</v>
      </c>
      <c r="R15" s="34" t="s">
        <v>9</v>
      </c>
      <c r="S15" s="34" t="s">
        <v>9</v>
      </c>
      <c r="T15" s="34" t="s">
        <v>9</v>
      </c>
      <c r="U15" s="34" t="s">
        <v>9</v>
      </c>
      <c r="V15" s="34" t="s">
        <v>9</v>
      </c>
      <c r="W15" s="35">
        <f>SUM(W8:W14)</f>
        <v>4763</v>
      </c>
      <c r="X15" s="35">
        <f aca="true" t="shared" si="3" ref="X15:AC15">SUM(X8:X14)</f>
        <v>17240</v>
      </c>
      <c r="Y15" s="35">
        <f t="shared" si="3"/>
        <v>33030</v>
      </c>
      <c r="Z15" s="35">
        <f t="shared" si="3"/>
        <v>48659</v>
      </c>
      <c r="AA15" s="35">
        <f>SUM(AA8:AA14)</f>
        <v>64247</v>
      </c>
      <c r="AB15" s="35">
        <f t="shared" si="3"/>
        <v>78426</v>
      </c>
      <c r="AC15" s="35">
        <f t="shared" si="3"/>
        <v>91848</v>
      </c>
      <c r="AD15" s="35">
        <f aca="true" t="shared" si="4" ref="AD15:AJ15">SUM(AD8:AD14)</f>
        <v>104491</v>
      </c>
      <c r="AE15" s="16">
        <f t="shared" si="4"/>
        <v>116165</v>
      </c>
      <c r="AF15" s="16">
        <f t="shared" si="4"/>
        <v>126927</v>
      </c>
      <c r="AG15" s="16">
        <f t="shared" si="4"/>
        <v>137881</v>
      </c>
      <c r="AH15" s="16">
        <f t="shared" si="4"/>
        <v>149635</v>
      </c>
      <c r="AI15" s="16">
        <f t="shared" si="4"/>
        <v>160207</v>
      </c>
      <c r="AJ15" s="16">
        <f t="shared" si="4"/>
        <v>169731</v>
      </c>
      <c r="AK15" s="16">
        <f>SUM(AK8:AK14)</f>
        <v>181118</v>
      </c>
      <c r="AL15" s="16">
        <f>SUM(AL8:AL14)</f>
        <v>189444</v>
      </c>
      <c r="AM15" s="63">
        <f>SUM(AM8:AM14)</f>
        <v>200340</v>
      </c>
      <c r="AN15" s="63">
        <f>SUM(AN8:AN14)</f>
        <v>207966</v>
      </c>
    </row>
    <row r="16" spans="1:40" ht="13.5" customHeight="1">
      <c r="A16" s="66"/>
      <c r="B16" s="19" t="s">
        <v>14</v>
      </c>
      <c r="C16" s="3">
        <v>39254</v>
      </c>
      <c r="D16" s="3">
        <v>44717</v>
      </c>
      <c r="E16" s="3">
        <v>49664</v>
      </c>
      <c r="F16" s="3">
        <v>53394</v>
      </c>
      <c r="G16" s="3">
        <v>56655</v>
      </c>
      <c r="H16" s="3">
        <v>59575</v>
      </c>
      <c r="I16" s="3">
        <v>62834</v>
      </c>
      <c r="J16" s="3">
        <v>66177</v>
      </c>
      <c r="K16" s="3">
        <v>68693</v>
      </c>
      <c r="L16" s="3">
        <v>71205</v>
      </c>
      <c r="M16" s="4">
        <v>73211</v>
      </c>
      <c r="N16" s="4">
        <v>74020</v>
      </c>
      <c r="O16" s="5">
        <v>75509</v>
      </c>
      <c r="P16" s="6">
        <v>79349</v>
      </c>
      <c r="Q16" s="6">
        <v>80679</v>
      </c>
      <c r="R16" s="6">
        <v>82038</v>
      </c>
      <c r="S16" s="6">
        <v>83207</v>
      </c>
      <c r="T16" s="6">
        <v>84118</v>
      </c>
      <c r="U16" s="6">
        <v>85064</v>
      </c>
      <c r="V16" s="11">
        <v>85804</v>
      </c>
      <c r="W16" s="11">
        <v>86232</v>
      </c>
      <c r="X16" s="11">
        <v>86260</v>
      </c>
      <c r="Y16" s="11">
        <v>86264</v>
      </c>
      <c r="Z16" s="11">
        <v>86264</v>
      </c>
      <c r="AA16" s="11">
        <v>86264</v>
      </c>
      <c r="AB16" s="11">
        <v>86264</v>
      </c>
      <c r="AC16" s="11">
        <v>86264</v>
      </c>
      <c r="AD16" s="11">
        <v>86264</v>
      </c>
      <c r="AE16" s="11">
        <v>86264</v>
      </c>
      <c r="AF16" s="11">
        <v>86264</v>
      </c>
      <c r="AG16" s="47">
        <v>86264</v>
      </c>
      <c r="AH16" s="47">
        <v>86264</v>
      </c>
      <c r="AI16" s="51">
        <v>86264</v>
      </c>
      <c r="AJ16" s="47">
        <v>86264</v>
      </c>
      <c r="AK16" s="51">
        <v>86264</v>
      </c>
      <c r="AL16" s="51">
        <v>86264</v>
      </c>
      <c r="AM16" s="51">
        <v>86264</v>
      </c>
      <c r="AN16" s="51">
        <v>86264</v>
      </c>
    </row>
    <row r="17" spans="1:40" ht="13.5" customHeight="1">
      <c r="A17" s="66"/>
      <c r="B17" s="19" t="s">
        <v>15</v>
      </c>
      <c r="C17" s="7">
        <v>87832</v>
      </c>
      <c r="D17" s="7">
        <v>101535</v>
      </c>
      <c r="E17" s="7">
        <v>109945</v>
      </c>
      <c r="F17" s="7">
        <v>114965</v>
      </c>
      <c r="G17" s="7">
        <v>118937</v>
      </c>
      <c r="H17" s="7">
        <v>121946</v>
      </c>
      <c r="I17" s="7">
        <v>124734</v>
      </c>
      <c r="J17" s="7">
        <v>127327</v>
      </c>
      <c r="K17" s="7">
        <v>129575</v>
      </c>
      <c r="L17" s="7">
        <v>133822</v>
      </c>
      <c r="M17" s="8">
        <v>138819</v>
      </c>
      <c r="N17" s="8">
        <v>140675</v>
      </c>
      <c r="O17" s="9">
        <v>143098</v>
      </c>
      <c r="P17" s="10">
        <v>157155</v>
      </c>
      <c r="Q17" s="10">
        <v>158982</v>
      </c>
      <c r="R17" s="10">
        <v>160298</v>
      </c>
      <c r="S17" s="10">
        <v>161263</v>
      </c>
      <c r="T17" s="10">
        <v>161935</v>
      </c>
      <c r="U17" s="10">
        <v>162460</v>
      </c>
      <c r="V17" s="12">
        <v>162942</v>
      </c>
      <c r="W17" s="12">
        <v>163167</v>
      </c>
      <c r="X17" s="12">
        <v>163188</v>
      </c>
      <c r="Y17" s="12">
        <v>163188</v>
      </c>
      <c r="Z17" s="12">
        <v>163188</v>
      </c>
      <c r="AA17" s="12">
        <v>163188</v>
      </c>
      <c r="AB17" s="12">
        <v>163188</v>
      </c>
      <c r="AC17" s="12">
        <v>163188</v>
      </c>
      <c r="AD17" s="12">
        <v>163188</v>
      </c>
      <c r="AE17" s="12">
        <v>163188</v>
      </c>
      <c r="AF17" s="12">
        <v>163188</v>
      </c>
      <c r="AG17" s="48">
        <v>163188</v>
      </c>
      <c r="AH17" s="48">
        <v>163188</v>
      </c>
      <c r="AI17" s="50">
        <v>163188</v>
      </c>
      <c r="AJ17" s="48">
        <v>163188</v>
      </c>
      <c r="AK17" s="50">
        <v>163188</v>
      </c>
      <c r="AL17" s="50">
        <v>163188</v>
      </c>
      <c r="AM17" s="50">
        <v>163188</v>
      </c>
      <c r="AN17" s="50">
        <v>163188</v>
      </c>
    </row>
    <row r="18" spans="1:40" ht="13.5" customHeight="1">
      <c r="A18" s="66"/>
      <c r="B18" s="19" t="s">
        <v>16</v>
      </c>
      <c r="C18" s="7">
        <v>18851</v>
      </c>
      <c r="D18" s="7">
        <v>29645</v>
      </c>
      <c r="E18" s="7">
        <v>40482</v>
      </c>
      <c r="F18" s="7">
        <v>49574</v>
      </c>
      <c r="G18" s="7">
        <v>57776</v>
      </c>
      <c r="H18" s="7">
        <v>64782</v>
      </c>
      <c r="I18" s="7">
        <v>71230</v>
      </c>
      <c r="J18" s="7">
        <v>77265</v>
      </c>
      <c r="K18" s="7">
        <v>82353</v>
      </c>
      <c r="L18" s="7">
        <v>91191</v>
      </c>
      <c r="M18" s="8">
        <v>102433</v>
      </c>
      <c r="N18" s="8">
        <v>107917</v>
      </c>
      <c r="O18" s="9">
        <v>117474</v>
      </c>
      <c r="P18" s="10">
        <v>124201</v>
      </c>
      <c r="Q18" s="10">
        <v>128337</v>
      </c>
      <c r="R18" s="10">
        <v>131028</v>
      </c>
      <c r="S18" s="10">
        <v>132853</v>
      </c>
      <c r="T18" s="10">
        <v>134128</v>
      </c>
      <c r="U18" s="10">
        <v>134955</v>
      </c>
      <c r="V18" s="12">
        <v>135888</v>
      </c>
      <c r="W18" s="12">
        <v>136405</v>
      </c>
      <c r="X18" s="12">
        <v>136433</v>
      </c>
      <c r="Y18" s="12">
        <v>136438</v>
      </c>
      <c r="Z18" s="12">
        <v>136438</v>
      </c>
      <c r="AA18" s="12">
        <v>136438</v>
      </c>
      <c r="AB18" s="12">
        <v>136438</v>
      </c>
      <c r="AC18" s="12">
        <v>136438</v>
      </c>
      <c r="AD18" s="12">
        <v>136438</v>
      </c>
      <c r="AE18" s="12">
        <v>136438</v>
      </c>
      <c r="AF18" s="12">
        <v>136438</v>
      </c>
      <c r="AG18" s="48">
        <v>136438</v>
      </c>
      <c r="AH18" s="48">
        <v>136438</v>
      </c>
      <c r="AI18" s="50">
        <v>136438</v>
      </c>
      <c r="AJ18" s="48">
        <v>136438</v>
      </c>
      <c r="AK18" s="50">
        <v>136438</v>
      </c>
      <c r="AL18" s="50">
        <v>136438</v>
      </c>
      <c r="AM18" s="50">
        <v>136438</v>
      </c>
      <c r="AN18" s="50">
        <v>136438</v>
      </c>
    </row>
    <row r="19" spans="1:40" ht="13.5" customHeight="1">
      <c r="A19" s="66"/>
      <c r="B19" s="19" t="s">
        <v>17</v>
      </c>
      <c r="C19" s="7">
        <v>34255</v>
      </c>
      <c r="D19" s="7">
        <v>39854</v>
      </c>
      <c r="E19" s="7">
        <v>46302</v>
      </c>
      <c r="F19" s="7">
        <v>52377</v>
      </c>
      <c r="G19" s="7">
        <v>59025</v>
      </c>
      <c r="H19" s="7">
        <v>64687</v>
      </c>
      <c r="I19" s="7">
        <v>72555</v>
      </c>
      <c r="J19" s="7">
        <v>78832</v>
      </c>
      <c r="K19" s="7">
        <v>84409</v>
      </c>
      <c r="L19" s="7">
        <v>90335</v>
      </c>
      <c r="M19" s="8">
        <v>97653</v>
      </c>
      <c r="N19" s="8">
        <v>100990</v>
      </c>
      <c r="O19" s="9">
        <v>108817</v>
      </c>
      <c r="P19" s="10">
        <v>122101</v>
      </c>
      <c r="Q19" s="10">
        <v>130205</v>
      </c>
      <c r="R19" s="10">
        <v>138098</v>
      </c>
      <c r="S19" s="10">
        <v>143037</v>
      </c>
      <c r="T19" s="10">
        <v>146451</v>
      </c>
      <c r="U19" s="10">
        <v>149380</v>
      </c>
      <c r="V19" s="12">
        <v>152779</v>
      </c>
      <c r="W19" s="12">
        <v>154249</v>
      </c>
      <c r="X19" s="12">
        <v>154399</v>
      </c>
      <c r="Y19" s="12">
        <v>154420</v>
      </c>
      <c r="Z19" s="12">
        <v>154420</v>
      </c>
      <c r="AA19" s="12">
        <v>154420</v>
      </c>
      <c r="AB19" s="12">
        <v>154420</v>
      </c>
      <c r="AC19" s="12">
        <v>154420</v>
      </c>
      <c r="AD19" s="12">
        <v>154420</v>
      </c>
      <c r="AE19" s="12">
        <v>154420</v>
      </c>
      <c r="AF19" s="12">
        <v>154420</v>
      </c>
      <c r="AG19" s="48">
        <v>154420</v>
      </c>
      <c r="AH19" s="48">
        <v>154420</v>
      </c>
      <c r="AI19" s="50">
        <v>154420</v>
      </c>
      <c r="AJ19" s="48">
        <v>154420</v>
      </c>
      <c r="AK19" s="50">
        <v>154420</v>
      </c>
      <c r="AL19" s="50">
        <v>154420</v>
      </c>
      <c r="AM19" s="50">
        <v>154420</v>
      </c>
      <c r="AN19" s="50">
        <v>154420</v>
      </c>
    </row>
    <row r="20" spans="1:40" ht="13.5" customHeight="1">
      <c r="A20" s="66"/>
      <c r="B20" s="19" t="s">
        <v>18</v>
      </c>
      <c r="C20" s="7">
        <v>1684</v>
      </c>
      <c r="D20" s="7">
        <v>2353</v>
      </c>
      <c r="E20" s="7">
        <v>2922</v>
      </c>
      <c r="F20" s="7">
        <v>3274</v>
      </c>
      <c r="G20" s="7">
        <v>3571</v>
      </c>
      <c r="H20" s="7">
        <v>3831</v>
      </c>
      <c r="I20" s="7">
        <v>4084</v>
      </c>
      <c r="J20" s="7">
        <v>4314</v>
      </c>
      <c r="K20" s="7">
        <v>4527</v>
      </c>
      <c r="L20" s="7">
        <v>4852</v>
      </c>
      <c r="M20" s="8">
        <v>5330</v>
      </c>
      <c r="N20" s="8">
        <v>5643</v>
      </c>
      <c r="O20" s="9">
        <v>6301</v>
      </c>
      <c r="P20" s="10">
        <v>7477</v>
      </c>
      <c r="Q20" s="10">
        <v>8046</v>
      </c>
      <c r="R20" s="10">
        <v>8545</v>
      </c>
      <c r="S20" s="10">
        <v>8965</v>
      </c>
      <c r="T20" s="10">
        <v>9273</v>
      </c>
      <c r="U20" s="10">
        <v>9475</v>
      </c>
      <c r="V20" s="12">
        <v>9668</v>
      </c>
      <c r="W20" s="12">
        <v>9780</v>
      </c>
      <c r="X20" s="12">
        <v>9791</v>
      </c>
      <c r="Y20" s="12">
        <v>9791</v>
      </c>
      <c r="Z20" s="12">
        <v>9791</v>
      </c>
      <c r="AA20" s="12">
        <v>9791</v>
      </c>
      <c r="AB20" s="12">
        <v>9791</v>
      </c>
      <c r="AC20" s="12">
        <v>9791</v>
      </c>
      <c r="AD20" s="12">
        <v>9791</v>
      </c>
      <c r="AE20" s="12">
        <v>9791</v>
      </c>
      <c r="AF20" s="12">
        <v>9791</v>
      </c>
      <c r="AG20" s="48">
        <v>9791</v>
      </c>
      <c r="AH20" s="48">
        <v>9791</v>
      </c>
      <c r="AI20" s="50">
        <v>9791</v>
      </c>
      <c r="AJ20" s="48">
        <v>9791</v>
      </c>
      <c r="AK20" s="50">
        <v>9791</v>
      </c>
      <c r="AL20" s="50">
        <v>9791</v>
      </c>
      <c r="AM20" s="50">
        <v>9791</v>
      </c>
      <c r="AN20" s="50">
        <v>9791</v>
      </c>
    </row>
    <row r="21" spans="1:40" ht="13.5" customHeight="1">
      <c r="A21" s="66"/>
      <c r="B21" s="19" t="s">
        <v>19</v>
      </c>
      <c r="C21" s="7" t="s">
        <v>6</v>
      </c>
      <c r="D21" s="7" t="s">
        <v>6</v>
      </c>
      <c r="E21" s="7" t="s">
        <v>6</v>
      </c>
      <c r="F21" s="7" t="s">
        <v>6</v>
      </c>
      <c r="G21" s="7" t="s">
        <v>6</v>
      </c>
      <c r="H21" s="7" t="s">
        <v>6</v>
      </c>
      <c r="I21" s="7" t="s">
        <v>6</v>
      </c>
      <c r="J21" s="7" t="s">
        <v>6</v>
      </c>
      <c r="K21" s="7" t="s">
        <v>6</v>
      </c>
      <c r="L21" s="7" t="s">
        <v>6</v>
      </c>
      <c r="M21" s="7" t="s">
        <v>6</v>
      </c>
      <c r="N21" s="7" t="s">
        <v>6</v>
      </c>
      <c r="O21" s="13" t="s">
        <v>6</v>
      </c>
      <c r="P21" s="10">
        <v>4909</v>
      </c>
      <c r="Q21" s="10">
        <v>14007</v>
      </c>
      <c r="R21" s="10">
        <v>23230</v>
      </c>
      <c r="S21" s="10">
        <v>30375</v>
      </c>
      <c r="T21" s="10">
        <v>35282</v>
      </c>
      <c r="U21" s="10">
        <v>39857</v>
      </c>
      <c r="V21" s="12">
        <v>45140</v>
      </c>
      <c r="W21" s="12">
        <v>47213</v>
      </c>
      <c r="X21" s="12">
        <v>47341</v>
      </c>
      <c r="Y21" s="12">
        <v>47344</v>
      </c>
      <c r="Z21" s="12">
        <v>47344</v>
      </c>
      <c r="AA21" s="12">
        <v>47344</v>
      </c>
      <c r="AB21" s="12">
        <v>47344</v>
      </c>
      <c r="AC21" s="12">
        <v>47344</v>
      </c>
      <c r="AD21" s="12">
        <v>47344</v>
      </c>
      <c r="AE21" s="12">
        <v>47344</v>
      </c>
      <c r="AF21" s="12">
        <v>47344</v>
      </c>
      <c r="AG21" s="48">
        <v>47344</v>
      </c>
      <c r="AH21" s="48">
        <v>47344</v>
      </c>
      <c r="AI21" s="50">
        <v>47344</v>
      </c>
      <c r="AJ21" s="48">
        <v>47344</v>
      </c>
      <c r="AK21" s="50">
        <v>47344</v>
      </c>
      <c r="AL21" s="50">
        <v>47344</v>
      </c>
      <c r="AM21" s="50">
        <v>47344</v>
      </c>
      <c r="AN21" s="50">
        <v>47344</v>
      </c>
    </row>
    <row r="22" spans="1:40" ht="13.5" customHeight="1">
      <c r="A22" s="66"/>
      <c r="B22" s="19" t="s">
        <v>7</v>
      </c>
      <c r="C22" s="31" t="s">
        <v>6</v>
      </c>
      <c r="D22" s="31" t="s">
        <v>6</v>
      </c>
      <c r="E22" s="31" t="s">
        <v>6</v>
      </c>
      <c r="F22" s="31" t="s">
        <v>6</v>
      </c>
      <c r="G22" s="31" t="s">
        <v>6</v>
      </c>
      <c r="H22" s="31" t="s">
        <v>6</v>
      </c>
      <c r="I22" s="31" t="s">
        <v>6</v>
      </c>
      <c r="J22" s="31" t="s">
        <v>6</v>
      </c>
      <c r="K22" s="31" t="s">
        <v>6</v>
      </c>
      <c r="L22" s="31">
        <v>905</v>
      </c>
      <c r="M22" s="14">
        <v>4284</v>
      </c>
      <c r="N22" s="14">
        <v>8410</v>
      </c>
      <c r="O22" s="32">
        <v>12950</v>
      </c>
      <c r="P22" s="15">
        <v>20613</v>
      </c>
      <c r="Q22" s="15">
        <v>26629</v>
      </c>
      <c r="R22" s="15">
        <v>32840</v>
      </c>
      <c r="S22" s="15">
        <v>37597</v>
      </c>
      <c r="T22" s="15">
        <v>40910</v>
      </c>
      <c r="U22" s="15">
        <v>44113</v>
      </c>
      <c r="V22" s="16">
        <v>46853</v>
      </c>
      <c r="W22" s="16">
        <v>50174</v>
      </c>
      <c r="X22" s="16">
        <v>51905</v>
      </c>
      <c r="Y22" s="16">
        <v>55093</v>
      </c>
      <c r="Z22" s="16">
        <v>55093</v>
      </c>
      <c r="AA22" s="16">
        <v>55093</v>
      </c>
      <c r="AB22" s="16">
        <v>55093</v>
      </c>
      <c r="AC22" s="16">
        <v>55093</v>
      </c>
      <c r="AD22" s="16">
        <v>55093</v>
      </c>
      <c r="AE22" s="16">
        <v>55093</v>
      </c>
      <c r="AF22" s="16">
        <v>55093</v>
      </c>
      <c r="AG22" s="49">
        <v>55093</v>
      </c>
      <c r="AH22" s="49">
        <v>55093</v>
      </c>
      <c r="AI22" s="52">
        <v>55093</v>
      </c>
      <c r="AJ22" s="49">
        <v>55093</v>
      </c>
      <c r="AK22" s="52">
        <v>55093</v>
      </c>
      <c r="AL22" s="52">
        <v>55093</v>
      </c>
      <c r="AM22" s="52">
        <v>55093</v>
      </c>
      <c r="AN22" s="52">
        <v>55093</v>
      </c>
    </row>
    <row r="23" spans="1:40" ht="13.5" customHeight="1">
      <c r="A23" s="66"/>
      <c r="B23" s="20" t="s">
        <v>5</v>
      </c>
      <c r="C23" s="30">
        <f aca="true" t="shared" si="5" ref="C23:Y23">SUM(C16:C22)</f>
        <v>181876</v>
      </c>
      <c r="D23" s="30">
        <f t="shared" si="5"/>
        <v>218104</v>
      </c>
      <c r="E23" s="30">
        <f t="shared" si="5"/>
        <v>249315</v>
      </c>
      <c r="F23" s="30">
        <f t="shared" si="5"/>
        <v>273584</v>
      </c>
      <c r="G23" s="30">
        <f t="shared" si="5"/>
        <v>295964</v>
      </c>
      <c r="H23" s="30">
        <f t="shared" si="5"/>
        <v>314821</v>
      </c>
      <c r="I23" s="30">
        <f t="shared" si="5"/>
        <v>335437</v>
      </c>
      <c r="J23" s="30">
        <f t="shared" si="5"/>
        <v>353915</v>
      </c>
      <c r="K23" s="30">
        <f t="shared" si="5"/>
        <v>369557</v>
      </c>
      <c r="L23" s="30">
        <f t="shared" si="5"/>
        <v>392310</v>
      </c>
      <c r="M23" s="30">
        <f t="shared" si="5"/>
        <v>421730</v>
      </c>
      <c r="N23" s="30">
        <f t="shared" si="5"/>
        <v>437655</v>
      </c>
      <c r="O23" s="30">
        <f t="shared" si="5"/>
        <v>464149</v>
      </c>
      <c r="P23" s="30">
        <f t="shared" si="5"/>
        <v>515805</v>
      </c>
      <c r="Q23" s="30">
        <f t="shared" si="5"/>
        <v>546885</v>
      </c>
      <c r="R23" s="30">
        <f t="shared" si="5"/>
        <v>576077</v>
      </c>
      <c r="S23" s="30">
        <f t="shared" si="5"/>
        <v>597297</v>
      </c>
      <c r="T23" s="30">
        <f t="shared" si="5"/>
        <v>612097</v>
      </c>
      <c r="U23" s="30">
        <f t="shared" si="5"/>
        <v>625304</v>
      </c>
      <c r="V23" s="30">
        <f t="shared" si="5"/>
        <v>639074</v>
      </c>
      <c r="W23" s="30">
        <f t="shared" si="5"/>
        <v>647220</v>
      </c>
      <c r="X23" s="30">
        <f t="shared" si="5"/>
        <v>649317</v>
      </c>
      <c r="Y23" s="30">
        <f t="shared" si="5"/>
        <v>652538</v>
      </c>
      <c r="Z23" s="30">
        <f aca="true" t="shared" si="6" ref="Z23:AE23">SUM(Z16:Z22)</f>
        <v>652538</v>
      </c>
      <c r="AA23" s="30">
        <f t="shared" si="6"/>
        <v>652538</v>
      </c>
      <c r="AB23" s="30">
        <f t="shared" si="6"/>
        <v>652538</v>
      </c>
      <c r="AC23" s="30">
        <f t="shared" si="6"/>
        <v>652538</v>
      </c>
      <c r="AD23" s="30">
        <f t="shared" si="6"/>
        <v>652538</v>
      </c>
      <c r="AE23" s="30">
        <f t="shared" si="6"/>
        <v>652538</v>
      </c>
      <c r="AF23" s="30">
        <f aca="true" t="shared" si="7" ref="AF23:AK23">SUM(AF16:AF22)</f>
        <v>652538</v>
      </c>
      <c r="AG23" s="30">
        <f t="shared" si="7"/>
        <v>652538</v>
      </c>
      <c r="AH23" s="30">
        <f t="shared" si="7"/>
        <v>652538</v>
      </c>
      <c r="AI23" s="30">
        <f t="shared" si="7"/>
        <v>652538</v>
      </c>
      <c r="AJ23" s="30">
        <f t="shared" si="7"/>
        <v>652538</v>
      </c>
      <c r="AK23" s="30">
        <f t="shared" si="7"/>
        <v>652538</v>
      </c>
      <c r="AL23" s="30">
        <f>SUM(AL16:AL22)</f>
        <v>652538</v>
      </c>
      <c r="AM23" s="30">
        <f>SUM(AM16:AM22)</f>
        <v>652538</v>
      </c>
      <c r="AN23" s="30">
        <f>SUM(AN16:AN22)</f>
        <v>652538</v>
      </c>
    </row>
    <row r="24" spans="1:40" ht="13.5" customHeight="1">
      <c r="A24" s="67"/>
      <c r="B24" s="20" t="s">
        <v>11</v>
      </c>
      <c r="C24" s="30">
        <f>SUM(C15,C23)</f>
        <v>181876</v>
      </c>
      <c r="D24" s="30">
        <f aca="true" t="shared" si="8" ref="D24:AB24">SUM(D15,D23)</f>
        <v>218104</v>
      </c>
      <c r="E24" s="30">
        <f t="shared" si="8"/>
        <v>249315</v>
      </c>
      <c r="F24" s="30">
        <f t="shared" si="8"/>
        <v>273584</v>
      </c>
      <c r="G24" s="30">
        <f t="shared" si="8"/>
        <v>295964</v>
      </c>
      <c r="H24" s="30">
        <f t="shared" si="8"/>
        <v>314821</v>
      </c>
      <c r="I24" s="30">
        <f t="shared" si="8"/>
        <v>335437</v>
      </c>
      <c r="J24" s="30">
        <f t="shared" si="8"/>
        <v>353915</v>
      </c>
      <c r="K24" s="30">
        <f t="shared" si="8"/>
        <v>369557</v>
      </c>
      <c r="L24" s="30">
        <f t="shared" si="8"/>
        <v>392310</v>
      </c>
      <c r="M24" s="30">
        <f t="shared" si="8"/>
        <v>421730</v>
      </c>
      <c r="N24" s="30">
        <f t="shared" si="8"/>
        <v>437655</v>
      </c>
      <c r="O24" s="30">
        <f t="shared" si="8"/>
        <v>464149</v>
      </c>
      <c r="P24" s="30">
        <f t="shared" si="8"/>
        <v>515805</v>
      </c>
      <c r="Q24" s="30">
        <f t="shared" si="8"/>
        <v>546885</v>
      </c>
      <c r="R24" s="30">
        <f t="shared" si="8"/>
        <v>576077</v>
      </c>
      <c r="S24" s="30">
        <f t="shared" si="8"/>
        <v>597297</v>
      </c>
      <c r="T24" s="30">
        <f t="shared" si="8"/>
        <v>612097</v>
      </c>
      <c r="U24" s="30">
        <f t="shared" si="8"/>
        <v>625304</v>
      </c>
      <c r="V24" s="30">
        <f t="shared" si="8"/>
        <v>639074</v>
      </c>
      <c r="W24" s="30">
        <f t="shared" si="8"/>
        <v>651983</v>
      </c>
      <c r="X24" s="30">
        <f t="shared" si="8"/>
        <v>666557</v>
      </c>
      <c r="Y24" s="30">
        <f t="shared" si="8"/>
        <v>685568</v>
      </c>
      <c r="Z24" s="30">
        <f t="shared" si="8"/>
        <v>701197</v>
      </c>
      <c r="AA24" s="30">
        <f t="shared" si="8"/>
        <v>716785</v>
      </c>
      <c r="AB24" s="30">
        <f t="shared" si="8"/>
        <v>730964</v>
      </c>
      <c r="AC24" s="30">
        <f>SUM(AC15,AC23)</f>
        <v>744386</v>
      </c>
      <c r="AD24" s="30">
        <f>SUM(AD15,AD23)</f>
        <v>757029</v>
      </c>
      <c r="AE24" s="30">
        <f>SUM(AE15,AE23)</f>
        <v>768703</v>
      </c>
      <c r="AF24" s="30">
        <f aca="true" t="shared" si="9" ref="AF24:AK24">SUM(AF15,AF23)</f>
        <v>779465</v>
      </c>
      <c r="AG24" s="30">
        <f t="shared" si="9"/>
        <v>790419</v>
      </c>
      <c r="AH24" s="30">
        <f t="shared" si="9"/>
        <v>802173</v>
      </c>
      <c r="AI24" s="30">
        <f t="shared" si="9"/>
        <v>812745</v>
      </c>
      <c r="AJ24" s="30">
        <f t="shared" si="9"/>
        <v>822269</v>
      </c>
      <c r="AK24" s="30">
        <f t="shared" si="9"/>
        <v>833656</v>
      </c>
      <c r="AL24" s="30">
        <f>SUM(AL15,AL23)</f>
        <v>841982</v>
      </c>
      <c r="AM24" s="30">
        <f>SUM(AM15,AM23)</f>
        <v>852878</v>
      </c>
      <c r="AN24" s="30">
        <f>SUM(AN15,AN23)</f>
        <v>860504</v>
      </c>
    </row>
    <row r="26" ht="13.5" customHeight="1">
      <c r="A26" s="17" t="s">
        <v>8</v>
      </c>
    </row>
    <row r="27" spans="26:27" ht="13.5" customHeight="1">
      <c r="Z27" s="37"/>
      <c r="AA27" s="37"/>
    </row>
  </sheetData>
  <sheetProtection/>
  <mergeCells count="2">
    <mergeCell ref="A8:A24"/>
    <mergeCell ref="A4:A7"/>
  </mergeCells>
  <printOptions/>
  <pageMargins left="0.787" right="0.787" top="0.984" bottom="0.984" header="0.512" footer="0.512"/>
  <pageSetup fitToHeight="1" fitToWidth="1" horizontalDpi="300" verticalDpi="300" orientation="landscape"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2009-11-26T01:48:47Z</dcterms:created>
  <dcterms:modified xsi:type="dcterms:W3CDTF">2023-10-13T09:58:10Z</dcterms:modified>
  <cp:category/>
  <cp:version/>
  <cp:contentType/>
  <cp:contentStatus/>
</cp:coreProperties>
</file>