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425" windowHeight="5625" activeTab="0"/>
  </bookViews>
  <sheets>
    <sheet name="無線従事者試験の実施結果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<sst xmlns="http://schemas.openxmlformats.org/spreadsheetml/2006/main" count="66" uniqueCount="30">
  <si>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資格</t>
  </si>
  <si>
    <t>総計</t>
  </si>
  <si>
    <t>総合無線通信士</t>
  </si>
  <si>
    <t>海上無線通信士</t>
  </si>
  <si>
    <t>海上特殊無線技士</t>
  </si>
  <si>
    <t>航　　空</t>
  </si>
  <si>
    <t>陸上無線技術士</t>
  </si>
  <si>
    <t>陸上特殊無線技士</t>
  </si>
  <si>
    <t>アマチュア無線技士</t>
  </si>
  <si>
    <t>区分</t>
  </si>
  <si>
    <t>第一級</t>
  </si>
  <si>
    <t>第二級</t>
  </si>
  <si>
    <t>第三級</t>
  </si>
  <si>
    <t>小計</t>
  </si>
  <si>
    <t>第四級</t>
  </si>
  <si>
    <t>レーダー級</t>
  </si>
  <si>
    <t>無線通信士</t>
  </si>
  <si>
    <t>特殊無線技士</t>
  </si>
  <si>
    <t>国内電信級</t>
  </si>
  <si>
    <t>申    請    者    数</t>
  </si>
  <si>
    <t>　　棄　権　者　数</t>
  </si>
  <si>
    <t>－</t>
  </si>
  <si>
    <t>資料出所　総合通信基盤局電波部電波政策課</t>
  </si>
  <si>
    <t>　　合　格　率　(%)　Ｄ/Ｃ</t>
  </si>
  <si>
    <t>　　合　格　者　数　　Ｄ</t>
  </si>
  <si>
    <t>　　受　験　者　数　　Ｃ</t>
  </si>
  <si>
    <t>全科目免除者数</t>
  </si>
  <si>
    <t>（注）申請者数、受験者数及び合格者数には、全科目免除者数を含まない。</t>
  </si>
  <si>
    <t>情報通信編－資格：無線従事者試験の実施結果</t>
  </si>
  <si>
    <t>（令和４年度）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</si>
</sst>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;[Red]\-#,##0.0"/>
    <numFmt numFmtId="188" formatCode="\(#.#\)"/>
    <numFmt numFmtId="189" formatCode="\(\)"/>
    <numFmt numFmtId="190" formatCode="\(0.0\)"/>
    <numFmt numFmtId="191" formatCode="\(0.00\)"/>
    <numFmt numFmtId="192" formatCode="0.0%"/>
    <numFmt numFmtId="193" formatCode="\%"/>
    <numFmt numFmtId="194" formatCode="#,##0.000;[Red]\-#,##0.000"/>
    <numFmt numFmtId="195" formatCode="#,##0.0000;[Red]\-#,##0.0000"/>
    <numFmt numFmtId="196" formatCode="0.0"/>
    <numFmt numFmtId="197" formatCode="\(0\)"/>
    <numFmt numFmtId="198" formatCode="0&quot;時&quot;&quot;間&quot;"/>
    <numFmt numFmtId="199" formatCode="0.0&quot;時&quot;&quot;間&quot;"/>
    <numFmt numFmtId="200" formatCode="0&quot;言&quot;&quot;語&quot;"/>
    <numFmt numFmtId="201" formatCode="&quot;約&quot;0"/>
    <numFmt numFmtId="202" formatCode="&quot;約&quot;\ \ 0"/>
    <numFmt numFmtId="203" formatCode="\(00.0%\)"/>
    <numFmt numFmtId="204" formatCode="0\ &quot;件&quot;"/>
    <numFmt numFmtId="205" formatCode="\(#,##0\);[Red]\(\-#,##0\)"/>
    <numFmt numFmtId="206" formatCode="\(#,##0.0&quot;%&quot;\);[Red]\(\-#,##0.0&quot;%&quot;\)"/>
    <numFmt numFmtId="207" formatCode="\(#,##0.0\);[Red]\(\-#,##0.0\)"/>
    <numFmt numFmtId="208" formatCode="#,##0.0&quot;%&quot;;[Red]\-#,##0.0&quot;%&quot;"/>
    <numFmt numFmtId="209" formatCode="#,##0%"/>
    <numFmt numFmtId="210" formatCode="#,##0.0%"/>
    <numFmt numFmtId="211" formatCode="\(#,##0.0%\);[Red]\(\-#,##0.0%\)"/>
    <numFmt numFmtId="212" formatCode="#,##0.0&quot;億回&quot;;[Red]\-#,##0.0&quot;億回&quot;"/>
    <numFmt numFmtId="213" formatCode="\(#,##0;[Red]\-#,##0\)"/>
    <numFmt numFmtId="214" formatCode="\(#,##0\);\(\-#,##0\)"/>
    <numFmt numFmtId="215" formatCode="#,#00;[Red]\-#,#00"/>
    <numFmt numFmtId="216" formatCode="\(##&quot;社&quot;\)"/>
    <numFmt numFmtId="217" formatCode="\(#,###&quot;社&quot;\)"/>
    <numFmt numFmtId="218" formatCode="#,##0.0&quot;時間&quot;;[Red]\-#,##0.0&quot;時間&quot;"/>
    <numFmt numFmtId="219" formatCode="#,##0&quot;区域&quot;;[Red]\-#,##0&quot;区域&quot;"/>
    <numFmt numFmtId="220" formatCode="#,##0&quot;社&quot;;[Red]\-#,##0&quot;社&quot;"/>
    <numFmt numFmtId="221" formatCode="\(#,##0&quot;社&quot;\);[Red]\(\-#,##0&quot;社&quot;\)"/>
    <numFmt numFmtId="222" formatCode="00.00.00"/>
    <numFmt numFmtId="223" formatCode="\(#,##0\)"/>
    <numFmt numFmtId="224" formatCode="[$-411]g\.mm\.dd"/>
    <numFmt numFmtId="225" formatCode="[$-411]e\.mm\.dd"/>
    <numFmt numFmtId="226" formatCode="#,##0_ "/>
    <numFmt numFmtId="227" formatCode="0.0_ "/>
    <numFmt numFmtId="228" formatCode="0.00_ "/>
    <numFmt numFmtId="229" formatCode="_ * #,##0.0_ ;_ * \-#,##0.0_ ;_ * &quot;-&quot;?_ ;_ @_ "/>
    <numFmt numFmtId="230" formatCode="#,##0_ ;[Red]\-#,##0\ "/>
    <numFmt numFmtId="231" formatCode="#,##0.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61" applyFont="1">
      <alignment/>
      <protection/>
    </xf>
    <xf numFmtId="0" fontId="6" fillId="0" borderId="0" xfId="61" applyFont="1" applyFill="1">
      <alignment/>
      <protection/>
    </xf>
    <xf numFmtId="0" fontId="7" fillId="0" borderId="0" xfId="61" applyFont="1">
      <alignment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10" xfId="61" applyFont="1" applyFill="1" applyBorder="1">
      <alignment/>
      <protection/>
    </xf>
    <xf numFmtId="0" fontId="7" fillId="33" borderId="11" xfId="61" applyFont="1" applyFill="1" applyBorder="1" applyAlignment="1">
      <alignment horizontal="center"/>
      <protection/>
    </xf>
    <xf numFmtId="0" fontId="7" fillId="33" borderId="10" xfId="61" applyFont="1" applyFill="1" applyBorder="1" applyAlignment="1">
      <alignment horizontal="left"/>
      <protection/>
    </xf>
    <xf numFmtId="0" fontId="7" fillId="33" borderId="12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Continuous"/>
      <protection/>
    </xf>
    <xf numFmtId="0" fontId="7" fillId="33" borderId="14" xfId="61" applyFont="1" applyFill="1" applyBorder="1" applyAlignment="1">
      <alignment horizontal="left"/>
      <protection/>
    </xf>
    <xf numFmtId="0" fontId="7" fillId="33" borderId="15" xfId="61" applyFont="1" applyFill="1" applyBorder="1" applyAlignment="1">
      <alignment horizontal="centerContinuous"/>
      <protection/>
    </xf>
    <xf numFmtId="0" fontId="7" fillId="33" borderId="10" xfId="61" applyFont="1" applyFill="1" applyBorder="1" applyAlignment="1" quotePrefix="1">
      <alignment horizontal="left"/>
      <protection/>
    </xf>
    <xf numFmtId="0" fontId="7" fillId="33" borderId="14" xfId="61" applyFont="1" applyFill="1" applyBorder="1" applyAlignment="1">
      <alignment/>
      <protection/>
    </xf>
    <xf numFmtId="38" fontId="7" fillId="34" borderId="14" xfId="49" applyFont="1" applyFill="1" applyBorder="1" applyAlignment="1">
      <alignment/>
    </xf>
    <xf numFmtId="38" fontId="7" fillId="34" borderId="16" xfId="49" applyFont="1" applyFill="1" applyBorder="1" applyAlignment="1">
      <alignment/>
    </xf>
    <xf numFmtId="187" fontId="7" fillId="34" borderId="16" xfId="49" applyNumberFormat="1" applyFont="1" applyFill="1" applyBorder="1" applyAlignment="1">
      <alignment/>
    </xf>
    <xf numFmtId="38" fontId="7" fillId="34" borderId="17" xfId="49" applyFont="1" applyFill="1" applyBorder="1" applyAlignment="1">
      <alignment/>
    </xf>
    <xf numFmtId="0" fontId="7" fillId="33" borderId="11" xfId="61" applyFont="1" applyFill="1" applyBorder="1" applyAlignment="1" quotePrefix="1">
      <alignment horizontal="center"/>
      <protection/>
    </xf>
    <xf numFmtId="0" fontId="5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49" fontId="6" fillId="0" borderId="0" xfId="61" applyNumberFormat="1" applyFont="1" applyFill="1" applyBorder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ont="1" applyFill="1" applyBorder="1">
      <alignment/>
      <protection/>
    </xf>
    <xf numFmtId="0" fontId="7" fillId="33" borderId="11" xfId="61" applyFont="1" applyFill="1" applyBorder="1" applyAlignment="1">
      <alignment horizontal="left"/>
      <protection/>
    </xf>
    <xf numFmtId="0" fontId="7" fillId="33" borderId="18" xfId="61" applyFont="1" applyFill="1" applyBorder="1" applyAlignment="1">
      <alignment horizontal="right"/>
      <protection/>
    </xf>
    <xf numFmtId="0" fontId="7" fillId="33" borderId="11" xfId="61" applyFont="1" applyFill="1" applyBorder="1" applyAlignment="1">
      <alignment horizontal="centerContinuous"/>
      <protection/>
    </xf>
    <xf numFmtId="0" fontId="7" fillId="33" borderId="18" xfId="61" applyFont="1" applyFill="1" applyBorder="1" applyAlignment="1">
      <alignment horizontal="centerContinuous"/>
      <protection/>
    </xf>
    <xf numFmtId="0" fontId="7" fillId="33" borderId="12" xfId="61" applyFont="1" applyFill="1" applyBorder="1" applyAlignment="1">
      <alignment horizontal="centerContinuous"/>
      <protection/>
    </xf>
    <xf numFmtId="0" fontId="7" fillId="33" borderId="11" xfId="61" applyFont="1" applyFill="1" applyBorder="1" applyAlignment="1" quotePrefix="1">
      <alignment horizontal="centerContinuous"/>
      <protection/>
    </xf>
    <xf numFmtId="0" fontId="7" fillId="33" borderId="19" xfId="61" applyFont="1" applyFill="1" applyBorder="1" applyAlignment="1">
      <alignment horizontal="centerContinuous"/>
      <protection/>
    </xf>
    <xf numFmtId="0" fontId="7" fillId="33" borderId="18" xfId="61" applyFont="1" applyFill="1" applyBorder="1" applyAlignment="1" quotePrefix="1">
      <alignment horizontal="centerContinuous"/>
      <protection/>
    </xf>
    <xf numFmtId="0" fontId="7" fillId="33" borderId="13" xfId="61" applyFont="1" applyFill="1" applyBorder="1" applyAlignment="1">
      <alignment horizontal="center"/>
      <protection/>
    </xf>
    <xf numFmtId="0" fontId="7" fillId="33" borderId="17" xfId="61" applyFont="1" applyFill="1" applyBorder="1" applyAlignment="1">
      <alignment horizontal="center"/>
      <protection/>
    </xf>
    <xf numFmtId="3" fontId="7" fillId="0" borderId="17" xfId="0" applyNumberFormat="1" applyFont="1" applyFill="1" applyBorder="1" applyAlignment="1">
      <alignment/>
    </xf>
    <xf numFmtId="38" fontId="45" fillId="0" borderId="17" xfId="49" applyFont="1" applyFill="1" applyBorder="1" applyAlignment="1">
      <alignment/>
    </xf>
    <xf numFmtId="38" fontId="7" fillId="0" borderId="17" xfId="49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231" fontId="7" fillId="0" borderId="17" xfId="42" applyNumberFormat="1" applyFont="1" applyFill="1" applyBorder="1" applyAlignment="1">
      <alignment/>
    </xf>
    <xf numFmtId="38" fontId="7" fillId="0" borderId="12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38" fontId="7" fillId="0" borderId="20" xfId="0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38" fontId="7" fillId="0" borderId="21" xfId="0" applyNumberFormat="1" applyFont="1" applyBorder="1" applyAlignment="1">
      <alignment/>
    </xf>
    <xf numFmtId="231" fontId="7" fillId="0" borderId="17" xfId="42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-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19125"/>
          <a:ext cx="2676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BreakPreview" zoomScale="85" zoomScaleNormal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3.59765625" style="1" customWidth="1"/>
    <col min="2" max="2" width="14.59765625" style="1" customWidth="1"/>
    <col min="3" max="3" width="11.09765625" style="1" customWidth="1"/>
    <col min="4" max="15" width="7.09765625" style="1" customWidth="1"/>
    <col min="16" max="16" width="11" style="1" bestFit="1" customWidth="1"/>
    <col min="17" max="17" width="7.09765625" style="1" customWidth="1"/>
    <col min="18" max="18" width="11" style="1" bestFit="1" customWidth="1"/>
    <col min="19" max="19" width="13" style="1" bestFit="1" customWidth="1"/>
    <col min="20" max="26" width="7.09765625" style="1" customWidth="1"/>
    <col min="27" max="27" width="11" style="1" bestFit="1" customWidth="1"/>
    <col min="28" max="28" width="7.5" style="1" customWidth="1"/>
    <col min="29" max="33" width="7.09765625" style="1" customWidth="1"/>
    <col min="34" max="16384" width="9" style="1" customWidth="1"/>
  </cols>
  <sheetData>
    <row r="1" spans="1:33" ht="30" customHeight="1">
      <c r="A1" s="21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2" customFormat="1" ht="18.75">
      <c r="A2" s="22" t="s">
        <v>29</v>
      </c>
      <c r="B2" s="21"/>
      <c r="C2" s="21"/>
      <c r="D2" s="23"/>
      <c r="E2" s="24"/>
      <c r="F2" s="25"/>
      <c r="G2" s="21"/>
      <c r="H2" s="21"/>
      <c r="I2" s="24"/>
      <c r="J2" s="25"/>
      <c r="K2" s="25"/>
      <c r="L2" s="21"/>
      <c r="M2" s="21"/>
      <c r="N2" s="21"/>
      <c r="O2" s="21"/>
      <c r="P2" s="21"/>
      <c r="Q2" s="21"/>
      <c r="R2" s="21"/>
      <c r="S2" s="21"/>
      <c r="T2" s="21"/>
      <c r="U2" s="21"/>
      <c r="V2" s="24"/>
      <c r="W2" s="21"/>
      <c r="X2" s="21"/>
      <c r="Y2" s="21"/>
      <c r="Z2" s="21"/>
      <c r="AA2" s="21"/>
      <c r="AB2" s="21"/>
      <c r="AC2" s="21"/>
      <c r="AD2" s="24"/>
      <c r="AE2" s="25"/>
      <c r="AF2" s="25"/>
      <c r="AG2" s="21"/>
    </row>
    <row r="3" spans="1:33" s="3" customFormat="1" ht="18" customHeight="1">
      <c r="A3" s="26"/>
      <c r="B3" s="27" t="s">
        <v>0</v>
      </c>
      <c r="C3" s="6" t="s">
        <v>1</v>
      </c>
      <c r="D3" s="28" t="s">
        <v>2</v>
      </c>
      <c r="E3" s="29"/>
      <c r="F3" s="29"/>
      <c r="G3" s="29"/>
      <c r="H3" s="28" t="s">
        <v>3</v>
      </c>
      <c r="I3" s="29"/>
      <c r="J3" s="29"/>
      <c r="K3" s="29"/>
      <c r="L3" s="30"/>
      <c r="M3" s="28" t="s">
        <v>4</v>
      </c>
      <c r="N3" s="29"/>
      <c r="O3" s="29"/>
      <c r="P3" s="29"/>
      <c r="Q3" s="30"/>
      <c r="R3" s="31" t="s">
        <v>5</v>
      </c>
      <c r="S3" s="29"/>
      <c r="T3" s="29"/>
      <c r="U3" s="28" t="s">
        <v>6</v>
      </c>
      <c r="V3" s="29"/>
      <c r="W3" s="32"/>
      <c r="X3" s="33" t="s">
        <v>7</v>
      </c>
      <c r="Y3" s="29"/>
      <c r="Z3" s="29"/>
      <c r="AA3" s="29"/>
      <c r="AB3" s="32"/>
      <c r="AC3" s="28" t="s">
        <v>8</v>
      </c>
      <c r="AD3" s="29"/>
      <c r="AE3" s="29"/>
      <c r="AF3" s="29"/>
      <c r="AG3" s="32"/>
    </row>
    <row r="4" spans="1:33" s="3" customFormat="1" ht="18" customHeight="1">
      <c r="A4" s="7" t="s">
        <v>9</v>
      </c>
      <c r="B4" s="4"/>
      <c r="C4" s="5"/>
      <c r="D4" s="34" t="s">
        <v>10</v>
      </c>
      <c r="E4" s="34" t="s">
        <v>11</v>
      </c>
      <c r="F4" s="35" t="s">
        <v>12</v>
      </c>
      <c r="G4" s="6" t="s">
        <v>13</v>
      </c>
      <c r="H4" s="6" t="s">
        <v>10</v>
      </c>
      <c r="I4" s="6" t="s">
        <v>11</v>
      </c>
      <c r="J4" s="6" t="s">
        <v>12</v>
      </c>
      <c r="K4" s="6" t="s">
        <v>14</v>
      </c>
      <c r="L4" s="6" t="s">
        <v>13</v>
      </c>
      <c r="M4" s="6" t="s">
        <v>10</v>
      </c>
      <c r="N4" s="6" t="s">
        <v>11</v>
      </c>
      <c r="O4" s="6" t="s">
        <v>12</v>
      </c>
      <c r="P4" s="6" t="s">
        <v>15</v>
      </c>
      <c r="Q4" s="6" t="s">
        <v>13</v>
      </c>
      <c r="R4" s="18" t="s">
        <v>16</v>
      </c>
      <c r="S4" s="8" t="s">
        <v>17</v>
      </c>
      <c r="T4" s="6" t="s">
        <v>13</v>
      </c>
      <c r="U4" s="6" t="s">
        <v>10</v>
      </c>
      <c r="V4" s="6" t="s">
        <v>11</v>
      </c>
      <c r="W4" s="8" t="s">
        <v>13</v>
      </c>
      <c r="X4" s="6" t="s">
        <v>10</v>
      </c>
      <c r="Y4" s="6" t="s">
        <v>11</v>
      </c>
      <c r="Z4" s="6" t="s">
        <v>12</v>
      </c>
      <c r="AA4" s="6" t="s">
        <v>18</v>
      </c>
      <c r="AB4" s="8" t="s">
        <v>13</v>
      </c>
      <c r="AC4" s="6" t="s">
        <v>10</v>
      </c>
      <c r="AD4" s="6" t="s">
        <v>11</v>
      </c>
      <c r="AE4" s="6" t="s">
        <v>12</v>
      </c>
      <c r="AF4" s="6" t="s">
        <v>14</v>
      </c>
      <c r="AG4" s="8" t="s">
        <v>13</v>
      </c>
    </row>
    <row r="5" spans="1:33" s="3" customFormat="1" ht="18" customHeight="1">
      <c r="A5" s="9" t="s">
        <v>19</v>
      </c>
      <c r="B5" s="11"/>
      <c r="C5" s="17">
        <f>SUM(G5,L5,Q5,T5,W5,AB5,AG5)</f>
        <v>43168</v>
      </c>
      <c r="D5" s="45">
        <v>271</v>
      </c>
      <c r="E5" s="46">
        <v>94</v>
      </c>
      <c r="F5" s="44">
        <v>181</v>
      </c>
      <c r="G5" s="36">
        <f>SUM(D5:F5)</f>
        <v>546</v>
      </c>
      <c r="H5" s="36">
        <v>50</v>
      </c>
      <c r="I5" s="36">
        <v>42</v>
      </c>
      <c r="J5" s="36">
        <v>1033</v>
      </c>
      <c r="K5" s="36">
        <v>503</v>
      </c>
      <c r="L5" s="36">
        <f>SUM(H5:K5)</f>
        <v>1628</v>
      </c>
      <c r="M5" s="37">
        <v>469</v>
      </c>
      <c r="N5" s="37">
        <v>2228</v>
      </c>
      <c r="O5" s="37">
        <v>211</v>
      </c>
      <c r="P5" s="37">
        <v>130</v>
      </c>
      <c r="Q5" s="37">
        <f>SUM(M5:P5)</f>
        <v>3038</v>
      </c>
      <c r="R5" s="36">
        <v>3421</v>
      </c>
      <c r="S5" s="38">
        <v>1526</v>
      </c>
      <c r="T5" s="38">
        <f>SUM(R5:S5)</f>
        <v>4947</v>
      </c>
      <c r="U5" s="36">
        <v>8066</v>
      </c>
      <c r="V5" s="36">
        <v>1054</v>
      </c>
      <c r="W5" s="38">
        <f>U5+V5</f>
        <v>9120</v>
      </c>
      <c r="X5" s="38">
        <v>8531</v>
      </c>
      <c r="Y5" s="38">
        <v>5935</v>
      </c>
      <c r="Z5" s="38">
        <v>2047</v>
      </c>
      <c r="AA5" s="38">
        <v>55</v>
      </c>
      <c r="AB5" s="38">
        <f>SUM(X5:AA5)</f>
        <v>16568</v>
      </c>
      <c r="AC5" s="36">
        <v>1732</v>
      </c>
      <c r="AD5" s="36">
        <v>970</v>
      </c>
      <c r="AE5" s="36">
        <v>2429</v>
      </c>
      <c r="AF5" s="36">
        <v>2190</v>
      </c>
      <c r="AG5" s="36">
        <f>SUM(AC5:AF5)</f>
        <v>7321</v>
      </c>
    </row>
    <row r="6" spans="1:33" s="3" customFormat="1" ht="18" customHeight="1">
      <c r="A6" s="12" t="s">
        <v>20</v>
      </c>
      <c r="B6" s="10"/>
      <c r="C6" s="14">
        <f>SUM(G6,L6,Q6,T6,W6,AB6,AG6)</f>
        <v>5604</v>
      </c>
      <c r="D6" s="36">
        <f>D5-D7</f>
        <v>35</v>
      </c>
      <c r="E6" s="36">
        <f>E5-E7</f>
        <v>5</v>
      </c>
      <c r="F6" s="36">
        <f>F5-F7</f>
        <v>21</v>
      </c>
      <c r="G6" s="36">
        <f>SUM(D6:F6)</f>
        <v>61</v>
      </c>
      <c r="H6" s="36">
        <f>H5-H7</f>
        <v>7</v>
      </c>
      <c r="I6" s="36">
        <f>I5-I7</f>
        <v>5</v>
      </c>
      <c r="J6" s="36">
        <f>J5-J7</f>
        <v>127</v>
      </c>
      <c r="K6" s="36">
        <f>K5-K7</f>
        <v>76</v>
      </c>
      <c r="L6" s="36">
        <f>SUM(H6:K6)</f>
        <v>215</v>
      </c>
      <c r="M6" s="38">
        <f>M5-M7</f>
        <v>75</v>
      </c>
      <c r="N6" s="38">
        <f>N5-N7</f>
        <v>111</v>
      </c>
      <c r="O6" s="38">
        <f>O5-O7</f>
        <v>12</v>
      </c>
      <c r="P6" s="38">
        <f>P5-P7</f>
        <v>15</v>
      </c>
      <c r="Q6" s="38">
        <f>SUM(M6:P6)</f>
        <v>213</v>
      </c>
      <c r="R6" s="36">
        <f>R5-R7</f>
        <v>472</v>
      </c>
      <c r="S6" s="38">
        <f>S5-S7</f>
        <v>116</v>
      </c>
      <c r="T6" s="38">
        <f>SUM(R6:S6)</f>
        <v>588</v>
      </c>
      <c r="U6" s="36">
        <f>U5-U7</f>
        <v>1089</v>
      </c>
      <c r="V6" s="36">
        <f>V5-V7</f>
        <v>143</v>
      </c>
      <c r="W6" s="38">
        <f>U6+V6</f>
        <v>1232</v>
      </c>
      <c r="X6" s="38">
        <f>X5-X7</f>
        <v>1889</v>
      </c>
      <c r="Y6" s="38">
        <f>Y5-Y7</f>
        <v>249</v>
      </c>
      <c r="Z6" s="38">
        <f>Z5-Z7</f>
        <v>96</v>
      </c>
      <c r="AA6" s="38">
        <f>AA5-AA7</f>
        <v>18</v>
      </c>
      <c r="AB6" s="38">
        <f>SUM(X6:AA6)</f>
        <v>2252</v>
      </c>
      <c r="AC6" s="36">
        <f>AC5-AC7</f>
        <v>484</v>
      </c>
      <c r="AD6" s="36">
        <f>AD5-AD7</f>
        <v>216</v>
      </c>
      <c r="AE6" s="36">
        <f>AE5-AE7</f>
        <v>160</v>
      </c>
      <c r="AF6" s="36">
        <f>AF5-AF7</f>
        <v>183</v>
      </c>
      <c r="AG6" s="36">
        <f>SUM(AC6:AF6)</f>
        <v>1043</v>
      </c>
    </row>
    <row r="7" spans="1:33" s="3" customFormat="1" ht="18" customHeight="1">
      <c r="A7" s="12" t="s">
        <v>25</v>
      </c>
      <c r="B7" s="13"/>
      <c r="C7" s="15">
        <f>SUM(AG7,AB7,W7,T7,Q7,L7,G7)</f>
        <v>37564</v>
      </c>
      <c r="D7" s="42">
        <v>236</v>
      </c>
      <c r="E7" s="43">
        <v>89</v>
      </c>
      <c r="F7" s="44">
        <v>160</v>
      </c>
      <c r="G7" s="36">
        <f>SUM(D7:F7)</f>
        <v>485</v>
      </c>
      <c r="H7" s="36">
        <v>43</v>
      </c>
      <c r="I7" s="36">
        <v>37</v>
      </c>
      <c r="J7" s="36">
        <v>906</v>
      </c>
      <c r="K7" s="36">
        <v>427</v>
      </c>
      <c r="L7" s="36">
        <f>SUM(H7:K7)</f>
        <v>1413</v>
      </c>
      <c r="M7" s="38">
        <v>394</v>
      </c>
      <c r="N7" s="38">
        <v>2117</v>
      </c>
      <c r="O7" s="38">
        <v>199</v>
      </c>
      <c r="P7" s="38">
        <v>115</v>
      </c>
      <c r="Q7" s="38">
        <f>SUM(M7:P7)</f>
        <v>2825</v>
      </c>
      <c r="R7" s="36">
        <v>2949</v>
      </c>
      <c r="S7" s="38">
        <v>1410</v>
      </c>
      <c r="T7" s="38">
        <f>SUM(R7:S7)</f>
        <v>4359</v>
      </c>
      <c r="U7" s="36">
        <v>6977</v>
      </c>
      <c r="V7" s="36">
        <v>911</v>
      </c>
      <c r="W7" s="38">
        <f>U7+V7</f>
        <v>7888</v>
      </c>
      <c r="X7" s="38">
        <v>6642</v>
      </c>
      <c r="Y7" s="38">
        <v>5686</v>
      </c>
      <c r="Z7" s="38">
        <v>1951</v>
      </c>
      <c r="AA7" s="38">
        <v>37</v>
      </c>
      <c r="AB7" s="38">
        <f>SUM(X7:AA7)</f>
        <v>14316</v>
      </c>
      <c r="AC7" s="36">
        <v>1248</v>
      </c>
      <c r="AD7" s="36">
        <v>754</v>
      </c>
      <c r="AE7" s="36">
        <v>2269</v>
      </c>
      <c r="AF7" s="36">
        <v>2007</v>
      </c>
      <c r="AG7" s="36">
        <f>SUM(AC7:AF7)</f>
        <v>6278</v>
      </c>
    </row>
    <row r="8" spans="1:33" s="3" customFormat="1" ht="18" customHeight="1">
      <c r="A8" s="12" t="s">
        <v>24</v>
      </c>
      <c r="B8" s="13"/>
      <c r="C8" s="15">
        <f>SUM(G8,L8,Q8,T8,W8,AB8,AG8)</f>
        <v>20416</v>
      </c>
      <c r="D8" s="42">
        <v>10</v>
      </c>
      <c r="E8" s="46">
        <v>5</v>
      </c>
      <c r="F8" s="44">
        <v>3</v>
      </c>
      <c r="G8" s="36">
        <f>SUM(D8:F8)</f>
        <v>18</v>
      </c>
      <c r="H8" s="36">
        <v>13</v>
      </c>
      <c r="I8" s="36">
        <v>10</v>
      </c>
      <c r="J8" s="36">
        <v>287</v>
      </c>
      <c r="K8" s="36">
        <v>277</v>
      </c>
      <c r="L8" s="36">
        <f>SUM(H8:K8)</f>
        <v>587</v>
      </c>
      <c r="M8" s="38">
        <v>263</v>
      </c>
      <c r="N8" s="38">
        <v>1824</v>
      </c>
      <c r="O8" s="38">
        <v>194</v>
      </c>
      <c r="P8" s="38">
        <v>77</v>
      </c>
      <c r="Q8" s="38">
        <f>SUM(M8:P8)</f>
        <v>2358</v>
      </c>
      <c r="R8" s="36">
        <v>1309</v>
      </c>
      <c r="S8" s="38">
        <v>1098</v>
      </c>
      <c r="T8" s="38">
        <f>SUM(R8:S8)</f>
        <v>2407</v>
      </c>
      <c r="U8" s="36">
        <v>1536</v>
      </c>
      <c r="V8" s="39">
        <v>266</v>
      </c>
      <c r="W8" s="38">
        <f>U8+V8</f>
        <v>1802</v>
      </c>
      <c r="X8" s="38">
        <v>2510</v>
      </c>
      <c r="Y8" s="38">
        <v>4824</v>
      </c>
      <c r="Z8" s="38">
        <v>1732</v>
      </c>
      <c r="AA8" s="38">
        <v>9</v>
      </c>
      <c r="AB8" s="38">
        <f>SUM(X8:AA8)</f>
        <v>9075</v>
      </c>
      <c r="AC8" s="36">
        <v>389</v>
      </c>
      <c r="AD8" s="36">
        <v>371</v>
      </c>
      <c r="AE8" s="36">
        <v>1873</v>
      </c>
      <c r="AF8" s="36">
        <v>1536</v>
      </c>
      <c r="AG8" s="36">
        <f>SUM(AC8:AF8)</f>
        <v>4169</v>
      </c>
    </row>
    <row r="9" spans="1:33" s="3" customFormat="1" ht="18" customHeight="1">
      <c r="A9" s="12" t="s">
        <v>23</v>
      </c>
      <c r="B9" s="13"/>
      <c r="C9" s="16">
        <f>(C8/C7)*100</f>
        <v>54.34990948780748</v>
      </c>
      <c r="D9" s="41">
        <f aca="true" t="shared" si="0" ref="D9:AG9">D8*100/D7</f>
        <v>4.237288135593221</v>
      </c>
      <c r="E9" s="41">
        <f t="shared" si="0"/>
        <v>5.617977528089888</v>
      </c>
      <c r="F9" s="41">
        <f t="shared" si="0"/>
        <v>1.875</v>
      </c>
      <c r="G9" s="41">
        <f t="shared" si="0"/>
        <v>3.711340206185567</v>
      </c>
      <c r="H9" s="41">
        <f t="shared" si="0"/>
        <v>30.232558139534884</v>
      </c>
      <c r="I9" s="41">
        <f t="shared" si="0"/>
        <v>27.027027027027028</v>
      </c>
      <c r="J9" s="41">
        <f t="shared" si="0"/>
        <v>31.677704194260485</v>
      </c>
      <c r="K9" s="41">
        <f t="shared" si="0"/>
        <v>64.8711943793911</v>
      </c>
      <c r="L9" s="41">
        <f t="shared" si="0"/>
        <v>41.54281670205237</v>
      </c>
      <c r="M9" s="41">
        <f t="shared" si="0"/>
        <v>66.751269035533</v>
      </c>
      <c r="N9" s="41">
        <f t="shared" si="0"/>
        <v>86.15965989607936</v>
      </c>
      <c r="O9" s="41">
        <f t="shared" si="0"/>
        <v>97.48743718592965</v>
      </c>
      <c r="P9" s="41">
        <f t="shared" si="0"/>
        <v>66.95652173913044</v>
      </c>
      <c r="Q9" s="41">
        <f t="shared" si="0"/>
        <v>83.46902654867256</v>
      </c>
      <c r="R9" s="41">
        <f>R8*100/R7</f>
        <v>44.38792811122414</v>
      </c>
      <c r="S9" s="47">
        <f t="shared" si="0"/>
        <v>77.87234042553192</v>
      </c>
      <c r="T9" s="41">
        <f t="shared" si="0"/>
        <v>55.21908694654737</v>
      </c>
      <c r="U9" s="41">
        <f t="shared" si="0"/>
        <v>22.015192776264872</v>
      </c>
      <c r="V9" s="41">
        <f t="shared" si="0"/>
        <v>29.198682766191</v>
      </c>
      <c r="W9" s="41">
        <f>W8*100/W7</f>
        <v>22.844827586206897</v>
      </c>
      <c r="X9" s="41">
        <f t="shared" si="0"/>
        <v>37.78982234266787</v>
      </c>
      <c r="Y9" s="41">
        <f t="shared" si="0"/>
        <v>84.83995779106577</v>
      </c>
      <c r="Z9" s="41">
        <f t="shared" si="0"/>
        <v>88.77498718605842</v>
      </c>
      <c r="AA9" s="41">
        <f t="shared" si="0"/>
        <v>24.324324324324323</v>
      </c>
      <c r="AB9" s="41">
        <f t="shared" si="0"/>
        <v>63.39061190276614</v>
      </c>
      <c r="AC9" s="41">
        <f t="shared" si="0"/>
        <v>31.169871794871796</v>
      </c>
      <c r="AD9" s="41">
        <f t="shared" si="0"/>
        <v>49.204244031830235</v>
      </c>
      <c r="AE9" s="41">
        <f t="shared" si="0"/>
        <v>82.54737769942706</v>
      </c>
      <c r="AF9" s="41">
        <f t="shared" si="0"/>
        <v>76.5321375186846</v>
      </c>
      <c r="AG9" s="41">
        <f t="shared" si="0"/>
        <v>66.40649888499522</v>
      </c>
    </row>
    <row r="10" spans="1:33" s="3" customFormat="1" ht="18" customHeight="1">
      <c r="A10" s="9" t="s">
        <v>26</v>
      </c>
      <c r="B10" s="9"/>
      <c r="C10" s="17">
        <f>SUM(G10,L10,T10,W10)</f>
        <v>370</v>
      </c>
      <c r="D10" s="39">
        <v>4</v>
      </c>
      <c r="E10" s="39">
        <v>36</v>
      </c>
      <c r="F10" s="39">
        <v>82</v>
      </c>
      <c r="G10" s="36">
        <f>SUM(D10:F10)</f>
        <v>122</v>
      </c>
      <c r="H10" s="39">
        <v>88</v>
      </c>
      <c r="I10" s="39">
        <v>52</v>
      </c>
      <c r="J10" s="40">
        <v>2</v>
      </c>
      <c r="K10" s="40">
        <v>11</v>
      </c>
      <c r="L10" s="36">
        <f>SUM(H10:K10)</f>
        <v>153</v>
      </c>
      <c r="M10" s="38" t="s">
        <v>21</v>
      </c>
      <c r="N10" s="38" t="s">
        <v>21</v>
      </c>
      <c r="O10" s="38" t="s">
        <v>21</v>
      </c>
      <c r="P10" s="38" t="s">
        <v>21</v>
      </c>
      <c r="Q10" s="38" t="s">
        <v>21</v>
      </c>
      <c r="R10" s="39">
        <v>16</v>
      </c>
      <c r="S10" s="38" t="s">
        <v>21</v>
      </c>
      <c r="T10" s="38">
        <f>SUM(R10)</f>
        <v>16</v>
      </c>
      <c r="U10" s="39">
        <v>68</v>
      </c>
      <c r="V10" s="39">
        <v>11</v>
      </c>
      <c r="W10" s="39">
        <f>SUM(U10:V10)</f>
        <v>79</v>
      </c>
      <c r="X10" s="38" t="s">
        <v>21</v>
      </c>
      <c r="Y10" s="38" t="s">
        <v>21</v>
      </c>
      <c r="Z10" s="38" t="s">
        <v>21</v>
      </c>
      <c r="AA10" s="38" t="s">
        <v>21</v>
      </c>
      <c r="AB10" s="38" t="s">
        <v>21</v>
      </c>
      <c r="AC10" s="39" t="s">
        <v>21</v>
      </c>
      <c r="AD10" s="39" t="s">
        <v>21</v>
      </c>
      <c r="AE10" s="39" t="s">
        <v>21</v>
      </c>
      <c r="AF10" s="39" t="s">
        <v>21</v>
      </c>
      <c r="AG10" s="39" t="s">
        <v>21</v>
      </c>
    </row>
    <row r="11" spans="1:33" ht="17.25">
      <c r="A11" s="20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ht="17.25">
      <c r="A12" s="3" t="s">
        <v>22</v>
      </c>
    </row>
  </sheetData>
  <sheetProtection/>
  <printOptions/>
  <pageMargins left="0.5905511811023623" right="0" top="0.7874015748031497" bottom="0.7874015748031497" header="0.5118110236220472" footer="0.5905511811023623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2013-05-28T02:11:28Z</dcterms:created>
  <dcterms:modified xsi:type="dcterms:W3CDTF">2023-10-03T05:09:53Z</dcterms:modified>
  <cp:category/>
  <cp:version/>
  <cp:contentType/>
  <cp:contentStatus/>
</cp:coreProperties>
</file>