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6608" windowHeight="9432"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R102" i="11" l="1"/>
  <c r="DQ102" i="11"/>
  <c r="DL102" i="11"/>
  <c r="DG102" i="11"/>
  <c r="DB102" i="11"/>
  <c r="CW102" i="11"/>
  <c r="AU88" i="11"/>
  <c r="AP88" i="11"/>
  <c r="AF88" i="11"/>
  <c r="AU63" i="11"/>
  <c r="AP63" i="11"/>
  <c r="AA23" i="11" l="1"/>
  <c r="Q23" i="11"/>
  <c r="V23" i="11"/>
  <c r="AP23" i="11" l="1"/>
  <c r="AF23" i="11"/>
  <c r="AA32" i="11" l="1"/>
  <c r="AA31" i="11"/>
  <c r="AA29" i="11"/>
  <c r="AA28" i="11"/>
  <c r="BG33" i="9" l="1"/>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AM31" i="9"/>
  <c r="AM3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alcChain>
</file>

<file path=xl/sharedStrings.xml><?xml version="1.0" encoding="utf-8"?>
<sst xmlns="http://schemas.openxmlformats.org/spreadsheetml/2006/main" count="946" uniqueCount="555">
  <si>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</si>
  <si>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</si>
  <si>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</si>
  <si>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</si>
  <si>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</si>
  <si>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</si>
  <si>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</si>
  <si>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</si>
  <si>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</si>
  <si>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</si>
  <si>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</si>
  <si>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</si>
  <si>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</si>
  <si>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</si>
  <si>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</si>
  <si>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</si>
  <si>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</si>
  <si>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</si>
  <si>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</si>
  <si>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</si>
  <si>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</si>
  <si>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</si>
  <si>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</si>
  <si>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</si>
  <si>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</si>
  <si>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</si>
  <si>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</si>
  <si>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</si>
  <si>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</si>
  <si>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</si>
  <si>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</si>
  <si>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</si>
  <si>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</si>
  <si>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</si>
  <si>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</si>
  <si>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</si>
  <si>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</si>
  <si>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</si>
  <si>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</si>
  <si>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</si>
  <si>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</si>
  <si>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</si>
  <si>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</si>
  <si>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</si>
  <si>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</si>
  <si>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</si>
  <si>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</si>
  <si>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</si>
  <si>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</si>
  <si>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</si>
  <si>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</si>
  <si>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</si>
  <si>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</si>
  <si>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</si>
  <si>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</si>
  <si>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</si>
  <si>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</si>
  <si>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</si>
  <si>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</si>
  <si>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</si>
  <si>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</si>
  <si>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</si>
  <si>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</si>
  <si>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</si>
  <si>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</si>
  <si>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</si>
  <si>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</si>
  <si>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</si>
  <si>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</si>
  <si>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</si>
  <si>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</si>
  <si>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</si>
  <si>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</si>
  <si>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</si>
  <si>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</si>
  <si>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</si>
  <si>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</si>
  <si>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</si>
  <si>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</si>
  <si>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</si>
  <si>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</si>
  <si>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</si>
  <si>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</si>
  <si>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</si>
  <si>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</si>
  <si>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</si>
  <si>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</si>
  <si>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</si>
  <si>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</si>
  <si>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</si>
  <si>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</si>
  <si>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</si>
  <si>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</si>
  <si>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</si>
  <si>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</si>
  <si>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</si>
  <si>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</si>
  <si>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</si>
  <si>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</si>
  <si>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</si>
  <si>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</si>
  <si>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</si>
  <si>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</si>
  <si>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</si>
  <si>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</si>
  <si>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</si>
  <si>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</si>
  <si>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</si>
  <si>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</si>
  <si>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</si>
  <si>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</si>
  <si>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</si>
  <si>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</si>
  <si>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</si>
  <si>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</si>
  <si>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</si>
  <si>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</si>
  <si>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</si>
  <si>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</si>
  <si>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</si>
  <si>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</si>
  <si>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</si>
  <si>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</si>
  <si>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</si>
  <si>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</si>
  <si>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</si>
  <si>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</si>
  <si>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</si>
  <si>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</si>
  <si>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</si>
  <si>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</si>
  <si>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</si>
  <si>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</si>
  <si>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</si>
  <si>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</si>
  <si>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</si>
  <si>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</si>
  <si>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</si>
  <si>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</si>
  <si>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</si>
  <si>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</si>
  <si>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</si>
  <si>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</si>
  <si>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</si>
  <si>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</si>
  <si>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</si>
  <si>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</si>
  <si>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</si>
  <si>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</si>
  <si>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</si>
  <si>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</si>
  <si>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</si>
  <si>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</si>
  <si>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</si>
  <si>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</si>
  <si>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</si>
  <si>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</si>
  <si>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</si>
  <si>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</si>
  <si>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</si>
  <si>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</si>
  <si>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</si>
  <si>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</si>
  <si>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</si>
  <si>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</si>
  <si>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</si>
  <si>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</si>
  <si>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</si>
  <si>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</si>
  <si>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</si>
  <si>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</si>
  <si>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</si>
  <si>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</si>
  <si>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</si>
  <si>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</si>
  <si>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</si>
  <si>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</si>
  <si>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</si>
  <si>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</si>
  <si>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</si>
  <si>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</si>
  <si>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</si>
  <si>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</si>
  <si>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</si>
  <si>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</si>
  <si>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</si>
  <si>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</si>
  <si>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</si>
  <si>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</si>
  <si>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</si>
  <si>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</si>
  <si>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</si>
  <si>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</si>
  <si>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</si>
  <si>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</si>
  <si>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</si>
  <si>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</si>
  <si>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</si>
  <si>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</si>
  <si>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</si>
  <si>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</si>
  <si>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</si>
  <si>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</si>
  <si>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</si>
  <si>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</si>
  <si>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</si>
  <si>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</si>
  <si>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</si>
  <si>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</si>
  <si>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</si>
  <si>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</si>
  <si>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</si>
  <si>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</si>
  <si>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</si>
  <si>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</si>
  <si>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</si>
  <si>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</si>
  <si>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</si>
  <si>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</si>
  <si>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</si>
  <si>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</si>
  <si>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</si>
  <si>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</si>
  <si>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</si>
  <si>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</si>
  <si>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</si>
  <si>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</si>
  <si>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</si>
  <si>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</si>
  <si>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</si>
  <si>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</si>
  <si>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</si>
  <si>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</si>
  <si>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</si>
  <si>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</si>
  <si>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</si>
  <si>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</si>
  <si>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</si>
  <si>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</si>
  <si>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</si>
  <si>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</si>
  <si>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</si>
  <si>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</si>
  <si>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</si>
  <si>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</si>
  <si>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</si>
  <si>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</si>
  <si>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</si>
  <si>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</si>
  <si>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</si>
  <si>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</si>
  <si>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</si>
  <si>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</si>
  <si>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</si>
  <si>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</si>
  <si>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</si>
  <si>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</si>
  <si>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</si>
  <si>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</si>
  <si>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</si>
  <si>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</si>
  <si>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</si>
  <si>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</si>
  <si>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</si>
  <si>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</si>
  <si>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</si>
  <si>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</si>
  <si>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</si>
  <si>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</si>
  <si>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</si>
  <si>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</si>
  <si>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</si>
  <si>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</si>
  <si>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</si>
  <si>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</si>
  <si>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</si>
  <si>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</si>
  <si>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</si>
  <si>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</si>
  <si>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</si>
  <si>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</si>
  <si>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</si>
  <si>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</si>
  <si>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</si>
  <si>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</si>
  <si>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</si>
  <si>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</si>
  <si>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</si>
  <si>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</si>
  <si>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</si>
  <si>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</si>
  <si>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</si>
  <si>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</si>
  <si>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</si>
  <si>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</si>
  <si>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</si>
  <si>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</si>
  <si>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</si>
  <si>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</si>
  <si>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</si>
  <si>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</si>
  <si>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</si>
  <si>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</si>
  <si>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</si>
  <si>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</si>
  <si>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</si>
  <si>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</si>
  <si>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</si>
  <si>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</si>
  <si>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</si>
  <si>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</si>
  <si>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</si>
  <si>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長崎県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</si>
  <si>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</si>
  <si>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</si>
  <si>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</si>
  <si>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</si>
  <si>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</si>
  <si>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</si>
  <si>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</si>
  <si>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</si>
  <si>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</si>
  <si>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</si>
  <si>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</si>
  <si>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</si>
  <si>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</si>
  <si>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</si>
  <si>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</si>
  <si>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</si>
  <si>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</si>
  <si>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</si>
  <si>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</si>
  <si>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</si>
  <si>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</si>
  <si>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農業改良資金特別会計</t>
    <phoneticPr fontId="5"/>
  </si>
  <si>
    <t>県営林特別会計</t>
    <phoneticPr fontId="5"/>
  </si>
  <si>
    <t>小規模企業者等設備導入資金特別会計</t>
    <phoneticPr fontId="5"/>
  </si>
  <si>
    <t>用地特別会計</t>
    <phoneticPr fontId="5"/>
  </si>
  <si>
    <t>林業改善資金特別会計</t>
    <phoneticPr fontId="5"/>
  </si>
  <si>
    <t>庁用管理特別会計</t>
    <phoneticPr fontId="5"/>
  </si>
  <si>
    <t>沿岸漁業改善資金特別会計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</si>
  <si>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</si>
  <si>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</si>
  <si>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</si>
  <si>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</si>
  <si>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</si>
  <si>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</si>
  <si>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</si>
  <si>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</si>
  <si>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</si>
  <si>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</si>
  <si>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</si>
  <si>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</si>
  <si>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</si>
  <si>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</si>
  <si>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交通事業会計</t>
    <phoneticPr fontId="5"/>
  </si>
  <si>
    <t>法適用企業</t>
    <phoneticPr fontId="5"/>
  </si>
  <si>
    <t>港湾整備事業会計</t>
    <phoneticPr fontId="5"/>
  </si>
  <si>
    <t>法適用企業</t>
    <phoneticPr fontId="5"/>
  </si>
  <si>
    <t>長崎魚市場特別会計</t>
    <phoneticPr fontId="5"/>
  </si>
  <si>
    <t>法非適用企業</t>
    <phoneticPr fontId="5"/>
  </si>
  <si>
    <t>流域下水道特別会計</t>
    <phoneticPr fontId="5"/>
  </si>
  <si>
    <t>港湾施設整備特別会計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</si>
  <si>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</si>
  <si>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</si>
  <si>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</si>
  <si>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</si>
  <si>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</si>
  <si>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</si>
  <si>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</si>
  <si>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</si>
  <si>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</si>
  <si>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</si>
  <si>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</si>
  <si>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</si>
  <si>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</si>
  <si>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</si>
  <si>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</si>
  <si>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</si>
  <si>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</si>
  <si>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</si>
  <si>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</si>
  <si>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</si>
  <si>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</si>
  <si>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</si>
  <si>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</si>
  <si>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</si>
  <si>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</si>
  <si>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</si>
  <si>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</si>
  <si>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</si>
  <si>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</si>
  <si>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</si>
  <si>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</si>
  <si>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</si>
  <si>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</si>
  <si>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</si>
  <si>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</si>
  <si>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</si>
  <si>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</si>
  <si>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</si>
  <si>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</si>
  <si>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</si>
  <si>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</si>
  <si>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</si>
  <si>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</si>
  <si>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</si>
  <si>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</si>
  <si>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</si>
  <si>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</si>
  <si>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</si>
  <si>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</si>
  <si>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</si>
  <si>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</si>
  <si>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</si>
  <si>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</si>
  <si>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</si>
  <si>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</si>
  <si>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</si>
  <si>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</si>
  <si>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</si>
  <si>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</si>
  <si>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</si>
  <si>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</si>
  <si>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</si>
  <si>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</si>
  <si>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</si>
  <si>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</si>
  <si>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</si>
  <si>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</si>
  <si>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</si>
  <si>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</si>
  <si>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</si>
  <si>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</si>
  <si>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</si>
  <si>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</si>
  <si>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</si>
  <si>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</si>
  <si>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</si>
  <si>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</si>
  <si>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</si>
  <si>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</si>
  <si>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</si>
  <si>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</si>
  <si>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</si>
  <si>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</si>
  <si>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</si>
  <si>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</si>
  <si>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</si>
  <si>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</si>
  <si>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</si>
  <si>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</si>
  <si>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</si>
  <si>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</si>
  <si>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</si>
  <si>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</si>
  <si>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</si>
  <si>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</si>
  <si>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</si>
  <si>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</si>
  <si>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</si>
  <si>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</si>
  <si>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</si>
  <si>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</si>
  <si>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</si>
  <si>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</si>
  <si>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</si>
  <si>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</si>
  <si>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</si>
  <si>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</si>
  <si>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</si>
  <si>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</si>
  <si>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</si>
  <si>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</si>
  <si>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</si>
  <si>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</si>
  <si>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</si>
  <si>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</si>
  <si>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</si>
  <si>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</si>
  <si>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</si>
  <si>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</si>
  <si>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</si>
  <si>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</si>
  <si>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</si>
  <si>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</si>
  <si>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</si>
  <si>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</si>
  <si>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</si>
  <si>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</si>
  <si>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</si>
  <si>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</si>
  <si>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</si>
  <si>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</si>
  <si>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</si>
  <si>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0.82</t>
  </si>
  <si>
    <t>港湾整備事業会計</t>
  </si>
  <si>
    <t>港湾施設整備特別会計</t>
  </si>
  <si>
    <t>一般会計</t>
  </si>
  <si>
    <t>交通事業会計</t>
  </si>
  <si>
    <t>流域下水道特別会計</t>
  </si>
  <si>
    <t>庁用管理特別会計</t>
  </si>
  <si>
    <t>用地特別会計</t>
  </si>
  <si>
    <t>長崎魚市場特別会計</t>
  </si>
  <si>
    <t>その他会計（赤字）</t>
  </si>
  <si>
    <t>その他会計（黒字）</t>
  </si>
  <si>
    <t>-</t>
    <phoneticPr fontId="2"/>
  </si>
  <si>
    <t>-</t>
    <phoneticPr fontId="2"/>
  </si>
  <si>
    <t>長崎県病院企業団</t>
    <rPh sb="0" eb="3">
      <t>ナガサキケン</t>
    </rPh>
    <rPh sb="3" eb="5">
      <t>ビョウイン</t>
    </rPh>
    <rPh sb="5" eb="7">
      <t>キギョウ</t>
    </rPh>
    <rPh sb="7" eb="8">
      <t>ダン</t>
    </rPh>
    <phoneticPr fontId="2"/>
  </si>
  <si>
    <t>有明海自動車航送船組合</t>
    <rPh sb="0" eb="3">
      <t>アリアケカイ</t>
    </rPh>
    <rPh sb="3" eb="6">
      <t>ジドウシャ</t>
    </rPh>
    <rPh sb="6" eb="7">
      <t>コウ</t>
    </rPh>
    <rPh sb="7" eb="8">
      <t>ソウ</t>
    </rPh>
    <rPh sb="8" eb="9">
      <t>フネ</t>
    </rPh>
    <rPh sb="9" eb="11">
      <t>クミアイ</t>
    </rPh>
    <phoneticPr fontId="2"/>
  </si>
  <si>
    <t>（公財）長崎県消防協会</t>
    <rPh sb="1" eb="2">
      <t>コウ</t>
    </rPh>
    <rPh sb="2" eb="3">
      <t>ザイ</t>
    </rPh>
    <phoneticPr fontId="5"/>
  </si>
  <si>
    <t>（公財）長崎県私立学校退職金財団</t>
    <rPh sb="1" eb="2">
      <t>コウ</t>
    </rPh>
    <rPh sb="2" eb="3">
      <t>ザイ</t>
    </rPh>
    <phoneticPr fontId="5"/>
  </si>
  <si>
    <t>（地独）長崎県公立大学法人</t>
    <rPh sb="1" eb="2">
      <t>チ</t>
    </rPh>
    <rPh sb="2" eb="3">
      <t>ドク</t>
    </rPh>
    <phoneticPr fontId="5"/>
  </si>
  <si>
    <t>（公財）ながさき地域政策研究所</t>
    <rPh sb="1" eb="2">
      <t>コウ</t>
    </rPh>
    <rPh sb="2" eb="3">
      <t>ザイ</t>
    </rPh>
    <phoneticPr fontId="5"/>
  </si>
  <si>
    <t>長崎空港ビルディング㈱</t>
    <phoneticPr fontId="5"/>
  </si>
  <si>
    <t>長崎国際航空貨物ターミナル㈱</t>
    <phoneticPr fontId="5"/>
  </si>
  <si>
    <t>松浦鉄道㈱</t>
    <phoneticPr fontId="5"/>
  </si>
  <si>
    <t>オリエンタルエアブリッジ㈱</t>
    <phoneticPr fontId="5"/>
  </si>
  <si>
    <t>島原鉄道㈱</t>
    <rPh sb="0" eb="2">
      <t>シマバラ</t>
    </rPh>
    <rPh sb="2" eb="4">
      <t>テツドウ</t>
    </rPh>
    <phoneticPr fontId="5"/>
  </si>
  <si>
    <t>（公財）九州運輸振興センター</t>
    <phoneticPr fontId="5"/>
  </si>
  <si>
    <t>（公財）長崎ミュージアム振興財団</t>
    <phoneticPr fontId="5"/>
  </si>
  <si>
    <t>㈱長崎五島うどん</t>
    <phoneticPr fontId="5"/>
  </si>
  <si>
    <t>（公財）長崎県国際交流協会　</t>
    <rPh sb="1" eb="2">
      <t>コウ</t>
    </rPh>
    <rPh sb="2" eb="3">
      <t>ザイ</t>
    </rPh>
    <phoneticPr fontId="5"/>
  </si>
  <si>
    <t>（公財）県民ボランティア振興基金</t>
    <rPh sb="1" eb="2">
      <t>コウ</t>
    </rPh>
    <rPh sb="2" eb="3">
      <t>ザイ</t>
    </rPh>
    <phoneticPr fontId="5"/>
  </si>
  <si>
    <t>（公財）長崎県食鳥肉衛生協会</t>
    <rPh sb="1" eb="2">
      <t>コウ</t>
    </rPh>
    <rPh sb="2" eb="3">
      <t>ザイ</t>
    </rPh>
    <phoneticPr fontId="5"/>
  </si>
  <si>
    <t>（一財）長崎県浄化槽協会</t>
    <rPh sb="1" eb="2">
      <t>イチ</t>
    </rPh>
    <rPh sb="2" eb="3">
      <t>ザイ</t>
    </rPh>
    <phoneticPr fontId="5"/>
  </si>
  <si>
    <t>（公財）長崎県すこやか長寿財団</t>
    <rPh sb="1" eb="2">
      <t>コウ</t>
    </rPh>
    <rPh sb="2" eb="3">
      <t>ザイ</t>
    </rPh>
    <phoneticPr fontId="5"/>
  </si>
  <si>
    <t>（公財）長崎県産業振興財団</t>
    <rPh sb="1" eb="2">
      <t>コウ</t>
    </rPh>
    <rPh sb="2" eb="3">
      <t>ザイ</t>
    </rPh>
    <phoneticPr fontId="5"/>
  </si>
  <si>
    <t>（公財）長崎県産炭地域振興財団</t>
    <rPh sb="1" eb="2">
      <t>コウ</t>
    </rPh>
    <rPh sb="2" eb="3">
      <t>ザイ</t>
    </rPh>
    <phoneticPr fontId="5"/>
  </si>
  <si>
    <t>㈱長崎県漁業公社</t>
    <phoneticPr fontId="5"/>
  </si>
  <si>
    <t>（財）有明海水産振興基金</t>
    <rPh sb="1" eb="2">
      <t>ザイ</t>
    </rPh>
    <phoneticPr fontId="5"/>
  </si>
  <si>
    <t>（公財）五島栽培漁業振興公社</t>
    <rPh sb="1" eb="2">
      <t>コウ</t>
    </rPh>
    <rPh sb="2" eb="3">
      <t>ザイ</t>
    </rPh>
    <phoneticPr fontId="5"/>
  </si>
  <si>
    <t>（財）壱岐栽培漁業振興公社</t>
    <rPh sb="1" eb="2">
      <t>ザイ</t>
    </rPh>
    <phoneticPr fontId="5"/>
  </si>
  <si>
    <t>（財）西彼海区栽培漁業推進基金</t>
    <rPh sb="1" eb="2">
      <t>ザイ</t>
    </rPh>
    <phoneticPr fontId="5"/>
  </si>
  <si>
    <t>（財）橘湾栽培漁業推進基金</t>
    <rPh sb="1" eb="2">
      <t>ザイ</t>
    </rPh>
    <phoneticPr fontId="5"/>
  </si>
  <si>
    <t>(公財)対馬栽培漁業振興公社</t>
    <rPh sb="1" eb="2">
      <t>コウ</t>
    </rPh>
    <phoneticPr fontId="5"/>
  </si>
  <si>
    <t>(公財)伊万里湾栽培漁業推進基金</t>
    <phoneticPr fontId="5"/>
  </si>
  <si>
    <t>（公財）長崎県農林水産業担い手育成基金</t>
    <rPh sb="1" eb="2">
      <t>コウ</t>
    </rPh>
    <rPh sb="2" eb="3">
      <t>ザイ</t>
    </rPh>
    <phoneticPr fontId="5"/>
  </si>
  <si>
    <t>（公財）長崎県農業振興公社</t>
    <rPh sb="1" eb="2">
      <t>コウ</t>
    </rPh>
    <rPh sb="2" eb="3">
      <t>ザイ</t>
    </rPh>
    <phoneticPr fontId="5"/>
  </si>
  <si>
    <t>（公財）長崎県園芸振興基金協会</t>
    <rPh sb="1" eb="2">
      <t>コウ</t>
    </rPh>
    <rPh sb="2" eb="3">
      <t>ザイ</t>
    </rPh>
    <rPh sb="4" eb="7">
      <t>ナガサキケン</t>
    </rPh>
    <rPh sb="7" eb="9">
      <t>エンゲイ</t>
    </rPh>
    <rPh sb="9" eb="11">
      <t>シンコウ</t>
    </rPh>
    <rPh sb="11" eb="13">
      <t>キキン</t>
    </rPh>
    <rPh sb="13" eb="15">
      <t>キョウカイ</t>
    </rPh>
    <phoneticPr fontId="5"/>
  </si>
  <si>
    <t>（一社）長崎県園芸種苗供給センター</t>
    <rPh sb="1" eb="2">
      <t>イチ</t>
    </rPh>
    <rPh sb="2" eb="3">
      <t>シャ</t>
    </rPh>
    <phoneticPr fontId="5"/>
  </si>
  <si>
    <t>（財）諫早湾地域振興基金</t>
    <rPh sb="1" eb="2">
      <t>ザイ</t>
    </rPh>
    <phoneticPr fontId="5"/>
  </si>
  <si>
    <t>（公社）長崎県林業公社</t>
    <rPh sb="1" eb="2">
      <t>コウ</t>
    </rPh>
    <rPh sb="2" eb="3">
      <t>シャ</t>
    </rPh>
    <phoneticPr fontId="5"/>
  </si>
  <si>
    <t>（公財）長崎県建設技術研究センター</t>
    <rPh sb="1" eb="2">
      <t>コウ</t>
    </rPh>
    <rPh sb="2" eb="3">
      <t>ザイ</t>
    </rPh>
    <phoneticPr fontId="5"/>
  </si>
  <si>
    <t>（特）長崎県道路公社</t>
    <rPh sb="1" eb="2">
      <t>トク</t>
    </rPh>
    <phoneticPr fontId="5"/>
  </si>
  <si>
    <t>（財）石木ダム地域振興対策基金</t>
    <rPh sb="1" eb="2">
      <t>ザイ</t>
    </rPh>
    <phoneticPr fontId="5"/>
  </si>
  <si>
    <t>（特）長崎県住宅供給公社</t>
    <rPh sb="1" eb="2">
      <t>トク</t>
    </rPh>
    <phoneticPr fontId="5"/>
  </si>
  <si>
    <t>（特）長崎県土地開発公社</t>
    <rPh sb="1" eb="2">
      <t>トク</t>
    </rPh>
    <rPh sb="3" eb="6">
      <t>ナガサキケン</t>
    </rPh>
    <rPh sb="6" eb="8">
      <t>トチ</t>
    </rPh>
    <rPh sb="8" eb="10">
      <t>カイハツ</t>
    </rPh>
    <rPh sb="10" eb="12">
      <t>コウシャ</t>
    </rPh>
    <phoneticPr fontId="5"/>
  </si>
  <si>
    <t>㈱長崎県営バス観光</t>
    <phoneticPr fontId="5"/>
  </si>
  <si>
    <t>㈱長崎県央バス</t>
    <phoneticPr fontId="5"/>
  </si>
  <si>
    <t>（公財）長崎県育英会</t>
    <rPh sb="1" eb="2">
      <t>コウ</t>
    </rPh>
    <rPh sb="2" eb="3">
      <t>ザイ</t>
    </rPh>
    <phoneticPr fontId="5"/>
  </si>
  <si>
    <t>（公財）長崎県体育協会</t>
    <rPh sb="1" eb="2">
      <t>コウ</t>
    </rPh>
    <rPh sb="2" eb="3">
      <t>ザイ</t>
    </rPh>
    <phoneticPr fontId="5"/>
  </si>
  <si>
    <t>（公財）長崎県暴力追放運動推進センター</t>
    <rPh sb="1" eb="2">
      <t>コウ</t>
    </rPh>
    <rPh sb="2" eb="3">
      <t>ザイ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</si>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</sst>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121636</c:v>
                </c:pt>
                <c:pt idx="1">
                  <c:v>111719</c:v>
                </c:pt>
                <c:pt idx="2">
                  <c:v>107687</c:v>
                </c:pt>
                <c:pt idx="3">
                  <c:v>98957</c:v>
                </c:pt>
                <c:pt idx="4">
                  <c:v>114030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111160</c:v>
                </c:pt>
                <c:pt idx="1">
                  <c:v>103307</c:v>
                </c:pt>
                <c:pt idx="2">
                  <c:v>94917</c:v>
                </c:pt>
                <c:pt idx="3">
                  <c:v>94919</c:v>
                </c:pt>
                <c:pt idx="4">
                  <c:v>102048</c:v>
                </c:pt>
              </c:numCache>
            </c:numRef>
          </c:val>
          <c:smooth val="0"/>
        </c:ser>
        <c:dLbls>
          <c:showLegendKey val="0"/>
          <c:showVal val="0"/>
          <c:showCatName val="0"/>
          <c:showSerName val="0"/>
          <c:showPercent val="0"/>
          <c:showBubbleSize val="0"/>
        </c:dLbls>
        <c:marker val="1"/>
        <c:smooth val="0"/>
        <c:axId val="174323200"/>
        <c:axId val="174325120"/>
      </c:lineChart>
      <c:catAx>
        <c:axId val="17432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325120"/>
        <c:crosses val="autoZero"/>
        <c:auto val="1"/>
        <c:lblAlgn val="ctr"/>
        <c:lblOffset val="100"/>
        <c:tickLblSkip val="1"/>
        <c:tickMarkSkip val="1"/>
        <c:noMultiLvlLbl val="0"/>
      </c:catAx>
      <c:valAx>
        <c:axId val="174325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32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0.38</c:v>
                </c:pt>
                <c:pt idx="1">
                  <c:v>0.28999999999999998</c:v>
                </c:pt>
                <c:pt idx="2">
                  <c:v>0.22</c:v>
                </c:pt>
                <c:pt idx="3">
                  <c:v>7.0000000000000007E-2</c:v>
                </c:pt>
                <c:pt idx="4">
                  <c:v>0.13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2.09</c:v>
                </c:pt>
                <c:pt idx="1">
                  <c:v>2.38</c:v>
                </c:pt>
                <c:pt idx="2">
                  <c:v>2.59</c:v>
                </c:pt>
                <c:pt idx="3">
                  <c:v>1.91</c:v>
                </c:pt>
                <c:pt idx="4">
                  <c:v>1.96</c:v>
                </c:pt>
              </c:numCache>
            </c:numRef>
          </c:val>
        </c:ser>
        <c:dLbls>
          <c:showLegendKey val="0"/>
          <c:showVal val="0"/>
          <c:showCatName val="0"/>
          <c:showSerName val="0"/>
          <c:showPercent val="0"/>
          <c:showBubbleSize val="0"/>
        </c:dLbls>
        <c:gapWidth val="250"/>
        <c:overlap val="100"/>
        <c:axId val="260174592"/>
        <c:axId val="26017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0.18</c:v>
                </c:pt>
                <c:pt idx="1">
                  <c:v>0.3</c:v>
                </c:pt>
                <c:pt idx="2">
                  <c:v>0.12</c:v>
                </c:pt>
                <c:pt idx="3">
                  <c:v>-0.82</c:v>
                </c:pt>
                <c:pt idx="4">
                  <c:v>0.1</c:v>
                </c:pt>
              </c:numCache>
            </c:numRef>
          </c:val>
          <c:smooth val="0"/>
        </c:ser>
        <c:dLbls>
          <c:showLegendKey val="0"/>
          <c:showVal val="0"/>
          <c:showCatName val="0"/>
          <c:showSerName val="0"/>
          <c:showPercent val="0"/>
          <c:showBubbleSize val="0"/>
        </c:dLbls>
        <c:marker val="1"/>
        <c:smooth val="0"/>
        <c:axId val="260174592"/>
        <c:axId val="260176512"/>
      </c:lineChart>
      <c:catAx>
        <c:axId val="2601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176512"/>
        <c:crosses val="autoZero"/>
        <c:auto val="1"/>
        <c:lblAlgn val="ctr"/>
        <c:lblOffset val="100"/>
        <c:tickLblSkip val="1"/>
        <c:tickMarkSkip val="1"/>
        <c:noMultiLvlLbl val="0"/>
      </c:catAx>
      <c:valAx>
        <c:axId val="26017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1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長崎魚市場特別会計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用地特別会計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庁用管理特別会計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0.09</c:v>
                </c:pt>
                <c:pt idx="8">
                  <c:v>#N/A</c:v>
                </c:pt>
                <c:pt idx="9">
                  <c:v>0.01</c:v>
                </c:pt>
              </c:numCache>
            </c:numRef>
          </c:val>
        </c:ser>
        <c:ser>
          <c:idx val="5"/>
          <c:order val="5"/>
          <c:tx>
            <c:strRef>
              <c:f>データシート!$A$32</c:f>
              <c:strCache>
                <c:ptCount val="1"/>
                <c:pt idx="0">
                  <c:v>流域下水道特別会計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0.13</c:v>
                </c:pt>
                <c:pt idx="4">
                  <c:v>#N/A</c:v>
                </c:pt>
                <c:pt idx="5">
                  <c:v>0.17</c:v>
                </c:pt>
                <c:pt idx="6">
                  <c:v>#N/A</c:v>
                </c:pt>
                <c:pt idx="7">
                  <c:v>0.19</c:v>
                </c:pt>
                <c:pt idx="8">
                  <c:v>#N/A</c:v>
                </c:pt>
                <c:pt idx="9">
                  <c:v>0.09</c:v>
                </c:pt>
              </c:numCache>
            </c:numRef>
          </c:val>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0.15</c:v>
                </c:pt>
                <c:pt idx="2">
                  <c:v>#N/A</c:v>
                </c:pt>
                <c:pt idx="3">
                  <c:v>0.17</c:v>
                </c:pt>
                <c:pt idx="4">
                  <c:v>#N/A</c:v>
                </c:pt>
                <c:pt idx="5">
                  <c:v>0.16</c:v>
                </c:pt>
                <c:pt idx="6">
                  <c:v>#N/A</c:v>
                </c:pt>
                <c:pt idx="7">
                  <c:v>0.12</c:v>
                </c:pt>
                <c:pt idx="8">
                  <c:v>#N/A</c:v>
                </c:pt>
                <c:pt idx="9">
                  <c:v>0.12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0.38</c:v>
                </c:pt>
                <c:pt idx="2">
                  <c:v>#N/A</c:v>
                </c:pt>
                <c:pt idx="3">
                  <c:v>0.28999999999999998</c:v>
                </c:pt>
                <c:pt idx="4">
                  <c:v>#N/A</c:v>
                </c:pt>
                <c:pt idx="5">
                  <c:v>0.22</c:v>
                </c:pt>
                <c:pt idx="6">
                  <c:v>#N/A</c:v>
                </c:pt>
                <c:pt idx="7">
                  <c:v>7.0000000000000007E-2</c:v>
                </c:pt>
                <c:pt idx="8">
                  <c:v>#N/A</c:v>
                </c:pt>
                <c:pt idx="9">
                  <c:v>0.13</c:v>
                </c:pt>
              </c:numCache>
            </c:numRef>
          </c:val>
        </c:ser>
        <c:ser>
          <c:idx val="8"/>
          <c:order val="8"/>
          <c:tx>
            <c:strRef>
              <c:f>データシート!$A$35</c:f>
              <c:strCache>
                <c:ptCount val="1"/>
                <c:pt idx="0">
                  <c:v>港湾施設整備特別会計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0.91</c:v>
                </c:pt>
                <c:pt idx="2">
                  <c:v>#N/A</c:v>
                </c:pt>
                <c:pt idx="3">
                  <c:v>0.94</c:v>
                </c:pt>
                <c:pt idx="4">
                  <c:v>#N/A</c:v>
                </c:pt>
                <c:pt idx="5">
                  <c:v>0.93</c:v>
                </c:pt>
                <c:pt idx="6">
                  <c:v>#N/A</c:v>
                </c:pt>
                <c:pt idx="7">
                  <c:v>0.96</c:v>
                </c:pt>
                <c:pt idx="8">
                  <c:v>#N/A</c:v>
                </c:pt>
                <c:pt idx="9">
                  <c:v>1</c:v>
                </c:pt>
              </c:numCache>
            </c:numRef>
          </c:val>
        </c:ser>
        <c:ser>
          <c:idx val="9"/>
          <c:order val="9"/>
          <c:tx>
            <c:strRef>
              <c:f>データシート!$A$36</c:f>
              <c:strCache>
                <c:ptCount val="1"/>
                <c:pt idx="0">
                  <c:v>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2.61</c:v>
                </c:pt>
                <c:pt idx="2">
                  <c:v>#N/A</c:v>
                </c:pt>
                <c:pt idx="3">
                  <c:v>1.83</c:v>
                </c:pt>
                <c:pt idx="4">
                  <c:v>#N/A</c:v>
                </c:pt>
                <c:pt idx="5">
                  <c:v>1.79</c:v>
                </c:pt>
                <c:pt idx="6">
                  <c:v>#N/A</c:v>
                </c:pt>
                <c:pt idx="7">
                  <c:v>1.5</c:v>
                </c:pt>
                <c:pt idx="8">
                  <c:v>#N/A</c:v>
                </c:pt>
                <c:pt idx="9">
                  <c:v>1.19</c:v>
                </c:pt>
              </c:numCache>
            </c:numRef>
          </c:val>
        </c:ser>
        <c:dLbls>
          <c:showLegendKey val="0"/>
          <c:showVal val="0"/>
          <c:showCatName val="0"/>
          <c:showSerName val="0"/>
          <c:showPercent val="0"/>
          <c:showBubbleSize val="0"/>
        </c:dLbls>
        <c:gapWidth val="150"/>
        <c:overlap val="100"/>
        <c:axId val="261524480"/>
        <c:axId val="261526272"/>
      </c:barChart>
      <c:catAx>
        <c:axId val="26152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526272"/>
        <c:crosses val="autoZero"/>
        <c:auto val="1"/>
        <c:lblAlgn val="ctr"/>
        <c:lblOffset val="100"/>
        <c:tickLblSkip val="1"/>
        <c:tickMarkSkip val="1"/>
        <c:noMultiLvlLbl val="0"/>
      </c:catAx>
      <c:valAx>
        <c:axId val="26152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52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60785</c:v>
                </c:pt>
                <c:pt idx="5">
                  <c:v>59951</c:v>
                </c:pt>
                <c:pt idx="8">
                  <c:v>61265</c:v>
                </c:pt>
                <c:pt idx="11">
                  <c:v>63212</c:v>
                </c:pt>
                <c:pt idx="14">
                  <c:v>67563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14</c:v>
                </c:pt>
                <c:pt idx="3">
                  <c:v>12</c:v>
                </c:pt>
                <c:pt idx="6">
                  <c:v>8</c:v>
                </c:pt>
                <c:pt idx="9">
                  <c:v>1</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3429</c:v>
                </c:pt>
                <c:pt idx="3">
                  <c:v>3432</c:v>
                </c:pt>
                <c:pt idx="6">
                  <c:v>3467</c:v>
                </c:pt>
                <c:pt idx="9">
                  <c:v>3427</c:v>
                </c:pt>
                <c:pt idx="12">
                  <c:v>3165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786</c:v>
                </c:pt>
                <c:pt idx="3">
                  <c:v>848</c:v>
                </c:pt>
                <c:pt idx="6">
                  <c:v>882</c:v>
                </c:pt>
                <c:pt idx="9">
                  <c:v>939</c:v>
                </c:pt>
                <c:pt idx="12">
                  <c:v>946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403</c:v>
                </c:pt>
                <c:pt idx="3">
                  <c:v>584</c:v>
                </c:pt>
                <c:pt idx="6">
                  <c:v>467</c:v>
                </c:pt>
                <c:pt idx="9">
                  <c:v>435</c:v>
                </c:pt>
                <c:pt idx="12">
                  <c:v>483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333</c:v>
                </c:pt>
                <c:pt idx="12">
                  <c:v>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99143</c:v>
                </c:pt>
                <c:pt idx="3">
                  <c:v>102160</c:v>
                </c:pt>
                <c:pt idx="6">
                  <c:v>104192</c:v>
                </c:pt>
                <c:pt idx="9">
                  <c:v>103496</c:v>
                </c:pt>
                <c:pt idx="12">
                  <c:v>109233</c:v>
                </c:pt>
              </c:numCache>
            </c:numRef>
          </c:val>
        </c:ser>
        <c:dLbls>
          <c:showLegendKey val="0"/>
          <c:showVal val="0"/>
          <c:showCatName val="0"/>
          <c:showSerName val="0"/>
          <c:showPercent val="0"/>
          <c:showBubbleSize val="0"/>
        </c:dLbls>
        <c:gapWidth val="100"/>
        <c:overlap val="100"/>
        <c:axId val="245668480"/>
        <c:axId val="24567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42990</c:v>
                </c:pt>
                <c:pt idx="2">
                  <c:v>#N/A</c:v>
                </c:pt>
                <c:pt idx="3">
                  <c:v>#N/A</c:v>
                </c:pt>
                <c:pt idx="4">
                  <c:v>47085</c:v>
                </c:pt>
                <c:pt idx="5">
                  <c:v>#N/A</c:v>
                </c:pt>
                <c:pt idx="6">
                  <c:v>#N/A</c:v>
                </c:pt>
                <c:pt idx="7">
                  <c:v>47751</c:v>
                </c:pt>
                <c:pt idx="8">
                  <c:v>#N/A</c:v>
                </c:pt>
                <c:pt idx="9">
                  <c:v>#N/A</c:v>
                </c:pt>
                <c:pt idx="10">
                  <c:v>45419</c:v>
                </c:pt>
                <c:pt idx="11">
                  <c:v>#N/A</c:v>
                </c:pt>
                <c:pt idx="12">
                  <c:v>#N/A</c:v>
                </c:pt>
                <c:pt idx="13">
                  <c:v>46939</c:v>
                </c:pt>
                <c:pt idx="14">
                  <c:v>#N/A</c:v>
                </c:pt>
              </c:numCache>
            </c:numRef>
          </c:val>
          <c:smooth val="0"/>
        </c:ser>
        <c:dLbls>
          <c:showLegendKey val="0"/>
          <c:showVal val="0"/>
          <c:showCatName val="0"/>
          <c:showSerName val="0"/>
          <c:showPercent val="0"/>
          <c:showBubbleSize val="0"/>
        </c:dLbls>
        <c:marker val="1"/>
        <c:smooth val="0"/>
        <c:axId val="245668480"/>
        <c:axId val="245674752"/>
      </c:lineChart>
      <c:catAx>
        <c:axId val="2456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674752"/>
        <c:crosses val="autoZero"/>
        <c:auto val="1"/>
        <c:lblAlgn val="ctr"/>
        <c:lblOffset val="100"/>
        <c:tickLblSkip val="1"/>
        <c:tickMarkSkip val="1"/>
        <c:noMultiLvlLbl val="0"/>
      </c:catAx>
      <c:valAx>
        <c:axId val="2456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6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653315</c:v>
                </c:pt>
                <c:pt idx="5">
                  <c:v>700983</c:v>
                </c:pt>
                <c:pt idx="8">
                  <c:v>714326</c:v>
                </c:pt>
                <c:pt idx="11">
                  <c:v>728518</c:v>
                </c:pt>
                <c:pt idx="14">
                  <c:v>757508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13529</c:v>
                </c:pt>
                <c:pt idx="5">
                  <c:v>12776</c:v>
                </c:pt>
                <c:pt idx="8">
                  <c:v>12030</c:v>
                </c:pt>
                <c:pt idx="11">
                  <c:v>11257</c:v>
                </c:pt>
                <c:pt idx="14">
                  <c:v>8293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103860</c:v>
                </c:pt>
                <c:pt idx="5">
                  <c:v>102513</c:v>
                </c:pt>
                <c:pt idx="8">
                  <c:v>99044</c:v>
                </c:pt>
                <c:pt idx="11">
                  <c:v>90019</c:v>
                </c:pt>
                <c:pt idx="14">
                  <c:v>87928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5589</c:v>
                </c:pt>
                <c:pt idx="3">
                  <c:v>4885</c:v>
                </c:pt>
                <c:pt idx="6">
                  <c:v>5315</c:v>
                </c:pt>
                <c:pt idx="9">
                  <c:v>4277</c:v>
                </c:pt>
                <c:pt idx="12">
                  <c:v>3313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203550</c:v>
                </c:pt>
                <c:pt idx="3">
                  <c:v>204678</c:v>
                </c:pt>
                <c:pt idx="6">
                  <c:v>205629</c:v>
                </c:pt>
                <c:pt idx="9">
                  <c:v>207734</c:v>
                </c:pt>
                <c:pt idx="12">
                  <c:v>192847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9703</c:v>
                </c:pt>
                <c:pt idx="3">
                  <c:v>9243</c:v>
                </c:pt>
                <c:pt idx="6">
                  <c:v>8633</c:v>
                </c:pt>
                <c:pt idx="9">
                  <c:v>8140</c:v>
                </c:pt>
                <c:pt idx="12">
                  <c:v>7715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1480</c:v>
                </c:pt>
                <c:pt idx="3">
                  <c:v>4942</c:v>
                </c:pt>
                <c:pt idx="6">
                  <c:v>2480</c:v>
                </c:pt>
                <c:pt idx="9">
                  <c:v>3551</c:v>
                </c:pt>
                <c:pt idx="12">
                  <c:v>3813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16838</c:v>
                </c:pt>
                <c:pt idx="3">
                  <c:v>14383</c:v>
                </c:pt>
                <c:pt idx="6">
                  <c:v>9958</c:v>
                </c:pt>
                <c:pt idx="9">
                  <c:v>6560</c:v>
                </c:pt>
                <c:pt idx="12">
                  <c:v>3369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1151826</c:v>
                </c:pt>
                <c:pt idx="3">
                  <c:v>1179906</c:v>
                </c:pt>
                <c:pt idx="6">
                  <c:v>1196623</c:v>
                </c:pt>
                <c:pt idx="9">
                  <c:v>1223538</c:v>
                </c:pt>
                <c:pt idx="12">
                  <c:v>1228889</c:v>
                </c:pt>
              </c:numCache>
            </c:numRef>
          </c:val>
        </c:ser>
        <c:dLbls>
          <c:showLegendKey val="0"/>
          <c:showVal val="0"/>
          <c:showCatName val="0"/>
          <c:showSerName val="0"/>
          <c:showPercent val="0"/>
          <c:showBubbleSize val="0"/>
        </c:dLbls>
        <c:gapWidth val="100"/>
        <c:overlap val="100"/>
        <c:axId val="263574272"/>
        <c:axId val="263576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618283</c:v>
                </c:pt>
                <c:pt idx="2">
                  <c:v>#N/A</c:v>
                </c:pt>
                <c:pt idx="3">
                  <c:v>#N/A</c:v>
                </c:pt>
                <c:pt idx="4">
                  <c:v>601764</c:v>
                </c:pt>
                <c:pt idx="5">
                  <c:v>#N/A</c:v>
                </c:pt>
                <c:pt idx="6">
                  <c:v>#N/A</c:v>
                </c:pt>
                <c:pt idx="7">
                  <c:v>603238</c:v>
                </c:pt>
                <c:pt idx="8">
                  <c:v>#N/A</c:v>
                </c:pt>
                <c:pt idx="9">
                  <c:v>#N/A</c:v>
                </c:pt>
                <c:pt idx="10">
                  <c:v>624005</c:v>
                </c:pt>
                <c:pt idx="11">
                  <c:v>#N/A</c:v>
                </c:pt>
                <c:pt idx="12">
                  <c:v>#N/A</c:v>
                </c:pt>
                <c:pt idx="13">
                  <c:v>586215</c:v>
                </c:pt>
                <c:pt idx="14">
                  <c:v>#N/A</c:v>
                </c:pt>
              </c:numCache>
            </c:numRef>
          </c:val>
          <c:smooth val="0"/>
        </c:ser>
        <c:dLbls>
          <c:showLegendKey val="0"/>
          <c:showVal val="0"/>
          <c:showCatName val="0"/>
          <c:showSerName val="0"/>
          <c:showPercent val="0"/>
          <c:showBubbleSize val="0"/>
        </c:dLbls>
        <c:marker val="1"/>
        <c:smooth val="0"/>
        <c:axId val="263574272"/>
        <c:axId val="263576192"/>
      </c:lineChart>
      <c:catAx>
        <c:axId val="2635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576192"/>
        <c:crosses val="autoZero"/>
        <c:auto val="1"/>
        <c:lblAlgn val="ctr"/>
        <c:lblOffset val="100"/>
        <c:tickLblSkip val="1"/>
        <c:tickMarkSkip val="1"/>
        <c:noMultiLvlLbl val="0"/>
      </c:catAx>
      <c:valAx>
        <c:axId val="26357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5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1,424,533
1,416,850
4,105.88
705,138,265
680,909,148
507,552
380,438,961
1,229,232,148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類似団体の平均値を上回っているものの横ばい状態であり、平成２５年度も前年度とほぼ同水準となった。これは、</a:t>
          </a:r>
          <a:r>
            <a:rPr lang="ja-JP" altLang="ja-JP" sz="1300" b="0" i="0" baseline="0">
              <a:solidFill>
                <a:schemeClr val="dk1"/>
              </a:solidFill>
              <a:effectLst/>
              <a:latin typeface="+mn-lt"/>
              <a:ea typeface="+mn-ea"/>
              <a:cs typeface="+mn-cs"/>
            </a:rPr>
            <a:t>県税など自ら確保する収入（自主財源）の割合が歳入の約３</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と低く、特に県税については１人当たりの県税額が全国でも最下位近くに低迷しているためである。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・より一層の事業重点化を図り、県民所得向上対策に数値目標を掲げて取り組むとともに、歳入確保対策に努める。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8467</xdr:rowOff>
    </xdr:from>
    <xdr:to>
      <xdr:col>7</xdr:col>
      <xdr:colOff>152400</xdr:colOff>
      <xdr:row>37</xdr:row>
      <xdr:rowOff>38100</xdr:rowOff>
    </xdr:to>
    <xdr:cxnSp macro="">
      <xdr:nvCxnSpPr>
        <xdr:cNvPr id="65" name="直線コネクタ 64"/>
        <xdr:cNvCxnSpPr/>
      </xdr:nvCxnSpPr>
      <xdr:spPr>
        <a:xfrm flipV="1">
          <a:off x="4114800" y="61806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18644</xdr:rowOff>
    </xdr:from>
    <xdr:ext cx="762000" cy="259045"/>
    <xdr:sp macro="" textlink="">
      <xdr:nvSpPr>
        <xdr:cNvPr id="66"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67" name="フローチャート : 判断 66"/>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38100</xdr:rowOff>
    </xdr:to>
    <xdr:cxnSp macro="">
      <xdr:nvCxnSpPr>
        <xdr:cNvPr id="68" name="直線コネクタ 67"/>
        <xdr:cNvCxnSpPr/>
      </xdr:nvCxnSpPr>
      <xdr:spPr>
        <a:xfrm>
          <a:off x="3225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132944</xdr:rowOff>
    </xdr:from>
    <xdr:ext cx="736600" cy="259045"/>
    <xdr:sp macro="" textlink="">
      <xdr:nvSpPr>
        <xdr:cNvPr id="70" name="テキスト ボックス 69"/>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8467</xdr:rowOff>
    </xdr:from>
    <xdr:to>
      <xdr:col>4</xdr:col>
      <xdr:colOff>482600</xdr:colOff>
      <xdr:row>37</xdr:row>
      <xdr:rowOff>38100</xdr:rowOff>
    </xdr:to>
    <xdr:cxnSp macro="">
      <xdr:nvCxnSpPr>
        <xdr:cNvPr id="71" name="直線コネクタ 70"/>
        <xdr:cNvCxnSpPr/>
      </xdr:nvCxnSpPr>
      <xdr:spPr>
        <a:xfrm>
          <a:off x="2336800" y="61806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132944</xdr:rowOff>
    </xdr:from>
    <xdr:ext cx="762000" cy="259045"/>
    <xdr:sp macro="" textlink="">
      <xdr:nvSpPr>
        <xdr:cNvPr id="73" name="テキスト ボックス 72"/>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8467</xdr:rowOff>
    </xdr:from>
    <xdr:to>
      <xdr:col>3</xdr:col>
      <xdr:colOff>279400</xdr:colOff>
      <xdr:row>36</xdr:row>
      <xdr:rowOff>8467</xdr:rowOff>
    </xdr:to>
    <xdr:cxnSp macro="">
      <xdr:nvCxnSpPr>
        <xdr:cNvPr id="74" name="直線コネクタ 73"/>
        <xdr:cNvCxnSpPr/>
      </xdr:nvCxnSpPr>
      <xdr:spPr>
        <a:xfrm>
          <a:off x="1447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132944</xdr:rowOff>
    </xdr:from>
    <xdr:ext cx="762000" cy="259045"/>
    <xdr:sp macro="" textlink="">
      <xdr:nvSpPr>
        <xdr:cNvPr id="76" name="テキスト ボックス 75"/>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7" name="フローチャート : 判断 76"/>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78" name="テキスト ボックス 77"/>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35</xdr:row>
      <xdr:rowOff>129117</xdr:rowOff>
    </xdr:from>
    <xdr:to>
      <xdr:col>7</xdr:col>
      <xdr:colOff>203200</xdr:colOff>
      <xdr:row>36</xdr:row>
      <xdr:rowOff>59267</xdr:rowOff>
    </xdr:to>
    <xdr:sp macro="" textlink="">
      <xdr:nvSpPr>
        <xdr:cNvPr id="84" name="円/楕円 83"/>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50394</xdr:rowOff>
    </xdr:from>
    <xdr:ext cx="762000" cy="259045"/>
    <xdr:sp macro="" textlink="">
      <xdr:nvSpPr>
        <xdr:cNvPr id="85"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6" name="円/楕円 85"/>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87" name="テキスト ボックス 86"/>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88" name="円/楕円 87"/>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89" name="テキスト ボックス 88"/>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129117</xdr:rowOff>
    </xdr:from>
    <xdr:to>
      <xdr:col>3</xdr:col>
      <xdr:colOff>330200</xdr:colOff>
      <xdr:row>36</xdr:row>
      <xdr:rowOff>59267</xdr:rowOff>
    </xdr:to>
    <xdr:sp macro="" textlink="">
      <xdr:nvSpPr>
        <xdr:cNvPr id="90" name="円/楕円 89"/>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69444</xdr:rowOff>
    </xdr:from>
    <xdr:ext cx="762000" cy="259045"/>
    <xdr:sp macro="" textlink="">
      <xdr:nvSpPr>
        <xdr:cNvPr id="91" name="テキスト ボックス 90"/>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129117</xdr:rowOff>
    </xdr:from>
    <xdr:to>
      <xdr:col>2</xdr:col>
      <xdr:colOff>127000</xdr:colOff>
      <xdr:row>36</xdr:row>
      <xdr:rowOff>59267</xdr:rowOff>
    </xdr:to>
    <xdr:sp macro="" textlink="">
      <xdr:nvSpPr>
        <xdr:cNvPr id="92" name="円/楕円 91"/>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69444</xdr:rowOff>
    </xdr:from>
    <xdr:ext cx="762000" cy="259045"/>
    <xdr:sp macro="" textlink="">
      <xdr:nvSpPr>
        <xdr:cNvPr id="93" name="テキスト ボックス 92"/>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・平成２２年度については、地方財政対策において、地域活性化・雇用等臨時特例費の創設等により実質的な交付税が増額されたことなどから経常収支比率は３．５ポイント改善したものの、本県は</a:t>
          </a:r>
          <a:r>
            <a:rPr lang="ja-JP" altLang="ja-JP" sz="1100" b="0" i="0" baseline="0">
              <a:solidFill>
                <a:sysClr val="windowText" lastClr="000000"/>
              </a:solidFill>
              <a:effectLst/>
              <a:latin typeface="+mn-lt"/>
              <a:ea typeface="+mn-ea"/>
              <a:cs typeface="+mn-cs"/>
            </a:rPr>
            <a:t>県税や地方交付税などの一般財源収入が少なく、社会保障関係費や公債費等が増加傾向にあることから、都道府県平均より高</a:t>
          </a:r>
          <a:r>
            <a:rPr lang="ja-JP" altLang="en-US" sz="1100" b="0" i="0" baseline="0">
              <a:solidFill>
                <a:sysClr val="windowText" lastClr="000000"/>
              </a:solidFill>
              <a:effectLst/>
              <a:latin typeface="+mn-lt"/>
              <a:ea typeface="+mn-ea"/>
              <a:cs typeface="+mn-cs"/>
            </a:rPr>
            <a:t>い状況が続いて</a:t>
          </a:r>
          <a:r>
            <a:rPr lang="ja-JP" altLang="ja-JP" sz="1100" b="0" i="0" baseline="0">
              <a:solidFill>
                <a:sysClr val="windowText" lastClr="000000"/>
              </a:solidFill>
              <a:effectLst/>
              <a:latin typeface="+mn-lt"/>
              <a:ea typeface="+mn-ea"/>
              <a:cs typeface="+mn-cs"/>
            </a:rPr>
            <a:t>いる。</a:t>
          </a:r>
          <a:endParaRPr lang="ja-JP" altLang="ja-JP" sz="11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・平成２５年度については、</a:t>
          </a:r>
          <a:r>
            <a:rPr lang="ja-JP" altLang="ja-JP" sz="1100" b="0" i="0" baseline="0">
              <a:solidFill>
                <a:sysClr val="windowText" lastClr="000000"/>
              </a:solidFill>
              <a:effectLst/>
              <a:latin typeface="+mn-lt"/>
              <a:ea typeface="+mn-ea"/>
              <a:cs typeface="+mn-cs"/>
            </a:rPr>
            <a:t>職員給与費に係る臨時特例の減額支給措置等により</a:t>
          </a:r>
          <a:r>
            <a:rPr lang="ja-JP" altLang="en-US" sz="1100" b="0" i="0" baseline="0">
              <a:solidFill>
                <a:sysClr val="windowText" lastClr="000000"/>
              </a:solidFill>
              <a:effectLst/>
              <a:latin typeface="+mn-lt"/>
              <a:ea typeface="+mn-ea"/>
              <a:cs typeface="+mn-cs"/>
            </a:rPr>
            <a:t>同</a:t>
          </a:r>
          <a:r>
            <a:rPr lang="ja-JP" altLang="ja-JP" sz="1100" b="0" i="0" baseline="0">
              <a:solidFill>
                <a:sysClr val="windowText" lastClr="000000"/>
              </a:solidFill>
              <a:effectLst/>
              <a:latin typeface="+mn-lt"/>
              <a:ea typeface="+mn-ea"/>
              <a:cs typeface="+mn-cs"/>
            </a:rPr>
            <a:t>比率は前年度より０．３ポイント改善したものの、今後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地方債償還額の増加が想定されることから、公債費の動向を注視しつつ、「新」行財政改革プラン</a:t>
          </a:r>
          <a:r>
            <a:rPr lang="ja-JP" altLang="en-US" sz="1100" b="0" i="0" baseline="0">
              <a:solidFill>
                <a:schemeClr val="dk1"/>
              </a:solidFill>
              <a:effectLst/>
              <a:latin typeface="+mn-lt"/>
              <a:ea typeface="+mn-ea"/>
              <a:cs typeface="+mn-cs"/>
            </a:rPr>
            <a:t>及びさらなる収支改善対策</a:t>
          </a:r>
          <a:r>
            <a:rPr lang="ja-JP" altLang="ja-JP" sz="1100" b="0" i="0" baseline="0">
              <a:solidFill>
                <a:schemeClr val="dk1"/>
              </a:solidFill>
              <a:effectLst/>
              <a:latin typeface="+mn-lt"/>
              <a:ea typeface="+mn-ea"/>
              <a:cs typeface="+mn-cs"/>
            </a:rPr>
            <a:t>に基づき人件費等経常経費の抑制に努める。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92528</xdr:rowOff>
    </xdr:from>
    <xdr:to>
      <xdr:col>7</xdr:col>
      <xdr:colOff>152400</xdr:colOff>
      <xdr:row>65</xdr:row>
      <xdr:rowOff>150585</xdr:rowOff>
    </xdr:to>
    <xdr:cxnSp macro="">
      <xdr:nvCxnSpPr>
        <xdr:cNvPr id="123" name="直線コネクタ 122"/>
        <xdr:cNvCxnSpPr/>
      </xdr:nvCxnSpPr>
      <xdr:spPr>
        <a:xfrm flipV="1">
          <a:off x="4953000" y="1003662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122662</xdr:rowOff>
    </xdr:from>
    <xdr:ext cx="762000" cy="259045"/>
    <xdr:sp macro="" textlink="">
      <xdr:nvSpPr>
        <xdr:cNvPr id="124" name="財政構造の弾力性最小値テキスト"/>
        <xdr:cNvSpPr txBox="1"/>
      </xdr:nvSpPr>
      <xdr:spPr>
        <a:xfrm>
          <a:off x="5041900" y="112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7</xdr:col>
      <xdr:colOff>63500</xdr:colOff>
      <xdr:row>65</xdr:row>
      <xdr:rowOff>150585</xdr:rowOff>
    </xdr:from>
    <xdr:to>
      <xdr:col>7</xdr:col>
      <xdr:colOff>241300</xdr:colOff>
      <xdr:row>65</xdr:row>
      <xdr:rowOff>150585</xdr:rowOff>
    </xdr:to>
    <xdr:cxnSp macro="">
      <xdr:nvCxnSpPr>
        <xdr:cNvPr id="125" name="直線コネクタ 124"/>
        <xdr:cNvCxnSpPr/>
      </xdr:nvCxnSpPr>
      <xdr:spPr>
        <a:xfrm>
          <a:off x="4864100" y="1129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7455</xdr:rowOff>
    </xdr:from>
    <xdr:ext cx="762000" cy="259045"/>
    <xdr:sp macro="" textlink="">
      <xdr:nvSpPr>
        <xdr:cNvPr id="126" name="財政構造の弾力性最大値テキスト"/>
        <xdr:cNvSpPr txBox="1"/>
      </xdr:nvSpPr>
      <xdr:spPr>
        <a:xfrm>
          <a:off x="5041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7</xdr:col>
      <xdr:colOff>63500</xdr:colOff>
      <xdr:row>58</xdr:row>
      <xdr:rowOff>92528</xdr:rowOff>
    </xdr:from>
    <xdr:to>
      <xdr:col>7</xdr:col>
      <xdr:colOff>241300</xdr:colOff>
      <xdr:row>58</xdr:row>
      <xdr:rowOff>92528</xdr:rowOff>
    </xdr:to>
    <xdr:cxnSp macro="">
      <xdr:nvCxnSpPr>
        <xdr:cNvPr id="127" name="直線コネクタ 126"/>
        <xdr:cNvCxnSpPr/>
      </xdr:nvCxnSpPr>
      <xdr:spPr>
        <a:xfrm>
          <a:off x="4864100" y="1003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150585</xdr:rowOff>
    </xdr:from>
    <xdr:to>
      <xdr:col>7</xdr:col>
      <xdr:colOff>152400</xdr:colOff>
      <xdr:row>66</xdr:row>
      <xdr:rowOff>30843</xdr:rowOff>
    </xdr:to>
    <xdr:cxnSp macro="">
      <xdr:nvCxnSpPr>
        <xdr:cNvPr id="128" name="直線コネクタ 127"/>
        <xdr:cNvCxnSpPr/>
      </xdr:nvCxnSpPr>
      <xdr:spPr>
        <a:xfrm flipV="1">
          <a:off x="4114800" y="112948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61884</xdr:rowOff>
    </xdr:from>
    <xdr:ext cx="762000" cy="259045"/>
    <xdr:sp macro="" textlink="">
      <xdr:nvSpPr>
        <xdr:cNvPr id="129" name="財政構造の弾力性平均値テキスト"/>
        <xdr:cNvSpPr txBox="1"/>
      </xdr:nvSpPr>
      <xdr:spPr>
        <a:xfrm>
          <a:off x="5041900" y="1052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45357</xdr:rowOff>
    </xdr:from>
    <xdr:to>
      <xdr:col>7</xdr:col>
      <xdr:colOff>203200</xdr:colOff>
      <xdr:row>62</xdr:row>
      <xdr:rowOff>146957</xdr:rowOff>
    </xdr:to>
    <xdr:sp macro="" textlink="">
      <xdr:nvSpPr>
        <xdr:cNvPr id="130" name="フローチャート : 判断 129"/>
        <xdr:cNvSpPr/>
      </xdr:nvSpPr>
      <xdr:spPr>
        <a:xfrm>
          <a:off x="49022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133350</xdr:rowOff>
    </xdr:from>
    <xdr:to>
      <xdr:col>6</xdr:col>
      <xdr:colOff>0</xdr:colOff>
      <xdr:row>66</xdr:row>
      <xdr:rowOff>30843</xdr:rowOff>
    </xdr:to>
    <xdr:cxnSp macro="">
      <xdr:nvCxnSpPr>
        <xdr:cNvPr id="131" name="直線コネクタ 130"/>
        <xdr:cNvCxnSpPr/>
      </xdr:nvCxnSpPr>
      <xdr:spPr>
        <a:xfrm>
          <a:off x="3225800" y="1127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2" name="フローチャート :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65</xdr:row>
      <xdr:rowOff>133350</xdr:rowOff>
    </xdr:to>
    <xdr:cxnSp macro="">
      <xdr:nvCxnSpPr>
        <xdr:cNvPr id="134" name="直線コネクタ 133"/>
        <xdr:cNvCxnSpPr/>
      </xdr:nvCxnSpPr>
      <xdr:spPr>
        <a:xfrm>
          <a:off x="2336800" y="1091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148772</xdr:rowOff>
    </xdr:from>
    <xdr:to>
      <xdr:col>4</xdr:col>
      <xdr:colOff>533400</xdr:colOff>
      <xdr:row>63</xdr:row>
      <xdr:rowOff>78922</xdr:rowOff>
    </xdr:to>
    <xdr:sp macro="" textlink="">
      <xdr:nvSpPr>
        <xdr:cNvPr id="135" name="フローチャート : 判断 134"/>
        <xdr:cNvSpPr/>
      </xdr:nvSpPr>
      <xdr:spPr>
        <a:xfrm>
          <a:off x="3175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89099</xdr:rowOff>
    </xdr:from>
    <xdr:ext cx="762000" cy="259045"/>
    <xdr:sp macro="" textlink="">
      <xdr:nvSpPr>
        <xdr:cNvPr id="136" name="テキスト ボックス 135"/>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67</xdr:row>
      <xdr:rowOff>31750</xdr:rowOff>
    </xdr:to>
    <xdr:cxnSp macro="">
      <xdr:nvCxnSpPr>
        <xdr:cNvPr id="137" name="直線コネクタ 136"/>
        <xdr:cNvCxnSpPr/>
      </xdr:nvCxnSpPr>
      <xdr:spPr>
        <a:xfrm flipV="1">
          <a:off x="1447800" y="109156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26307</xdr:rowOff>
    </xdr:from>
    <xdr:to>
      <xdr:col>3</xdr:col>
      <xdr:colOff>330200</xdr:colOff>
      <xdr:row>60</xdr:row>
      <xdr:rowOff>127907</xdr:rowOff>
    </xdr:to>
    <xdr:sp macro="" textlink="">
      <xdr:nvSpPr>
        <xdr:cNvPr id="138" name="フローチャート : 判断 137"/>
        <xdr:cNvSpPr/>
      </xdr:nvSpPr>
      <xdr:spPr>
        <a:xfrm>
          <a:off x="2286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138084</xdr:rowOff>
    </xdr:from>
    <xdr:ext cx="762000" cy="259045"/>
    <xdr:sp macro="" textlink="">
      <xdr:nvSpPr>
        <xdr:cNvPr id="139" name="テキスト ボックス 138"/>
        <xdr:cNvSpPr txBox="1"/>
      </xdr:nvSpPr>
      <xdr:spPr>
        <a:xfrm>
          <a:off x="1955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40" name="フローチャート : 判断 139"/>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90005</xdr:rowOff>
    </xdr:from>
    <xdr:ext cx="762000" cy="259045"/>
    <xdr:sp macro="" textlink="">
      <xdr:nvSpPr>
        <xdr:cNvPr id="141" name="テキスト ボックス 140"/>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99785</xdr:rowOff>
    </xdr:from>
    <xdr:to>
      <xdr:col>7</xdr:col>
      <xdr:colOff>203200</xdr:colOff>
      <xdr:row>66</xdr:row>
      <xdr:rowOff>29935</xdr:rowOff>
    </xdr:to>
    <xdr:sp macro="" textlink="">
      <xdr:nvSpPr>
        <xdr:cNvPr id="147" name="円/楕円 146"/>
        <xdr:cNvSpPr/>
      </xdr:nvSpPr>
      <xdr:spPr>
        <a:xfrm>
          <a:off x="49022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167112</xdr:rowOff>
    </xdr:from>
    <xdr:ext cx="762000" cy="259045"/>
    <xdr:sp macro="" textlink="">
      <xdr:nvSpPr>
        <xdr:cNvPr id="148" name="財政構造の弾力性該当値テキスト"/>
        <xdr:cNvSpPr txBox="1"/>
      </xdr:nvSpPr>
      <xdr:spPr>
        <a:xfrm>
          <a:off x="5041900" y="1113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151493</xdr:rowOff>
    </xdr:from>
    <xdr:to>
      <xdr:col>6</xdr:col>
      <xdr:colOff>50800</xdr:colOff>
      <xdr:row>66</xdr:row>
      <xdr:rowOff>81643</xdr:rowOff>
    </xdr:to>
    <xdr:sp macro="" textlink="">
      <xdr:nvSpPr>
        <xdr:cNvPr id="149" name="円/楕円 148"/>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66420</xdr:rowOff>
    </xdr:from>
    <xdr:ext cx="736600" cy="259045"/>
    <xdr:sp macro="" textlink="">
      <xdr:nvSpPr>
        <xdr:cNvPr id="150" name="テキスト ボックス 149"/>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1" name="円/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3" name="円/楕円 152"/>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4" name="テキスト ボックス 153"/>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55" name="円/楕円 154"/>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67327</xdr:rowOff>
    </xdr:from>
    <xdr:ext cx="762000" cy="259045"/>
    <xdr:sp macro="" textlink="">
      <xdr:nvSpPr>
        <xdr:cNvPr id="156" name="テキスト ボックス 155"/>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平成１８年度から平成２２年度までの５年間に県庁全体で９６３人（４．３％）を削減、加えて平成２０年度から３年間の「収支構造改革」により、知事部局等でさらに１００人を削減したこと及び平成２３年３月に「「新」行財政改革プラン」を策定し、５年間で職員数を知事部局等１２０人、教育庁１０人、交通局４８人の削減に取り組むなど、これまで数次にわたる改革により、職員数の削減や給与の見直しに取り組んでおり、物件費</a:t>
          </a:r>
          <a:r>
            <a:rPr lang="ja-JP" altLang="en-US" sz="1300" b="0" i="0" baseline="0">
              <a:solidFill>
                <a:sysClr val="windowText" lastClr="000000"/>
              </a:solidFill>
              <a:effectLst/>
              <a:latin typeface="+mn-lt"/>
              <a:ea typeface="+mn-ea"/>
              <a:cs typeface="+mn-cs"/>
            </a:rPr>
            <a:t>についても</a:t>
          </a:r>
          <a:r>
            <a:rPr lang="ja-JP" altLang="ja-JP" sz="1300" b="0" i="0" baseline="0">
              <a:solidFill>
                <a:sysClr val="windowText" lastClr="000000"/>
              </a:solidFill>
              <a:effectLst/>
              <a:latin typeface="+mn-lt"/>
              <a:ea typeface="+mn-ea"/>
              <a:cs typeface="+mn-cs"/>
            </a:rPr>
            <a:t>内部管理経費の適正化</a:t>
          </a:r>
          <a:r>
            <a:rPr lang="ja-JP" altLang="en-US" sz="1300" b="0" i="0" baseline="0">
              <a:solidFill>
                <a:sysClr val="windowText" lastClr="000000"/>
              </a:solidFill>
              <a:effectLst/>
              <a:latin typeface="+mn-lt"/>
              <a:ea typeface="+mn-ea"/>
              <a:cs typeface="+mn-cs"/>
            </a:rPr>
            <a:t>を図っていることなどから</a:t>
          </a:r>
          <a:r>
            <a:rPr lang="ja-JP" altLang="ja-JP" sz="1300" b="0" i="0" baseline="0">
              <a:solidFill>
                <a:sysClr val="windowText" lastClr="000000"/>
              </a:solidFill>
              <a:effectLst/>
              <a:latin typeface="+mn-lt"/>
              <a:ea typeface="+mn-ea"/>
              <a:cs typeface="+mn-cs"/>
            </a:rPr>
            <a:t>、</a:t>
          </a:r>
          <a:r>
            <a:rPr lang="ja-JP" altLang="ja-JP" sz="1300" b="0" i="0" baseline="0">
              <a:solidFill>
                <a:schemeClr val="dk1"/>
              </a:solidFill>
              <a:effectLst/>
              <a:latin typeface="+mn-lt"/>
              <a:ea typeface="+mn-ea"/>
              <a:cs typeface="+mn-cs"/>
            </a:rPr>
            <a:t>人口１人当たり</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人件費・物件費等決算額は類似団体と比較して低い水準となっている。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10393</xdr:rowOff>
    </xdr:from>
    <xdr:to>
      <xdr:col>7</xdr:col>
      <xdr:colOff>152400</xdr:colOff>
      <xdr:row>88</xdr:row>
      <xdr:rowOff>153245</xdr:rowOff>
    </xdr:to>
    <xdr:cxnSp macro="">
      <xdr:nvCxnSpPr>
        <xdr:cNvPr id="184" name="直線コネクタ 183"/>
        <xdr:cNvCxnSpPr/>
      </xdr:nvCxnSpPr>
      <xdr:spPr>
        <a:xfrm flipV="1">
          <a:off x="4953000" y="14069293"/>
          <a:ext cx="0" cy="1171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125322</xdr:rowOff>
    </xdr:from>
    <xdr:ext cx="762000" cy="259045"/>
    <xdr:sp macro="" textlink="">
      <xdr:nvSpPr>
        <xdr:cNvPr id="185" name="人件費・物件費等の状況最小値テキスト"/>
        <xdr:cNvSpPr txBox="1"/>
      </xdr:nvSpPr>
      <xdr:spPr>
        <a:xfrm>
          <a:off x="5041900" y="152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191,621</a:t>
          </a:r>
          <a:endParaRPr kumimoji="1" lang="ja-JP" altLang="en-US" sz="1000" b="1">
            <a:latin typeface="ＭＳ Ｐゴシック"/>
          </a:endParaRPr>
        </a:p>
      </xdr:txBody>
    </xdr:sp>
    <xdr:clientData/>
  </xdr:oneCellAnchor>
  <xdr:twoCellAnchor>
    <xdr:from>
      <xdr:col>7</xdr:col>
      <xdr:colOff>63500</xdr:colOff>
      <xdr:row>88</xdr:row>
      <xdr:rowOff>153245</xdr:rowOff>
    </xdr:from>
    <xdr:to>
      <xdr:col>7</xdr:col>
      <xdr:colOff>241300</xdr:colOff>
      <xdr:row>88</xdr:row>
      <xdr:rowOff>153245</xdr:rowOff>
    </xdr:to>
    <xdr:cxnSp macro="">
      <xdr:nvCxnSpPr>
        <xdr:cNvPr id="186" name="直線コネクタ 185"/>
        <xdr:cNvCxnSpPr/>
      </xdr:nvCxnSpPr>
      <xdr:spPr>
        <a:xfrm>
          <a:off x="4864100" y="152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96770</xdr:rowOff>
    </xdr:from>
    <xdr:ext cx="762000" cy="259045"/>
    <xdr:sp macro="" textlink="">
      <xdr:nvSpPr>
        <xdr:cNvPr id="187" name="人件費・物件費等の状況最大値テキスト"/>
        <xdr:cNvSpPr txBox="1"/>
      </xdr:nvSpPr>
      <xdr:spPr>
        <a:xfrm>
          <a:off x="5041900" y="138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133,359</a:t>
          </a:r>
          <a:endParaRPr kumimoji="1" lang="ja-JP" altLang="en-US" sz="1000" b="1">
            <a:latin typeface="ＭＳ Ｐゴシック"/>
          </a:endParaRPr>
        </a:p>
      </xdr:txBody>
    </xdr:sp>
    <xdr:clientData/>
  </xdr:oneCellAnchor>
  <xdr:twoCellAnchor>
    <xdr:from>
      <xdr:col>7</xdr:col>
      <xdr:colOff>63500</xdr:colOff>
      <xdr:row>82</xdr:row>
      <xdr:rowOff>10393</xdr:rowOff>
    </xdr:from>
    <xdr:to>
      <xdr:col>7</xdr:col>
      <xdr:colOff>241300</xdr:colOff>
      <xdr:row>82</xdr:row>
      <xdr:rowOff>10393</xdr:rowOff>
    </xdr:to>
    <xdr:cxnSp macro="">
      <xdr:nvCxnSpPr>
        <xdr:cNvPr id="188" name="直線コネクタ 187"/>
        <xdr:cNvCxnSpPr/>
      </xdr:nvCxnSpPr>
      <xdr:spPr>
        <a:xfrm>
          <a:off x="4864100" y="1406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90706</xdr:rowOff>
    </xdr:from>
    <xdr:to>
      <xdr:col>7</xdr:col>
      <xdr:colOff>152400</xdr:colOff>
      <xdr:row>83</xdr:row>
      <xdr:rowOff>53057</xdr:rowOff>
    </xdr:to>
    <xdr:cxnSp macro="">
      <xdr:nvCxnSpPr>
        <xdr:cNvPr id="189" name="直線コネクタ 188"/>
        <xdr:cNvCxnSpPr/>
      </xdr:nvCxnSpPr>
      <xdr:spPr>
        <a:xfrm flipV="1">
          <a:off x="4114800" y="14149606"/>
          <a:ext cx="838200" cy="1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87665</xdr:rowOff>
    </xdr:from>
    <xdr:ext cx="762000" cy="259045"/>
    <xdr:sp macro="" textlink="">
      <xdr:nvSpPr>
        <xdr:cNvPr id="190" name="人件費・物件費等の状況平均値テキスト"/>
        <xdr:cNvSpPr txBox="1"/>
      </xdr:nvSpPr>
      <xdr:spPr>
        <a:xfrm>
          <a:off x="5041900" y="14318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115588</xdr:rowOff>
    </xdr:from>
    <xdr:to>
      <xdr:col>7</xdr:col>
      <xdr:colOff>203200</xdr:colOff>
      <xdr:row>84</xdr:row>
      <xdr:rowOff>45738</xdr:rowOff>
    </xdr:to>
    <xdr:sp macro="" textlink="">
      <xdr:nvSpPr>
        <xdr:cNvPr id="191" name="フローチャート : 判断 190"/>
        <xdr:cNvSpPr/>
      </xdr:nvSpPr>
      <xdr:spPr>
        <a:xfrm>
          <a:off x="4902200" y="1434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53057</xdr:rowOff>
    </xdr:from>
    <xdr:to>
      <xdr:col>6</xdr:col>
      <xdr:colOff>0</xdr:colOff>
      <xdr:row>83</xdr:row>
      <xdr:rowOff>113423</xdr:rowOff>
    </xdr:to>
    <xdr:cxnSp macro="">
      <xdr:nvCxnSpPr>
        <xdr:cNvPr id="192" name="直線コネクタ 191"/>
        <xdr:cNvCxnSpPr/>
      </xdr:nvCxnSpPr>
      <xdr:spPr>
        <a:xfrm flipV="1">
          <a:off x="3225800" y="14283407"/>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30804</xdr:rowOff>
    </xdr:from>
    <xdr:to>
      <xdr:col>6</xdr:col>
      <xdr:colOff>50800</xdr:colOff>
      <xdr:row>84</xdr:row>
      <xdr:rowOff>132404</xdr:rowOff>
    </xdr:to>
    <xdr:sp macro="" textlink="">
      <xdr:nvSpPr>
        <xdr:cNvPr id="193" name="フローチャート : 判断 192"/>
        <xdr:cNvSpPr/>
      </xdr:nvSpPr>
      <xdr:spPr>
        <a:xfrm>
          <a:off x="4064000" y="144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117181</xdr:rowOff>
    </xdr:from>
    <xdr:ext cx="736600" cy="259045"/>
    <xdr:sp macro="" textlink="">
      <xdr:nvSpPr>
        <xdr:cNvPr id="194" name="テキスト ボックス 193"/>
        <xdr:cNvSpPr txBox="1"/>
      </xdr:nvSpPr>
      <xdr:spPr>
        <a:xfrm>
          <a:off x="3733800" y="1451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105741</xdr:rowOff>
    </xdr:from>
    <xdr:to>
      <xdr:col>4</xdr:col>
      <xdr:colOff>482600</xdr:colOff>
      <xdr:row>83</xdr:row>
      <xdr:rowOff>113423</xdr:rowOff>
    </xdr:to>
    <xdr:cxnSp macro="">
      <xdr:nvCxnSpPr>
        <xdr:cNvPr id="195" name="直線コネクタ 194"/>
        <xdr:cNvCxnSpPr/>
      </xdr:nvCxnSpPr>
      <xdr:spPr>
        <a:xfrm>
          <a:off x="2336800" y="14336091"/>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2747</xdr:rowOff>
    </xdr:from>
    <xdr:to>
      <xdr:col>4</xdr:col>
      <xdr:colOff>533400</xdr:colOff>
      <xdr:row>85</xdr:row>
      <xdr:rowOff>104347</xdr:rowOff>
    </xdr:to>
    <xdr:sp macro="" textlink="">
      <xdr:nvSpPr>
        <xdr:cNvPr id="196" name="フローチャート : 判断 195"/>
        <xdr:cNvSpPr/>
      </xdr:nvSpPr>
      <xdr:spPr>
        <a:xfrm>
          <a:off x="3175000" y="1457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89124</xdr:rowOff>
    </xdr:from>
    <xdr:ext cx="762000" cy="259045"/>
    <xdr:sp macro="" textlink="">
      <xdr:nvSpPr>
        <xdr:cNvPr id="197" name="テキスト ボックス 196"/>
        <xdr:cNvSpPr txBox="1"/>
      </xdr:nvSpPr>
      <xdr:spPr>
        <a:xfrm>
          <a:off x="2844800" y="1466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105741</xdr:rowOff>
    </xdr:from>
    <xdr:to>
      <xdr:col>3</xdr:col>
      <xdr:colOff>279400</xdr:colOff>
      <xdr:row>83</xdr:row>
      <xdr:rowOff>118128</xdr:rowOff>
    </xdr:to>
    <xdr:cxnSp macro="">
      <xdr:nvCxnSpPr>
        <xdr:cNvPr id="198" name="直線コネクタ 197"/>
        <xdr:cNvCxnSpPr/>
      </xdr:nvCxnSpPr>
      <xdr:spPr>
        <a:xfrm flipV="1">
          <a:off x="1447800" y="14336091"/>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82042</xdr:rowOff>
    </xdr:from>
    <xdr:to>
      <xdr:col>3</xdr:col>
      <xdr:colOff>330200</xdr:colOff>
      <xdr:row>85</xdr:row>
      <xdr:rowOff>12192</xdr:rowOff>
    </xdr:to>
    <xdr:sp macro="" textlink="">
      <xdr:nvSpPr>
        <xdr:cNvPr id="199" name="フローチャート : 判断 198"/>
        <xdr:cNvSpPr/>
      </xdr:nvSpPr>
      <xdr:spPr>
        <a:xfrm>
          <a:off x="2286000" y="1448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168419</xdr:rowOff>
    </xdr:from>
    <xdr:ext cx="762000" cy="259045"/>
    <xdr:sp macro="" textlink="">
      <xdr:nvSpPr>
        <xdr:cNvPr id="200" name="テキスト ボックス 199"/>
        <xdr:cNvSpPr txBox="1"/>
      </xdr:nvSpPr>
      <xdr:spPr>
        <a:xfrm>
          <a:off x="1955800" y="145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150972</xdr:rowOff>
    </xdr:from>
    <xdr:to>
      <xdr:col>2</xdr:col>
      <xdr:colOff>127000</xdr:colOff>
      <xdr:row>85</xdr:row>
      <xdr:rowOff>81122</xdr:rowOff>
    </xdr:to>
    <xdr:sp macro="" textlink="">
      <xdr:nvSpPr>
        <xdr:cNvPr id="201" name="フローチャート : 判断 200"/>
        <xdr:cNvSpPr/>
      </xdr:nvSpPr>
      <xdr:spPr>
        <a:xfrm>
          <a:off x="1397000" y="145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65899</xdr:rowOff>
    </xdr:from>
    <xdr:ext cx="762000" cy="259045"/>
    <xdr:sp macro="" textlink="">
      <xdr:nvSpPr>
        <xdr:cNvPr id="202" name="テキスト ボックス 201"/>
        <xdr:cNvSpPr txBox="1"/>
      </xdr:nvSpPr>
      <xdr:spPr>
        <a:xfrm>
          <a:off x="1066800" y="1463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159,929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39906</xdr:rowOff>
    </xdr:from>
    <xdr:to>
      <xdr:col>7</xdr:col>
      <xdr:colOff>203200</xdr:colOff>
      <xdr:row>82</xdr:row>
      <xdr:rowOff>141506</xdr:rowOff>
    </xdr:to>
    <xdr:sp macro="" textlink="">
      <xdr:nvSpPr>
        <xdr:cNvPr id="208" name="円/楕円 207"/>
        <xdr:cNvSpPr/>
      </xdr:nvSpPr>
      <xdr:spPr>
        <a:xfrm>
          <a:off x="4902200" y="140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132633</xdr:rowOff>
    </xdr:from>
    <xdr:ext cx="762000" cy="259045"/>
    <xdr:sp macro="" textlink="">
      <xdr:nvSpPr>
        <xdr:cNvPr id="209" name="人件費・物件費等の状況該当値テキスト"/>
        <xdr:cNvSpPr txBox="1"/>
      </xdr:nvSpPr>
      <xdr:spPr>
        <a:xfrm>
          <a:off x="5041900" y="1402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2257</xdr:rowOff>
    </xdr:from>
    <xdr:to>
      <xdr:col>6</xdr:col>
      <xdr:colOff>50800</xdr:colOff>
      <xdr:row>83</xdr:row>
      <xdr:rowOff>103857</xdr:rowOff>
    </xdr:to>
    <xdr:sp macro="" textlink="">
      <xdr:nvSpPr>
        <xdr:cNvPr id="210" name="円/楕円 209"/>
        <xdr:cNvSpPr/>
      </xdr:nvSpPr>
      <xdr:spPr>
        <a:xfrm>
          <a:off x="4064000" y="142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114034</xdr:rowOff>
    </xdr:from>
    <xdr:ext cx="736600" cy="259045"/>
    <xdr:sp macro="" textlink="">
      <xdr:nvSpPr>
        <xdr:cNvPr id="211" name="テキスト ボックス 210"/>
        <xdr:cNvSpPr txBox="1"/>
      </xdr:nvSpPr>
      <xdr:spPr>
        <a:xfrm>
          <a:off x="3733800" y="14001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144,007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62623</xdr:rowOff>
    </xdr:from>
    <xdr:to>
      <xdr:col>4</xdr:col>
      <xdr:colOff>533400</xdr:colOff>
      <xdr:row>83</xdr:row>
      <xdr:rowOff>164223</xdr:rowOff>
    </xdr:to>
    <xdr:sp macro="" textlink="">
      <xdr:nvSpPr>
        <xdr:cNvPr id="212" name="円/楕円 211"/>
        <xdr:cNvSpPr/>
      </xdr:nvSpPr>
      <xdr:spPr>
        <a:xfrm>
          <a:off x="3175000" y="142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2950</xdr:rowOff>
    </xdr:from>
    <xdr:ext cx="762000" cy="259045"/>
    <xdr:sp macro="" textlink="">
      <xdr:nvSpPr>
        <xdr:cNvPr id="213" name="テキスト ボックス 212"/>
        <xdr:cNvSpPr txBox="1"/>
      </xdr:nvSpPr>
      <xdr:spPr>
        <a:xfrm>
          <a:off x="2844800" y="140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54941</xdr:rowOff>
    </xdr:from>
    <xdr:to>
      <xdr:col>3</xdr:col>
      <xdr:colOff>330200</xdr:colOff>
      <xdr:row>83</xdr:row>
      <xdr:rowOff>156541</xdr:rowOff>
    </xdr:to>
    <xdr:sp macro="" textlink="">
      <xdr:nvSpPr>
        <xdr:cNvPr id="214" name="円/楕円 213"/>
        <xdr:cNvSpPr/>
      </xdr:nvSpPr>
      <xdr:spPr>
        <a:xfrm>
          <a:off x="2286000" y="1428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166718</xdr:rowOff>
    </xdr:from>
    <xdr:ext cx="762000" cy="259045"/>
    <xdr:sp macro="" textlink="">
      <xdr:nvSpPr>
        <xdr:cNvPr id="215" name="テキスト ボックス 214"/>
        <xdr:cNvSpPr txBox="1"/>
      </xdr:nvSpPr>
      <xdr:spPr>
        <a:xfrm>
          <a:off x="1955800" y="140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146,627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67328</xdr:rowOff>
    </xdr:from>
    <xdr:to>
      <xdr:col>2</xdr:col>
      <xdr:colOff>127000</xdr:colOff>
      <xdr:row>83</xdr:row>
      <xdr:rowOff>168928</xdr:rowOff>
    </xdr:to>
    <xdr:sp macro="" textlink="">
      <xdr:nvSpPr>
        <xdr:cNvPr id="216" name="円/楕円 215"/>
        <xdr:cNvSpPr/>
      </xdr:nvSpPr>
      <xdr:spPr>
        <a:xfrm>
          <a:off x="1397000" y="142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7655</xdr:rowOff>
    </xdr:from>
    <xdr:ext cx="762000" cy="259045"/>
    <xdr:sp macro="" textlink="">
      <xdr:nvSpPr>
        <xdr:cNvPr id="217" name="テキスト ボックス 216"/>
        <xdr:cNvSpPr txBox="1"/>
      </xdr:nvSpPr>
      <xdr:spPr>
        <a:xfrm>
          <a:off x="1066800" y="140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国の臨時特例法に基づく給与カットの影響により、</a:t>
          </a:r>
          <a:r>
            <a:rPr lang="ja-JP" altLang="en-US" sz="1100" b="0" i="0" baseline="0">
              <a:solidFill>
                <a:schemeClr val="dk1"/>
              </a:solidFill>
              <a:effectLst/>
              <a:latin typeface="+mn-lt"/>
              <a:ea typeface="+mn-ea"/>
              <a:cs typeface="+mn-cs"/>
            </a:rPr>
            <a:t>平成２３年度及び２４年度は、平成２２年度</a:t>
          </a:r>
          <a:r>
            <a:rPr lang="ja-JP" altLang="ja-JP" sz="1100" b="0" i="0" baseline="0">
              <a:solidFill>
                <a:schemeClr val="dk1"/>
              </a:solidFill>
              <a:effectLst/>
              <a:latin typeface="+mn-lt"/>
              <a:ea typeface="+mn-ea"/>
              <a:cs typeface="+mn-cs"/>
            </a:rPr>
            <a:t>と比較して指数が高くなっているが、国の給与カットがなかったとしたときの参考値は</a:t>
          </a:r>
          <a:r>
            <a:rPr lang="ja-JP" altLang="en-US" sz="1100" b="0" i="0" baseline="0">
              <a:solidFill>
                <a:schemeClr val="dk1"/>
              </a:solidFill>
              <a:effectLst/>
              <a:latin typeface="+mn-lt"/>
              <a:ea typeface="+mn-ea"/>
              <a:cs typeface="+mn-cs"/>
            </a:rPr>
            <a:t>平成２３年度が９９．８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２４年度</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９９．２</a:t>
          </a:r>
          <a:r>
            <a:rPr lang="ja-JP" altLang="ja-JP" sz="1100" b="0" i="0" baseline="0">
              <a:solidFill>
                <a:schemeClr val="dk1"/>
              </a:solidFill>
              <a:effectLst/>
              <a:latin typeface="+mn-lt"/>
              <a:ea typeface="+mn-ea"/>
              <a:cs typeface="+mn-cs"/>
            </a:rPr>
            <a:t>であり、給与カットが終了した</a:t>
          </a:r>
          <a:r>
            <a:rPr lang="ja-JP" altLang="en-US" sz="1100" b="0" i="0" baseline="0">
              <a:solidFill>
                <a:schemeClr val="dk1"/>
              </a:solidFill>
              <a:effectLst/>
              <a:latin typeface="+mn-lt"/>
              <a:ea typeface="+mn-ea"/>
              <a:cs typeface="+mn-cs"/>
            </a:rPr>
            <a:t>平成２５年度</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９８．９</a:t>
          </a:r>
          <a:r>
            <a:rPr lang="ja-JP" altLang="ja-JP" sz="1100" b="0" i="0" baseline="0">
              <a:solidFill>
                <a:schemeClr val="dk1"/>
              </a:solidFill>
              <a:effectLst/>
              <a:latin typeface="+mn-lt"/>
              <a:ea typeface="+mn-ea"/>
              <a:cs typeface="+mn-cs"/>
            </a:rPr>
            <a:t>となっており、この値は平成</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年度の給与構造改革にあわせた標準職務の見直し、また平成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月</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日から平成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月</a:t>
          </a:r>
          <a:r>
            <a:rPr lang="ja-JP" altLang="en-US" sz="1100" b="0" i="0" baseline="0">
              <a:solidFill>
                <a:schemeClr val="dk1"/>
              </a:solidFill>
              <a:effectLst/>
              <a:latin typeface="+mn-lt"/>
              <a:ea typeface="+mn-ea"/>
              <a:cs typeface="+mn-cs"/>
            </a:rPr>
            <a:t>３１</a:t>
          </a:r>
          <a:r>
            <a:rPr lang="ja-JP" altLang="ja-JP" sz="1100" b="0" i="0" baseline="0">
              <a:solidFill>
                <a:schemeClr val="dk1"/>
              </a:solidFill>
              <a:effectLst/>
              <a:latin typeface="+mn-lt"/>
              <a:ea typeface="+mn-ea"/>
              <a:cs typeface="+mn-cs"/>
            </a:rPr>
            <a:t>日までの間で、現給保障を段階的に廃止していることの効果による逓減と考えられる。</a:t>
          </a:r>
          <a:endParaRPr lang="ja-JP" altLang="ja-JP" sz="1100">
            <a:effectLst/>
          </a:endParaRPr>
        </a:p>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グループ内平均よりも高い理由としては、他の団体が独自の給与カットを行っていることが一つの要因としてあげられる。</a:t>
          </a:r>
          <a:endParaRPr lang="ja-JP" altLang="ja-JP" sz="11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85</xdr:row>
      <xdr:rowOff>160443</xdr:rowOff>
    </xdr:to>
    <xdr:cxnSp macro="">
      <xdr:nvCxnSpPr>
        <xdr:cNvPr id="244" name="直線コネクタ 243"/>
        <xdr:cNvCxnSpPr/>
      </xdr:nvCxnSpPr>
      <xdr:spPr>
        <a:xfrm flipV="1">
          <a:off x="17018000" y="1394544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45"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46" name="直線コネクタ 245"/>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4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48" name="直線コネクタ 24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88</xdr:row>
      <xdr:rowOff>104563</xdr:rowOff>
    </xdr:to>
    <xdr:cxnSp macro="">
      <xdr:nvCxnSpPr>
        <xdr:cNvPr id="249" name="直線コネクタ 248"/>
        <xdr:cNvCxnSpPr/>
      </xdr:nvCxnSpPr>
      <xdr:spPr>
        <a:xfrm flipV="1">
          <a:off x="16179800" y="14516523"/>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0"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1" name="フローチャート : 判断 250"/>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104563</xdr:rowOff>
    </xdr:from>
    <xdr:to>
      <xdr:col>23</xdr:col>
      <xdr:colOff>406400</xdr:colOff>
      <xdr:row>88</xdr:row>
      <xdr:rowOff>160866</xdr:rowOff>
    </xdr:to>
    <xdr:cxnSp macro="">
      <xdr:nvCxnSpPr>
        <xdr:cNvPr id="252" name="直線コネクタ 251"/>
        <xdr:cNvCxnSpPr/>
      </xdr:nvCxnSpPr>
      <xdr:spPr>
        <a:xfrm flipV="1">
          <a:off x="15290800" y="151921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104563</xdr:rowOff>
    </xdr:from>
    <xdr:to>
      <xdr:col>23</xdr:col>
      <xdr:colOff>457200</xdr:colOff>
      <xdr:row>88</xdr:row>
      <xdr:rowOff>34713</xdr:rowOff>
    </xdr:to>
    <xdr:sp macro="" textlink="">
      <xdr:nvSpPr>
        <xdr:cNvPr id="253" name="フローチャート : 判断 252"/>
        <xdr:cNvSpPr/>
      </xdr:nvSpPr>
      <xdr:spPr>
        <a:xfrm>
          <a:off x="16129000" y="150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44890</xdr:rowOff>
    </xdr:from>
    <xdr:ext cx="736600" cy="259045"/>
    <xdr:sp macro="" textlink="">
      <xdr:nvSpPr>
        <xdr:cNvPr id="254" name="テキスト ボックス 253"/>
        <xdr:cNvSpPr txBox="1"/>
      </xdr:nvSpPr>
      <xdr:spPr>
        <a:xfrm>
          <a:off x="15798800" y="1478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88</xdr:row>
      <xdr:rowOff>160866</xdr:rowOff>
    </xdr:to>
    <xdr:cxnSp macro="">
      <xdr:nvCxnSpPr>
        <xdr:cNvPr id="255" name="直線コネクタ 254"/>
        <xdr:cNvCxnSpPr/>
      </xdr:nvCxnSpPr>
      <xdr:spPr>
        <a:xfrm>
          <a:off x="14401800" y="1466130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136737</xdr:rowOff>
    </xdr:from>
    <xdr:to>
      <xdr:col>22</xdr:col>
      <xdr:colOff>254000</xdr:colOff>
      <xdr:row>88</xdr:row>
      <xdr:rowOff>66887</xdr:rowOff>
    </xdr:to>
    <xdr:sp macro="" textlink="">
      <xdr:nvSpPr>
        <xdr:cNvPr id="256" name="フローチャート : 判断 255"/>
        <xdr:cNvSpPr/>
      </xdr:nvSpPr>
      <xdr:spPr>
        <a:xfrm>
          <a:off x="15240000" y="1505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77064</xdr:rowOff>
    </xdr:from>
    <xdr:ext cx="762000" cy="259045"/>
    <xdr:sp macro="" textlink="">
      <xdr:nvSpPr>
        <xdr:cNvPr id="257" name="テキスト ボックス 256"/>
        <xdr:cNvSpPr txBox="1"/>
      </xdr:nvSpPr>
      <xdr:spPr>
        <a:xfrm>
          <a:off x="14909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85</xdr:row>
      <xdr:rowOff>112184</xdr:rowOff>
    </xdr:to>
    <xdr:cxnSp macro="">
      <xdr:nvCxnSpPr>
        <xdr:cNvPr id="258" name="直線コネクタ 257"/>
        <xdr:cNvCxnSpPr/>
      </xdr:nvCxnSpPr>
      <xdr:spPr>
        <a:xfrm flipV="1">
          <a:off x="13512800" y="14661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59" name="フローチャート : 判断 258"/>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0" name="テキスト ボックス 259"/>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61" name="フローチャート : 判断 260"/>
        <xdr:cNvSpPr/>
      </xdr:nvSpPr>
      <xdr:spPr>
        <a:xfrm>
          <a:off x="13462000" y="1437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62" name="テキスト ボックス 261"/>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68" name="円/楕円 267"/>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69"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53763</xdr:rowOff>
    </xdr:from>
    <xdr:to>
      <xdr:col>23</xdr:col>
      <xdr:colOff>457200</xdr:colOff>
      <xdr:row>88</xdr:row>
      <xdr:rowOff>155363</xdr:rowOff>
    </xdr:to>
    <xdr:sp macro="" textlink="">
      <xdr:nvSpPr>
        <xdr:cNvPr id="270" name="円/楕円 269"/>
        <xdr:cNvSpPr/>
      </xdr:nvSpPr>
      <xdr:spPr>
        <a:xfrm>
          <a:off x="16129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71" name="テキスト ボックス 270"/>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2" name="円/楕円 271"/>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3" name="テキスト ボックス 272"/>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4" name="円/楕円 273"/>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5" name="テキスト ボックス 274"/>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76" name="円/楕円 275"/>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77" name="テキスト ボックス 276"/>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[1,414.08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・本県の人口は年々減少傾向にあるが、それを上回る取り組みにより１０万人当たりの職員数は減少傾向にある。</a:t>
          </a:r>
          <a:endParaRPr lang="en-US" altLang="ja-JP" sz="1050" b="0" i="0" baseline="0">
            <a:solidFill>
              <a:schemeClr val="dk1"/>
            </a:solidFill>
            <a:effectLst/>
            <a:latin typeface="+mn-lt"/>
            <a:ea typeface="+mn-ea"/>
            <a:cs typeface="+mn-cs"/>
          </a:endParaRPr>
        </a:p>
        <a:p>
          <a:pPr rtl="0"/>
          <a:r>
            <a:rPr lang="ja-JP" altLang="ja-JP" sz="1050" b="0" i="0" baseline="0">
              <a:solidFill>
                <a:schemeClr val="dk1"/>
              </a:solidFill>
              <a:effectLst/>
              <a:latin typeface="+mn-lt"/>
              <a:ea typeface="+mn-ea"/>
              <a:cs typeface="+mn-cs"/>
            </a:rPr>
            <a:t>・「長崎県行財政改革プラン」に基づき、県民サービスの維持と向上に努めながら、組織や事業の見直し、事務の効率化などにより、推進期間中の</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年間に県庁全体で</a:t>
          </a:r>
          <a:r>
            <a:rPr lang="ja-JP" altLang="en-US" sz="1050" b="0" i="0" baseline="0">
              <a:solidFill>
                <a:schemeClr val="dk1"/>
              </a:solidFill>
              <a:effectLst/>
              <a:latin typeface="+mn-lt"/>
              <a:ea typeface="+mn-ea"/>
              <a:cs typeface="+mn-cs"/>
            </a:rPr>
            <a:t>９６３</a:t>
          </a:r>
          <a:r>
            <a:rPr lang="ja-JP" altLang="ja-JP" sz="1050" b="0" i="0" baseline="0">
              <a:solidFill>
                <a:schemeClr val="dk1"/>
              </a:solidFill>
              <a:effectLst/>
              <a:latin typeface="+mn-lt"/>
              <a:ea typeface="+mn-ea"/>
              <a:cs typeface="+mn-cs"/>
            </a:rPr>
            <a:t>人（</a:t>
          </a:r>
          <a:r>
            <a:rPr lang="ja-JP" altLang="en-US" sz="1050" b="0" i="0" baseline="0">
              <a:solidFill>
                <a:schemeClr val="dk1"/>
              </a:solidFill>
              <a:effectLst/>
              <a:latin typeface="+mn-lt"/>
              <a:ea typeface="+mn-ea"/>
              <a:cs typeface="+mn-cs"/>
            </a:rPr>
            <a:t>４．３％</a:t>
          </a:r>
          <a:r>
            <a:rPr lang="ja-JP" altLang="ja-JP" sz="1050" b="0" i="0" baseline="0">
              <a:solidFill>
                <a:schemeClr val="dk1"/>
              </a:solidFill>
              <a:effectLst/>
              <a:latin typeface="+mn-lt"/>
              <a:ea typeface="+mn-ea"/>
              <a:cs typeface="+mn-cs"/>
            </a:rPr>
            <a:t>）の削減に取り組んできた。加えて、厳しい財政状況を踏まえ、平成</a:t>
          </a:r>
          <a:r>
            <a:rPr lang="ja-JP" altLang="en-US" sz="1050" b="0" i="0" baseline="0">
              <a:solidFill>
                <a:schemeClr val="dk1"/>
              </a:solidFill>
              <a:effectLst/>
              <a:latin typeface="+mn-lt"/>
              <a:ea typeface="+mn-ea"/>
              <a:cs typeface="+mn-cs"/>
            </a:rPr>
            <a:t>２０</a:t>
          </a:r>
          <a:r>
            <a:rPr lang="ja-JP" altLang="ja-JP" sz="1050" b="0" i="0" baseline="0">
              <a:solidFill>
                <a:schemeClr val="dk1"/>
              </a:solidFill>
              <a:effectLst/>
              <a:latin typeface="+mn-lt"/>
              <a:ea typeface="+mn-ea"/>
              <a:cs typeface="+mn-cs"/>
            </a:rPr>
            <a:t>年度から３年間の「収支構造改革」により、知事部局等でさらに</a:t>
          </a:r>
          <a:r>
            <a:rPr lang="ja-JP" altLang="en-US" sz="1050" b="0" i="0" baseline="0">
              <a:solidFill>
                <a:schemeClr val="dk1"/>
              </a:solidFill>
              <a:effectLst/>
              <a:latin typeface="+mn-lt"/>
              <a:ea typeface="+mn-ea"/>
              <a:cs typeface="+mn-cs"/>
            </a:rPr>
            <a:t>１００</a:t>
          </a:r>
          <a:r>
            <a:rPr lang="ja-JP" altLang="ja-JP" sz="1050" b="0" i="0" baseline="0">
              <a:solidFill>
                <a:schemeClr val="dk1"/>
              </a:solidFill>
              <a:effectLst/>
              <a:latin typeface="+mn-lt"/>
              <a:ea typeface="+mn-ea"/>
              <a:cs typeface="+mn-cs"/>
            </a:rPr>
            <a:t>人の削減に取り組んできた。</a:t>
          </a:r>
          <a:endParaRPr lang="ja-JP" altLang="ja-JP" sz="1050">
            <a:effectLst/>
          </a:endParaRPr>
        </a:p>
        <a:p>
          <a:pPr rtl="0"/>
          <a:r>
            <a:rPr lang="ja-JP" altLang="ja-JP" sz="1050" b="0" i="0" baseline="0">
              <a:solidFill>
                <a:schemeClr val="dk1"/>
              </a:solidFill>
              <a:effectLst/>
              <a:latin typeface="+mn-lt"/>
              <a:ea typeface="+mn-ea"/>
              <a:cs typeface="+mn-cs"/>
            </a:rPr>
            <a:t>・なお、平成</a:t>
          </a:r>
          <a:r>
            <a:rPr lang="ja-JP" altLang="en-US" sz="1050" b="0" i="0" baseline="0">
              <a:solidFill>
                <a:schemeClr val="dk1"/>
              </a:solidFill>
              <a:effectLst/>
              <a:latin typeface="+mn-lt"/>
              <a:ea typeface="+mn-ea"/>
              <a:cs typeface="+mn-cs"/>
            </a:rPr>
            <a:t>２３</a:t>
          </a:r>
          <a:r>
            <a:rPr lang="ja-JP" altLang="ja-JP" sz="1050" b="0" i="0" baseline="0">
              <a:solidFill>
                <a:schemeClr val="dk1"/>
              </a:solidFill>
              <a:effectLst/>
              <a:latin typeface="+mn-lt"/>
              <a:ea typeface="+mn-ea"/>
              <a:cs typeface="+mn-cs"/>
            </a:rPr>
            <a:t>年３月に「「新」行財政改革プラン」を策定し、５年間で職員数を知事部局等</a:t>
          </a:r>
          <a:r>
            <a:rPr lang="ja-JP" altLang="en-US" sz="1050" b="0" i="0" baseline="0">
              <a:solidFill>
                <a:schemeClr val="dk1"/>
              </a:solidFill>
              <a:effectLst/>
              <a:latin typeface="+mn-lt"/>
              <a:ea typeface="+mn-ea"/>
              <a:cs typeface="+mn-cs"/>
            </a:rPr>
            <a:t>１２０</a:t>
          </a:r>
          <a:r>
            <a:rPr lang="ja-JP" altLang="ja-JP" sz="1050" b="0" i="0" baseline="0">
              <a:solidFill>
                <a:schemeClr val="dk1"/>
              </a:solidFill>
              <a:effectLst/>
              <a:latin typeface="+mn-lt"/>
              <a:ea typeface="+mn-ea"/>
              <a:cs typeface="+mn-cs"/>
            </a:rPr>
            <a:t>人、教育庁</a:t>
          </a:r>
          <a:r>
            <a:rPr lang="ja-JP" altLang="en-US" sz="1050" b="0" i="0" baseline="0">
              <a:solidFill>
                <a:schemeClr val="dk1"/>
              </a:solidFill>
              <a:effectLst/>
              <a:latin typeface="+mn-lt"/>
              <a:ea typeface="+mn-ea"/>
              <a:cs typeface="+mn-cs"/>
            </a:rPr>
            <a:t>１０</a:t>
          </a:r>
          <a:r>
            <a:rPr lang="ja-JP" altLang="ja-JP" sz="1050" b="0" i="0" baseline="0">
              <a:solidFill>
                <a:schemeClr val="dk1"/>
              </a:solidFill>
              <a:effectLst/>
              <a:latin typeface="+mn-lt"/>
              <a:ea typeface="+mn-ea"/>
              <a:cs typeface="+mn-cs"/>
            </a:rPr>
            <a:t>人、交通局</a:t>
          </a:r>
          <a:r>
            <a:rPr lang="ja-JP" altLang="en-US" sz="1050" b="0" i="0" baseline="0">
              <a:solidFill>
                <a:schemeClr val="dk1"/>
              </a:solidFill>
              <a:effectLst/>
              <a:latin typeface="+mn-lt"/>
              <a:ea typeface="+mn-ea"/>
              <a:cs typeface="+mn-cs"/>
            </a:rPr>
            <a:t>４８</a:t>
          </a:r>
          <a:r>
            <a:rPr lang="ja-JP" altLang="ja-JP" sz="1050" b="0" i="0" baseline="0">
              <a:solidFill>
                <a:schemeClr val="dk1"/>
              </a:solidFill>
              <a:effectLst/>
              <a:latin typeface="+mn-lt"/>
              <a:ea typeface="+mn-ea"/>
              <a:cs typeface="+mn-cs"/>
            </a:rPr>
            <a:t>人削減することとしており、引き続き適正な職員配置に取り組んでいる。</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122341</xdr:rowOff>
    </xdr:from>
    <xdr:to>
      <xdr:col>24</xdr:col>
      <xdr:colOff>558800</xdr:colOff>
      <xdr:row>67</xdr:row>
      <xdr:rowOff>54754</xdr:rowOff>
    </xdr:to>
    <xdr:cxnSp macro="">
      <xdr:nvCxnSpPr>
        <xdr:cNvPr id="305" name="直線コネクタ 304"/>
        <xdr:cNvCxnSpPr/>
      </xdr:nvCxnSpPr>
      <xdr:spPr>
        <a:xfrm flipV="1">
          <a:off x="17018000" y="9894991"/>
          <a:ext cx="0" cy="1646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26831</xdr:rowOff>
    </xdr:from>
    <xdr:ext cx="762000" cy="259045"/>
    <xdr:sp macro="" textlink="">
      <xdr:nvSpPr>
        <xdr:cNvPr id="306" name="定員管理の状況最小値テキスト"/>
        <xdr:cNvSpPr txBox="1"/>
      </xdr:nvSpPr>
      <xdr:spPr>
        <a:xfrm>
          <a:off x="17106900" y="1151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1,785.72</a:t>
          </a:r>
          <a:endParaRPr kumimoji="1" lang="ja-JP" altLang="en-US" sz="1000" b="1">
            <a:latin typeface="ＭＳ Ｐゴシック"/>
          </a:endParaRPr>
        </a:p>
      </xdr:txBody>
    </xdr:sp>
    <xdr:clientData/>
  </xdr:oneCellAnchor>
  <xdr:twoCellAnchor>
    <xdr:from>
      <xdr:col>24</xdr:col>
      <xdr:colOff>469900</xdr:colOff>
      <xdr:row>67</xdr:row>
      <xdr:rowOff>54754</xdr:rowOff>
    </xdr:from>
    <xdr:to>
      <xdr:col>24</xdr:col>
      <xdr:colOff>647700</xdr:colOff>
      <xdr:row>67</xdr:row>
      <xdr:rowOff>54754</xdr:rowOff>
    </xdr:to>
    <xdr:cxnSp macro="">
      <xdr:nvCxnSpPr>
        <xdr:cNvPr id="307" name="直線コネクタ 306"/>
        <xdr:cNvCxnSpPr/>
      </xdr:nvCxnSpPr>
      <xdr:spPr>
        <a:xfrm>
          <a:off x="16929100" y="1154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37268</xdr:rowOff>
    </xdr:from>
    <xdr:ext cx="762000" cy="259045"/>
    <xdr:sp macro="" textlink="">
      <xdr:nvSpPr>
        <xdr:cNvPr id="308" name="定員管理の状況最大値テキスト"/>
        <xdr:cNvSpPr txBox="1"/>
      </xdr:nvSpPr>
      <xdr:spPr>
        <a:xfrm>
          <a:off x="17106900" y="96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1,376.21</a:t>
          </a:r>
          <a:endParaRPr kumimoji="1" lang="ja-JP" altLang="en-US" sz="1000" b="1">
            <a:latin typeface="ＭＳ Ｐゴシック"/>
          </a:endParaRPr>
        </a:p>
      </xdr:txBody>
    </xdr:sp>
    <xdr:clientData/>
  </xdr:oneCellAnchor>
  <xdr:twoCellAnchor>
    <xdr:from>
      <xdr:col>24</xdr:col>
      <xdr:colOff>469900</xdr:colOff>
      <xdr:row>57</xdr:row>
      <xdr:rowOff>122341</xdr:rowOff>
    </xdr:from>
    <xdr:to>
      <xdr:col>24</xdr:col>
      <xdr:colOff>647700</xdr:colOff>
      <xdr:row>57</xdr:row>
      <xdr:rowOff>122341</xdr:rowOff>
    </xdr:to>
    <xdr:cxnSp macro="">
      <xdr:nvCxnSpPr>
        <xdr:cNvPr id="309" name="直線コネクタ 308"/>
        <xdr:cNvCxnSpPr/>
      </xdr:nvCxnSpPr>
      <xdr:spPr>
        <a:xfrm>
          <a:off x="16929100" y="989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103191</xdr:rowOff>
    </xdr:from>
    <xdr:to>
      <xdr:col>24</xdr:col>
      <xdr:colOff>558800</xdr:colOff>
      <xdr:row>58</xdr:row>
      <xdr:rowOff>118193</xdr:rowOff>
    </xdr:to>
    <xdr:cxnSp macro="">
      <xdr:nvCxnSpPr>
        <xdr:cNvPr id="310" name="直線コネクタ 309"/>
        <xdr:cNvCxnSpPr/>
      </xdr:nvCxnSpPr>
      <xdr:spPr>
        <a:xfrm flipV="1">
          <a:off x="16179800" y="10047291"/>
          <a:ext cx="8382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166306</xdr:rowOff>
    </xdr:from>
    <xdr:ext cx="762000" cy="259045"/>
    <xdr:sp macro="" textlink="">
      <xdr:nvSpPr>
        <xdr:cNvPr id="311" name="定員管理の状況平均値テキスト"/>
        <xdr:cNvSpPr txBox="1"/>
      </xdr:nvSpPr>
      <xdr:spPr>
        <a:xfrm>
          <a:off x="17106900" y="10281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22779</xdr:rowOff>
    </xdr:from>
    <xdr:to>
      <xdr:col>24</xdr:col>
      <xdr:colOff>609600</xdr:colOff>
      <xdr:row>60</xdr:row>
      <xdr:rowOff>124379</xdr:rowOff>
    </xdr:to>
    <xdr:sp macro="" textlink="">
      <xdr:nvSpPr>
        <xdr:cNvPr id="312" name="フローチャート : 判断 311"/>
        <xdr:cNvSpPr/>
      </xdr:nvSpPr>
      <xdr:spPr>
        <a:xfrm>
          <a:off x="169672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118193</xdr:rowOff>
    </xdr:from>
    <xdr:to>
      <xdr:col>23</xdr:col>
      <xdr:colOff>406400</xdr:colOff>
      <xdr:row>58</xdr:row>
      <xdr:rowOff>166855</xdr:rowOff>
    </xdr:to>
    <xdr:cxnSp macro="">
      <xdr:nvCxnSpPr>
        <xdr:cNvPr id="313" name="直線コネクタ 312"/>
        <xdr:cNvCxnSpPr/>
      </xdr:nvCxnSpPr>
      <xdr:spPr>
        <a:xfrm flipV="1">
          <a:off x="15290800" y="10062293"/>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27002</xdr:rowOff>
    </xdr:from>
    <xdr:to>
      <xdr:col>23</xdr:col>
      <xdr:colOff>457200</xdr:colOff>
      <xdr:row>60</xdr:row>
      <xdr:rowOff>128602</xdr:rowOff>
    </xdr:to>
    <xdr:sp macro="" textlink="">
      <xdr:nvSpPr>
        <xdr:cNvPr id="314" name="フローチャート : 判断 313"/>
        <xdr:cNvSpPr/>
      </xdr:nvSpPr>
      <xdr:spPr>
        <a:xfrm>
          <a:off x="16129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113379</xdr:rowOff>
    </xdr:from>
    <xdr:ext cx="736600" cy="259045"/>
    <xdr:sp macro="" textlink="">
      <xdr:nvSpPr>
        <xdr:cNvPr id="315" name="テキスト ボックス 314"/>
        <xdr:cNvSpPr txBox="1"/>
      </xdr:nvSpPr>
      <xdr:spPr>
        <a:xfrm>
          <a:off x="15798800" y="1040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166855</xdr:rowOff>
    </xdr:from>
    <xdr:to>
      <xdr:col>22</xdr:col>
      <xdr:colOff>203200</xdr:colOff>
      <xdr:row>59</xdr:row>
      <xdr:rowOff>25004</xdr:rowOff>
    </xdr:to>
    <xdr:cxnSp macro="">
      <xdr:nvCxnSpPr>
        <xdr:cNvPr id="316" name="直線コネクタ 315"/>
        <xdr:cNvCxnSpPr/>
      </xdr:nvCxnSpPr>
      <xdr:spPr>
        <a:xfrm flipV="1">
          <a:off x="14401800" y="10110955"/>
          <a:ext cx="8890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118414</xdr:rowOff>
    </xdr:from>
    <xdr:to>
      <xdr:col>22</xdr:col>
      <xdr:colOff>254000</xdr:colOff>
      <xdr:row>61</xdr:row>
      <xdr:rowOff>48564</xdr:rowOff>
    </xdr:to>
    <xdr:sp macro="" textlink="">
      <xdr:nvSpPr>
        <xdr:cNvPr id="317" name="フローチャート : 判断 316"/>
        <xdr:cNvSpPr/>
      </xdr:nvSpPr>
      <xdr:spPr>
        <a:xfrm>
          <a:off x="15240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33341</xdr:rowOff>
    </xdr:from>
    <xdr:ext cx="762000" cy="259045"/>
    <xdr:sp macro="" textlink="">
      <xdr:nvSpPr>
        <xdr:cNvPr id="318" name="テキスト ボックス 317"/>
        <xdr:cNvSpPr txBox="1"/>
      </xdr:nvSpPr>
      <xdr:spPr>
        <a:xfrm>
          <a:off x="14909800" y="1049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25004</xdr:rowOff>
    </xdr:from>
    <xdr:to>
      <xdr:col>21</xdr:col>
      <xdr:colOff>0</xdr:colOff>
      <xdr:row>59</xdr:row>
      <xdr:rowOff>45595</xdr:rowOff>
    </xdr:to>
    <xdr:cxnSp macro="">
      <xdr:nvCxnSpPr>
        <xdr:cNvPr id="319" name="直線コネクタ 318"/>
        <xdr:cNvCxnSpPr/>
      </xdr:nvCxnSpPr>
      <xdr:spPr>
        <a:xfrm flipV="1">
          <a:off x="13512800" y="10140554"/>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130601</xdr:rowOff>
    </xdr:from>
    <xdr:to>
      <xdr:col>21</xdr:col>
      <xdr:colOff>50800</xdr:colOff>
      <xdr:row>61</xdr:row>
      <xdr:rowOff>60751</xdr:rowOff>
    </xdr:to>
    <xdr:sp macro="" textlink="">
      <xdr:nvSpPr>
        <xdr:cNvPr id="320" name="フローチャート : 判断 319"/>
        <xdr:cNvSpPr/>
      </xdr:nvSpPr>
      <xdr:spPr>
        <a:xfrm>
          <a:off x="14351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45528</xdr:rowOff>
    </xdr:from>
    <xdr:ext cx="762000" cy="259045"/>
    <xdr:sp macro="" textlink="">
      <xdr:nvSpPr>
        <xdr:cNvPr id="321" name="テキスト ボックス 320"/>
        <xdr:cNvSpPr txBox="1"/>
      </xdr:nvSpPr>
      <xdr:spPr>
        <a:xfrm>
          <a:off x="14020800" y="1050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76422</xdr:rowOff>
    </xdr:from>
    <xdr:to>
      <xdr:col>19</xdr:col>
      <xdr:colOff>533400</xdr:colOff>
      <xdr:row>62</xdr:row>
      <xdr:rowOff>6572</xdr:rowOff>
    </xdr:to>
    <xdr:sp macro="" textlink="">
      <xdr:nvSpPr>
        <xdr:cNvPr id="322" name="フローチャート : 判断 321"/>
        <xdr:cNvSpPr/>
      </xdr:nvSpPr>
      <xdr:spPr>
        <a:xfrm>
          <a:off x="13462000" y="10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162799</xdr:rowOff>
    </xdr:from>
    <xdr:ext cx="762000" cy="259045"/>
    <xdr:sp macro="" textlink="">
      <xdr:nvSpPr>
        <xdr:cNvPr id="323" name="テキスト ボックス 322"/>
        <xdr:cNvSpPr txBox="1"/>
      </xdr:nvSpPr>
      <xdr:spPr>
        <a:xfrm>
          <a:off x="13131800" y="1062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52391</xdr:rowOff>
    </xdr:from>
    <xdr:to>
      <xdr:col>24</xdr:col>
      <xdr:colOff>609600</xdr:colOff>
      <xdr:row>58</xdr:row>
      <xdr:rowOff>153991</xdr:rowOff>
    </xdr:to>
    <xdr:sp macro="" textlink="">
      <xdr:nvSpPr>
        <xdr:cNvPr id="329" name="円/楕円 328"/>
        <xdr:cNvSpPr/>
      </xdr:nvSpPr>
      <xdr:spPr>
        <a:xfrm>
          <a:off x="16967200" y="999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68918</xdr:rowOff>
    </xdr:from>
    <xdr:ext cx="762000" cy="259045"/>
    <xdr:sp macro="" textlink="">
      <xdr:nvSpPr>
        <xdr:cNvPr id="330" name="定員管理の状況該当値テキスト"/>
        <xdr:cNvSpPr txBox="1"/>
      </xdr:nvSpPr>
      <xdr:spPr>
        <a:xfrm>
          <a:off x="17106900" y="98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1,414.08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67393</xdr:rowOff>
    </xdr:from>
    <xdr:to>
      <xdr:col>23</xdr:col>
      <xdr:colOff>457200</xdr:colOff>
      <xdr:row>58</xdr:row>
      <xdr:rowOff>168993</xdr:rowOff>
    </xdr:to>
    <xdr:sp macro="" textlink="">
      <xdr:nvSpPr>
        <xdr:cNvPr id="331" name="円/楕円 330"/>
        <xdr:cNvSpPr/>
      </xdr:nvSpPr>
      <xdr:spPr>
        <a:xfrm>
          <a:off x="16129000" y="100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7720</xdr:rowOff>
    </xdr:from>
    <xdr:ext cx="736600" cy="259045"/>
    <xdr:sp macro="" textlink="">
      <xdr:nvSpPr>
        <xdr:cNvPr id="332" name="テキスト ボックス 331"/>
        <xdr:cNvSpPr txBox="1"/>
      </xdr:nvSpPr>
      <xdr:spPr>
        <a:xfrm>
          <a:off x="15798800" y="9780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116055</xdr:rowOff>
    </xdr:from>
    <xdr:to>
      <xdr:col>22</xdr:col>
      <xdr:colOff>254000</xdr:colOff>
      <xdr:row>59</xdr:row>
      <xdr:rowOff>46205</xdr:rowOff>
    </xdr:to>
    <xdr:sp macro="" textlink="">
      <xdr:nvSpPr>
        <xdr:cNvPr id="333" name="円/楕円 332"/>
        <xdr:cNvSpPr/>
      </xdr:nvSpPr>
      <xdr:spPr>
        <a:xfrm>
          <a:off x="15240000" y="100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56382</xdr:rowOff>
    </xdr:from>
    <xdr:ext cx="762000" cy="259045"/>
    <xdr:sp macro="" textlink="">
      <xdr:nvSpPr>
        <xdr:cNvPr id="334" name="テキスト ボックス 333"/>
        <xdr:cNvSpPr txBox="1"/>
      </xdr:nvSpPr>
      <xdr:spPr>
        <a:xfrm>
          <a:off x="14909800" y="982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1,429.91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145654</xdr:rowOff>
    </xdr:from>
    <xdr:to>
      <xdr:col>21</xdr:col>
      <xdr:colOff>50800</xdr:colOff>
      <xdr:row>59</xdr:row>
      <xdr:rowOff>75804</xdr:rowOff>
    </xdr:to>
    <xdr:sp macro="" textlink="">
      <xdr:nvSpPr>
        <xdr:cNvPr id="335" name="円/楕円 334"/>
        <xdr:cNvSpPr/>
      </xdr:nvSpPr>
      <xdr:spPr>
        <a:xfrm>
          <a:off x="14351000" y="1008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85981</xdr:rowOff>
    </xdr:from>
    <xdr:ext cx="762000" cy="259045"/>
    <xdr:sp macro="" textlink="">
      <xdr:nvSpPr>
        <xdr:cNvPr id="336" name="テキスト ボックス 335"/>
        <xdr:cNvSpPr txBox="1"/>
      </xdr:nvSpPr>
      <xdr:spPr>
        <a:xfrm>
          <a:off x="14020800" y="985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1,437.27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166245</xdr:rowOff>
    </xdr:from>
    <xdr:to>
      <xdr:col>19</xdr:col>
      <xdr:colOff>533400</xdr:colOff>
      <xdr:row>59</xdr:row>
      <xdr:rowOff>96395</xdr:rowOff>
    </xdr:to>
    <xdr:sp macro="" textlink="">
      <xdr:nvSpPr>
        <xdr:cNvPr id="337" name="円/楕円 336"/>
        <xdr:cNvSpPr/>
      </xdr:nvSpPr>
      <xdr:spPr>
        <a:xfrm>
          <a:off x="13462000" y="101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106572</xdr:rowOff>
    </xdr:from>
    <xdr:ext cx="762000" cy="259045"/>
    <xdr:sp macro="" textlink="">
      <xdr:nvSpPr>
        <xdr:cNvPr id="338" name="テキスト ボックス 337"/>
        <xdr:cNvSpPr txBox="1"/>
      </xdr:nvSpPr>
      <xdr:spPr>
        <a:xfrm>
          <a:off x="13131800" y="987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分子の構成要素である元利償還金が増加傾向にあること及び平</a:t>
          </a:r>
          <a:r>
            <a:rPr lang="ja-JP" altLang="ja-JP" sz="1200" b="0" i="0" baseline="0">
              <a:solidFill>
                <a:sysClr val="windowText" lastClr="000000"/>
              </a:solidFill>
              <a:effectLst/>
              <a:latin typeface="+mn-lt"/>
              <a:ea typeface="+mn-ea"/>
              <a:cs typeface="+mn-cs"/>
            </a:rPr>
            <a:t>成１４年度の制度改正に伴う地方債の元利償還金に対する交付税算入率の見直しなど</a:t>
          </a:r>
          <a:r>
            <a:rPr lang="ja-JP" altLang="en-US" sz="1200" b="0" i="0" baseline="0">
              <a:solidFill>
                <a:sysClr val="windowText" lastClr="000000"/>
              </a:solidFill>
              <a:effectLst/>
              <a:latin typeface="+mn-lt"/>
              <a:ea typeface="+mn-ea"/>
              <a:cs typeface="+mn-cs"/>
            </a:rPr>
            <a:t>で公債費における交付税算入額が減少傾向にあることなどにより、実質公債費比率は上昇傾向で推移しており、今後も緩やかに上昇する見込みとなっている。</a:t>
          </a:r>
          <a:endParaRPr lang="en-US" altLang="ja-JP" sz="1200" b="0" i="0" baseline="0">
            <a:solidFill>
              <a:sysClr val="windowText" lastClr="000000"/>
            </a:solidFill>
            <a:effectLst/>
            <a:latin typeface="+mn-lt"/>
            <a:ea typeface="+mn-ea"/>
            <a:cs typeface="+mn-cs"/>
          </a:endParaRPr>
        </a:p>
        <a:p>
          <a:pPr rtl="0"/>
          <a:r>
            <a:rPr lang="ja-JP" altLang="en-US" sz="1200" b="0" i="0" baseline="0">
              <a:solidFill>
                <a:schemeClr val="dk1"/>
              </a:solidFill>
              <a:effectLst/>
              <a:latin typeface="+mn-lt"/>
              <a:ea typeface="+mn-ea"/>
              <a:cs typeface="+mn-cs"/>
            </a:rPr>
            <a:t>・中期財政見通しによる試算では、平成３１年度時点で１５％強程度となり、当面は、地方債発行に総務大臣の許可が必要となる１８％は回避できる見込みであるが、引き続き、財政運営の健全性とのバランスを考慮し、事業の選択と集中を図りながら、公債費負担の抑制に取り組む</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28575</xdr:rowOff>
    </xdr:from>
    <xdr:to>
      <xdr:col>24</xdr:col>
      <xdr:colOff>558800</xdr:colOff>
      <xdr:row>45</xdr:row>
      <xdr:rowOff>94192</xdr:rowOff>
    </xdr:to>
    <xdr:cxnSp macro="">
      <xdr:nvCxnSpPr>
        <xdr:cNvPr id="366" name="直線コネクタ 365"/>
        <xdr:cNvCxnSpPr/>
      </xdr:nvCxnSpPr>
      <xdr:spPr>
        <a:xfrm flipV="1">
          <a:off x="17018000" y="620077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66269</xdr:rowOff>
    </xdr:from>
    <xdr:ext cx="762000" cy="259045"/>
    <xdr:sp macro="" textlink="">
      <xdr:nvSpPr>
        <xdr:cNvPr id="367" name="公債費負担の状況最小値テキスト"/>
        <xdr:cNvSpPr txBox="1"/>
      </xdr:nvSpPr>
      <xdr:spPr>
        <a:xfrm>
          <a:off x="17106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24</xdr:col>
      <xdr:colOff>469900</xdr:colOff>
      <xdr:row>45</xdr:row>
      <xdr:rowOff>94192</xdr:rowOff>
    </xdr:from>
    <xdr:to>
      <xdr:col>24</xdr:col>
      <xdr:colOff>647700</xdr:colOff>
      <xdr:row>45</xdr:row>
      <xdr:rowOff>94192</xdr:rowOff>
    </xdr:to>
    <xdr:cxnSp macro="">
      <xdr:nvCxnSpPr>
        <xdr:cNvPr id="368" name="直線コネクタ 367"/>
        <xdr:cNvCxnSpPr/>
      </xdr:nvCxnSpPr>
      <xdr:spPr>
        <a:xfrm>
          <a:off x="16929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114952</xdr:rowOff>
    </xdr:from>
    <xdr:ext cx="762000" cy="259045"/>
    <xdr:sp macro="" textlink="">
      <xdr:nvSpPr>
        <xdr:cNvPr id="369"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36</xdr:row>
      <xdr:rowOff>28575</xdr:rowOff>
    </xdr:from>
    <xdr:to>
      <xdr:col>24</xdr:col>
      <xdr:colOff>647700</xdr:colOff>
      <xdr:row>36</xdr:row>
      <xdr:rowOff>28575</xdr:rowOff>
    </xdr:to>
    <xdr:cxnSp macro="">
      <xdr:nvCxnSpPr>
        <xdr:cNvPr id="370" name="直線コネクタ 369"/>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128058</xdr:rowOff>
    </xdr:from>
    <xdr:to>
      <xdr:col>24</xdr:col>
      <xdr:colOff>558800</xdr:colOff>
      <xdr:row>38</xdr:row>
      <xdr:rowOff>148167</xdr:rowOff>
    </xdr:to>
    <xdr:cxnSp macro="">
      <xdr:nvCxnSpPr>
        <xdr:cNvPr id="371" name="直線コネクタ 370"/>
        <xdr:cNvCxnSpPr/>
      </xdr:nvCxnSpPr>
      <xdr:spPr>
        <a:xfrm>
          <a:off x="16179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72"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3" name="フローチャート : 判断 372"/>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128058</xdr:rowOff>
    </xdr:to>
    <xdr:cxnSp macro="">
      <xdr:nvCxnSpPr>
        <xdr:cNvPr id="374" name="直線コネクタ 373"/>
        <xdr:cNvCxnSpPr/>
      </xdr:nvCxnSpPr>
      <xdr:spPr>
        <a:xfrm>
          <a:off x="15290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106892</xdr:rowOff>
    </xdr:from>
    <xdr:to>
      <xdr:col>23</xdr:col>
      <xdr:colOff>457200</xdr:colOff>
      <xdr:row>40</xdr:row>
      <xdr:rowOff>37042</xdr:rowOff>
    </xdr:to>
    <xdr:sp macro="" textlink="">
      <xdr:nvSpPr>
        <xdr:cNvPr id="375" name="フローチャート : 判断 37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21819</xdr:rowOff>
    </xdr:from>
    <xdr:ext cx="736600" cy="259045"/>
    <xdr:sp macro="" textlink="">
      <xdr:nvSpPr>
        <xdr:cNvPr id="376" name="テキスト ボックス 375"/>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38</xdr:row>
      <xdr:rowOff>107950</xdr:rowOff>
    </xdr:to>
    <xdr:cxnSp macro="">
      <xdr:nvCxnSpPr>
        <xdr:cNvPr id="377" name="直線コネクタ 376"/>
        <xdr:cNvCxnSpPr/>
      </xdr:nvCxnSpPr>
      <xdr:spPr>
        <a:xfrm>
          <a:off x="14401800" y="63415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78" name="フローチャート : 判断 377"/>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79" name="テキスト ボックス 378"/>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59267</xdr:rowOff>
    </xdr:from>
    <xdr:to>
      <xdr:col>21</xdr:col>
      <xdr:colOff>0</xdr:colOff>
      <xdr:row>36</xdr:row>
      <xdr:rowOff>169333</xdr:rowOff>
    </xdr:to>
    <xdr:cxnSp macro="">
      <xdr:nvCxnSpPr>
        <xdr:cNvPr id="380" name="直線コネクタ 379"/>
        <xdr:cNvCxnSpPr/>
      </xdr:nvCxnSpPr>
      <xdr:spPr>
        <a:xfrm>
          <a:off x="13512800" y="606001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57150</xdr:rowOff>
    </xdr:from>
    <xdr:to>
      <xdr:col>21</xdr:col>
      <xdr:colOff>50800</xdr:colOff>
      <xdr:row>38</xdr:row>
      <xdr:rowOff>158750</xdr:rowOff>
    </xdr:to>
    <xdr:sp macro="" textlink="">
      <xdr:nvSpPr>
        <xdr:cNvPr id="381" name="フローチャート : 判断 380"/>
        <xdr:cNvSpPr/>
      </xdr:nvSpPr>
      <xdr:spPr>
        <a:xfrm>
          <a:off x="1435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143527</xdr:rowOff>
    </xdr:from>
    <xdr:ext cx="762000" cy="259045"/>
    <xdr:sp macro="" textlink="">
      <xdr:nvSpPr>
        <xdr:cNvPr id="382" name="テキスト ボックス 381"/>
        <xdr:cNvSpPr txBox="1"/>
      </xdr:nvSpPr>
      <xdr:spPr>
        <a:xfrm>
          <a:off x="14020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67733</xdr:rowOff>
    </xdr:from>
    <xdr:to>
      <xdr:col>19</xdr:col>
      <xdr:colOff>533400</xdr:colOff>
      <xdr:row>37</xdr:row>
      <xdr:rowOff>169334</xdr:rowOff>
    </xdr:to>
    <xdr:sp macro="" textlink="">
      <xdr:nvSpPr>
        <xdr:cNvPr id="383" name="フローチャート : 判断 382"/>
        <xdr:cNvSpPr/>
      </xdr:nvSpPr>
      <xdr:spPr>
        <a:xfrm>
          <a:off x="13462000" y="6411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154110</xdr:rowOff>
    </xdr:from>
    <xdr:ext cx="762000" cy="259045"/>
    <xdr:sp macro="" textlink="">
      <xdr:nvSpPr>
        <xdr:cNvPr id="384" name="テキスト ボックス 383"/>
        <xdr:cNvSpPr txBox="1"/>
      </xdr:nvSpPr>
      <xdr:spPr>
        <a:xfrm>
          <a:off x="13131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90" name="円/楕円 38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39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77258</xdr:rowOff>
    </xdr:from>
    <xdr:to>
      <xdr:col>23</xdr:col>
      <xdr:colOff>457200</xdr:colOff>
      <xdr:row>39</xdr:row>
      <xdr:rowOff>7408</xdr:rowOff>
    </xdr:to>
    <xdr:sp macro="" textlink="">
      <xdr:nvSpPr>
        <xdr:cNvPr id="392" name="円/楕円 391"/>
        <xdr:cNvSpPr/>
      </xdr:nvSpPr>
      <xdr:spPr>
        <a:xfrm>
          <a:off x="16129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17585</xdr:rowOff>
    </xdr:from>
    <xdr:ext cx="736600" cy="259045"/>
    <xdr:sp macro="" textlink="">
      <xdr:nvSpPr>
        <xdr:cNvPr id="393" name="テキスト ボックス 392"/>
        <xdr:cNvSpPr txBox="1"/>
      </xdr:nvSpPr>
      <xdr:spPr>
        <a:xfrm>
          <a:off x="15798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394" name="円/楕円 39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95" name="テキスト ボックス 39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118533</xdr:rowOff>
    </xdr:from>
    <xdr:to>
      <xdr:col>21</xdr:col>
      <xdr:colOff>50800</xdr:colOff>
      <xdr:row>37</xdr:row>
      <xdr:rowOff>48683</xdr:rowOff>
    </xdr:to>
    <xdr:sp macro="" textlink="">
      <xdr:nvSpPr>
        <xdr:cNvPr id="396" name="円/楕円 395"/>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58860</xdr:rowOff>
    </xdr:from>
    <xdr:ext cx="762000" cy="259045"/>
    <xdr:sp macro="" textlink="">
      <xdr:nvSpPr>
        <xdr:cNvPr id="397" name="テキスト ボックス 396"/>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8467</xdr:rowOff>
    </xdr:from>
    <xdr:to>
      <xdr:col>19</xdr:col>
      <xdr:colOff>533400</xdr:colOff>
      <xdr:row>35</xdr:row>
      <xdr:rowOff>110067</xdr:rowOff>
    </xdr:to>
    <xdr:sp macro="" textlink="">
      <xdr:nvSpPr>
        <xdr:cNvPr id="398" name="円/楕円 397"/>
        <xdr:cNvSpPr/>
      </xdr:nvSpPr>
      <xdr:spPr>
        <a:xfrm>
          <a:off x="134620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33</xdr:row>
      <xdr:rowOff>120244</xdr:rowOff>
    </xdr:from>
    <xdr:ext cx="762000" cy="259045"/>
    <xdr:sp macro="" textlink="">
      <xdr:nvSpPr>
        <xdr:cNvPr id="399" name="テキスト ボックス 398"/>
        <xdr:cNvSpPr txBox="1"/>
      </xdr:nvSpPr>
      <xdr:spPr>
        <a:xfrm>
          <a:off x="13131800" y="577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平成２２年度については、地方財政対策において、地域活性化・雇用等臨時特例費の創設等により実質的な交付税が増額</a:t>
          </a:r>
          <a:r>
            <a:rPr lang="ja-JP" altLang="en-US" sz="1050" b="0" i="0" baseline="0">
              <a:solidFill>
                <a:sysClr val="windowText" lastClr="000000"/>
              </a:solidFill>
              <a:effectLst/>
              <a:latin typeface="+mn-lt"/>
              <a:ea typeface="+mn-ea"/>
              <a:cs typeface="+mn-cs"/>
            </a:rPr>
            <a:t>され、標準財政規模が増加したことなどから、将来負担比率は１４．３ポイント減少した。</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平成２３年度以降は、地方債残高の増加等により同比率は上昇傾向となっていたが、平成２５年度については交付税算入見込みを除く実質的な地方債残高の減少や、退職手当支給水準の引き下げにより退職手当負担見込み額が前年度比約１４９億円減少したことなど</a:t>
          </a:r>
          <a:r>
            <a:rPr lang="ja-JP" altLang="ja-JP" sz="1050" b="0" i="0" baseline="0">
              <a:solidFill>
                <a:sysClr val="windowText" lastClr="000000"/>
              </a:solidFill>
              <a:effectLst/>
              <a:latin typeface="+mn-lt"/>
              <a:ea typeface="+mn-ea"/>
              <a:cs typeface="+mn-cs"/>
            </a:rPr>
            <a:t>により</a:t>
          </a:r>
          <a:r>
            <a:rPr lang="ja-JP" altLang="en-US" sz="1050" b="0" i="0" baseline="0">
              <a:solidFill>
                <a:sysClr val="windowText" lastClr="000000"/>
              </a:solidFill>
              <a:effectLst/>
              <a:latin typeface="+mn-lt"/>
              <a:ea typeface="+mn-ea"/>
              <a:cs typeface="+mn-cs"/>
            </a:rPr>
            <a:t>、同比率は８．９ポイント</a:t>
          </a:r>
          <a:r>
            <a:rPr lang="ja-JP" altLang="ja-JP" sz="1050" b="0" i="0" baseline="0">
              <a:solidFill>
                <a:sysClr val="windowText" lastClr="000000"/>
              </a:solidFill>
              <a:effectLst/>
              <a:latin typeface="+mn-lt"/>
              <a:ea typeface="+mn-ea"/>
              <a:cs typeface="+mn-cs"/>
            </a:rPr>
            <a:t>改善</a:t>
          </a:r>
          <a:r>
            <a:rPr lang="ja-JP" altLang="en-US" sz="1050" b="0" i="0" baseline="0">
              <a:solidFill>
                <a:sysClr val="windowText" lastClr="000000"/>
              </a:solidFill>
              <a:effectLst/>
              <a:latin typeface="+mn-lt"/>
              <a:ea typeface="+mn-ea"/>
              <a:cs typeface="+mn-cs"/>
            </a:rPr>
            <a:t>し、</a:t>
          </a:r>
          <a:r>
            <a:rPr lang="ja-JP" altLang="ja-JP" sz="1050" b="0" i="0" baseline="0">
              <a:solidFill>
                <a:sysClr val="windowText" lastClr="000000"/>
              </a:solidFill>
              <a:effectLst/>
              <a:latin typeface="+mn-lt"/>
              <a:ea typeface="+mn-ea"/>
              <a:cs typeface="+mn-cs"/>
            </a:rPr>
            <a:t>都道府県平均よりも低い水準となっている。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この比率が高い団体は、一般財源規模に比べ、公債費をはじめ将来負担額が大きいこと</a:t>
          </a:r>
          <a:r>
            <a:rPr lang="ja-JP" altLang="en-US" sz="1050" b="0" i="0" baseline="0">
              <a:solidFill>
                <a:schemeClr val="dk1"/>
              </a:solidFill>
              <a:effectLst/>
              <a:latin typeface="+mn-lt"/>
              <a:ea typeface="+mn-ea"/>
              <a:cs typeface="+mn-cs"/>
            </a:rPr>
            <a:t>を示し、財政運営を圧迫する可能性が高くなるため、引き続き同比率の逓減に努める。</a:t>
          </a:r>
          <a:endParaRPr kumimoji="1" lang="ja-JP" altLang="en-US"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98256</xdr:rowOff>
    </xdr:from>
    <xdr:to>
      <xdr:col>24</xdr:col>
      <xdr:colOff>558800</xdr:colOff>
      <xdr:row>22</xdr:row>
      <xdr:rowOff>114131</xdr:rowOff>
    </xdr:to>
    <xdr:cxnSp macro="">
      <xdr:nvCxnSpPr>
        <xdr:cNvPr id="427" name="直線コネクタ 426"/>
        <xdr:cNvCxnSpPr/>
      </xdr:nvCxnSpPr>
      <xdr:spPr>
        <a:xfrm flipV="1">
          <a:off x="17018000" y="2498556"/>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86208</xdr:rowOff>
    </xdr:from>
    <xdr:ext cx="762000" cy="259045"/>
    <xdr:sp macro="" textlink="">
      <xdr:nvSpPr>
        <xdr:cNvPr id="428" name="将来負担の状況最小値テキスト"/>
        <xdr:cNvSpPr txBox="1"/>
      </xdr:nvSpPr>
      <xdr:spPr>
        <a:xfrm>
          <a:off x="17106900" y="38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238.4</a:t>
          </a:r>
          <a:endParaRPr kumimoji="1" lang="ja-JP" altLang="en-US" sz="1000" b="1">
            <a:latin typeface="ＭＳ Ｐゴシック"/>
          </a:endParaRPr>
        </a:p>
      </xdr:txBody>
    </xdr:sp>
    <xdr:clientData/>
  </xdr:oneCellAnchor>
  <xdr:twoCellAnchor>
    <xdr:from>
      <xdr:col>24</xdr:col>
      <xdr:colOff>469900</xdr:colOff>
      <xdr:row>22</xdr:row>
      <xdr:rowOff>114131</xdr:rowOff>
    </xdr:from>
    <xdr:to>
      <xdr:col>24</xdr:col>
      <xdr:colOff>647700</xdr:colOff>
      <xdr:row>22</xdr:row>
      <xdr:rowOff>114131</xdr:rowOff>
    </xdr:to>
    <xdr:cxnSp macro="">
      <xdr:nvCxnSpPr>
        <xdr:cNvPr id="429" name="直線コネクタ 428"/>
        <xdr:cNvCxnSpPr/>
      </xdr:nvCxnSpPr>
      <xdr:spPr>
        <a:xfrm>
          <a:off x="16929100" y="38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13183</xdr:rowOff>
    </xdr:from>
    <xdr:ext cx="762000" cy="259045"/>
    <xdr:sp macro="" textlink="">
      <xdr:nvSpPr>
        <xdr:cNvPr id="430" name="将来負担の状況最大値テキスト"/>
        <xdr:cNvSpPr txBox="1"/>
      </xdr:nvSpPr>
      <xdr:spPr>
        <a:xfrm>
          <a:off x="17106900" y="22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24</xdr:col>
      <xdr:colOff>469900</xdr:colOff>
      <xdr:row>14</xdr:row>
      <xdr:rowOff>98256</xdr:rowOff>
    </xdr:from>
    <xdr:to>
      <xdr:col>24</xdr:col>
      <xdr:colOff>647700</xdr:colOff>
      <xdr:row>14</xdr:row>
      <xdr:rowOff>98256</xdr:rowOff>
    </xdr:to>
    <xdr:cxnSp macro="">
      <xdr:nvCxnSpPr>
        <xdr:cNvPr id="431" name="直線コネクタ 430"/>
        <xdr:cNvCxnSpPr/>
      </xdr:nvCxnSpPr>
      <xdr:spPr>
        <a:xfrm>
          <a:off x="16929100" y="249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13039</xdr:rowOff>
    </xdr:from>
    <xdr:to>
      <xdr:col>24</xdr:col>
      <xdr:colOff>558800</xdr:colOff>
      <xdr:row>20</xdr:row>
      <xdr:rowOff>84624</xdr:rowOff>
    </xdr:to>
    <xdr:cxnSp macro="">
      <xdr:nvCxnSpPr>
        <xdr:cNvPr id="432" name="直線コネクタ 431"/>
        <xdr:cNvCxnSpPr/>
      </xdr:nvCxnSpPr>
      <xdr:spPr>
        <a:xfrm flipV="1">
          <a:off x="16179800" y="3442039"/>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57717</xdr:rowOff>
    </xdr:from>
    <xdr:ext cx="762000" cy="259045"/>
    <xdr:sp macro="" textlink="">
      <xdr:nvSpPr>
        <xdr:cNvPr id="433" name="将来負担の状況平均値テキスト"/>
        <xdr:cNvSpPr txBox="1"/>
      </xdr:nvSpPr>
      <xdr:spPr>
        <a:xfrm>
          <a:off x="17106900" y="314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41191</xdr:rowOff>
    </xdr:from>
    <xdr:to>
      <xdr:col>24</xdr:col>
      <xdr:colOff>609600</xdr:colOff>
      <xdr:row>19</xdr:row>
      <xdr:rowOff>142791</xdr:rowOff>
    </xdr:to>
    <xdr:sp macro="" textlink="">
      <xdr:nvSpPr>
        <xdr:cNvPr id="434" name="フローチャート : 判断 433"/>
        <xdr:cNvSpPr/>
      </xdr:nvSpPr>
      <xdr:spPr>
        <a:xfrm>
          <a:off x="169672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34756</xdr:rowOff>
    </xdr:from>
    <xdr:to>
      <xdr:col>23</xdr:col>
      <xdr:colOff>406400</xdr:colOff>
      <xdr:row>20</xdr:row>
      <xdr:rowOff>84624</xdr:rowOff>
    </xdr:to>
    <xdr:cxnSp macro="">
      <xdr:nvCxnSpPr>
        <xdr:cNvPr id="435" name="直線コネクタ 434"/>
        <xdr:cNvCxnSpPr/>
      </xdr:nvCxnSpPr>
      <xdr:spPr>
        <a:xfrm>
          <a:off x="15290800" y="346375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164253</xdr:rowOff>
    </xdr:from>
    <xdr:to>
      <xdr:col>23</xdr:col>
      <xdr:colOff>457200</xdr:colOff>
      <xdr:row>20</xdr:row>
      <xdr:rowOff>94403</xdr:rowOff>
    </xdr:to>
    <xdr:sp macro="" textlink="">
      <xdr:nvSpPr>
        <xdr:cNvPr id="436" name="フローチャート : 判断 435"/>
        <xdr:cNvSpPr/>
      </xdr:nvSpPr>
      <xdr:spPr>
        <a:xfrm>
          <a:off x="16129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104580</xdr:rowOff>
    </xdr:from>
    <xdr:ext cx="736600" cy="259045"/>
    <xdr:sp macro="" textlink="">
      <xdr:nvSpPr>
        <xdr:cNvPr id="437" name="テキスト ボックス 436"/>
        <xdr:cNvSpPr txBox="1"/>
      </xdr:nvSpPr>
      <xdr:spPr>
        <a:xfrm>
          <a:off x="15798800" y="319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11430</xdr:rowOff>
    </xdr:from>
    <xdr:to>
      <xdr:col>22</xdr:col>
      <xdr:colOff>203200</xdr:colOff>
      <xdr:row>20</xdr:row>
      <xdr:rowOff>34756</xdr:rowOff>
    </xdr:to>
    <xdr:cxnSp macro="">
      <xdr:nvCxnSpPr>
        <xdr:cNvPr id="438" name="直線コネクタ 437"/>
        <xdr:cNvCxnSpPr/>
      </xdr:nvCxnSpPr>
      <xdr:spPr>
        <a:xfrm>
          <a:off x="14401800" y="344043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20</xdr:row>
      <xdr:rowOff>57150</xdr:rowOff>
    </xdr:from>
    <xdr:to>
      <xdr:col>22</xdr:col>
      <xdr:colOff>254000</xdr:colOff>
      <xdr:row>20</xdr:row>
      <xdr:rowOff>158750</xdr:rowOff>
    </xdr:to>
    <xdr:sp macro="" textlink="">
      <xdr:nvSpPr>
        <xdr:cNvPr id="439" name="フローチャート : 判断 438"/>
        <xdr:cNvSpPr/>
      </xdr:nvSpPr>
      <xdr:spPr>
        <a:xfrm>
          <a:off x="15240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143527</xdr:rowOff>
    </xdr:from>
    <xdr:ext cx="762000" cy="259045"/>
    <xdr:sp macro="" textlink="">
      <xdr:nvSpPr>
        <xdr:cNvPr id="440" name="テキスト ボックス 439"/>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11430</xdr:rowOff>
    </xdr:from>
    <xdr:to>
      <xdr:col>21</xdr:col>
      <xdr:colOff>0</xdr:colOff>
      <xdr:row>20</xdr:row>
      <xdr:rowOff>126450</xdr:rowOff>
    </xdr:to>
    <xdr:cxnSp macro="">
      <xdr:nvCxnSpPr>
        <xdr:cNvPr id="441" name="直線コネクタ 440"/>
        <xdr:cNvCxnSpPr/>
      </xdr:nvCxnSpPr>
      <xdr:spPr>
        <a:xfrm flipV="1">
          <a:off x="13512800" y="3440430"/>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128058</xdr:rowOff>
    </xdr:from>
    <xdr:to>
      <xdr:col>21</xdr:col>
      <xdr:colOff>50800</xdr:colOff>
      <xdr:row>20</xdr:row>
      <xdr:rowOff>58208</xdr:rowOff>
    </xdr:to>
    <xdr:sp macro="" textlink="">
      <xdr:nvSpPr>
        <xdr:cNvPr id="442" name="フローチャート : 判断 441"/>
        <xdr:cNvSpPr/>
      </xdr:nvSpPr>
      <xdr:spPr>
        <a:xfrm>
          <a:off x="14351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68385</xdr:rowOff>
    </xdr:from>
    <xdr:ext cx="762000" cy="259045"/>
    <xdr:sp macro="" textlink="">
      <xdr:nvSpPr>
        <xdr:cNvPr id="443" name="テキスト ボックス 442"/>
        <xdr:cNvSpPr txBox="1"/>
      </xdr:nvSpPr>
      <xdr:spPr>
        <a:xfrm>
          <a:off x="14020800" y="315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4868</xdr:rowOff>
    </xdr:from>
    <xdr:to>
      <xdr:col>19</xdr:col>
      <xdr:colOff>533400</xdr:colOff>
      <xdr:row>20</xdr:row>
      <xdr:rowOff>106468</xdr:rowOff>
    </xdr:to>
    <xdr:sp macro="" textlink="">
      <xdr:nvSpPr>
        <xdr:cNvPr id="444" name="フローチャート : 判断 443"/>
        <xdr:cNvSpPr/>
      </xdr:nvSpPr>
      <xdr:spPr>
        <a:xfrm>
          <a:off x="13462000" y="343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116645</xdr:rowOff>
    </xdr:from>
    <xdr:ext cx="762000" cy="259045"/>
    <xdr:sp macro="" textlink="">
      <xdr:nvSpPr>
        <xdr:cNvPr id="445" name="テキスト ボックス 444"/>
        <xdr:cNvSpPr txBox="1"/>
      </xdr:nvSpPr>
      <xdr:spPr>
        <a:xfrm>
          <a:off x="13131800" y="320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133689</xdr:rowOff>
    </xdr:from>
    <xdr:to>
      <xdr:col>24</xdr:col>
      <xdr:colOff>609600</xdr:colOff>
      <xdr:row>20</xdr:row>
      <xdr:rowOff>63839</xdr:rowOff>
    </xdr:to>
    <xdr:sp macro="" textlink="">
      <xdr:nvSpPr>
        <xdr:cNvPr id="451" name="円/楕円 450"/>
        <xdr:cNvSpPr/>
      </xdr:nvSpPr>
      <xdr:spPr>
        <a:xfrm>
          <a:off x="169672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105766</xdr:rowOff>
    </xdr:from>
    <xdr:ext cx="762000" cy="259045"/>
    <xdr:sp macro="" textlink="">
      <xdr:nvSpPr>
        <xdr:cNvPr id="452" name="将来負担の状況該当値テキスト"/>
        <xdr:cNvSpPr txBox="1"/>
      </xdr:nvSpPr>
      <xdr:spPr>
        <a:xfrm>
          <a:off x="17106900" y="336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33824</xdr:rowOff>
    </xdr:from>
    <xdr:to>
      <xdr:col>23</xdr:col>
      <xdr:colOff>457200</xdr:colOff>
      <xdr:row>20</xdr:row>
      <xdr:rowOff>135424</xdr:rowOff>
    </xdr:to>
    <xdr:sp macro="" textlink="">
      <xdr:nvSpPr>
        <xdr:cNvPr id="453" name="円/楕円 452"/>
        <xdr:cNvSpPr/>
      </xdr:nvSpPr>
      <xdr:spPr>
        <a:xfrm>
          <a:off x="16129000" y="3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120201</xdr:rowOff>
    </xdr:from>
    <xdr:ext cx="736600" cy="259045"/>
    <xdr:sp macro="" textlink="">
      <xdr:nvSpPr>
        <xdr:cNvPr id="454" name="テキスト ボックス 453"/>
        <xdr:cNvSpPr txBox="1"/>
      </xdr:nvSpPr>
      <xdr:spPr>
        <a:xfrm>
          <a:off x="15798800" y="354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155406</xdr:rowOff>
    </xdr:from>
    <xdr:to>
      <xdr:col>22</xdr:col>
      <xdr:colOff>254000</xdr:colOff>
      <xdr:row>20</xdr:row>
      <xdr:rowOff>85556</xdr:rowOff>
    </xdr:to>
    <xdr:sp macro="" textlink="">
      <xdr:nvSpPr>
        <xdr:cNvPr id="455" name="円/楕円 454"/>
        <xdr:cNvSpPr/>
      </xdr:nvSpPr>
      <xdr:spPr>
        <a:xfrm>
          <a:off x="15240000" y="3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95733</xdr:rowOff>
    </xdr:from>
    <xdr:ext cx="762000" cy="259045"/>
    <xdr:sp macro="" textlink="">
      <xdr:nvSpPr>
        <xdr:cNvPr id="456" name="テキスト ボックス 455"/>
        <xdr:cNvSpPr txBox="1"/>
      </xdr:nvSpPr>
      <xdr:spPr>
        <a:xfrm>
          <a:off x="14909800" y="318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132080</xdr:rowOff>
    </xdr:from>
    <xdr:to>
      <xdr:col>21</xdr:col>
      <xdr:colOff>50800</xdr:colOff>
      <xdr:row>20</xdr:row>
      <xdr:rowOff>62230</xdr:rowOff>
    </xdr:to>
    <xdr:sp macro="" textlink="">
      <xdr:nvSpPr>
        <xdr:cNvPr id="457" name="円/楕円 456"/>
        <xdr:cNvSpPr/>
      </xdr:nvSpPr>
      <xdr:spPr>
        <a:xfrm>
          <a:off x="14351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47007</xdr:rowOff>
    </xdr:from>
    <xdr:ext cx="762000" cy="259045"/>
    <xdr:sp macro="" textlink="">
      <xdr:nvSpPr>
        <xdr:cNvPr id="458" name="テキスト ボックス 457"/>
        <xdr:cNvSpPr txBox="1"/>
      </xdr:nvSpPr>
      <xdr:spPr>
        <a:xfrm>
          <a:off x="14020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75650</xdr:rowOff>
    </xdr:from>
    <xdr:to>
      <xdr:col>19</xdr:col>
      <xdr:colOff>533400</xdr:colOff>
      <xdr:row>21</xdr:row>
      <xdr:rowOff>5800</xdr:rowOff>
    </xdr:to>
    <xdr:sp macro="" textlink="">
      <xdr:nvSpPr>
        <xdr:cNvPr id="459" name="円/楕円 458"/>
        <xdr:cNvSpPr/>
      </xdr:nvSpPr>
      <xdr:spPr>
        <a:xfrm>
          <a:off x="13462000" y="3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162027</xdr:rowOff>
    </xdr:from>
    <xdr:ext cx="762000" cy="259045"/>
    <xdr:sp macro="" textlink="">
      <xdr:nvSpPr>
        <xdr:cNvPr id="460" name="テキスト ボックス 459"/>
        <xdr:cNvSpPr txBox="1"/>
      </xdr:nvSpPr>
      <xdr:spPr>
        <a:xfrm>
          <a:off x="13131800" y="35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1,424,533
1,416,850
4,105.88
705,138,265
680,909,148
507,552
380,438,961
1,229,232,148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183.2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平成１８年度から平成２２年度までの５</a:t>
          </a:r>
          <a:r>
            <a:rPr lang="ja-JP" altLang="ja-JP" sz="1100" b="0" i="0" baseline="0">
              <a:solidFill>
                <a:sysClr val="windowText" lastClr="000000"/>
              </a:solidFill>
              <a:effectLst/>
              <a:latin typeface="+mn-lt"/>
              <a:ea typeface="+mn-ea"/>
              <a:cs typeface="+mn-cs"/>
            </a:rPr>
            <a:t>年間に県庁全体で９６３人（４．３％）</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削減</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加えて平成２０年度から３年間の「収支構造改革」により、知事部局等でさらに１００人</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削減</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た</a:t>
          </a:r>
          <a:r>
            <a:rPr lang="ja-JP" altLang="en-US" sz="1100" b="0" i="0" baseline="0">
              <a:solidFill>
                <a:sysClr val="windowText" lastClr="000000"/>
              </a:solidFill>
              <a:effectLst/>
              <a:latin typeface="+mn-lt"/>
              <a:ea typeface="+mn-ea"/>
              <a:cs typeface="+mn-cs"/>
            </a:rPr>
            <a:t>こと及び</a:t>
          </a:r>
          <a:r>
            <a:rPr lang="ja-JP" altLang="ja-JP" sz="1100" b="0" i="0" baseline="0">
              <a:solidFill>
                <a:sysClr val="windowText" lastClr="000000"/>
              </a:solidFill>
              <a:effectLst/>
              <a:latin typeface="+mn-lt"/>
              <a:ea typeface="+mn-ea"/>
              <a:cs typeface="+mn-cs"/>
            </a:rPr>
            <a:t>平成２３年３月に「「新」行財政改革プラン」を策定し、５年間で職員数を知事部局等１２０人、教育庁１０人、交通局４８人</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削減</a:t>
          </a:r>
          <a:r>
            <a:rPr lang="ja-JP" altLang="en-US" sz="1100" b="0" i="0" baseline="0">
              <a:solidFill>
                <a:sysClr val="windowText" lastClr="000000"/>
              </a:solidFill>
              <a:effectLst/>
              <a:latin typeface="+mn-lt"/>
              <a:ea typeface="+mn-ea"/>
              <a:cs typeface="+mn-cs"/>
            </a:rPr>
            <a:t>に取り組むなど、</a:t>
          </a:r>
          <a:r>
            <a:rPr lang="ja-JP" altLang="ja-JP" sz="1100" b="0" i="0" baseline="0">
              <a:solidFill>
                <a:sysClr val="windowText" lastClr="000000"/>
              </a:solidFill>
              <a:effectLst/>
              <a:latin typeface="+mn-lt"/>
              <a:ea typeface="+mn-ea"/>
              <a:cs typeface="+mn-cs"/>
            </a:rPr>
            <a:t>これまで数次にわたる改革に</a:t>
          </a:r>
          <a:r>
            <a:rPr lang="ja-JP" altLang="en-US" sz="1100" b="0" i="0" baseline="0">
              <a:solidFill>
                <a:sysClr val="windowText" lastClr="000000"/>
              </a:solidFill>
              <a:effectLst/>
              <a:latin typeface="+mn-lt"/>
              <a:ea typeface="+mn-ea"/>
              <a:cs typeface="+mn-cs"/>
            </a:rPr>
            <a:t>より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職員数の削減や給与の見直し</a:t>
          </a:r>
          <a:r>
            <a:rPr lang="ja-JP" altLang="ja-JP" sz="1100" b="0" i="0" baseline="0">
              <a:solidFill>
                <a:sysClr val="windowText" lastClr="000000"/>
              </a:solidFill>
              <a:effectLst/>
              <a:latin typeface="+mn-lt"/>
              <a:ea typeface="+mn-ea"/>
              <a:cs typeface="+mn-cs"/>
            </a:rPr>
            <a:t>に取り組んでおり、経常収支比率に占める人件費</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割合は減少傾向にある。</a:t>
          </a:r>
        </a:p>
        <a:p>
          <a:pPr rtl="0"/>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今後も、定員・給与等の適正管理を通じ、</a:t>
          </a:r>
          <a:r>
            <a:rPr lang="ja-JP" altLang="ja-JP" sz="1100" b="0" i="0" baseline="0">
              <a:solidFill>
                <a:sysClr val="windowText" lastClr="000000"/>
              </a:solidFill>
              <a:effectLst/>
              <a:latin typeface="+mn-lt"/>
              <a:ea typeface="+mn-ea"/>
              <a:cs typeface="+mn-cs"/>
            </a:rPr>
            <a:t>人件費の抑制に努める。</a:t>
          </a:r>
          <a:endParaRPr lang="ja-JP" altLang="ja-JP" sz="1100">
            <a:solidFill>
              <a:sysClr val="windowText" lastClr="000000"/>
            </a:solidFill>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19050</xdr:rowOff>
    </xdr:from>
    <xdr:to>
      <xdr:col>7</xdr:col>
      <xdr:colOff>15875</xdr:colOff>
      <xdr:row>39</xdr:row>
      <xdr:rowOff>19050</xdr:rowOff>
    </xdr:to>
    <xdr:cxnSp macro="">
      <xdr:nvCxnSpPr>
        <xdr:cNvPr id="59" name="直線コネクタ 58"/>
        <xdr:cNvCxnSpPr/>
      </xdr:nvCxnSpPr>
      <xdr:spPr>
        <a:xfrm flipV="1">
          <a:off x="4826000" y="5676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162577</xdr:rowOff>
    </xdr:from>
    <xdr:ext cx="762000" cy="259045"/>
    <xdr:sp macro="" textlink="">
      <xdr:nvSpPr>
        <xdr:cNvPr id="60" name="人件費最小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39</xdr:row>
      <xdr:rowOff>19050</xdr:rowOff>
    </xdr:from>
    <xdr:to>
      <xdr:col>7</xdr:col>
      <xdr:colOff>104775</xdr:colOff>
      <xdr:row>39</xdr:row>
      <xdr:rowOff>19050</xdr:rowOff>
    </xdr:to>
    <xdr:cxnSp macro="">
      <xdr:nvCxnSpPr>
        <xdr:cNvPr id="61" name="直線コネクタ 60"/>
        <xdr:cNvCxnSpPr/>
      </xdr:nvCxnSpPr>
      <xdr:spPr>
        <a:xfrm>
          <a:off x="47371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105427</xdr:rowOff>
    </xdr:from>
    <xdr:ext cx="762000" cy="259045"/>
    <xdr:sp macro="" textlink="">
      <xdr:nvSpPr>
        <xdr:cNvPr id="62"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33</xdr:row>
      <xdr:rowOff>19050</xdr:rowOff>
    </xdr:from>
    <xdr:to>
      <xdr:col>7</xdr:col>
      <xdr:colOff>104775</xdr:colOff>
      <xdr:row>33</xdr:row>
      <xdr:rowOff>19050</xdr:rowOff>
    </xdr:to>
    <xdr:cxnSp macro="">
      <xdr:nvCxnSpPr>
        <xdr:cNvPr id="63" name="直線コネクタ 62"/>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82550</xdr:rowOff>
    </xdr:from>
    <xdr:to>
      <xdr:col>7</xdr:col>
      <xdr:colOff>15875</xdr:colOff>
      <xdr:row>38</xdr:row>
      <xdr:rowOff>152400</xdr:rowOff>
    </xdr:to>
    <xdr:cxnSp macro="">
      <xdr:nvCxnSpPr>
        <xdr:cNvPr id="64" name="直線コネクタ 63"/>
        <xdr:cNvCxnSpPr/>
      </xdr:nvCxnSpPr>
      <xdr:spPr>
        <a:xfrm flipV="1">
          <a:off x="3987800" y="6426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99077</xdr:rowOff>
    </xdr:from>
    <xdr:ext cx="762000" cy="259045"/>
    <xdr:sp macro="" textlink="">
      <xdr:nvSpPr>
        <xdr:cNvPr id="65"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82550</xdr:rowOff>
    </xdr:from>
    <xdr:to>
      <xdr:col>7</xdr:col>
      <xdr:colOff>66675</xdr:colOff>
      <xdr:row>36</xdr:row>
      <xdr:rowOff>12700</xdr:rowOff>
    </xdr:to>
    <xdr:sp macro="" textlink="">
      <xdr:nvSpPr>
        <xdr:cNvPr id="66" name="フローチャート : 判断 65"/>
        <xdr:cNvSpPr/>
      </xdr:nvSpPr>
      <xdr:spPr>
        <a:xfrm>
          <a:off x="47752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152400</xdr:rowOff>
    </xdr:from>
    <xdr:to>
      <xdr:col>5</xdr:col>
      <xdr:colOff>549275</xdr:colOff>
      <xdr:row>39</xdr:row>
      <xdr:rowOff>107950</xdr:rowOff>
    </xdr:to>
    <xdr:cxnSp macro="">
      <xdr:nvCxnSpPr>
        <xdr:cNvPr id="67" name="直線コネクタ 66"/>
        <xdr:cNvCxnSpPr/>
      </xdr:nvCxnSpPr>
      <xdr:spPr>
        <a:xfrm flipV="1">
          <a:off x="3098800" y="666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82550</xdr:rowOff>
    </xdr:from>
    <xdr:to>
      <xdr:col>4</xdr:col>
      <xdr:colOff>346075</xdr:colOff>
      <xdr:row>39</xdr:row>
      <xdr:rowOff>107950</xdr:rowOff>
    </xdr:to>
    <xdr:cxnSp macro="">
      <xdr:nvCxnSpPr>
        <xdr:cNvPr id="70" name="直線コネクタ 69"/>
        <xdr:cNvCxnSpPr/>
      </xdr:nvCxnSpPr>
      <xdr:spPr>
        <a:xfrm>
          <a:off x="2209800" y="676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82550</xdr:rowOff>
    </xdr:from>
    <xdr:to>
      <xdr:col>3</xdr:col>
      <xdr:colOff>142875</xdr:colOff>
      <xdr:row>41</xdr:row>
      <xdr:rowOff>82550</xdr:rowOff>
    </xdr:to>
    <xdr:cxnSp macro="">
      <xdr:nvCxnSpPr>
        <xdr:cNvPr id="73" name="直線コネクタ 72"/>
        <xdr:cNvCxnSpPr/>
      </xdr:nvCxnSpPr>
      <xdr:spPr>
        <a:xfrm flipV="1">
          <a:off x="1320800" y="6769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101600</xdr:rowOff>
    </xdr:from>
    <xdr:to>
      <xdr:col>3</xdr:col>
      <xdr:colOff>193675</xdr:colOff>
      <xdr:row>37</xdr:row>
      <xdr:rowOff>31750</xdr:rowOff>
    </xdr:to>
    <xdr:sp macro="" textlink="">
      <xdr:nvSpPr>
        <xdr:cNvPr id="74" name="フローチャート : 判断 73"/>
        <xdr:cNvSpPr/>
      </xdr:nvSpPr>
      <xdr:spPr>
        <a:xfrm>
          <a:off x="2159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41927</xdr:rowOff>
    </xdr:from>
    <xdr:ext cx="762000" cy="259045"/>
    <xdr:sp macro="" textlink="">
      <xdr:nvSpPr>
        <xdr:cNvPr id="75" name="テキスト ボックス 74"/>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88900</xdr:rowOff>
    </xdr:from>
    <xdr:to>
      <xdr:col>1</xdr:col>
      <xdr:colOff>676275</xdr:colOff>
      <xdr:row>39</xdr:row>
      <xdr:rowOff>19050</xdr:rowOff>
    </xdr:to>
    <xdr:sp macro="" textlink="">
      <xdr:nvSpPr>
        <xdr:cNvPr id="76" name="フローチャート : 判断 75"/>
        <xdr:cNvSpPr/>
      </xdr:nvSpPr>
      <xdr:spPr>
        <a:xfrm>
          <a:off x="1270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31750</xdr:rowOff>
    </xdr:from>
    <xdr:to>
      <xdr:col>7</xdr:col>
      <xdr:colOff>66675</xdr:colOff>
      <xdr:row>37</xdr:row>
      <xdr:rowOff>133350</xdr:rowOff>
    </xdr:to>
    <xdr:sp macro="" textlink="">
      <xdr:nvSpPr>
        <xdr:cNvPr id="83" name="円/楕円 82"/>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3827</xdr:rowOff>
    </xdr:from>
    <xdr:ext cx="762000" cy="259045"/>
    <xdr:sp macro="" textlink="">
      <xdr:nvSpPr>
        <xdr:cNvPr id="84" name="人件費該当値テキスト"/>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101600</xdr:rowOff>
    </xdr:from>
    <xdr:to>
      <xdr:col>5</xdr:col>
      <xdr:colOff>600075</xdr:colOff>
      <xdr:row>39</xdr:row>
      <xdr:rowOff>31750</xdr:rowOff>
    </xdr:to>
    <xdr:sp macro="" textlink="">
      <xdr:nvSpPr>
        <xdr:cNvPr id="85" name="円/楕円 84"/>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16527</xdr:rowOff>
    </xdr:from>
    <xdr:ext cx="736600" cy="259045"/>
    <xdr:sp macro="" textlink="">
      <xdr:nvSpPr>
        <xdr:cNvPr id="86" name="テキスト ボックス 85"/>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7" name="円/楕円 86"/>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8" name="テキスト ボックス 87"/>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31750</xdr:rowOff>
    </xdr:from>
    <xdr:to>
      <xdr:col>3</xdr:col>
      <xdr:colOff>193675</xdr:colOff>
      <xdr:row>39</xdr:row>
      <xdr:rowOff>133350</xdr:rowOff>
    </xdr:to>
    <xdr:sp macro="" textlink="">
      <xdr:nvSpPr>
        <xdr:cNvPr id="89" name="円/楕円 88"/>
        <xdr:cNvSpPr/>
      </xdr:nvSpPr>
      <xdr:spPr>
        <a:xfrm>
          <a:off x="2159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118127</xdr:rowOff>
    </xdr:from>
    <xdr:ext cx="762000" cy="259045"/>
    <xdr:sp macro="" textlink="">
      <xdr:nvSpPr>
        <xdr:cNvPr id="90" name="テキスト ボックス 89"/>
        <xdr:cNvSpPr txBox="1"/>
      </xdr:nvSpPr>
      <xdr:spPr>
        <a:xfrm>
          <a:off x="1828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31750</xdr:rowOff>
    </xdr:from>
    <xdr:to>
      <xdr:col>1</xdr:col>
      <xdr:colOff>676275</xdr:colOff>
      <xdr:row>41</xdr:row>
      <xdr:rowOff>133350</xdr:rowOff>
    </xdr:to>
    <xdr:sp macro="" textlink="">
      <xdr:nvSpPr>
        <xdr:cNvPr id="91" name="円/楕円 90"/>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118127</xdr:rowOff>
    </xdr:from>
    <xdr:ext cx="762000" cy="259045"/>
    <xdr:sp macro="" textlink="">
      <xdr:nvSpPr>
        <xdr:cNvPr id="92" name="テキスト ボックス 91"/>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・物件費等の内部管理経費の適正化に取り組んでおり、経常収支比率に占める物件費の割合は類似団体と比較して低い水準</a:t>
          </a:r>
          <a:r>
            <a:rPr lang="ja-JP" altLang="en-US" sz="1300" b="0" i="0" baseline="0">
              <a:solidFill>
                <a:schemeClr val="dk1"/>
              </a:solidFill>
              <a:effectLst/>
              <a:latin typeface="+mn-lt"/>
              <a:ea typeface="+mn-ea"/>
              <a:cs typeface="+mn-cs"/>
            </a:rPr>
            <a:t>と</a:t>
          </a:r>
          <a:r>
            <a:rPr lang="ja-JP" altLang="ja-JP" sz="1300" b="0" i="0" baseline="0">
              <a:solidFill>
                <a:schemeClr val="dk1"/>
              </a:solidFill>
              <a:effectLst/>
              <a:latin typeface="+mn-lt"/>
              <a:ea typeface="+mn-ea"/>
              <a:cs typeface="+mn-cs"/>
            </a:rPr>
            <a:t>なって</a:t>
          </a:r>
          <a:r>
            <a:rPr lang="ja-JP" altLang="en-US" sz="1300" b="0" i="0" baseline="0">
              <a:solidFill>
                <a:schemeClr val="dk1"/>
              </a:solidFill>
              <a:effectLst/>
              <a:latin typeface="+mn-lt"/>
              <a:ea typeface="+mn-ea"/>
              <a:cs typeface="+mn-cs"/>
            </a:rPr>
            <a:t>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・引き続き、必要性・効率性等の観点から見直しに取り組む。</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161290</xdr:rowOff>
    </xdr:from>
    <xdr:to>
      <xdr:col>24</xdr:col>
      <xdr:colOff>22225</xdr:colOff>
      <xdr:row>21</xdr:row>
      <xdr:rowOff>69850</xdr:rowOff>
    </xdr:to>
    <xdr:cxnSp macro="">
      <xdr:nvCxnSpPr>
        <xdr:cNvPr id="116" name="直線コネクタ 115"/>
        <xdr:cNvCxnSpPr/>
      </xdr:nvCxnSpPr>
      <xdr:spPr>
        <a:xfrm flipV="1">
          <a:off x="16510000" y="2390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76217</xdr:rowOff>
    </xdr:from>
    <xdr:ext cx="762000" cy="259045"/>
    <xdr:sp macro="" textlink="">
      <xdr:nvSpPr>
        <xdr:cNvPr id="119"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619125</xdr:colOff>
      <xdr:row>13</xdr:row>
      <xdr:rowOff>161290</xdr:rowOff>
    </xdr:from>
    <xdr:to>
      <xdr:col>24</xdr:col>
      <xdr:colOff>111125</xdr:colOff>
      <xdr:row>13</xdr:row>
      <xdr:rowOff>161290</xdr:rowOff>
    </xdr:to>
    <xdr:cxnSp macro="">
      <xdr:nvCxnSpPr>
        <xdr:cNvPr id="120" name="直線コネクタ 119"/>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81280</xdr:rowOff>
    </xdr:from>
    <xdr:to>
      <xdr:col>24</xdr:col>
      <xdr:colOff>22225</xdr:colOff>
      <xdr:row>14</xdr:row>
      <xdr:rowOff>81280</xdr:rowOff>
    </xdr:to>
    <xdr:cxnSp macro="">
      <xdr:nvCxnSpPr>
        <xdr:cNvPr id="121" name="直線コネクタ 120"/>
        <xdr:cNvCxnSpPr/>
      </xdr:nvCxnSpPr>
      <xdr:spPr>
        <a:xfrm>
          <a:off x="15671800" y="248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105427</xdr:rowOff>
    </xdr:from>
    <xdr:ext cx="762000" cy="259045"/>
    <xdr:sp macro="" textlink="">
      <xdr:nvSpPr>
        <xdr:cNvPr id="122"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133350</xdr:rowOff>
    </xdr:from>
    <xdr:to>
      <xdr:col>24</xdr:col>
      <xdr:colOff>73025</xdr:colOff>
      <xdr:row>16</xdr:row>
      <xdr:rowOff>63500</xdr:rowOff>
    </xdr:to>
    <xdr:sp macro="" textlink="">
      <xdr:nvSpPr>
        <xdr:cNvPr id="123" name="フローチャート : 判断 122"/>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69850</xdr:rowOff>
    </xdr:from>
    <xdr:to>
      <xdr:col>22</xdr:col>
      <xdr:colOff>555625</xdr:colOff>
      <xdr:row>14</xdr:row>
      <xdr:rowOff>81280</xdr:rowOff>
    </xdr:to>
    <xdr:cxnSp macro="">
      <xdr:nvCxnSpPr>
        <xdr:cNvPr id="124" name="直線コネクタ 123"/>
        <xdr:cNvCxnSpPr/>
      </xdr:nvCxnSpPr>
      <xdr:spPr>
        <a:xfrm>
          <a:off x="14782800" y="229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133350</xdr:rowOff>
    </xdr:from>
    <xdr:to>
      <xdr:col>22</xdr:col>
      <xdr:colOff>606425</xdr:colOff>
      <xdr:row>16</xdr:row>
      <xdr:rowOff>63500</xdr:rowOff>
    </xdr:to>
    <xdr:sp macro="" textlink="">
      <xdr:nvSpPr>
        <xdr:cNvPr id="125" name="フローチャート : 判断 124"/>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48277</xdr:rowOff>
    </xdr:from>
    <xdr:ext cx="736600" cy="259045"/>
    <xdr:sp macro="" textlink="">
      <xdr:nvSpPr>
        <xdr:cNvPr id="126" name="テキスト ボックス 125"/>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69850</xdr:rowOff>
    </xdr:from>
    <xdr:to>
      <xdr:col>21</xdr:col>
      <xdr:colOff>352425</xdr:colOff>
      <xdr:row>13</xdr:row>
      <xdr:rowOff>69850</xdr:rowOff>
    </xdr:to>
    <xdr:cxnSp macro="">
      <xdr:nvCxnSpPr>
        <xdr:cNvPr id="127" name="直線コネクタ 126"/>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133350</xdr:rowOff>
    </xdr:from>
    <xdr:to>
      <xdr:col>21</xdr:col>
      <xdr:colOff>403225</xdr:colOff>
      <xdr:row>16</xdr:row>
      <xdr:rowOff>63500</xdr:rowOff>
    </xdr:to>
    <xdr:sp macro="" textlink="">
      <xdr:nvSpPr>
        <xdr:cNvPr id="128" name="フローチャート : 判断 127"/>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48277</xdr:rowOff>
    </xdr:from>
    <xdr:ext cx="762000" cy="259045"/>
    <xdr:sp macro="" textlink="">
      <xdr:nvSpPr>
        <xdr:cNvPr id="129" name="テキスト ボックス 12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14</xdr:row>
      <xdr:rowOff>81280</xdr:rowOff>
    </xdr:to>
    <xdr:cxnSp macro="">
      <xdr:nvCxnSpPr>
        <xdr:cNvPr id="130" name="直線コネクタ 129"/>
        <xdr:cNvCxnSpPr/>
      </xdr:nvCxnSpPr>
      <xdr:spPr>
        <a:xfrm flipV="1">
          <a:off x="13004800" y="229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133350</xdr:rowOff>
    </xdr:from>
    <xdr:to>
      <xdr:col>20</xdr:col>
      <xdr:colOff>200025</xdr:colOff>
      <xdr:row>16</xdr:row>
      <xdr:rowOff>63500</xdr:rowOff>
    </xdr:to>
    <xdr:sp macro="" textlink="">
      <xdr:nvSpPr>
        <xdr:cNvPr id="131" name="フローチャート : 判断 130"/>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48277</xdr:rowOff>
    </xdr:from>
    <xdr:ext cx="762000" cy="259045"/>
    <xdr:sp macro="" textlink="">
      <xdr:nvSpPr>
        <xdr:cNvPr id="132" name="テキスト ボックス 131"/>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156210</xdr:rowOff>
    </xdr:from>
    <xdr:to>
      <xdr:col>18</xdr:col>
      <xdr:colOff>682625</xdr:colOff>
      <xdr:row>18</xdr:row>
      <xdr:rowOff>86360</xdr:rowOff>
    </xdr:to>
    <xdr:sp macro="" textlink="">
      <xdr:nvSpPr>
        <xdr:cNvPr id="133" name="フローチャート : 判断 132"/>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71137</xdr:rowOff>
    </xdr:from>
    <xdr:ext cx="762000" cy="259045"/>
    <xdr:sp macro="" textlink="">
      <xdr:nvSpPr>
        <xdr:cNvPr id="134" name="テキスト ボックス 133"/>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14</xdr:row>
      <xdr:rowOff>30480</xdr:rowOff>
    </xdr:from>
    <xdr:to>
      <xdr:col>24</xdr:col>
      <xdr:colOff>73025</xdr:colOff>
      <xdr:row>14</xdr:row>
      <xdr:rowOff>132080</xdr:rowOff>
    </xdr:to>
    <xdr:sp macro="" textlink="">
      <xdr:nvSpPr>
        <xdr:cNvPr id="140" name="円/楕円 139"/>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13</xdr:row>
      <xdr:rowOff>110507</xdr:rowOff>
    </xdr:from>
    <xdr:ext cx="762000" cy="259045"/>
    <xdr:sp macro="" textlink="">
      <xdr:nvSpPr>
        <xdr:cNvPr id="141" name="物件費該当値テキスト"/>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30480</xdr:rowOff>
    </xdr:from>
    <xdr:to>
      <xdr:col>22</xdr:col>
      <xdr:colOff>606425</xdr:colOff>
      <xdr:row>14</xdr:row>
      <xdr:rowOff>132080</xdr:rowOff>
    </xdr:to>
    <xdr:sp macro="" textlink="">
      <xdr:nvSpPr>
        <xdr:cNvPr id="142" name="円/楕円 141"/>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142257</xdr:rowOff>
    </xdr:from>
    <xdr:ext cx="736600" cy="259045"/>
    <xdr:sp macro="" textlink="">
      <xdr:nvSpPr>
        <xdr:cNvPr id="143" name="テキスト ボックス 142"/>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19050</xdr:rowOff>
    </xdr:from>
    <xdr:to>
      <xdr:col>21</xdr:col>
      <xdr:colOff>403225</xdr:colOff>
      <xdr:row>13</xdr:row>
      <xdr:rowOff>120650</xdr:rowOff>
    </xdr:to>
    <xdr:sp macro="" textlink="">
      <xdr:nvSpPr>
        <xdr:cNvPr id="144" name="円/楕円 14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130827</xdr:rowOff>
    </xdr:from>
    <xdr:ext cx="762000" cy="259045"/>
    <xdr:sp macro="" textlink="">
      <xdr:nvSpPr>
        <xdr:cNvPr id="145" name="テキスト ボックス 14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19050</xdr:rowOff>
    </xdr:from>
    <xdr:to>
      <xdr:col>20</xdr:col>
      <xdr:colOff>200025</xdr:colOff>
      <xdr:row>13</xdr:row>
      <xdr:rowOff>120650</xdr:rowOff>
    </xdr:to>
    <xdr:sp macro="" textlink="">
      <xdr:nvSpPr>
        <xdr:cNvPr id="146" name="円/楕円 145"/>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130827</xdr:rowOff>
    </xdr:from>
    <xdr:ext cx="762000" cy="259045"/>
    <xdr:sp macro="" textlink="">
      <xdr:nvSpPr>
        <xdr:cNvPr id="147" name="テキスト ボックス 146"/>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30480</xdr:rowOff>
    </xdr:from>
    <xdr:to>
      <xdr:col>18</xdr:col>
      <xdr:colOff>682625</xdr:colOff>
      <xdr:row>14</xdr:row>
      <xdr:rowOff>132080</xdr:rowOff>
    </xdr:to>
    <xdr:sp macro="" textlink="">
      <xdr:nvSpPr>
        <xdr:cNvPr id="148" name="円/楕円 147"/>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142257</xdr:rowOff>
    </xdr:from>
    <xdr:ext cx="762000" cy="259045"/>
    <xdr:sp macro="" textlink="">
      <xdr:nvSpPr>
        <xdr:cNvPr id="149" name="テキスト ボックス 148"/>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平成２２年度は子ども手当制度の創設、平成２３年度についても障害者医療対策費や乳幼児医療費助成費の増加等により経常収支比率に占める扶助費の割合は上昇傾向で推移していたが、平成２４年度以降は原爆被害者援護費の減等により扶助費は減少している。</a:t>
          </a:r>
          <a:endParaRPr lang="en-US" altLang="ja-JP" sz="1200" b="0" i="0" baseline="0">
            <a:solidFill>
              <a:sysClr val="windowText" lastClr="000000"/>
            </a:solidFill>
            <a:effectLst/>
            <a:latin typeface="+mn-lt"/>
            <a:ea typeface="+mn-ea"/>
            <a:cs typeface="+mn-cs"/>
          </a:endParaRPr>
        </a:p>
        <a:p>
          <a:pPr rtl="0"/>
          <a:r>
            <a:rPr lang="ja-JP" altLang="en-US" sz="1200" b="0" i="0" baseline="0">
              <a:solidFill>
                <a:sysClr val="windowText" lastClr="000000"/>
              </a:solidFill>
              <a:effectLst/>
              <a:latin typeface="+mn-lt"/>
              <a:ea typeface="+mn-ea"/>
              <a:cs typeface="+mn-cs"/>
            </a:rPr>
            <a:t>・今後は、</a:t>
          </a:r>
          <a:r>
            <a:rPr lang="ja-JP" altLang="ja-JP" sz="1200" b="0" i="0" baseline="0">
              <a:solidFill>
                <a:sysClr val="windowText" lastClr="000000"/>
              </a:solidFill>
              <a:effectLst/>
              <a:latin typeface="+mn-lt"/>
              <a:ea typeface="+mn-ea"/>
              <a:cs typeface="+mn-cs"/>
            </a:rPr>
            <a:t>高齢化の</a:t>
          </a:r>
          <a:r>
            <a:rPr lang="ja-JP" altLang="en-US" sz="1200" b="0" i="0" baseline="0">
              <a:solidFill>
                <a:sysClr val="windowText" lastClr="000000"/>
              </a:solidFill>
              <a:effectLst/>
              <a:latin typeface="+mn-lt"/>
              <a:ea typeface="+mn-ea"/>
              <a:cs typeface="+mn-cs"/>
            </a:rPr>
            <a:t>さらなる</a:t>
          </a:r>
          <a:r>
            <a:rPr lang="ja-JP" altLang="ja-JP" sz="1200" b="0" i="0" baseline="0">
              <a:solidFill>
                <a:sysClr val="windowText" lastClr="000000"/>
              </a:solidFill>
              <a:effectLst/>
              <a:latin typeface="+mn-lt"/>
              <a:ea typeface="+mn-ea"/>
              <a:cs typeface="+mn-cs"/>
            </a:rPr>
            <a:t>進行等による社会保障関係費の増加により、</a:t>
          </a:r>
          <a:r>
            <a:rPr lang="ja-JP" altLang="en-US" sz="1200" b="0" i="0" baseline="0">
              <a:solidFill>
                <a:sysClr val="windowText" lastClr="000000"/>
              </a:solidFill>
              <a:effectLst/>
              <a:latin typeface="+mn-lt"/>
              <a:ea typeface="+mn-ea"/>
              <a:cs typeface="+mn-cs"/>
            </a:rPr>
            <a:t>扶助費の</a:t>
          </a:r>
          <a:r>
            <a:rPr lang="ja-JP" altLang="ja-JP" sz="1200" b="0" i="0" baseline="0">
              <a:solidFill>
                <a:sysClr val="windowText" lastClr="000000"/>
              </a:solidFill>
              <a:effectLst/>
              <a:latin typeface="+mn-lt"/>
              <a:ea typeface="+mn-ea"/>
              <a:cs typeface="+mn-cs"/>
            </a:rPr>
            <a:t>割合は</a:t>
          </a:r>
          <a:r>
            <a:rPr lang="ja-JP" altLang="en-US" sz="1200" b="0" i="0" baseline="0">
              <a:solidFill>
                <a:sysClr val="windowText" lastClr="000000"/>
              </a:solidFill>
              <a:effectLst/>
              <a:latin typeface="+mn-lt"/>
              <a:ea typeface="+mn-ea"/>
              <a:cs typeface="+mn-cs"/>
            </a:rPr>
            <a:t>上昇傾向となることが想定されるが、扶助費の多くは法令等の規定により支出が義務付けられており、縮減が容易でない経費である</a:t>
          </a:r>
          <a:r>
            <a:rPr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2" name="直線コネクタ 16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3" name="テキスト ボックス 162"/>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4" name="直線コネクタ 16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5" name="テキスト ボックス 164"/>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6" name="直線コネクタ 165"/>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7" name="テキスト ボックス 166"/>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69850</xdr:rowOff>
    </xdr:from>
    <xdr:to>
      <xdr:col>7</xdr:col>
      <xdr:colOff>15875</xdr:colOff>
      <xdr:row>61</xdr:row>
      <xdr:rowOff>69850</xdr:rowOff>
    </xdr:to>
    <xdr:cxnSp macro="">
      <xdr:nvCxnSpPr>
        <xdr:cNvPr id="171" name="直線コネクタ 170"/>
        <xdr:cNvCxnSpPr/>
      </xdr:nvCxnSpPr>
      <xdr:spPr>
        <a:xfrm flipV="1">
          <a:off x="4826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156227</xdr:rowOff>
    </xdr:from>
    <xdr:ext cx="762000" cy="259045"/>
    <xdr:sp macro="" textlink="">
      <xdr:nvSpPr>
        <xdr:cNvPr id="174"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54</xdr:row>
      <xdr:rowOff>69850</xdr:rowOff>
    </xdr:from>
    <xdr:to>
      <xdr:col>7</xdr:col>
      <xdr:colOff>104775</xdr:colOff>
      <xdr:row>54</xdr:row>
      <xdr:rowOff>69850</xdr:rowOff>
    </xdr:to>
    <xdr:cxnSp macro="">
      <xdr:nvCxnSpPr>
        <xdr:cNvPr id="175" name="直線コネクタ 174"/>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127000</xdr:rowOff>
    </xdr:to>
    <xdr:cxnSp macro="">
      <xdr:nvCxnSpPr>
        <xdr:cNvPr id="176" name="直線コネクタ 175"/>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92727</xdr:rowOff>
    </xdr:from>
    <xdr:ext cx="762000" cy="259045"/>
    <xdr:sp macro="" textlink="">
      <xdr:nvSpPr>
        <xdr:cNvPr id="177"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178" name="フローチャート : 判断 177"/>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69850</xdr:rowOff>
    </xdr:to>
    <xdr:cxnSp macro="">
      <xdr:nvCxnSpPr>
        <xdr:cNvPr id="179" name="直線コネクタ 178"/>
        <xdr:cNvCxnSpPr/>
      </xdr:nvCxnSpPr>
      <xdr:spPr>
        <a:xfrm flipV="1">
          <a:off x="3098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0" name="フローチャート : 判断 17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81" name="テキスト ボックス 18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xdr:rowOff>
    </xdr:from>
    <xdr:to>
      <xdr:col>4</xdr:col>
      <xdr:colOff>346075</xdr:colOff>
      <xdr:row>59</xdr:row>
      <xdr:rowOff>69850</xdr:rowOff>
    </xdr:to>
    <xdr:cxnSp macro="">
      <xdr:nvCxnSpPr>
        <xdr:cNvPr id="182" name="直線コネクタ 181"/>
        <xdr:cNvCxnSpPr/>
      </xdr:nvCxnSpPr>
      <xdr:spPr>
        <a:xfrm>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83" name="フローチャート : 判断 182"/>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84" name="テキスト ボックス 183"/>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59</xdr:row>
      <xdr:rowOff>12700</xdr:rowOff>
    </xdr:to>
    <xdr:cxnSp macro="">
      <xdr:nvCxnSpPr>
        <xdr:cNvPr id="185" name="直線コネクタ 184"/>
        <xdr:cNvCxnSpPr/>
      </xdr:nvCxnSpPr>
      <xdr:spPr>
        <a:xfrm>
          <a:off x="1320800" y="989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86" name="フローチャート : 判断 185"/>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187" name="テキスト ボックス 186"/>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88" name="フローチャート : 判断 18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89" name="テキスト ボックス 18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195" name="円/楕円 19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19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197" name="円/楕円 19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98" name="テキスト ボックス 19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199" name="円/楕円 19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133350</xdr:rowOff>
    </xdr:from>
    <xdr:to>
      <xdr:col>3</xdr:col>
      <xdr:colOff>193675</xdr:colOff>
      <xdr:row>59</xdr:row>
      <xdr:rowOff>63500</xdr:rowOff>
    </xdr:to>
    <xdr:sp macro="" textlink="">
      <xdr:nvSpPr>
        <xdr:cNvPr id="201" name="円/楕円 200"/>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48277</xdr:rowOff>
    </xdr:from>
    <xdr:ext cx="762000" cy="259045"/>
    <xdr:sp macro="" textlink="">
      <xdr:nvSpPr>
        <xdr:cNvPr id="202" name="テキスト ボックス 201"/>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03" name="円/楕円 202"/>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04" name="テキスト ボックス 203"/>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・維持補修費等その他の項目</a:t>
          </a:r>
          <a:r>
            <a:rPr lang="ja-JP" altLang="en-US" sz="1300" b="0" i="0" baseline="0">
              <a:solidFill>
                <a:schemeClr val="dk1"/>
              </a:solidFill>
              <a:effectLst/>
              <a:latin typeface="+mn-ea"/>
              <a:ea typeface="+mn-ea"/>
              <a:cs typeface="+mn-cs"/>
            </a:rPr>
            <a:t>に係る</a:t>
          </a:r>
          <a:r>
            <a:rPr lang="ja-JP" altLang="ja-JP" sz="1300" b="0" i="0" baseline="0">
              <a:solidFill>
                <a:schemeClr val="dk1"/>
              </a:solidFill>
              <a:effectLst/>
              <a:latin typeface="+mn-ea"/>
              <a:ea typeface="+mn-ea"/>
              <a:cs typeface="+mn-cs"/>
            </a:rPr>
            <a:t>経常収支比率に占める割合は</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都道府県平均よりも低い水準となって</a:t>
          </a:r>
          <a:r>
            <a:rPr lang="ja-JP" altLang="en-US" sz="1300" b="0" i="0" baseline="0">
              <a:solidFill>
                <a:schemeClr val="dk1"/>
              </a:solidFill>
              <a:effectLst/>
              <a:latin typeface="+mn-ea"/>
              <a:ea typeface="+mn-ea"/>
              <a:cs typeface="+mn-cs"/>
            </a:rPr>
            <a:t>いるが、引き続き事業の見直し等に取り組むこととしている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a:p>
          <a:endParaRPr kumimoji="1" lang="ja-JP" altLang="en-US" sz="1400">
            <a:latin typeface="+mn-ea"/>
            <a:ea typeface="+mn-ea"/>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26" name="テキスト ボックス 22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104140</xdr:rowOff>
    </xdr:from>
    <xdr:to>
      <xdr:col>24</xdr:col>
      <xdr:colOff>22225</xdr:colOff>
      <xdr:row>60</xdr:row>
      <xdr:rowOff>12700</xdr:rowOff>
    </xdr:to>
    <xdr:cxnSp macro="">
      <xdr:nvCxnSpPr>
        <xdr:cNvPr id="228" name="直線コネクタ 227"/>
        <xdr:cNvCxnSpPr/>
      </xdr:nvCxnSpPr>
      <xdr:spPr>
        <a:xfrm flipV="1">
          <a:off x="16510000" y="9019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9"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0" name="直線コネクタ 229"/>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19067</xdr:rowOff>
    </xdr:from>
    <xdr:ext cx="762000" cy="259045"/>
    <xdr:sp macro="" textlink="">
      <xdr:nvSpPr>
        <xdr:cNvPr id="231"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23</xdr:col>
      <xdr:colOff>619125</xdr:colOff>
      <xdr:row>52</xdr:row>
      <xdr:rowOff>104140</xdr:rowOff>
    </xdr:from>
    <xdr:to>
      <xdr:col>24</xdr:col>
      <xdr:colOff>111125</xdr:colOff>
      <xdr:row>52</xdr:row>
      <xdr:rowOff>104140</xdr:rowOff>
    </xdr:to>
    <xdr:cxnSp macro="">
      <xdr:nvCxnSpPr>
        <xdr:cNvPr id="232" name="直線コネクタ 231"/>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52</xdr:row>
      <xdr:rowOff>149860</xdr:rowOff>
    </xdr:from>
    <xdr:to>
      <xdr:col>24</xdr:col>
      <xdr:colOff>22225</xdr:colOff>
      <xdr:row>52</xdr:row>
      <xdr:rowOff>149860</xdr:rowOff>
    </xdr:to>
    <xdr:cxnSp macro="">
      <xdr:nvCxnSpPr>
        <xdr:cNvPr id="233" name="直線コネクタ 232"/>
        <xdr:cNvCxnSpPr/>
      </xdr:nvCxnSpPr>
      <xdr:spPr>
        <a:xfrm>
          <a:off x="15671800" y="9065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93997</xdr:rowOff>
    </xdr:from>
    <xdr:ext cx="762000" cy="259045"/>
    <xdr:sp macro="" textlink="">
      <xdr:nvSpPr>
        <xdr:cNvPr id="234"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35" name="フローチャート : 判断 234"/>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52</xdr:row>
      <xdr:rowOff>149860</xdr:rowOff>
    </xdr:from>
    <xdr:to>
      <xdr:col>22</xdr:col>
      <xdr:colOff>555625</xdr:colOff>
      <xdr:row>52</xdr:row>
      <xdr:rowOff>149860</xdr:rowOff>
    </xdr:to>
    <xdr:cxnSp macro="">
      <xdr:nvCxnSpPr>
        <xdr:cNvPr id="236" name="直線コネクタ 235"/>
        <xdr:cNvCxnSpPr/>
      </xdr:nvCxnSpPr>
      <xdr:spPr>
        <a:xfrm>
          <a:off x="14782800" y="9065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37" name="フローチャート : 判断 236"/>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36847</xdr:rowOff>
    </xdr:from>
    <xdr:ext cx="736600" cy="259045"/>
    <xdr:sp macro="" textlink="">
      <xdr:nvSpPr>
        <xdr:cNvPr id="238" name="テキスト ボックス 237"/>
        <xdr:cNvSpPr txBox="1"/>
      </xdr:nvSpPr>
      <xdr:spPr>
        <a:xfrm>
          <a:off x="15290800" y="946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52</xdr:row>
      <xdr:rowOff>149860</xdr:rowOff>
    </xdr:from>
    <xdr:to>
      <xdr:col>21</xdr:col>
      <xdr:colOff>352425</xdr:colOff>
      <xdr:row>53</xdr:row>
      <xdr:rowOff>24130</xdr:rowOff>
    </xdr:to>
    <xdr:cxnSp macro="">
      <xdr:nvCxnSpPr>
        <xdr:cNvPr id="239" name="直線コネクタ 238"/>
        <xdr:cNvCxnSpPr/>
      </xdr:nvCxnSpPr>
      <xdr:spPr>
        <a:xfrm flipV="1">
          <a:off x="13893800" y="906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0" name="フローチャート : 判断 23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41" name="テキスト ボックス 24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24130</xdr:rowOff>
    </xdr:from>
    <xdr:to>
      <xdr:col>20</xdr:col>
      <xdr:colOff>149225</xdr:colOff>
      <xdr:row>53</xdr:row>
      <xdr:rowOff>161290</xdr:rowOff>
    </xdr:to>
    <xdr:cxnSp macro="">
      <xdr:nvCxnSpPr>
        <xdr:cNvPr id="242" name="直線コネクタ 241"/>
        <xdr:cNvCxnSpPr/>
      </xdr:nvCxnSpPr>
      <xdr:spPr>
        <a:xfrm flipV="1">
          <a:off x="13004800" y="9110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3" name="フローチャート : 判断 242"/>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44" name="テキスト ボックス 243"/>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87630</xdr:rowOff>
    </xdr:from>
    <xdr:to>
      <xdr:col>18</xdr:col>
      <xdr:colOff>682625</xdr:colOff>
      <xdr:row>56</xdr:row>
      <xdr:rowOff>17780</xdr:rowOff>
    </xdr:to>
    <xdr:sp macro="" textlink="">
      <xdr:nvSpPr>
        <xdr:cNvPr id="245" name="フローチャート : 判断 24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2557</xdr:rowOff>
    </xdr:from>
    <xdr:ext cx="762000" cy="259045"/>
    <xdr:sp macro="" textlink="">
      <xdr:nvSpPr>
        <xdr:cNvPr id="246" name="テキスト ボックス 24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52</xdr:row>
      <xdr:rowOff>99060</xdr:rowOff>
    </xdr:from>
    <xdr:to>
      <xdr:col>24</xdr:col>
      <xdr:colOff>73025</xdr:colOff>
      <xdr:row>53</xdr:row>
      <xdr:rowOff>29210</xdr:rowOff>
    </xdr:to>
    <xdr:sp macro="" textlink="">
      <xdr:nvSpPr>
        <xdr:cNvPr id="252" name="円/楕円 251"/>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52</xdr:row>
      <xdr:rowOff>7637</xdr:rowOff>
    </xdr:from>
    <xdr:ext cx="762000" cy="259045"/>
    <xdr:sp macro="" textlink="">
      <xdr:nvSpPr>
        <xdr:cNvPr id="253" name="その他該当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52</xdr:row>
      <xdr:rowOff>99060</xdr:rowOff>
    </xdr:from>
    <xdr:to>
      <xdr:col>22</xdr:col>
      <xdr:colOff>606425</xdr:colOff>
      <xdr:row>53</xdr:row>
      <xdr:rowOff>29210</xdr:rowOff>
    </xdr:to>
    <xdr:sp macro="" textlink="">
      <xdr:nvSpPr>
        <xdr:cNvPr id="254" name="円/楕円 253"/>
        <xdr:cNvSpPr/>
      </xdr:nvSpPr>
      <xdr:spPr>
        <a:xfrm>
          <a:off x="15621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51</xdr:row>
      <xdr:rowOff>39387</xdr:rowOff>
    </xdr:from>
    <xdr:ext cx="736600" cy="259045"/>
    <xdr:sp macro="" textlink="">
      <xdr:nvSpPr>
        <xdr:cNvPr id="255" name="テキスト ボックス 254"/>
        <xdr:cNvSpPr txBox="1"/>
      </xdr:nvSpPr>
      <xdr:spPr>
        <a:xfrm>
          <a:off x="15290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52</xdr:row>
      <xdr:rowOff>99060</xdr:rowOff>
    </xdr:from>
    <xdr:to>
      <xdr:col>21</xdr:col>
      <xdr:colOff>403225</xdr:colOff>
      <xdr:row>53</xdr:row>
      <xdr:rowOff>29210</xdr:rowOff>
    </xdr:to>
    <xdr:sp macro="" textlink="">
      <xdr:nvSpPr>
        <xdr:cNvPr id="256" name="円/楕円 255"/>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51</xdr:row>
      <xdr:rowOff>39387</xdr:rowOff>
    </xdr:from>
    <xdr:ext cx="762000" cy="259045"/>
    <xdr:sp macro="" textlink="">
      <xdr:nvSpPr>
        <xdr:cNvPr id="257" name="テキスト ボックス 256"/>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52</xdr:row>
      <xdr:rowOff>144780</xdr:rowOff>
    </xdr:from>
    <xdr:to>
      <xdr:col>20</xdr:col>
      <xdr:colOff>200025</xdr:colOff>
      <xdr:row>53</xdr:row>
      <xdr:rowOff>74930</xdr:rowOff>
    </xdr:to>
    <xdr:sp macro="" textlink="">
      <xdr:nvSpPr>
        <xdr:cNvPr id="258" name="円/楕円 257"/>
        <xdr:cNvSpPr/>
      </xdr:nvSpPr>
      <xdr:spPr>
        <a:xfrm>
          <a:off x="13843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85107</xdr:rowOff>
    </xdr:from>
    <xdr:ext cx="762000" cy="259045"/>
    <xdr:sp macro="" textlink="">
      <xdr:nvSpPr>
        <xdr:cNvPr id="259" name="テキスト ボックス 258"/>
        <xdr:cNvSpPr txBox="1"/>
      </xdr:nvSpPr>
      <xdr:spPr>
        <a:xfrm>
          <a:off x="13512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110490</xdr:rowOff>
    </xdr:from>
    <xdr:to>
      <xdr:col>18</xdr:col>
      <xdr:colOff>682625</xdr:colOff>
      <xdr:row>54</xdr:row>
      <xdr:rowOff>40640</xdr:rowOff>
    </xdr:to>
    <xdr:sp macro="" textlink="">
      <xdr:nvSpPr>
        <xdr:cNvPr id="260" name="円/楕円 259"/>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50817</xdr:rowOff>
    </xdr:from>
    <xdr:ext cx="762000" cy="259045"/>
    <xdr:sp macro="" textlink="">
      <xdr:nvSpPr>
        <xdr:cNvPr id="261" name="テキスト ボックス 260"/>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・社会保障関係費の増加等に伴い、経常収支比率に占める補助費等の割合は高水準で推移している。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今後も増加傾向が予想されることから、県単独補助金の重点化・見直し等に取り組むことにより、健全な財政運営に努める。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287" name="直線コネクタ 286"/>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288"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289" name="直線コネクタ 288"/>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290"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291" name="直線コネクタ 290"/>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127000</xdr:rowOff>
    </xdr:from>
    <xdr:to>
      <xdr:col>24</xdr:col>
      <xdr:colOff>22225</xdr:colOff>
      <xdr:row>41</xdr:row>
      <xdr:rowOff>50800</xdr:rowOff>
    </xdr:to>
    <xdr:cxnSp macro="">
      <xdr:nvCxnSpPr>
        <xdr:cNvPr id="292" name="直線コネクタ 291"/>
        <xdr:cNvCxnSpPr/>
      </xdr:nvCxnSpPr>
      <xdr:spPr>
        <a:xfrm>
          <a:off x="15671800" y="6985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73677</xdr:rowOff>
    </xdr:from>
    <xdr:ext cx="762000" cy="259045"/>
    <xdr:sp macro="" textlink="">
      <xdr:nvSpPr>
        <xdr:cNvPr id="293" name="補助費等平均値テキスト"/>
        <xdr:cNvSpPr txBox="1"/>
      </xdr:nvSpPr>
      <xdr:spPr>
        <a:xfrm>
          <a:off x="16598900" y="641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57150</xdr:rowOff>
    </xdr:from>
    <xdr:to>
      <xdr:col>24</xdr:col>
      <xdr:colOff>73025</xdr:colOff>
      <xdr:row>38</xdr:row>
      <xdr:rowOff>158750</xdr:rowOff>
    </xdr:to>
    <xdr:sp macro="" textlink="">
      <xdr:nvSpPr>
        <xdr:cNvPr id="294" name="フローチャート : 判断 293"/>
        <xdr:cNvSpPr/>
      </xdr:nvSpPr>
      <xdr:spPr>
        <a:xfrm>
          <a:off x="16459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146050</xdr:rowOff>
    </xdr:from>
    <xdr:to>
      <xdr:col>22</xdr:col>
      <xdr:colOff>555625</xdr:colOff>
      <xdr:row>40</xdr:row>
      <xdr:rowOff>127000</xdr:rowOff>
    </xdr:to>
    <xdr:cxnSp macro="">
      <xdr:nvCxnSpPr>
        <xdr:cNvPr id="295" name="直線コネクタ 294"/>
        <xdr:cNvCxnSpPr/>
      </xdr:nvCxnSpPr>
      <xdr:spPr>
        <a:xfrm>
          <a:off x="14782800" y="66611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19050</xdr:rowOff>
    </xdr:from>
    <xdr:to>
      <xdr:col>22</xdr:col>
      <xdr:colOff>606425</xdr:colOff>
      <xdr:row>38</xdr:row>
      <xdr:rowOff>120650</xdr:rowOff>
    </xdr:to>
    <xdr:sp macro="" textlink="">
      <xdr:nvSpPr>
        <xdr:cNvPr id="296" name="フローチャート : 判断 295"/>
        <xdr:cNvSpPr/>
      </xdr:nvSpPr>
      <xdr:spPr>
        <a:xfrm>
          <a:off x="15621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130827</xdr:rowOff>
    </xdr:from>
    <xdr:ext cx="736600" cy="259045"/>
    <xdr:sp macro="" textlink="">
      <xdr:nvSpPr>
        <xdr:cNvPr id="297" name="テキスト ボックス 296"/>
        <xdr:cNvSpPr txBox="1"/>
      </xdr:nvSpPr>
      <xdr:spPr>
        <a:xfrm>
          <a:off x="15290800" y="63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146050</xdr:rowOff>
    </xdr:from>
    <xdr:to>
      <xdr:col>21</xdr:col>
      <xdr:colOff>352425</xdr:colOff>
      <xdr:row>38</xdr:row>
      <xdr:rowOff>146050</xdr:rowOff>
    </xdr:to>
    <xdr:cxnSp macro="">
      <xdr:nvCxnSpPr>
        <xdr:cNvPr id="298" name="直線コネクタ 297"/>
        <xdr:cNvCxnSpPr/>
      </xdr:nvCxnSpPr>
      <xdr:spPr>
        <a:xfrm>
          <a:off x="13893800" y="6489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0" name="テキスト ボックス 29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146050</xdr:rowOff>
    </xdr:from>
    <xdr:to>
      <xdr:col>20</xdr:col>
      <xdr:colOff>149225</xdr:colOff>
      <xdr:row>38</xdr:row>
      <xdr:rowOff>31750</xdr:rowOff>
    </xdr:to>
    <xdr:cxnSp macro="">
      <xdr:nvCxnSpPr>
        <xdr:cNvPr id="301" name="直線コネクタ 300"/>
        <xdr:cNvCxnSpPr/>
      </xdr:nvCxnSpPr>
      <xdr:spPr>
        <a:xfrm flipV="1">
          <a:off x="13004800" y="648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02" name="フローチャート : 判断 30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16527</xdr:rowOff>
    </xdr:from>
    <xdr:ext cx="762000" cy="259045"/>
    <xdr:sp macro="" textlink="">
      <xdr:nvSpPr>
        <xdr:cNvPr id="303" name="テキスト ボックス 30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0</xdr:rowOff>
    </xdr:from>
    <xdr:to>
      <xdr:col>18</xdr:col>
      <xdr:colOff>682625</xdr:colOff>
      <xdr:row>36</xdr:row>
      <xdr:rowOff>101600</xdr:rowOff>
    </xdr:to>
    <xdr:sp macro="" textlink="">
      <xdr:nvSpPr>
        <xdr:cNvPr id="304" name="フローチャート : 判断 303"/>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111777</xdr:rowOff>
    </xdr:from>
    <xdr:ext cx="762000" cy="259045"/>
    <xdr:sp macro="" textlink="">
      <xdr:nvSpPr>
        <xdr:cNvPr id="305" name="テキスト ボックス 304"/>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41</xdr:row>
      <xdr:rowOff>0</xdr:rowOff>
    </xdr:from>
    <xdr:to>
      <xdr:col>24</xdr:col>
      <xdr:colOff>73025</xdr:colOff>
      <xdr:row>41</xdr:row>
      <xdr:rowOff>101600</xdr:rowOff>
    </xdr:to>
    <xdr:sp macro="" textlink="">
      <xdr:nvSpPr>
        <xdr:cNvPr id="311" name="円/楕円 310"/>
        <xdr:cNvSpPr/>
      </xdr:nvSpPr>
      <xdr:spPr>
        <a:xfrm>
          <a:off x="164592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80027</xdr:rowOff>
    </xdr:from>
    <xdr:ext cx="762000" cy="259045"/>
    <xdr:sp macro="" textlink="">
      <xdr:nvSpPr>
        <xdr:cNvPr id="312" name="補助費等該当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76200</xdr:rowOff>
    </xdr:from>
    <xdr:to>
      <xdr:col>22</xdr:col>
      <xdr:colOff>606425</xdr:colOff>
      <xdr:row>41</xdr:row>
      <xdr:rowOff>6350</xdr:rowOff>
    </xdr:to>
    <xdr:sp macro="" textlink="">
      <xdr:nvSpPr>
        <xdr:cNvPr id="313" name="円/楕円 312"/>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162577</xdr:rowOff>
    </xdr:from>
    <xdr:ext cx="736600" cy="259045"/>
    <xdr:sp macro="" textlink="">
      <xdr:nvSpPr>
        <xdr:cNvPr id="314" name="テキスト ボックス 313"/>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95250</xdr:rowOff>
    </xdr:from>
    <xdr:to>
      <xdr:col>21</xdr:col>
      <xdr:colOff>403225</xdr:colOff>
      <xdr:row>39</xdr:row>
      <xdr:rowOff>25400</xdr:rowOff>
    </xdr:to>
    <xdr:sp macro="" textlink="">
      <xdr:nvSpPr>
        <xdr:cNvPr id="315" name="円/楕円 314"/>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10177</xdr:rowOff>
    </xdr:from>
    <xdr:ext cx="762000" cy="259045"/>
    <xdr:sp macro="" textlink="">
      <xdr:nvSpPr>
        <xdr:cNvPr id="316" name="テキスト ボックス 315"/>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95250</xdr:rowOff>
    </xdr:from>
    <xdr:to>
      <xdr:col>20</xdr:col>
      <xdr:colOff>200025</xdr:colOff>
      <xdr:row>38</xdr:row>
      <xdr:rowOff>25400</xdr:rowOff>
    </xdr:to>
    <xdr:sp macro="" textlink="">
      <xdr:nvSpPr>
        <xdr:cNvPr id="317" name="円/楕円 316"/>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10177</xdr:rowOff>
    </xdr:from>
    <xdr:ext cx="762000" cy="259045"/>
    <xdr:sp macro="" textlink="">
      <xdr:nvSpPr>
        <xdr:cNvPr id="318" name="テキスト ボックス 317"/>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152400</xdr:rowOff>
    </xdr:from>
    <xdr:to>
      <xdr:col>18</xdr:col>
      <xdr:colOff>682625</xdr:colOff>
      <xdr:row>38</xdr:row>
      <xdr:rowOff>82550</xdr:rowOff>
    </xdr:to>
    <xdr:sp macro="" textlink="">
      <xdr:nvSpPr>
        <xdr:cNvPr id="319" name="円/楕円 318"/>
        <xdr:cNvSpPr/>
      </xdr:nvSpPr>
      <xdr:spPr>
        <a:xfrm>
          <a:off x="12954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38</xdr:row>
      <xdr:rowOff>67327</xdr:rowOff>
    </xdr:from>
    <xdr:ext cx="762000" cy="259045"/>
    <xdr:sp macro="" textlink="">
      <xdr:nvSpPr>
        <xdr:cNvPr id="320" name="テキスト ボックス 319"/>
        <xdr:cNvSpPr txBox="1"/>
      </xdr:nvSpPr>
      <xdr:spPr>
        <a:xfrm>
          <a:off x="12623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・経常収支比率に占める</a:t>
          </a:r>
          <a:r>
            <a:rPr lang="ja-JP" altLang="en-US" sz="1100" b="0" i="0" baseline="0">
              <a:solidFill>
                <a:sysClr val="windowText" lastClr="000000"/>
              </a:solidFill>
              <a:effectLst/>
              <a:latin typeface="+mn-lt"/>
              <a:ea typeface="+mn-ea"/>
              <a:cs typeface="+mn-cs"/>
            </a:rPr>
            <a:t>公債</a:t>
          </a:r>
          <a:r>
            <a:rPr lang="ja-JP" altLang="ja-JP" sz="1100" b="0" i="0" baseline="0">
              <a:solidFill>
                <a:sysClr val="windowText" lastClr="000000"/>
              </a:solidFill>
              <a:effectLst/>
              <a:latin typeface="+mn-lt"/>
              <a:ea typeface="+mn-ea"/>
              <a:cs typeface="+mn-cs"/>
            </a:rPr>
            <a:t>費の割合は</a:t>
          </a:r>
          <a:r>
            <a:rPr lang="ja-JP" altLang="en-US" sz="1100" b="0" i="0" baseline="0">
              <a:solidFill>
                <a:sysClr val="windowText" lastClr="000000"/>
              </a:solidFill>
              <a:effectLst/>
              <a:latin typeface="+mn-lt"/>
              <a:ea typeface="+mn-ea"/>
              <a:cs typeface="+mn-cs"/>
            </a:rPr>
            <a:t>、臨時財政対策債の発行増（平成２５年度は前年度比約４０億円増）などにより</a:t>
          </a:r>
          <a:r>
            <a:rPr lang="ja-JP" altLang="ja-JP" sz="1100" b="0" i="0" baseline="0">
              <a:solidFill>
                <a:sysClr val="windowText" lastClr="000000"/>
              </a:solidFill>
              <a:effectLst/>
              <a:latin typeface="+mn-lt"/>
              <a:ea typeface="+mn-ea"/>
              <a:cs typeface="+mn-cs"/>
            </a:rPr>
            <a:t>上昇傾向で推移しており、今後</a:t>
          </a:r>
          <a:r>
            <a:rPr lang="ja-JP" altLang="en-US" sz="1100" b="0" i="0" baseline="0">
              <a:solidFill>
                <a:sysClr val="windowText" lastClr="000000"/>
              </a:solidFill>
              <a:effectLst/>
              <a:latin typeface="+mn-lt"/>
              <a:ea typeface="+mn-ea"/>
              <a:cs typeface="+mn-cs"/>
            </a:rPr>
            <a:t>もその傾向は続く</a:t>
          </a:r>
          <a:r>
            <a:rPr lang="ja-JP" altLang="ja-JP" sz="1100" b="0" i="0" baseline="0">
              <a:solidFill>
                <a:sysClr val="windowText" lastClr="000000"/>
              </a:solidFill>
              <a:effectLst/>
              <a:latin typeface="+mn-lt"/>
              <a:ea typeface="+mn-ea"/>
              <a:cs typeface="+mn-cs"/>
            </a:rPr>
            <a:t>見込みとなっている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・なお、臨時財政対策債については、</a:t>
          </a:r>
          <a:r>
            <a:rPr lang="ja-JP" altLang="ja-JP" sz="1100">
              <a:solidFill>
                <a:sysClr val="windowText" lastClr="000000"/>
              </a:solidFill>
              <a:effectLst/>
              <a:latin typeface="+mn-lt"/>
              <a:ea typeface="+mn-ea"/>
              <a:cs typeface="+mn-cs"/>
            </a:rPr>
            <a:t>償還に要する費用</a:t>
          </a:r>
          <a:r>
            <a:rPr lang="ja-JP" altLang="en-US" sz="1100">
              <a:solidFill>
                <a:sysClr val="windowText" lastClr="000000"/>
              </a:solidFill>
              <a:effectLst/>
              <a:latin typeface="+mn-lt"/>
              <a:ea typeface="+mn-ea"/>
              <a:cs typeface="+mn-cs"/>
            </a:rPr>
            <a:t>の全額が、</a:t>
          </a:r>
          <a:r>
            <a:rPr lang="ja-JP" altLang="ja-JP" sz="1100">
              <a:solidFill>
                <a:sysClr val="windowText" lastClr="000000"/>
              </a:solidFill>
              <a:effectLst/>
              <a:latin typeface="+mn-lt"/>
              <a:ea typeface="+mn-ea"/>
              <a:cs typeface="+mn-cs"/>
            </a:rPr>
            <a:t>後年度の地方交付税で措置される</a:t>
          </a:r>
          <a:r>
            <a:rPr lang="ja-JP" altLang="en-US" sz="1100">
              <a:solidFill>
                <a:sysClr val="windowText" lastClr="000000"/>
              </a:solidFill>
              <a:effectLst/>
              <a:latin typeface="+mn-lt"/>
              <a:ea typeface="+mn-ea"/>
              <a:cs typeface="+mn-cs"/>
            </a:rPr>
            <a:t>こととなっており、同対策債に係る償還を除くと、公債費は減少傾向にある。</a:t>
          </a:r>
          <a:endParaRPr lang="en-US" altLang="ja-JP" sz="110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地方債償還額の増加</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想定される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公債費の平準化に努めながら</a:t>
          </a:r>
          <a:r>
            <a:rPr lang="ja-JP" altLang="ja-JP" sz="1100" b="0" i="0" baseline="0">
              <a:solidFill>
                <a:sysClr val="windowText" lastClr="000000"/>
              </a:solidFill>
              <a:effectLst/>
              <a:latin typeface="+mn-lt"/>
              <a:ea typeface="+mn-ea"/>
              <a:cs typeface="+mn-cs"/>
            </a:rPr>
            <a:t>、健全な財政運営に努める。</a:t>
          </a:r>
          <a:endParaRPr lang="ja-JP" altLang="ja-JP" sz="11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3" name="直線コネクタ 33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4" name="テキスト ボックス 33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5" name="直線コネクタ 33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6" name="テキスト ボックス 33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37" name="直線コネクタ 33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38" name="テキスト ボックス 33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39" name="直線コネクタ 33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0" name="テキスト ボックス 33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1" name="直線コネクタ 34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2" name="テキスト ボックス 34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3" name="直線コネクタ 34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4" name="テキスト ボックス 34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139700</xdr:rowOff>
    </xdr:from>
    <xdr:to>
      <xdr:col>7</xdr:col>
      <xdr:colOff>15875</xdr:colOff>
      <xdr:row>81</xdr:row>
      <xdr:rowOff>69850</xdr:rowOff>
    </xdr:to>
    <xdr:cxnSp macro="">
      <xdr:nvCxnSpPr>
        <xdr:cNvPr id="346" name="直線コネクタ 345"/>
        <xdr:cNvCxnSpPr/>
      </xdr:nvCxnSpPr>
      <xdr:spPr>
        <a:xfrm flipV="1">
          <a:off x="4826000" y="124841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47"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48" name="直線コネクタ 347"/>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54627</xdr:rowOff>
    </xdr:from>
    <xdr:ext cx="762000" cy="259045"/>
    <xdr:sp macro="" textlink="">
      <xdr:nvSpPr>
        <xdr:cNvPr id="349" name="公債費最大値テキスト"/>
        <xdr:cNvSpPr txBox="1"/>
      </xdr:nvSpPr>
      <xdr:spPr>
        <a:xfrm>
          <a:off x="49149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72</xdr:row>
      <xdr:rowOff>139700</xdr:rowOff>
    </xdr:from>
    <xdr:to>
      <xdr:col>7</xdr:col>
      <xdr:colOff>104775</xdr:colOff>
      <xdr:row>72</xdr:row>
      <xdr:rowOff>139700</xdr:rowOff>
    </xdr:to>
    <xdr:cxnSp macro="">
      <xdr:nvCxnSpPr>
        <xdr:cNvPr id="350" name="直線コネクタ 349"/>
        <xdr:cNvCxnSpPr/>
      </xdr:nvCxnSpPr>
      <xdr:spPr>
        <a:xfrm>
          <a:off x="4737100" y="1248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57150</xdr:rowOff>
    </xdr:to>
    <xdr:cxnSp macro="">
      <xdr:nvCxnSpPr>
        <xdr:cNvPr id="351" name="直線コネクタ 350"/>
        <xdr:cNvCxnSpPr/>
      </xdr:nvCxnSpPr>
      <xdr:spPr>
        <a:xfrm>
          <a:off x="3987800" y="13119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54627</xdr:rowOff>
    </xdr:from>
    <xdr:ext cx="762000" cy="259045"/>
    <xdr:sp macro="" textlink="">
      <xdr:nvSpPr>
        <xdr:cNvPr id="352" name="公債費平均値テキスト"/>
        <xdr:cNvSpPr txBox="1"/>
      </xdr:nvSpPr>
      <xdr:spPr>
        <a:xfrm>
          <a:off x="4914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53" name="フローチャート : 判断 352"/>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127000</xdr:rowOff>
    </xdr:to>
    <xdr:cxnSp macro="">
      <xdr:nvCxnSpPr>
        <xdr:cNvPr id="354" name="直線コネクタ 353"/>
        <xdr:cNvCxnSpPr/>
      </xdr:nvCxnSpPr>
      <xdr:spPr>
        <a:xfrm flipV="1">
          <a:off x="3098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95250</xdr:rowOff>
    </xdr:from>
    <xdr:to>
      <xdr:col>5</xdr:col>
      <xdr:colOff>600075</xdr:colOff>
      <xdr:row>78</xdr:row>
      <xdr:rowOff>25400</xdr:rowOff>
    </xdr:to>
    <xdr:sp macro="" textlink="">
      <xdr:nvSpPr>
        <xdr:cNvPr id="355" name="フローチャート : 判断 354"/>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56" name="テキスト ボックス 355"/>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0</xdr:rowOff>
    </xdr:from>
    <xdr:to>
      <xdr:col>4</xdr:col>
      <xdr:colOff>346075</xdr:colOff>
      <xdr:row>76</xdr:row>
      <xdr:rowOff>127000</xdr:rowOff>
    </xdr:to>
    <xdr:cxnSp macro="">
      <xdr:nvCxnSpPr>
        <xdr:cNvPr id="357" name="直線コネクタ 356"/>
        <xdr:cNvCxnSpPr/>
      </xdr:nvCxnSpPr>
      <xdr:spPr>
        <a:xfrm>
          <a:off x="2209800" y="13030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107950</xdr:rowOff>
    </xdr:from>
    <xdr:to>
      <xdr:col>4</xdr:col>
      <xdr:colOff>396875</xdr:colOff>
      <xdr:row>78</xdr:row>
      <xdr:rowOff>38100</xdr:rowOff>
    </xdr:to>
    <xdr:sp macro="" textlink="">
      <xdr:nvSpPr>
        <xdr:cNvPr id="358" name="フローチャート : 判断 357"/>
        <xdr:cNvSpPr/>
      </xdr:nvSpPr>
      <xdr:spPr>
        <a:xfrm>
          <a:off x="3048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22877</xdr:rowOff>
    </xdr:from>
    <xdr:ext cx="762000" cy="259045"/>
    <xdr:sp macro="" textlink="">
      <xdr:nvSpPr>
        <xdr:cNvPr id="359" name="テキスト ボックス 358"/>
        <xdr:cNvSpPr txBox="1"/>
      </xdr:nvSpPr>
      <xdr:spPr>
        <a:xfrm>
          <a:off x="2717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0</xdr:rowOff>
    </xdr:from>
    <xdr:to>
      <xdr:col>3</xdr:col>
      <xdr:colOff>142875</xdr:colOff>
      <xdr:row>76</xdr:row>
      <xdr:rowOff>50800</xdr:rowOff>
    </xdr:to>
    <xdr:cxnSp macro="">
      <xdr:nvCxnSpPr>
        <xdr:cNvPr id="360" name="直線コネクタ 359"/>
        <xdr:cNvCxnSpPr/>
      </xdr:nvCxnSpPr>
      <xdr:spPr>
        <a:xfrm flipV="1">
          <a:off x="1320800" y="1303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88900</xdr:rowOff>
    </xdr:from>
    <xdr:to>
      <xdr:col>3</xdr:col>
      <xdr:colOff>193675</xdr:colOff>
      <xdr:row>77</xdr:row>
      <xdr:rowOff>19050</xdr:rowOff>
    </xdr:to>
    <xdr:sp macro="" textlink="">
      <xdr:nvSpPr>
        <xdr:cNvPr id="361" name="フローチャート : 判断 360"/>
        <xdr:cNvSpPr/>
      </xdr:nvSpPr>
      <xdr:spPr>
        <a:xfrm>
          <a:off x="2159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3827</xdr:rowOff>
    </xdr:from>
    <xdr:ext cx="762000" cy="259045"/>
    <xdr:sp macro="" textlink="">
      <xdr:nvSpPr>
        <xdr:cNvPr id="362" name="テキスト ボックス 361"/>
        <xdr:cNvSpPr txBox="1"/>
      </xdr:nvSpPr>
      <xdr:spPr>
        <a:xfrm>
          <a:off x="1828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63" name="フローチャート : 判断 36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64" name="テキスト ボックス 363"/>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5" name="テキスト ボックス 36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6" name="テキスト ボックス 36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7" name="テキスト ボックス 36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8" name="テキスト ボックス 36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69" name="テキスト ボックス 36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6350</xdr:rowOff>
    </xdr:from>
    <xdr:to>
      <xdr:col>7</xdr:col>
      <xdr:colOff>66675</xdr:colOff>
      <xdr:row>77</xdr:row>
      <xdr:rowOff>107950</xdr:rowOff>
    </xdr:to>
    <xdr:sp macro="" textlink="">
      <xdr:nvSpPr>
        <xdr:cNvPr id="370" name="円/楕円 369"/>
        <xdr:cNvSpPr/>
      </xdr:nvSpPr>
      <xdr:spPr>
        <a:xfrm>
          <a:off x="47752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22877</xdr:rowOff>
    </xdr:from>
    <xdr:ext cx="762000" cy="259045"/>
    <xdr:sp macro="" textlink="">
      <xdr:nvSpPr>
        <xdr:cNvPr id="371" name="公債費該当値テキスト"/>
        <xdr:cNvSpPr txBox="1"/>
      </xdr:nvSpPr>
      <xdr:spPr>
        <a:xfrm>
          <a:off x="49149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72" name="円/楕円 371"/>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73" name="テキスト ボックス 372"/>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74" name="円/楕円 37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75" name="テキスト ボックス 37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120650</xdr:rowOff>
    </xdr:from>
    <xdr:to>
      <xdr:col>3</xdr:col>
      <xdr:colOff>193675</xdr:colOff>
      <xdr:row>76</xdr:row>
      <xdr:rowOff>50800</xdr:rowOff>
    </xdr:to>
    <xdr:sp macro="" textlink="">
      <xdr:nvSpPr>
        <xdr:cNvPr id="376" name="円/楕円 375"/>
        <xdr:cNvSpPr/>
      </xdr:nvSpPr>
      <xdr:spPr>
        <a:xfrm>
          <a:off x="2159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60977</xdr:rowOff>
    </xdr:from>
    <xdr:ext cx="762000" cy="259045"/>
    <xdr:sp macro="" textlink="">
      <xdr:nvSpPr>
        <xdr:cNvPr id="377" name="テキスト ボックス 376"/>
        <xdr:cNvSpPr txBox="1"/>
      </xdr:nvSpPr>
      <xdr:spPr>
        <a:xfrm>
          <a:off x="1828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78" name="円/楕円 377"/>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111777</xdr:rowOff>
    </xdr:from>
    <xdr:ext cx="762000" cy="259045"/>
    <xdr:sp macro="" textlink="">
      <xdr:nvSpPr>
        <xdr:cNvPr id="379" name="テキスト ボックス 378"/>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0" name="正方形/長方形 37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1" name="正方形/長方形 38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2" name="正方形/長方形 38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3" name="正方形/長方形 38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4" name="正方形/長方形 38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5" name="正方形/長方形 38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6" name="正方形/長方形 38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7" name="正方形/長方形 38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88" name="テキスト ボックス 38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・公債費以外の経常収支比率に占める割合は、行財政改革の取組等により減少傾向にあり、都道府県平均よりも低い水準となっている。</a:t>
          </a:r>
          <a:endParaRPr lang="ja-JP" altLang="ja-JP" sz="1300">
            <a:effectLst/>
          </a:endParaRPr>
        </a:p>
        <a:p>
          <a:pPr rtl="0"/>
          <a:r>
            <a:rPr lang="ja-JP" altLang="ja-JP" sz="1300" b="0" i="0" baseline="0">
              <a:solidFill>
                <a:schemeClr val="dk1"/>
              </a:solidFill>
              <a:effectLst/>
              <a:latin typeface="+mn-lt"/>
              <a:ea typeface="+mn-ea"/>
              <a:cs typeface="+mn-cs"/>
            </a:rPr>
            <a:t>・引き続き「新」行財政改革プラン</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に基づき、健全な財政運営に努める。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89" name="テキスト ボックス 38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0" name="直線コネクタ 38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1" name="テキスト ボックス 39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2" name="直線コネクタ 39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3" name="テキスト ボックス 39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4" name="直線コネクタ 39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5" name="テキスト ボックス 39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6" name="直線コネクタ 39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397" name="テキスト ボックス 39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398" name="直線コネクタ 39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399" name="テキスト ボックス 39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0" name="直線コネクタ 39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1" name="テキスト ボックス 40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2" name="直線コネクタ 40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3" name="テキスト ボックス 40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43180</xdr:rowOff>
    </xdr:from>
    <xdr:to>
      <xdr:col>24</xdr:col>
      <xdr:colOff>22225</xdr:colOff>
      <xdr:row>81</xdr:row>
      <xdr:rowOff>69850</xdr:rowOff>
    </xdr:to>
    <xdr:cxnSp macro="">
      <xdr:nvCxnSpPr>
        <xdr:cNvPr id="405" name="直線コネクタ 404"/>
        <xdr:cNvCxnSpPr/>
      </xdr:nvCxnSpPr>
      <xdr:spPr>
        <a:xfrm flipV="1">
          <a:off x="16510000" y="127304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41927</xdr:rowOff>
    </xdr:from>
    <xdr:ext cx="762000" cy="259045"/>
    <xdr:sp macro="" textlink="">
      <xdr:nvSpPr>
        <xdr:cNvPr id="40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619125</xdr:colOff>
      <xdr:row>81</xdr:row>
      <xdr:rowOff>69850</xdr:rowOff>
    </xdr:from>
    <xdr:to>
      <xdr:col>24</xdr:col>
      <xdr:colOff>111125</xdr:colOff>
      <xdr:row>81</xdr:row>
      <xdr:rowOff>69850</xdr:rowOff>
    </xdr:to>
    <xdr:cxnSp macro="">
      <xdr:nvCxnSpPr>
        <xdr:cNvPr id="407" name="直線コネクタ 40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129557</xdr:rowOff>
    </xdr:from>
    <xdr:ext cx="762000" cy="259045"/>
    <xdr:sp macro="" textlink="">
      <xdr:nvSpPr>
        <xdr:cNvPr id="408"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619125</xdr:colOff>
      <xdr:row>74</xdr:row>
      <xdr:rowOff>43180</xdr:rowOff>
    </xdr:from>
    <xdr:to>
      <xdr:col>24</xdr:col>
      <xdr:colOff>111125</xdr:colOff>
      <xdr:row>74</xdr:row>
      <xdr:rowOff>43180</xdr:rowOff>
    </xdr:to>
    <xdr:cxnSp macro="">
      <xdr:nvCxnSpPr>
        <xdr:cNvPr id="409" name="直線コネクタ 408"/>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31750</xdr:rowOff>
    </xdr:from>
    <xdr:to>
      <xdr:col>24</xdr:col>
      <xdr:colOff>22225</xdr:colOff>
      <xdr:row>79</xdr:row>
      <xdr:rowOff>138430</xdr:rowOff>
    </xdr:to>
    <xdr:cxnSp macro="">
      <xdr:nvCxnSpPr>
        <xdr:cNvPr id="410" name="直線コネクタ 409"/>
        <xdr:cNvCxnSpPr/>
      </xdr:nvCxnSpPr>
      <xdr:spPr>
        <a:xfrm flipV="1">
          <a:off x="15671800" y="1357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43197</xdr:rowOff>
    </xdr:from>
    <xdr:ext cx="762000" cy="259045"/>
    <xdr:sp macro="" textlink="">
      <xdr:nvSpPr>
        <xdr:cNvPr id="411"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26670</xdr:rowOff>
    </xdr:from>
    <xdr:to>
      <xdr:col>24</xdr:col>
      <xdr:colOff>73025</xdr:colOff>
      <xdr:row>77</xdr:row>
      <xdr:rowOff>128270</xdr:rowOff>
    </xdr:to>
    <xdr:sp macro="" textlink="">
      <xdr:nvSpPr>
        <xdr:cNvPr id="412" name="フローチャート : 判断 411"/>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85089</xdr:rowOff>
    </xdr:from>
    <xdr:to>
      <xdr:col>22</xdr:col>
      <xdr:colOff>555625</xdr:colOff>
      <xdr:row>79</xdr:row>
      <xdr:rowOff>138430</xdr:rowOff>
    </xdr:to>
    <xdr:cxnSp macro="">
      <xdr:nvCxnSpPr>
        <xdr:cNvPr id="413" name="直線コネクタ 412"/>
        <xdr:cNvCxnSpPr/>
      </xdr:nvCxnSpPr>
      <xdr:spPr>
        <a:xfrm>
          <a:off x="14782800" y="13629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102870</xdr:rowOff>
    </xdr:from>
    <xdr:to>
      <xdr:col>22</xdr:col>
      <xdr:colOff>606425</xdr:colOff>
      <xdr:row>78</xdr:row>
      <xdr:rowOff>33020</xdr:rowOff>
    </xdr:to>
    <xdr:sp macro="" textlink="">
      <xdr:nvSpPr>
        <xdr:cNvPr id="414" name="フローチャート : 判断 413"/>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43197</xdr:rowOff>
    </xdr:from>
    <xdr:ext cx="736600" cy="259045"/>
    <xdr:sp macro="" textlink="">
      <xdr:nvSpPr>
        <xdr:cNvPr id="415" name="テキスト ボックス 414"/>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1270</xdr:rowOff>
    </xdr:from>
    <xdr:to>
      <xdr:col>21</xdr:col>
      <xdr:colOff>352425</xdr:colOff>
      <xdr:row>79</xdr:row>
      <xdr:rowOff>85089</xdr:rowOff>
    </xdr:to>
    <xdr:cxnSp macro="">
      <xdr:nvCxnSpPr>
        <xdr:cNvPr id="416" name="直線コネクタ 415"/>
        <xdr:cNvCxnSpPr/>
      </xdr:nvCxnSpPr>
      <xdr:spPr>
        <a:xfrm>
          <a:off x="13893800" y="135458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57150</xdr:rowOff>
    </xdr:from>
    <xdr:to>
      <xdr:col>21</xdr:col>
      <xdr:colOff>403225</xdr:colOff>
      <xdr:row>77</xdr:row>
      <xdr:rowOff>158750</xdr:rowOff>
    </xdr:to>
    <xdr:sp macro="" textlink="">
      <xdr:nvSpPr>
        <xdr:cNvPr id="417" name="フローチャート : 判断 416"/>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168927</xdr:rowOff>
    </xdr:from>
    <xdr:ext cx="762000" cy="259045"/>
    <xdr:sp macro="" textlink="">
      <xdr:nvSpPr>
        <xdr:cNvPr id="418" name="テキスト ボックス 417"/>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1270</xdr:rowOff>
    </xdr:from>
    <xdr:to>
      <xdr:col>20</xdr:col>
      <xdr:colOff>149225</xdr:colOff>
      <xdr:row>80</xdr:row>
      <xdr:rowOff>66039</xdr:rowOff>
    </xdr:to>
    <xdr:cxnSp macro="">
      <xdr:nvCxnSpPr>
        <xdr:cNvPr id="419" name="直線コネクタ 418"/>
        <xdr:cNvCxnSpPr/>
      </xdr:nvCxnSpPr>
      <xdr:spPr>
        <a:xfrm flipV="1">
          <a:off x="13004800" y="135458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137161</xdr:rowOff>
    </xdr:from>
    <xdr:to>
      <xdr:col>20</xdr:col>
      <xdr:colOff>200025</xdr:colOff>
      <xdr:row>77</xdr:row>
      <xdr:rowOff>67311</xdr:rowOff>
    </xdr:to>
    <xdr:sp macro="" textlink="">
      <xdr:nvSpPr>
        <xdr:cNvPr id="420" name="フローチャート : 判断 419"/>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77487</xdr:rowOff>
    </xdr:from>
    <xdr:ext cx="762000" cy="259045"/>
    <xdr:sp macro="" textlink="">
      <xdr:nvSpPr>
        <xdr:cNvPr id="421" name="テキスト ボックス 420"/>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38100</xdr:rowOff>
    </xdr:from>
    <xdr:to>
      <xdr:col>18</xdr:col>
      <xdr:colOff>682625</xdr:colOff>
      <xdr:row>78</xdr:row>
      <xdr:rowOff>139700</xdr:rowOff>
    </xdr:to>
    <xdr:sp macro="" textlink="">
      <xdr:nvSpPr>
        <xdr:cNvPr id="422" name="フローチャート : 判断 421"/>
        <xdr:cNvSpPr/>
      </xdr:nvSpPr>
      <xdr:spPr>
        <a:xfrm>
          <a:off x="12954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149877</xdr:rowOff>
    </xdr:from>
    <xdr:ext cx="762000" cy="259045"/>
    <xdr:sp macro="" textlink="">
      <xdr:nvSpPr>
        <xdr:cNvPr id="423" name="テキスト ボックス 422"/>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4" name="テキスト ボックス 42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5" name="テキスト ボックス 42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6" name="テキスト ボックス 42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7" name="テキスト ボックス 42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8" name="テキスト ボックス 42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78</xdr:row>
      <xdr:rowOff>152400</xdr:rowOff>
    </xdr:from>
    <xdr:to>
      <xdr:col>24</xdr:col>
      <xdr:colOff>73025</xdr:colOff>
      <xdr:row>79</xdr:row>
      <xdr:rowOff>82550</xdr:rowOff>
    </xdr:to>
    <xdr:sp macro="" textlink="">
      <xdr:nvSpPr>
        <xdr:cNvPr id="429" name="円/楕円 428"/>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124477</xdr:rowOff>
    </xdr:from>
    <xdr:ext cx="762000" cy="259045"/>
    <xdr:sp macro="" textlink="">
      <xdr:nvSpPr>
        <xdr:cNvPr id="430"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87630</xdr:rowOff>
    </xdr:from>
    <xdr:to>
      <xdr:col>22</xdr:col>
      <xdr:colOff>606425</xdr:colOff>
      <xdr:row>80</xdr:row>
      <xdr:rowOff>17780</xdr:rowOff>
    </xdr:to>
    <xdr:sp macro="" textlink="">
      <xdr:nvSpPr>
        <xdr:cNvPr id="431" name="円/楕円 430"/>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2557</xdr:rowOff>
    </xdr:from>
    <xdr:ext cx="736600" cy="259045"/>
    <xdr:sp macro="" textlink="">
      <xdr:nvSpPr>
        <xdr:cNvPr id="432" name="テキスト ボックス 431"/>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34289</xdr:rowOff>
    </xdr:from>
    <xdr:to>
      <xdr:col>21</xdr:col>
      <xdr:colOff>403225</xdr:colOff>
      <xdr:row>79</xdr:row>
      <xdr:rowOff>135889</xdr:rowOff>
    </xdr:to>
    <xdr:sp macro="" textlink="">
      <xdr:nvSpPr>
        <xdr:cNvPr id="433" name="円/楕円 432"/>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120666</xdr:rowOff>
    </xdr:from>
    <xdr:ext cx="762000" cy="259045"/>
    <xdr:sp macro="" textlink="">
      <xdr:nvSpPr>
        <xdr:cNvPr id="434" name="テキスト ボックス 433"/>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121920</xdr:rowOff>
    </xdr:from>
    <xdr:to>
      <xdr:col>20</xdr:col>
      <xdr:colOff>200025</xdr:colOff>
      <xdr:row>79</xdr:row>
      <xdr:rowOff>52070</xdr:rowOff>
    </xdr:to>
    <xdr:sp macro="" textlink="">
      <xdr:nvSpPr>
        <xdr:cNvPr id="435" name="円/楕円 434"/>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36847</xdr:rowOff>
    </xdr:from>
    <xdr:ext cx="762000" cy="259045"/>
    <xdr:sp macro="" textlink="">
      <xdr:nvSpPr>
        <xdr:cNvPr id="436" name="テキスト ボックス 435"/>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581025</xdr:colOff>
      <xdr:row>80</xdr:row>
      <xdr:rowOff>15239</xdr:rowOff>
    </xdr:from>
    <xdr:to>
      <xdr:col>18</xdr:col>
      <xdr:colOff>682625</xdr:colOff>
      <xdr:row>80</xdr:row>
      <xdr:rowOff>116839</xdr:rowOff>
    </xdr:to>
    <xdr:sp macro="" textlink="">
      <xdr:nvSpPr>
        <xdr:cNvPr id="437" name="円/楕円 436"/>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101616</xdr:rowOff>
    </xdr:from>
    <xdr:ext cx="762000" cy="259045"/>
    <xdr:sp macro="" textlink="">
      <xdr:nvSpPr>
        <xdr:cNvPr id="438" name="テキスト ボックス 437"/>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71331</xdr:rowOff>
    </xdr:from>
    <xdr:to>
      <xdr:col>4</xdr:col>
      <xdr:colOff>1117600</xdr:colOff>
      <xdr:row>19</xdr:row>
      <xdr:rowOff>66040</xdr:rowOff>
    </xdr:to>
    <xdr:cxnSp macro="">
      <xdr:nvCxnSpPr>
        <xdr:cNvPr id="47" name="直線コネクタ 46"/>
        <xdr:cNvCxnSpPr/>
      </xdr:nvCxnSpPr>
      <xdr:spPr bwMode="auto">
        <a:xfrm flipV="1">
          <a:off x="5651500" y="2176356"/>
          <a:ext cx="0" cy="11948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38117</xdr:rowOff>
    </xdr:from>
    <xdr:ext cx="762000" cy="259045"/>
    <xdr:sp macro="" textlink="">
      <xdr:nvSpPr>
        <xdr:cNvPr id="48" name="人口1人当たり決算額の推移最小値テキスト130"/>
        <xdr:cNvSpPr txBox="1"/>
      </xdr:nvSpPr>
      <xdr:spPr>
        <a:xfrm>
          <a:off x="57404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117,325</a:t>
          </a:r>
          <a:endParaRPr kumimoji="1" lang="ja-JP" altLang="en-US" sz="1000" b="1">
            <a:latin typeface="ＭＳ Ｐゴシック"/>
          </a:endParaRPr>
        </a:p>
      </xdr:txBody>
    </xdr:sp>
    <xdr:clientData/>
  </xdr:oneCellAnchor>
  <xdr:twoCellAnchor>
    <xdr:from>
      <xdr:col>4</xdr:col>
      <xdr:colOff>1028700</xdr:colOff>
      <xdr:row>19</xdr:row>
      <xdr:rowOff>66040</xdr:rowOff>
    </xdr:from>
    <xdr:to>
      <xdr:col>5</xdr:col>
      <xdr:colOff>73025</xdr:colOff>
      <xdr:row>19</xdr:row>
      <xdr:rowOff>66040</xdr:rowOff>
    </xdr:to>
    <xdr:cxnSp macro="">
      <xdr:nvCxnSpPr>
        <xdr:cNvPr id="49" name="直線コネクタ 48"/>
        <xdr:cNvCxnSpPr/>
      </xdr:nvCxnSpPr>
      <xdr:spPr bwMode="auto">
        <a:xfrm>
          <a:off x="5562600" y="3371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157708</xdr:rowOff>
    </xdr:from>
    <xdr:ext cx="762000" cy="259045"/>
    <xdr:sp macro="" textlink="">
      <xdr:nvSpPr>
        <xdr:cNvPr id="50" name="人口1人当たり決算額の推移最大値テキスト130"/>
        <xdr:cNvSpPr txBox="1"/>
      </xdr:nvSpPr>
      <xdr:spPr>
        <a:xfrm>
          <a:off x="5740400" y="19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153,913</a:t>
          </a:r>
          <a:endParaRPr kumimoji="1" lang="ja-JP" altLang="en-US" sz="1000" b="1">
            <a:latin typeface="ＭＳ Ｐゴシック"/>
          </a:endParaRPr>
        </a:p>
      </xdr:txBody>
    </xdr:sp>
    <xdr:clientData/>
  </xdr:oneCellAnchor>
  <xdr:twoCellAnchor>
    <xdr:from>
      <xdr:col>4</xdr:col>
      <xdr:colOff>1028700</xdr:colOff>
      <xdr:row>12</xdr:row>
      <xdr:rowOff>71331</xdr:rowOff>
    </xdr:from>
    <xdr:to>
      <xdr:col>5</xdr:col>
      <xdr:colOff>73025</xdr:colOff>
      <xdr:row>12</xdr:row>
      <xdr:rowOff>71331</xdr:rowOff>
    </xdr:to>
    <xdr:cxnSp macro="">
      <xdr:nvCxnSpPr>
        <xdr:cNvPr id="51" name="直線コネクタ 50"/>
        <xdr:cNvCxnSpPr/>
      </xdr:nvCxnSpPr>
      <xdr:spPr bwMode="auto">
        <a:xfrm>
          <a:off x="5562600" y="21763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76752</xdr:rowOff>
    </xdr:from>
    <xdr:to>
      <xdr:col>4</xdr:col>
      <xdr:colOff>1117600</xdr:colOff>
      <xdr:row>18</xdr:row>
      <xdr:rowOff>109866</xdr:rowOff>
    </xdr:to>
    <xdr:cxnSp macro="">
      <xdr:nvCxnSpPr>
        <xdr:cNvPr id="52" name="直線コネクタ 51"/>
        <xdr:cNvCxnSpPr/>
      </xdr:nvCxnSpPr>
      <xdr:spPr bwMode="auto">
        <a:xfrm>
          <a:off x="5003800" y="3039027"/>
          <a:ext cx="647700" cy="20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58840</xdr:rowOff>
    </xdr:from>
    <xdr:ext cx="762000" cy="259045"/>
    <xdr:sp macro="" textlink="">
      <xdr:nvSpPr>
        <xdr:cNvPr id="53" name="人口1人当たり決算額の推移平均値テキスト130"/>
        <xdr:cNvSpPr txBox="1"/>
      </xdr:nvSpPr>
      <xdr:spPr>
        <a:xfrm>
          <a:off x="5740400" y="284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42313</xdr:rowOff>
    </xdr:from>
    <xdr:to>
      <xdr:col>5</xdr:col>
      <xdr:colOff>34925</xdr:colOff>
      <xdr:row>17</xdr:row>
      <xdr:rowOff>143913</xdr:rowOff>
    </xdr:to>
    <xdr:sp macro="" textlink="">
      <xdr:nvSpPr>
        <xdr:cNvPr id="54" name="フローチャート : 判断 53"/>
        <xdr:cNvSpPr/>
      </xdr:nvSpPr>
      <xdr:spPr bwMode="auto">
        <a:xfrm>
          <a:off x="5600700" y="300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1346</xdr:rowOff>
    </xdr:from>
    <xdr:to>
      <xdr:col>4</xdr:col>
      <xdr:colOff>469900</xdr:colOff>
      <xdr:row>17</xdr:row>
      <xdr:rowOff>76752</xdr:rowOff>
    </xdr:to>
    <xdr:cxnSp macro="">
      <xdr:nvCxnSpPr>
        <xdr:cNvPr id="55" name="直線コネクタ 54"/>
        <xdr:cNvCxnSpPr/>
      </xdr:nvCxnSpPr>
      <xdr:spPr bwMode="auto">
        <a:xfrm>
          <a:off x="4305300" y="2963621"/>
          <a:ext cx="698500" cy="7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65499</xdr:rowOff>
    </xdr:from>
    <xdr:to>
      <xdr:col>4</xdr:col>
      <xdr:colOff>520700</xdr:colOff>
      <xdr:row>16</xdr:row>
      <xdr:rowOff>167099</xdr:rowOff>
    </xdr:to>
    <xdr:sp macro="" textlink="">
      <xdr:nvSpPr>
        <xdr:cNvPr id="56" name="フローチャート : 判断 55"/>
        <xdr:cNvSpPr/>
      </xdr:nvSpPr>
      <xdr:spPr bwMode="auto">
        <a:xfrm>
          <a:off x="4953000" y="2856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5826</xdr:rowOff>
    </xdr:from>
    <xdr:ext cx="736600" cy="259045"/>
    <xdr:sp macro="" textlink="">
      <xdr:nvSpPr>
        <xdr:cNvPr id="57" name="テキスト ボックス 56"/>
        <xdr:cNvSpPr txBox="1"/>
      </xdr:nvSpPr>
      <xdr:spPr>
        <a:xfrm>
          <a:off x="4622800" y="262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157872</xdr:rowOff>
    </xdr:from>
    <xdr:to>
      <xdr:col>3</xdr:col>
      <xdr:colOff>904875</xdr:colOff>
      <xdr:row>17</xdr:row>
      <xdr:rowOff>1346</xdr:rowOff>
    </xdr:to>
    <xdr:cxnSp macro="">
      <xdr:nvCxnSpPr>
        <xdr:cNvPr id="58" name="直線コネクタ 57"/>
        <xdr:cNvCxnSpPr/>
      </xdr:nvCxnSpPr>
      <xdr:spPr bwMode="auto">
        <a:xfrm>
          <a:off x="3606800" y="2948697"/>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139109</xdr:rowOff>
    </xdr:from>
    <xdr:to>
      <xdr:col>3</xdr:col>
      <xdr:colOff>955675</xdr:colOff>
      <xdr:row>16</xdr:row>
      <xdr:rowOff>69259</xdr:rowOff>
    </xdr:to>
    <xdr:sp macro="" textlink="">
      <xdr:nvSpPr>
        <xdr:cNvPr id="59" name="フローチャート : 判断 58"/>
        <xdr:cNvSpPr/>
      </xdr:nvSpPr>
      <xdr:spPr bwMode="auto">
        <a:xfrm>
          <a:off x="4254500" y="2758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79436</xdr:rowOff>
    </xdr:from>
    <xdr:ext cx="762000" cy="259045"/>
    <xdr:sp macro="" textlink="">
      <xdr:nvSpPr>
        <xdr:cNvPr id="60" name="テキスト ボックス 59"/>
        <xdr:cNvSpPr txBox="1"/>
      </xdr:nvSpPr>
      <xdr:spPr>
        <a:xfrm>
          <a:off x="3924300" y="25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121133</xdr:rowOff>
    </xdr:from>
    <xdr:to>
      <xdr:col>3</xdr:col>
      <xdr:colOff>206375</xdr:colOff>
      <xdr:row>16</xdr:row>
      <xdr:rowOff>157872</xdr:rowOff>
    </xdr:to>
    <xdr:cxnSp macro="">
      <xdr:nvCxnSpPr>
        <xdr:cNvPr id="61" name="直線コネクタ 60"/>
        <xdr:cNvCxnSpPr/>
      </xdr:nvCxnSpPr>
      <xdr:spPr bwMode="auto">
        <a:xfrm>
          <a:off x="2908300" y="2911958"/>
          <a:ext cx="698500" cy="36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170492</xdr:rowOff>
    </xdr:from>
    <xdr:to>
      <xdr:col>3</xdr:col>
      <xdr:colOff>257175</xdr:colOff>
      <xdr:row>16</xdr:row>
      <xdr:rowOff>100642</xdr:rowOff>
    </xdr:to>
    <xdr:sp macro="" textlink="">
      <xdr:nvSpPr>
        <xdr:cNvPr id="62" name="フローチャート : 判断 61"/>
        <xdr:cNvSpPr/>
      </xdr:nvSpPr>
      <xdr:spPr bwMode="auto">
        <a:xfrm>
          <a:off x="3556000" y="2789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110819</xdr:rowOff>
    </xdr:from>
    <xdr:ext cx="762000" cy="259045"/>
    <xdr:sp macro="" textlink="">
      <xdr:nvSpPr>
        <xdr:cNvPr id="63" name="テキスト ボックス 62"/>
        <xdr:cNvSpPr txBox="1"/>
      </xdr:nvSpPr>
      <xdr:spPr>
        <a:xfrm>
          <a:off x="3225800" y="25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77093</xdr:rowOff>
    </xdr:from>
    <xdr:to>
      <xdr:col>2</xdr:col>
      <xdr:colOff>692150</xdr:colOff>
      <xdr:row>16</xdr:row>
      <xdr:rowOff>7243</xdr:rowOff>
    </xdr:to>
    <xdr:sp macro="" textlink="">
      <xdr:nvSpPr>
        <xdr:cNvPr id="64" name="フローチャート : 判断 63"/>
        <xdr:cNvSpPr/>
      </xdr:nvSpPr>
      <xdr:spPr bwMode="auto">
        <a:xfrm>
          <a:off x="2857500" y="2696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17420</xdr:rowOff>
    </xdr:from>
    <xdr:ext cx="762000" cy="259045"/>
    <xdr:sp macro="" textlink="">
      <xdr:nvSpPr>
        <xdr:cNvPr id="65" name="テキスト ボックス 64"/>
        <xdr:cNvSpPr txBox="1"/>
      </xdr:nvSpPr>
      <xdr:spPr>
        <a:xfrm>
          <a:off x="2527300" y="24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59066</xdr:rowOff>
    </xdr:from>
    <xdr:to>
      <xdr:col>5</xdr:col>
      <xdr:colOff>34925</xdr:colOff>
      <xdr:row>18</xdr:row>
      <xdr:rowOff>160666</xdr:rowOff>
    </xdr:to>
    <xdr:sp macro="" textlink="">
      <xdr:nvSpPr>
        <xdr:cNvPr id="71" name="円/楕円 70"/>
        <xdr:cNvSpPr/>
      </xdr:nvSpPr>
      <xdr:spPr bwMode="auto">
        <a:xfrm>
          <a:off x="5600700" y="3192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31143</xdr:rowOff>
    </xdr:from>
    <xdr:ext cx="762000" cy="259045"/>
    <xdr:sp macro="" textlink="">
      <xdr:nvSpPr>
        <xdr:cNvPr id="72" name="人口1人当たり決算額の推移該当値テキスト130"/>
        <xdr:cNvSpPr txBox="1"/>
      </xdr:nvSpPr>
      <xdr:spPr>
        <a:xfrm>
          <a:off x="5740400" y="31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25952</xdr:rowOff>
    </xdr:from>
    <xdr:to>
      <xdr:col>4</xdr:col>
      <xdr:colOff>520700</xdr:colOff>
      <xdr:row>17</xdr:row>
      <xdr:rowOff>127552</xdr:rowOff>
    </xdr:to>
    <xdr:sp macro="" textlink="">
      <xdr:nvSpPr>
        <xdr:cNvPr id="73" name="円/楕円 72"/>
        <xdr:cNvSpPr/>
      </xdr:nvSpPr>
      <xdr:spPr bwMode="auto">
        <a:xfrm>
          <a:off x="4953000" y="2988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112329</xdr:rowOff>
    </xdr:from>
    <xdr:ext cx="736600" cy="259045"/>
    <xdr:sp macro="" textlink="">
      <xdr:nvSpPr>
        <xdr:cNvPr id="74" name="テキスト ボックス 73"/>
        <xdr:cNvSpPr txBox="1"/>
      </xdr:nvSpPr>
      <xdr:spPr>
        <a:xfrm>
          <a:off x="4622800" y="3074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121996</xdr:rowOff>
    </xdr:from>
    <xdr:to>
      <xdr:col>3</xdr:col>
      <xdr:colOff>955675</xdr:colOff>
      <xdr:row>17</xdr:row>
      <xdr:rowOff>52146</xdr:rowOff>
    </xdr:to>
    <xdr:sp macro="" textlink="">
      <xdr:nvSpPr>
        <xdr:cNvPr id="75" name="円/楕円 74"/>
        <xdr:cNvSpPr/>
      </xdr:nvSpPr>
      <xdr:spPr bwMode="auto">
        <a:xfrm>
          <a:off x="4254500" y="291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36923</xdr:rowOff>
    </xdr:from>
    <xdr:ext cx="762000" cy="259045"/>
    <xdr:sp macro="" textlink="">
      <xdr:nvSpPr>
        <xdr:cNvPr id="76" name="テキスト ボックス 75"/>
        <xdr:cNvSpPr txBox="1"/>
      </xdr:nvSpPr>
      <xdr:spPr>
        <a:xfrm>
          <a:off x="39243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107072</xdr:rowOff>
    </xdr:from>
    <xdr:to>
      <xdr:col>3</xdr:col>
      <xdr:colOff>257175</xdr:colOff>
      <xdr:row>17</xdr:row>
      <xdr:rowOff>37222</xdr:rowOff>
    </xdr:to>
    <xdr:sp macro="" textlink="">
      <xdr:nvSpPr>
        <xdr:cNvPr id="77" name="円/楕円 76"/>
        <xdr:cNvSpPr/>
      </xdr:nvSpPr>
      <xdr:spPr bwMode="auto">
        <a:xfrm>
          <a:off x="3556000" y="289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21999</xdr:rowOff>
    </xdr:from>
    <xdr:ext cx="762000" cy="259045"/>
    <xdr:sp macro="" textlink="">
      <xdr:nvSpPr>
        <xdr:cNvPr id="78" name="テキスト ボックス 77"/>
        <xdr:cNvSpPr txBox="1"/>
      </xdr:nvSpPr>
      <xdr:spPr>
        <a:xfrm>
          <a:off x="3225800" y="298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70333</xdr:rowOff>
    </xdr:from>
    <xdr:to>
      <xdr:col>2</xdr:col>
      <xdr:colOff>692150</xdr:colOff>
      <xdr:row>17</xdr:row>
      <xdr:rowOff>483</xdr:rowOff>
    </xdr:to>
    <xdr:sp macro="" textlink="">
      <xdr:nvSpPr>
        <xdr:cNvPr id="79" name="円/楕円 78"/>
        <xdr:cNvSpPr/>
      </xdr:nvSpPr>
      <xdr:spPr bwMode="auto">
        <a:xfrm>
          <a:off x="28575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156710</xdr:rowOff>
    </xdr:from>
    <xdr:ext cx="762000" cy="259045"/>
    <xdr:sp macro="" textlink="">
      <xdr:nvSpPr>
        <xdr:cNvPr id="80" name="テキスト ボックス 79"/>
        <xdr:cNvSpPr txBox="1"/>
      </xdr:nvSpPr>
      <xdr:spPr>
        <a:xfrm>
          <a:off x="2527300" y="294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7" name="直線コネクタ 96"/>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99077</xdr:rowOff>
    </xdr:from>
    <xdr:ext cx="762000" cy="259045"/>
    <xdr:sp macro="" textlink="">
      <xdr:nvSpPr>
        <xdr:cNvPr id="98" name="テキスト ボックス 97"/>
        <xdr:cNvSpPr txBox="1"/>
      </xdr:nvSpPr>
      <xdr:spPr>
        <a:xfrm>
          <a:off x="13970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156227</xdr:rowOff>
    </xdr:from>
    <xdr:ext cx="762000" cy="259045"/>
    <xdr:sp macro="" textlink="">
      <xdr:nvSpPr>
        <xdr:cNvPr id="102" name="テキスト ボックス 101"/>
        <xdr:cNvSpPr txBox="1"/>
      </xdr:nvSpPr>
      <xdr:spPr>
        <a:xfrm>
          <a:off x="13970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243243</xdr:rowOff>
    </xdr:from>
    <xdr:to>
      <xdr:col>4</xdr:col>
      <xdr:colOff>1117600</xdr:colOff>
      <xdr:row>37</xdr:row>
      <xdr:rowOff>339484</xdr:rowOff>
    </xdr:to>
    <xdr:cxnSp macro="">
      <xdr:nvCxnSpPr>
        <xdr:cNvPr id="106" name="直線コネクタ 105"/>
        <xdr:cNvCxnSpPr/>
      </xdr:nvCxnSpPr>
      <xdr:spPr bwMode="auto">
        <a:xfrm flipV="1">
          <a:off x="5651500" y="6167793"/>
          <a:ext cx="0" cy="12963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311561</xdr:rowOff>
    </xdr:from>
    <xdr:ext cx="762000" cy="259045"/>
    <xdr:sp macro="" textlink="">
      <xdr:nvSpPr>
        <xdr:cNvPr id="107" name="人口1人当たり決算額の推移最小値テキスト445"/>
        <xdr:cNvSpPr txBox="1"/>
      </xdr:nvSpPr>
      <xdr:spPr>
        <a:xfrm>
          <a:off x="5740400" y="743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28,282</a:t>
          </a:r>
          <a:endParaRPr kumimoji="1" lang="ja-JP" altLang="en-US" sz="1000" b="1">
            <a:latin typeface="ＭＳ Ｐゴシック"/>
          </a:endParaRPr>
        </a:p>
      </xdr:txBody>
    </xdr:sp>
    <xdr:clientData/>
  </xdr:oneCellAnchor>
  <xdr:twoCellAnchor>
    <xdr:from>
      <xdr:col>4</xdr:col>
      <xdr:colOff>1028700</xdr:colOff>
      <xdr:row>37</xdr:row>
      <xdr:rowOff>339484</xdr:rowOff>
    </xdr:from>
    <xdr:to>
      <xdr:col>5</xdr:col>
      <xdr:colOff>73025</xdr:colOff>
      <xdr:row>37</xdr:row>
      <xdr:rowOff>339484</xdr:rowOff>
    </xdr:to>
    <xdr:cxnSp macro="">
      <xdr:nvCxnSpPr>
        <xdr:cNvPr id="108" name="直線コネクタ 107"/>
        <xdr:cNvCxnSpPr/>
      </xdr:nvCxnSpPr>
      <xdr:spPr bwMode="auto">
        <a:xfrm>
          <a:off x="5562600" y="74641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158170</xdr:rowOff>
    </xdr:from>
    <xdr:ext cx="762000" cy="259045"/>
    <xdr:sp macro="" textlink="">
      <xdr:nvSpPr>
        <xdr:cNvPr id="109" name="人口1人当たり決算額の推移最大値テキスト445"/>
        <xdr:cNvSpPr txBox="1"/>
      </xdr:nvSpPr>
      <xdr:spPr>
        <a:xfrm>
          <a:off x="5740400" y="591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50,966</a:t>
          </a:r>
          <a:endParaRPr kumimoji="1" lang="ja-JP" altLang="en-US" sz="1000" b="1">
            <a:latin typeface="ＭＳ Ｐゴシック"/>
          </a:endParaRPr>
        </a:p>
      </xdr:txBody>
    </xdr:sp>
    <xdr:clientData/>
  </xdr:oneCellAnchor>
  <xdr:twoCellAnchor>
    <xdr:from>
      <xdr:col>4</xdr:col>
      <xdr:colOff>1028700</xdr:colOff>
      <xdr:row>33</xdr:row>
      <xdr:rowOff>243243</xdr:rowOff>
    </xdr:from>
    <xdr:to>
      <xdr:col>5</xdr:col>
      <xdr:colOff>73025</xdr:colOff>
      <xdr:row>33</xdr:row>
      <xdr:rowOff>243243</xdr:rowOff>
    </xdr:to>
    <xdr:cxnSp macro="">
      <xdr:nvCxnSpPr>
        <xdr:cNvPr id="110" name="直線コネクタ 109"/>
        <xdr:cNvCxnSpPr/>
      </xdr:nvCxnSpPr>
      <xdr:spPr bwMode="auto">
        <a:xfrm>
          <a:off x="5562600" y="6167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72651</xdr:rowOff>
    </xdr:from>
    <xdr:to>
      <xdr:col>4</xdr:col>
      <xdr:colOff>1117600</xdr:colOff>
      <xdr:row>37</xdr:row>
      <xdr:rowOff>136944</xdr:rowOff>
    </xdr:to>
    <xdr:cxnSp macro="">
      <xdr:nvCxnSpPr>
        <xdr:cNvPr id="111" name="直線コネクタ 110"/>
        <xdr:cNvCxnSpPr/>
      </xdr:nvCxnSpPr>
      <xdr:spPr bwMode="auto">
        <a:xfrm flipV="1">
          <a:off x="5003800" y="7197351"/>
          <a:ext cx="647700" cy="6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181653</xdr:rowOff>
    </xdr:from>
    <xdr:ext cx="762000" cy="259045"/>
    <xdr:sp macro="" textlink="">
      <xdr:nvSpPr>
        <xdr:cNvPr id="112" name="人口1人当たり決算額の推移平均値テキスト445"/>
        <xdr:cNvSpPr txBox="1"/>
      </xdr:nvSpPr>
      <xdr:spPr>
        <a:xfrm>
          <a:off x="5740400" y="6792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336576</xdr:rowOff>
    </xdr:from>
    <xdr:to>
      <xdr:col>5</xdr:col>
      <xdr:colOff>34925</xdr:colOff>
      <xdr:row>36</xdr:row>
      <xdr:rowOff>95276</xdr:rowOff>
    </xdr:to>
    <xdr:sp macro="" textlink="">
      <xdr:nvSpPr>
        <xdr:cNvPr id="113" name="フローチャート : 判断 112"/>
        <xdr:cNvSpPr/>
      </xdr:nvSpPr>
      <xdr:spPr bwMode="auto">
        <a:xfrm>
          <a:off x="5600700" y="6946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49390</xdr:rowOff>
    </xdr:from>
    <xdr:to>
      <xdr:col>4</xdr:col>
      <xdr:colOff>469900</xdr:colOff>
      <xdr:row>37</xdr:row>
      <xdr:rowOff>136944</xdr:rowOff>
    </xdr:to>
    <xdr:cxnSp macro="">
      <xdr:nvCxnSpPr>
        <xdr:cNvPr id="114" name="直線コネクタ 113"/>
        <xdr:cNvCxnSpPr/>
      </xdr:nvCxnSpPr>
      <xdr:spPr bwMode="auto">
        <a:xfrm>
          <a:off x="4305300" y="7174090"/>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247193</xdr:rowOff>
    </xdr:from>
    <xdr:to>
      <xdr:col>4</xdr:col>
      <xdr:colOff>520700</xdr:colOff>
      <xdr:row>36</xdr:row>
      <xdr:rowOff>5893</xdr:rowOff>
    </xdr:to>
    <xdr:sp macro="" textlink="">
      <xdr:nvSpPr>
        <xdr:cNvPr id="115" name="フローチャート : 判断 114"/>
        <xdr:cNvSpPr/>
      </xdr:nvSpPr>
      <xdr:spPr bwMode="auto">
        <a:xfrm>
          <a:off x="4953000" y="6857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16070</xdr:rowOff>
    </xdr:from>
    <xdr:ext cx="736600" cy="259045"/>
    <xdr:sp macro="" textlink="">
      <xdr:nvSpPr>
        <xdr:cNvPr id="116" name="テキスト ボックス 115"/>
        <xdr:cNvSpPr txBox="1"/>
      </xdr:nvSpPr>
      <xdr:spPr>
        <a:xfrm>
          <a:off x="4622800" y="66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49390</xdr:rowOff>
    </xdr:from>
    <xdr:to>
      <xdr:col>3</xdr:col>
      <xdr:colOff>904875</xdr:colOff>
      <xdr:row>37</xdr:row>
      <xdr:rowOff>88252</xdr:rowOff>
    </xdr:to>
    <xdr:cxnSp macro="">
      <xdr:nvCxnSpPr>
        <xdr:cNvPr id="117" name="直線コネクタ 116"/>
        <xdr:cNvCxnSpPr/>
      </xdr:nvCxnSpPr>
      <xdr:spPr bwMode="auto">
        <a:xfrm flipV="1">
          <a:off x="3606800" y="7174090"/>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184328</xdr:rowOff>
    </xdr:from>
    <xdr:to>
      <xdr:col>3</xdr:col>
      <xdr:colOff>955675</xdr:colOff>
      <xdr:row>35</xdr:row>
      <xdr:rowOff>285928</xdr:rowOff>
    </xdr:to>
    <xdr:sp macro="" textlink="">
      <xdr:nvSpPr>
        <xdr:cNvPr id="118" name="フローチャート : 判断 117"/>
        <xdr:cNvSpPr/>
      </xdr:nvSpPr>
      <xdr:spPr bwMode="auto">
        <a:xfrm>
          <a:off x="4254500" y="6794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296105</xdr:rowOff>
    </xdr:from>
    <xdr:ext cx="762000" cy="259045"/>
    <xdr:sp macro="" textlink="">
      <xdr:nvSpPr>
        <xdr:cNvPr id="119" name="テキスト ボックス 118"/>
        <xdr:cNvSpPr txBox="1"/>
      </xdr:nvSpPr>
      <xdr:spPr>
        <a:xfrm>
          <a:off x="3924300" y="65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88252</xdr:rowOff>
    </xdr:from>
    <xdr:to>
      <xdr:col>3</xdr:col>
      <xdr:colOff>206375</xdr:colOff>
      <xdr:row>37</xdr:row>
      <xdr:rowOff>261417</xdr:rowOff>
    </xdr:to>
    <xdr:cxnSp macro="">
      <xdr:nvCxnSpPr>
        <xdr:cNvPr id="120" name="直線コネクタ 119"/>
        <xdr:cNvCxnSpPr/>
      </xdr:nvCxnSpPr>
      <xdr:spPr bwMode="auto">
        <a:xfrm flipV="1">
          <a:off x="2908300" y="7212952"/>
          <a:ext cx="698500" cy="17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273596</xdr:rowOff>
    </xdr:from>
    <xdr:to>
      <xdr:col>3</xdr:col>
      <xdr:colOff>257175</xdr:colOff>
      <xdr:row>36</xdr:row>
      <xdr:rowOff>32296</xdr:rowOff>
    </xdr:to>
    <xdr:sp macro="" textlink="">
      <xdr:nvSpPr>
        <xdr:cNvPr id="121" name="フローチャート : 判断 120"/>
        <xdr:cNvSpPr/>
      </xdr:nvSpPr>
      <xdr:spPr bwMode="auto">
        <a:xfrm>
          <a:off x="3556000" y="6883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42473</xdr:rowOff>
    </xdr:from>
    <xdr:ext cx="762000" cy="259045"/>
    <xdr:sp macro="" textlink="">
      <xdr:nvSpPr>
        <xdr:cNvPr id="122" name="テキスト ボックス 121"/>
        <xdr:cNvSpPr txBox="1"/>
      </xdr:nvSpPr>
      <xdr:spPr>
        <a:xfrm>
          <a:off x="3225800" y="665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90774</xdr:rowOff>
    </xdr:from>
    <xdr:to>
      <xdr:col>2</xdr:col>
      <xdr:colOff>692150</xdr:colOff>
      <xdr:row>37</xdr:row>
      <xdr:rowOff>20924</xdr:rowOff>
    </xdr:to>
    <xdr:sp macro="" textlink="">
      <xdr:nvSpPr>
        <xdr:cNvPr id="123" name="フローチャート : 判断 122"/>
        <xdr:cNvSpPr/>
      </xdr:nvSpPr>
      <xdr:spPr bwMode="auto">
        <a:xfrm>
          <a:off x="2857500" y="70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202551</xdr:rowOff>
    </xdr:from>
    <xdr:ext cx="762000" cy="259045"/>
    <xdr:sp macro="" textlink="">
      <xdr:nvSpPr>
        <xdr:cNvPr id="124" name="テキスト ボックス 123"/>
        <xdr:cNvSpPr txBox="1"/>
      </xdr:nvSpPr>
      <xdr:spPr>
        <a:xfrm>
          <a:off x="2527300" y="68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34,745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21851</xdr:rowOff>
    </xdr:from>
    <xdr:to>
      <xdr:col>5</xdr:col>
      <xdr:colOff>34925</xdr:colOff>
      <xdr:row>37</xdr:row>
      <xdr:rowOff>123451</xdr:rowOff>
    </xdr:to>
    <xdr:sp macro="" textlink="">
      <xdr:nvSpPr>
        <xdr:cNvPr id="130" name="円/楕円 129"/>
        <xdr:cNvSpPr/>
      </xdr:nvSpPr>
      <xdr:spPr bwMode="auto">
        <a:xfrm>
          <a:off x="5600700" y="714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165378</xdr:rowOff>
    </xdr:from>
    <xdr:ext cx="762000" cy="259045"/>
    <xdr:sp macro="" textlink="">
      <xdr:nvSpPr>
        <xdr:cNvPr id="131" name="人口1人当たり決算額の推移該当値テキスト445"/>
        <xdr:cNvSpPr txBox="1"/>
      </xdr:nvSpPr>
      <xdr:spPr>
        <a:xfrm>
          <a:off x="5740400" y="711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86144</xdr:rowOff>
    </xdr:from>
    <xdr:to>
      <xdr:col>4</xdr:col>
      <xdr:colOff>520700</xdr:colOff>
      <xdr:row>37</xdr:row>
      <xdr:rowOff>187744</xdr:rowOff>
    </xdr:to>
    <xdr:sp macro="" textlink="">
      <xdr:nvSpPr>
        <xdr:cNvPr id="132" name="円/楕円 131"/>
        <xdr:cNvSpPr/>
      </xdr:nvSpPr>
      <xdr:spPr bwMode="auto">
        <a:xfrm>
          <a:off x="4953000" y="721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172521</xdr:rowOff>
    </xdr:from>
    <xdr:ext cx="736600" cy="259045"/>
    <xdr:sp macro="" textlink="">
      <xdr:nvSpPr>
        <xdr:cNvPr id="133" name="テキスト ボックス 132"/>
        <xdr:cNvSpPr txBox="1"/>
      </xdr:nvSpPr>
      <xdr:spPr>
        <a:xfrm>
          <a:off x="4622800" y="72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170040</xdr:rowOff>
    </xdr:from>
    <xdr:to>
      <xdr:col>3</xdr:col>
      <xdr:colOff>955675</xdr:colOff>
      <xdr:row>37</xdr:row>
      <xdr:rowOff>100190</xdr:rowOff>
    </xdr:to>
    <xdr:sp macro="" textlink="">
      <xdr:nvSpPr>
        <xdr:cNvPr id="134" name="円/楕円 133"/>
        <xdr:cNvSpPr/>
      </xdr:nvSpPr>
      <xdr:spPr bwMode="auto">
        <a:xfrm>
          <a:off x="4254500" y="712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84967</xdr:rowOff>
    </xdr:from>
    <xdr:ext cx="762000" cy="259045"/>
    <xdr:sp macro="" textlink="">
      <xdr:nvSpPr>
        <xdr:cNvPr id="135" name="テキスト ボックス 134"/>
        <xdr:cNvSpPr txBox="1"/>
      </xdr:nvSpPr>
      <xdr:spPr>
        <a:xfrm>
          <a:off x="3924300" y="72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37452</xdr:rowOff>
    </xdr:from>
    <xdr:to>
      <xdr:col>3</xdr:col>
      <xdr:colOff>257175</xdr:colOff>
      <xdr:row>37</xdr:row>
      <xdr:rowOff>139052</xdr:rowOff>
    </xdr:to>
    <xdr:sp macro="" textlink="">
      <xdr:nvSpPr>
        <xdr:cNvPr id="136" name="円/楕円 135"/>
        <xdr:cNvSpPr/>
      </xdr:nvSpPr>
      <xdr:spPr bwMode="auto">
        <a:xfrm>
          <a:off x="3556000" y="716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123829</xdr:rowOff>
    </xdr:from>
    <xdr:ext cx="762000" cy="259045"/>
    <xdr:sp macro="" textlink="">
      <xdr:nvSpPr>
        <xdr:cNvPr id="137" name="テキスト ボックス 136"/>
        <xdr:cNvSpPr txBox="1"/>
      </xdr:nvSpPr>
      <xdr:spPr>
        <a:xfrm>
          <a:off x="3225800" y="724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32,678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210617</xdr:rowOff>
    </xdr:from>
    <xdr:to>
      <xdr:col>2</xdr:col>
      <xdr:colOff>692150</xdr:colOff>
      <xdr:row>37</xdr:row>
      <xdr:rowOff>312217</xdr:rowOff>
    </xdr:to>
    <xdr:sp macro="" textlink="">
      <xdr:nvSpPr>
        <xdr:cNvPr id="138" name="円/楕円 137"/>
        <xdr:cNvSpPr/>
      </xdr:nvSpPr>
      <xdr:spPr bwMode="auto">
        <a:xfrm>
          <a:off x="2857500" y="7335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296994</xdr:rowOff>
    </xdr:from>
    <xdr:ext cx="762000" cy="259045"/>
    <xdr:sp macro="" textlink="">
      <xdr:nvSpPr>
        <xdr:cNvPr id="139" name="テキスト ボックス 138"/>
        <xdr:cNvSpPr txBox="1"/>
      </xdr:nvSpPr>
      <xdr:spPr>
        <a:xfrm>
          <a:off x="2527300" y="742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平成２４年度において、企業誘致補助金の一時的な増嵩などの特殊要因により、過去最大となる約９７億円の基金取り崩しを余儀なくされたことから、基金残高や実質単年度収支の標準財政規模比が低下したものの、これまで数次にわたる行財政改革で人件費を含む収支改善に取り組んでおり、実質収支は黒字を続けている。</a:t>
          </a:r>
          <a:endParaRPr lang="en-US" altLang="ja-JP" sz="1300" b="0" i="0" baseline="0">
            <a:solidFill>
              <a:sysClr val="windowText" lastClr="000000"/>
            </a:solidFill>
            <a:effectLst/>
            <a:latin typeface="+mn-lt"/>
            <a:ea typeface="+mn-ea"/>
            <a:cs typeface="+mn-cs"/>
          </a:endParaRPr>
        </a:p>
        <a:p>
          <a:pPr rtl="0"/>
          <a:r>
            <a:rPr lang="ja-JP" altLang="en-US" sz="1300" b="0" i="0" baseline="0">
              <a:solidFill>
                <a:schemeClr val="dk1"/>
              </a:solidFill>
              <a:effectLst/>
              <a:latin typeface="+mn-lt"/>
              <a:ea typeface="+mn-ea"/>
              <a:cs typeface="+mn-cs"/>
            </a:rPr>
            <a:t>・今後とも中期的な見通しを立てたうえで、健全な財政運営に</a:t>
          </a:r>
          <a:r>
            <a:rPr lang="ja-JP" altLang="ja-JP" sz="1300" b="0" i="0" baseline="0">
              <a:solidFill>
                <a:schemeClr val="dk1"/>
              </a:solidFill>
              <a:effectLst/>
              <a:latin typeface="+mn-lt"/>
              <a:ea typeface="+mn-ea"/>
              <a:cs typeface="+mn-cs"/>
            </a:rPr>
            <a:t>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一般会計及び</a:t>
          </a:r>
          <a:r>
            <a:rPr lang="ja-JP" altLang="ja-JP" sz="1400" b="0" i="0" baseline="0">
              <a:solidFill>
                <a:schemeClr val="dk1"/>
              </a:solidFill>
              <a:effectLst/>
              <a:latin typeface="+mn-lt"/>
              <a:ea typeface="+mn-ea"/>
              <a:cs typeface="+mn-cs"/>
            </a:rPr>
            <a:t>各特別会計</a:t>
          </a:r>
          <a:r>
            <a:rPr lang="ja-JP" altLang="en-US" sz="1400" b="0" i="0" baseline="0">
              <a:solidFill>
                <a:schemeClr val="dk1"/>
              </a:solidFill>
              <a:effectLst/>
              <a:latin typeface="+mn-lt"/>
              <a:ea typeface="+mn-ea"/>
              <a:cs typeface="+mn-cs"/>
            </a:rPr>
            <a:t>について、</a:t>
          </a:r>
          <a:r>
            <a:rPr lang="ja-JP" altLang="ja-JP" sz="1400" b="0" i="0" baseline="0">
              <a:solidFill>
                <a:schemeClr val="dk1"/>
              </a:solidFill>
              <a:effectLst/>
              <a:latin typeface="+mn-lt"/>
              <a:ea typeface="+mn-ea"/>
              <a:cs typeface="+mn-cs"/>
            </a:rPr>
            <a:t>連結実質赤字</a:t>
          </a:r>
          <a:r>
            <a:rPr lang="ja-JP" altLang="en-US" sz="1400" b="0" i="0" baseline="0">
              <a:solidFill>
                <a:schemeClr val="dk1"/>
              </a:solidFill>
              <a:effectLst/>
              <a:latin typeface="+mn-lt"/>
              <a:ea typeface="+mn-ea"/>
              <a:cs typeface="+mn-cs"/>
            </a:rPr>
            <a:t>額は発生していない。</a:t>
          </a:r>
          <a:endParaRPr lang="ja-JP" altLang="ja-JP" sz="1400">
            <a:effectLst/>
          </a:endParaRPr>
        </a:p>
        <a:p>
          <a:pPr rtl="0"/>
          <a:r>
            <a:rPr lang="ja-JP" altLang="ja-JP" sz="1400" b="0" i="0" baseline="0">
              <a:solidFill>
                <a:schemeClr val="dk1"/>
              </a:solidFill>
              <a:effectLst/>
              <a:latin typeface="+mn-lt"/>
              <a:ea typeface="+mn-ea"/>
              <a:cs typeface="+mn-cs"/>
            </a:rPr>
            <a:t>・今後も「新」行財政改革プラン</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ysClr val="windowText" lastClr="000000"/>
              </a:solidFill>
              <a:effectLst/>
              <a:latin typeface="+mn-lt"/>
              <a:ea typeface="+mn-ea"/>
              <a:cs typeface="+mn-cs"/>
            </a:rPr>
            <a:t>・</a:t>
          </a:r>
          <a:r>
            <a:rPr lang="ja-JP" altLang="en-US" sz="1400" b="0" i="0" baseline="0">
              <a:solidFill>
                <a:sysClr val="windowText" lastClr="000000"/>
              </a:solidFill>
              <a:effectLst/>
              <a:latin typeface="+mn-lt"/>
              <a:ea typeface="+mn-ea"/>
              <a:cs typeface="+mn-cs"/>
            </a:rPr>
            <a:t>建設事業に伴う地方債の元利償還金は減少傾向にあるものの、平成１２年度から発行している臨時財政対策債の残高が増加していることなど</a:t>
          </a:r>
          <a:r>
            <a:rPr lang="ja-JP" altLang="ja-JP" sz="1400" b="0" i="0" baseline="0">
              <a:solidFill>
                <a:sysClr val="windowText" lastClr="000000"/>
              </a:solidFill>
              <a:effectLst/>
              <a:latin typeface="+mn-lt"/>
              <a:ea typeface="+mn-ea"/>
              <a:cs typeface="+mn-cs"/>
            </a:rPr>
            <a:t>により、</a:t>
          </a:r>
          <a:r>
            <a:rPr lang="ja-JP" altLang="en-US" sz="1400" b="0" i="0" baseline="0">
              <a:solidFill>
                <a:sysClr val="windowText" lastClr="000000"/>
              </a:solidFill>
              <a:effectLst/>
              <a:latin typeface="+mn-lt"/>
              <a:ea typeface="+mn-ea"/>
              <a:cs typeface="+mn-cs"/>
            </a:rPr>
            <a:t>全体として増加傾向にある。</a:t>
          </a:r>
          <a:endParaRPr lang="en-US" altLang="ja-JP" sz="14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effectLst/>
              <a:latin typeface="+mn-lt"/>
              <a:ea typeface="+mn-ea"/>
              <a:cs typeface="+mn-cs"/>
            </a:rPr>
            <a:t>・一方、分子の控除要素である算入公債費等については、平成１４年度の制度改正に伴う地方債の元利償還金に対する交付税算入率の見直しなどによる減少要素があるものの、全額算入される臨時財政対策債に係る元利償還金の増により、全体としては増加傾向となっている。</a:t>
          </a:r>
          <a:endParaRPr lang="ja-JP" altLang="ja-JP" sz="1400">
            <a:solidFill>
              <a:sysClr val="windowText" lastClr="000000"/>
            </a:solidFill>
            <a:effectLst/>
          </a:endParaRPr>
        </a:p>
        <a:p>
          <a:pPr rtl="0"/>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も、地方債現在高の増加が見込まれるが、引き続き</a:t>
          </a:r>
          <a:r>
            <a:rPr lang="ja-JP" altLang="ja-JP" sz="1400" b="0" i="0" baseline="0">
              <a:solidFill>
                <a:schemeClr val="dk1"/>
              </a:solidFill>
              <a:effectLst/>
              <a:latin typeface="+mn-lt"/>
              <a:ea typeface="+mn-ea"/>
              <a:cs typeface="+mn-cs"/>
            </a:rPr>
            <a:t>中期的な見通しを立てたうえで、健全な財政運営に努める。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ysClr val="windowText" lastClr="000000"/>
              </a:solidFill>
              <a:effectLst/>
              <a:latin typeface="+mn-lt"/>
              <a:ea typeface="+mn-ea"/>
              <a:cs typeface="+mn-cs"/>
            </a:rPr>
            <a:t>・</a:t>
          </a:r>
          <a:r>
            <a:rPr lang="ja-JP" altLang="en-US" sz="1400" b="0" i="0" baseline="0">
              <a:solidFill>
                <a:sysClr val="windowText" lastClr="000000"/>
              </a:solidFill>
              <a:effectLst/>
              <a:latin typeface="+mn-lt"/>
              <a:ea typeface="+mn-ea"/>
              <a:cs typeface="+mn-cs"/>
            </a:rPr>
            <a:t>臨時財政対策債の発行増などにより地方債現在高は増加傾向にあるが、一方で同対策債は</a:t>
          </a:r>
          <a:r>
            <a:rPr lang="ja-JP" altLang="ja-JP" sz="1400" b="0" i="0" baseline="0">
              <a:solidFill>
                <a:sysClr val="windowText" lastClr="000000"/>
              </a:solidFill>
              <a:effectLst/>
              <a:latin typeface="+mn-lt"/>
              <a:ea typeface="+mn-ea"/>
              <a:cs typeface="+mn-cs"/>
            </a:rPr>
            <a:t>将来負担額の控除要素</a:t>
          </a:r>
          <a:r>
            <a:rPr lang="ja-JP" altLang="en-US" sz="1400" b="0" i="0" baseline="0">
              <a:solidFill>
                <a:sysClr val="windowText" lastClr="000000"/>
              </a:solidFill>
              <a:effectLst/>
              <a:latin typeface="+mn-lt"/>
              <a:ea typeface="+mn-ea"/>
              <a:cs typeface="+mn-cs"/>
            </a:rPr>
            <a:t>となっており</a:t>
          </a:r>
          <a:r>
            <a:rPr lang="ja-JP" altLang="ja-JP" sz="1400" b="0" i="0" baseline="0">
              <a:solidFill>
                <a:sysClr val="windowText" lastClr="000000"/>
              </a:solidFill>
              <a:effectLst/>
              <a:latin typeface="+mn-lt"/>
              <a:ea typeface="+mn-ea"/>
              <a:cs typeface="+mn-cs"/>
            </a:rPr>
            <a:t>基準財政需要額算入見込額</a:t>
          </a:r>
          <a:r>
            <a:rPr lang="ja-JP" altLang="en-US" sz="1400" b="0" i="0" baseline="0">
              <a:solidFill>
                <a:sysClr val="windowText" lastClr="000000"/>
              </a:solidFill>
              <a:effectLst/>
              <a:latin typeface="+mn-lt"/>
              <a:ea typeface="+mn-ea"/>
              <a:cs typeface="+mn-cs"/>
            </a:rPr>
            <a:t>も増加傾向にあること及び平成２５年度については</a:t>
          </a:r>
          <a:r>
            <a:rPr lang="ja-JP" altLang="ja-JP" sz="1400" b="0" i="0" baseline="0">
              <a:solidFill>
                <a:sysClr val="windowText" lastClr="000000"/>
              </a:solidFill>
              <a:effectLst/>
              <a:latin typeface="+mn-lt"/>
              <a:ea typeface="+mn-ea"/>
              <a:cs typeface="+mn-cs"/>
            </a:rPr>
            <a:t>退職手当支給水準の引き下げにより退職手当負担見込み額が前年度比約１４９億円減少したことなどにより</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将来負担比率の分子は対前年度比減となった</a:t>
          </a:r>
          <a:r>
            <a:rPr lang="ja-JP" altLang="ja-JP" sz="1400" b="0" i="0" baseline="0">
              <a:solidFill>
                <a:schemeClr val="dk1"/>
              </a:solidFill>
              <a:effectLst/>
              <a:latin typeface="+mn-lt"/>
              <a:ea typeface="+mn-ea"/>
              <a:cs typeface="+mn-cs"/>
            </a:rPr>
            <a:t>。</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・今後も、地方債現在高の増加が見込まれるが、財政運営の健全性とのバランスを考慮し、事業の選択と集中を図りながら、</a:t>
          </a:r>
          <a:r>
            <a:rPr lang="ja-JP" altLang="en-US" sz="1400" b="0" i="0" baseline="0">
              <a:solidFill>
                <a:schemeClr val="dk1"/>
              </a:solidFill>
              <a:effectLst/>
              <a:latin typeface="+mn-lt"/>
              <a:ea typeface="+mn-ea"/>
              <a:cs typeface="+mn-cs"/>
            </a:rPr>
            <a:t>将来負担額の抑制に</a:t>
          </a:r>
          <a:r>
            <a:rPr lang="ja-JP" altLang="ja-JP" sz="1400" b="0" i="0" baseline="0">
              <a:solidFill>
                <a:schemeClr val="dk1"/>
              </a:solidFill>
              <a:effectLst/>
              <a:latin typeface="+mn-lt"/>
              <a:ea typeface="+mn-ea"/>
              <a:cs typeface="+mn-cs"/>
            </a:rPr>
            <a:t>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U22" sqref="U22"/>
    </sheetView>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705138265</v>
      </c>
      <c r="BO4" s="376"/>
      <c r="BP4" s="376"/>
      <c r="BQ4" s="376"/>
      <c r="BR4" s="376"/>
      <c r="BS4" s="376"/>
      <c r="BT4" s="376"/>
      <c r="BU4" s="377"/>
      <c r="BV4" s="375">
        <v>694688745</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0.1</v>
      </c>
      <c r="CU4" s="382"/>
      <c r="CV4" s="382"/>
      <c r="CW4" s="382"/>
      <c r="CX4" s="382"/>
      <c r="CY4" s="382"/>
      <c r="CZ4" s="382"/>
      <c r="DA4" s="383"/>
      <c r="DB4" s="381">
        <v>0.1</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680909148</v>
      </c>
      <c r="BO5" s="388"/>
      <c r="BP5" s="388"/>
      <c r="BQ5" s="388"/>
      <c r="BR5" s="388"/>
      <c r="BS5" s="388"/>
      <c r="BT5" s="388"/>
      <c r="BU5" s="389"/>
      <c r="BV5" s="387">
        <v>670012520</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95.9</v>
      </c>
      <c r="CU5" s="394"/>
      <c r="CV5" s="394"/>
      <c r="CW5" s="394"/>
      <c r="CX5" s="394"/>
      <c r="CY5" s="394"/>
      <c r="CZ5" s="394"/>
      <c r="DA5" s="395"/>
      <c r="DB5" s="393">
        <v>96.2</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12600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24229117</v>
      </c>
      <c r="BO6" s="388"/>
      <c r="BP6" s="388"/>
      <c r="BQ6" s="388"/>
      <c r="BR6" s="388"/>
      <c r="BS6" s="388"/>
      <c r="BT6" s="388"/>
      <c r="BU6" s="389"/>
      <c r="BV6" s="387">
        <v>24676225</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109.9</v>
      </c>
      <c r="CU6" s="410"/>
      <c r="CV6" s="410"/>
      <c r="CW6" s="410"/>
      <c r="CX6" s="410"/>
      <c r="CY6" s="410"/>
      <c r="CZ6" s="410"/>
      <c r="DA6" s="411"/>
      <c r="DB6" s="409">
        <v>109.9</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9900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23721565</v>
      </c>
      <c r="BO7" s="388"/>
      <c r="BP7" s="388"/>
      <c r="BQ7" s="388"/>
      <c r="BR7" s="388"/>
      <c r="BS7" s="388"/>
      <c r="BT7" s="388"/>
      <c r="BU7" s="389"/>
      <c r="BV7" s="387">
        <v>24418416</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380438961</v>
      </c>
      <c r="CU7" s="388"/>
      <c r="CV7" s="388"/>
      <c r="CW7" s="388"/>
      <c r="CX7" s="388"/>
      <c r="CY7" s="388"/>
      <c r="CZ7" s="388"/>
      <c r="DA7" s="389"/>
      <c r="DB7" s="387">
        <v>383408599</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7700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507552</v>
      </c>
      <c r="BO8" s="388"/>
      <c r="BP8" s="388"/>
      <c r="BQ8" s="388"/>
      <c r="BR8" s="388"/>
      <c r="BS8" s="388"/>
      <c r="BT8" s="388"/>
      <c r="BU8" s="389"/>
      <c r="BV8" s="387">
        <v>257809</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0.29560999999999998</v>
      </c>
      <c r="CU8" s="407"/>
      <c r="CV8" s="407"/>
      <c r="CW8" s="407"/>
      <c r="CX8" s="407"/>
      <c r="CY8" s="407"/>
      <c r="CZ8" s="407"/>
      <c r="DA8" s="408"/>
      <c r="DB8" s="406">
        <v>0.29139999999999999</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1426779</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9900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249743</v>
      </c>
      <c r="BO9" s="388"/>
      <c r="BP9" s="388"/>
      <c r="BQ9" s="388"/>
      <c r="BR9" s="388"/>
      <c r="BS9" s="388"/>
      <c r="BT9" s="388"/>
      <c r="BU9" s="389"/>
      <c r="BV9" s="387">
        <v>-591662</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23</v>
      </c>
      <c r="CU9" s="394"/>
      <c r="CV9" s="394"/>
      <c r="CW9" s="394"/>
      <c r="CX9" s="394"/>
      <c r="CY9" s="394"/>
      <c r="CZ9" s="394"/>
      <c r="DA9" s="395"/>
      <c r="DB9" s="393">
        <v>22.7</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1478632</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8800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142472</v>
      </c>
      <c r="BO10" s="388"/>
      <c r="BP10" s="388"/>
      <c r="BQ10" s="388"/>
      <c r="BR10" s="388"/>
      <c r="BS10" s="388"/>
      <c r="BT10" s="388"/>
      <c r="BU10" s="389"/>
      <c r="BV10" s="387">
        <v>439996</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44</v>
      </c>
      <c r="AJ11" s="403"/>
      <c r="AK11" s="403"/>
      <c r="AL11" s="403"/>
      <c r="AM11" s="403"/>
      <c r="AN11" s="403"/>
      <c r="AO11" s="403"/>
      <c r="AP11" s="404"/>
      <c r="AQ11" s="402">
        <v>8000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t="s">
        <v>102</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1424533</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t="s">
        <v>111</v>
      </c>
      <c r="BO12" s="388"/>
      <c r="BP12" s="388"/>
      <c r="BQ12" s="388"/>
      <c r="BR12" s="388"/>
      <c r="BS12" s="388"/>
      <c r="BT12" s="388"/>
      <c r="BU12" s="389"/>
      <c r="BV12" s="387">
        <v>3000000</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111</v>
      </c>
      <c r="CU12" s="460"/>
      <c r="CV12" s="460"/>
      <c r="CW12" s="460"/>
      <c r="CX12" s="460"/>
      <c r="CY12" s="460"/>
      <c r="CZ12" s="460"/>
      <c r="DA12" s="461"/>
      <c r="DB12" s="459" t="s">
        <v>111</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1416850</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392215</v>
      </c>
      <c r="BO13" s="388"/>
      <c r="BP13" s="388"/>
      <c r="BQ13" s="388"/>
      <c r="BR13" s="388"/>
      <c r="BS13" s="388"/>
      <c r="BT13" s="388"/>
      <c r="BU13" s="389"/>
      <c r="BV13" s="387">
        <v>-3151666</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14.4</v>
      </c>
      <c r="CU13" s="394"/>
      <c r="CV13" s="394"/>
      <c r="CW13" s="394"/>
      <c r="CX13" s="394"/>
      <c r="CY13" s="394"/>
      <c r="CZ13" s="394"/>
      <c r="DA13" s="395"/>
      <c r="DB13" s="393">
        <v>14.3</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1427133</v>
      </c>
      <c r="S14" s="511"/>
      <c r="T14" s="511"/>
      <c r="U14" s="511"/>
      <c r="V14" s="512"/>
      <c r="W14" s="479"/>
      <c r="X14" s="480"/>
      <c r="Y14" s="481"/>
      <c r="Z14" s="456" t="s">
        <v>117</v>
      </c>
      <c r="AA14" s="457"/>
      <c r="AB14" s="457"/>
      <c r="AC14" s="457"/>
      <c r="AD14" s="457"/>
      <c r="AE14" s="457"/>
      <c r="AF14" s="457"/>
      <c r="AG14" s="457"/>
      <c r="AH14" s="458"/>
      <c r="AI14" s="402">
        <v>5578</v>
      </c>
      <c r="AJ14" s="403"/>
      <c r="AK14" s="403"/>
      <c r="AL14" s="403"/>
      <c r="AM14" s="404"/>
      <c r="AN14" s="402">
        <v>18820172</v>
      </c>
      <c r="AO14" s="403"/>
      <c r="AP14" s="403"/>
      <c r="AQ14" s="403"/>
      <c r="AR14" s="403"/>
      <c r="AS14" s="404"/>
      <c r="AT14" s="402">
        <v>3374</v>
      </c>
      <c r="AU14" s="403"/>
      <c r="AV14" s="403"/>
      <c r="AW14" s="403"/>
      <c r="AX14" s="403"/>
      <c r="AY14" s="405"/>
      <c r="AZ14" s="396" t="s">
        <v>118</v>
      </c>
      <c r="BA14" s="397"/>
      <c r="BB14" s="397"/>
      <c r="BC14" s="397"/>
      <c r="BD14" s="397"/>
      <c r="BE14" s="397"/>
      <c r="BF14" s="397"/>
      <c r="BG14" s="397"/>
      <c r="BH14" s="397"/>
      <c r="BI14" s="397"/>
      <c r="BJ14" s="397"/>
      <c r="BK14" s="397"/>
      <c r="BL14" s="397"/>
      <c r="BM14" s="398"/>
      <c r="BN14" s="375">
        <v>92463234</v>
      </c>
      <c r="BO14" s="376"/>
      <c r="BP14" s="376"/>
      <c r="BQ14" s="376"/>
      <c r="BR14" s="376"/>
      <c r="BS14" s="376"/>
      <c r="BT14" s="376"/>
      <c r="BU14" s="377"/>
      <c r="BV14" s="375">
        <v>92393080</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183.2</v>
      </c>
      <c r="CU14" s="505"/>
      <c r="CV14" s="505"/>
      <c r="CW14" s="505"/>
      <c r="CX14" s="505"/>
      <c r="CY14" s="505"/>
      <c r="CZ14" s="505"/>
      <c r="DA14" s="506"/>
      <c r="DB14" s="504">
        <v>192.1</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1420145</v>
      </c>
      <c r="S15" s="511"/>
      <c r="T15" s="511"/>
      <c r="U15" s="511"/>
      <c r="V15" s="512"/>
      <c r="W15" s="479"/>
      <c r="X15" s="480"/>
      <c r="Y15" s="481"/>
      <c r="Z15" s="456" t="s">
        <v>120</v>
      </c>
      <c r="AA15" s="457"/>
      <c r="AB15" s="457"/>
      <c r="AC15" s="457"/>
      <c r="AD15" s="457"/>
      <c r="AE15" s="457"/>
      <c r="AF15" s="457"/>
      <c r="AG15" s="457"/>
      <c r="AH15" s="458"/>
      <c r="AI15" s="402" t="s">
        <v>111</v>
      </c>
      <c r="AJ15" s="403"/>
      <c r="AK15" s="403"/>
      <c r="AL15" s="403"/>
      <c r="AM15" s="404"/>
      <c r="AN15" s="402" t="s">
        <v>111</v>
      </c>
      <c r="AO15" s="403"/>
      <c r="AP15" s="403"/>
      <c r="AQ15" s="403"/>
      <c r="AR15" s="403"/>
      <c r="AS15" s="404"/>
      <c r="AT15" s="402" t="s">
        <v>111</v>
      </c>
      <c r="AU15" s="403"/>
      <c r="AV15" s="403"/>
      <c r="AW15" s="403"/>
      <c r="AX15" s="403"/>
      <c r="AY15" s="405"/>
      <c r="AZ15" s="384" t="s">
        <v>121</v>
      </c>
      <c r="BA15" s="385"/>
      <c r="BB15" s="385"/>
      <c r="BC15" s="385"/>
      <c r="BD15" s="385"/>
      <c r="BE15" s="385"/>
      <c r="BF15" s="385"/>
      <c r="BG15" s="385"/>
      <c r="BH15" s="385"/>
      <c r="BI15" s="385"/>
      <c r="BJ15" s="385"/>
      <c r="BK15" s="385"/>
      <c r="BL15" s="385"/>
      <c r="BM15" s="386"/>
      <c r="BN15" s="387">
        <v>307188807</v>
      </c>
      <c r="BO15" s="388"/>
      <c r="BP15" s="388"/>
      <c r="BQ15" s="388"/>
      <c r="BR15" s="388"/>
      <c r="BS15" s="388"/>
      <c r="BT15" s="388"/>
      <c r="BU15" s="389"/>
      <c r="BV15" s="387">
        <v>313724788</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188</v>
      </c>
      <c r="AJ16" s="403"/>
      <c r="AK16" s="403"/>
      <c r="AL16" s="403"/>
      <c r="AM16" s="404"/>
      <c r="AN16" s="402">
        <v>628860</v>
      </c>
      <c r="AO16" s="403"/>
      <c r="AP16" s="403"/>
      <c r="AQ16" s="403"/>
      <c r="AR16" s="403"/>
      <c r="AS16" s="404"/>
      <c r="AT16" s="402">
        <v>3345</v>
      </c>
      <c r="AU16" s="403"/>
      <c r="AV16" s="403"/>
      <c r="AW16" s="403"/>
      <c r="AX16" s="403"/>
      <c r="AY16" s="405"/>
      <c r="AZ16" s="384" t="s">
        <v>126</v>
      </c>
      <c r="BA16" s="385"/>
      <c r="BB16" s="385"/>
      <c r="BC16" s="385"/>
      <c r="BD16" s="385"/>
      <c r="BE16" s="385"/>
      <c r="BF16" s="385"/>
      <c r="BG16" s="385"/>
      <c r="BH16" s="385"/>
      <c r="BI16" s="385"/>
      <c r="BJ16" s="385"/>
      <c r="BK16" s="385"/>
      <c r="BL16" s="385"/>
      <c r="BM16" s="386"/>
      <c r="BN16" s="387">
        <v>116844370</v>
      </c>
      <c r="BO16" s="388"/>
      <c r="BP16" s="388"/>
      <c r="BQ16" s="388"/>
      <c r="BR16" s="388"/>
      <c r="BS16" s="388"/>
      <c r="BT16" s="388"/>
      <c r="BU16" s="389"/>
      <c r="BV16" s="387">
        <v>116794102</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3055</v>
      </c>
      <c r="AJ17" s="403"/>
      <c r="AK17" s="403"/>
      <c r="AL17" s="403"/>
      <c r="AM17" s="404"/>
      <c r="AN17" s="402">
        <v>9879870</v>
      </c>
      <c r="AO17" s="403"/>
      <c r="AP17" s="403"/>
      <c r="AQ17" s="403"/>
      <c r="AR17" s="403"/>
      <c r="AS17" s="404"/>
      <c r="AT17" s="402">
        <v>3234</v>
      </c>
      <c r="AU17" s="403"/>
      <c r="AV17" s="403"/>
      <c r="AW17" s="403"/>
      <c r="AX17" s="403"/>
      <c r="AY17" s="405"/>
      <c r="AZ17" s="384" t="s">
        <v>130</v>
      </c>
      <c r="BA17" s="385"/>
      <c r="BB17" s="385"/>
      <c r="BC17" s="385"/>
      <c r="BD17" s="385"/>
      <c r="BE17" s="385"/>
      <c r="BF17" s="385"/>
      <c r="BG17" s="385"/>
      <c r="BH17" s="385"/>
      <c r="BI17" s="385"/>
      <c r="BJ17" s="385"/>
      <c r="BK17" s="385"/>
      <c r="BL17" s="385"/>
      <c r="BM17" s="386"/>
      <c r="BN17" s="387">
        <v>367283150</v>
      </c>
      <c r="BO17" s="388"/>
      <c r="BP17" s="388"/>
      <c r="BQ17" s="388"/>
      <c r="BR17" s="388"/>
      <c r="BS17" s="388"/>
      <c r="BT17" s="388"/>
      <c r="BU17" s="389"/>
      <c r="BV17" s="387">
        <v>369926250</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4106</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11511</v>
      </c>
      <c r="AJ18" s="403"/>
      <c r="AK18" s="403"/>
      <c r="AL18" s="403"/>
      <c r="AM18" s="404"/>
      <c r="AN18" s="402">
        <v>45405409</v>
      </c>
      <c r="AO18" s="403"/>
      <c r="AP18" s="403"/>
      <c r="AQ18" s="403"/>
      <c r="AR18" s="403"/>
      <c r="AS18" s="404"/>
      <c r="AT18" s="402">
        <v>3945</v>
      </c>
      <c r="AU18" s="403"/>
      <c r="AV18" s="403"/>
      <c r="AW18" s="403"/>
      <c r="AX18" s="403"/>
      <c r="AY18" s="405"/>
      <c r="AZ18" s="495" t="s">
        <v>133</v>
      </c>
      <c r="BA18" s="496"/>
      <c r="BB18" s="496"/>
      <c r="BC18" s="496"/>
      <c r="BD18" s="496"/>
      <c r="BE18" s="496"/>
      <c r="BF18" s="496"/>
      <c r="BG18" s="496"/>
      <c r="BH18" s="496"/>
      <c r="BI18" s="496"/>
      <c r="BJ18" s="496"/>
      <c r="BK18" s="496"/>
      <c r="BL18" s="496"/>
      <c r="BM18" s="497"/>
      <c r="BN18" s="529">
        <v>446941283</v>
      </c>
      <c r="BO18" s="530"/>
      <c r="BP18" s="530"/>
      <c r="BQ18" s="530"/>
      <c r="BR18" s="530"/>
      <c r="BS18" s="530"/>
      <c r="BT18" s="530"/>
      <c r="BU18" s="531"/>
      <c r="BV18" s="529">
        <v>436942708</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347</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102</v>
      </c>
      <c r="AJ19" s="403"/>
      <c r="AK19" s="403"/>
      <c r="AL19" s="403"/>
      <c r="AM19" s="404"/>
      <c r="AN19" s="402" t="s">
        <v>102</v>
      </c>
      <c r="AO19" s="403"/>
      <c r="AP19" s="403"/>
      <c r="AQ19" s="403"/>
      <c r="AR19" s="403"/>
      <c r="AS19" s="404"/>
      <c r="AT19" s="402" t="s">
        <v>102</v>
      </c>
      <c r="AU19" s="403"/>
      <c r="AV19" s="403"/>
      <c r="AW19" s="403"/>
      <c r="AX19" s="403"/>
      <c r="AY19" s="405"/>
      <c r="AZ19" s="396" t="s">
        <v>136</v>
      </c>
      <c r="BA19" s="397"/>
      <c r="BB19" s="397"/>
      <c r="BC19" s="397"/>
      <c r="BD19" s="397"/>
      <c r="BE19" s="397"/>
      <c r="BF19" s="397"/>
      <c r="BG19" s="397"/>
      <c r="BH19" s="397"/>
      <c r="BI19" s="397"/>
      <c r="BJ19" s="397"/>
      <c r="BK19" s="397"/>
      <c r="BL19" s="397"/>
      <c r="BM19" s="398"/>
      <c r="BN19" s="375">
        <v>1229232148</v>
      </c>
      <c r="BO19" s="376"/>
      <c r="BP19" s="376"/>
      <c r="BQ19" s="376"/>
      <c r="BR19" s="376"/>
      <c r="BS19" s="376"/>
      <c r="BT19" s="376"/>
      <c r="BU19" s="377"/>
      <c r="BV19" s="375">
        <v>1222424462</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26"/>
      <c r="L20" s="527">
        <v>558660</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20144</v>
      </c>
      <c r="AJ20" s="403"/>
      <c r="AK20" s="403"/>
      <c r="AL20" s="403"/>
      <c r="AM20" s="404"/>
      <c r="AN20" s="402">
        <v>74105451</v>
      </c>
      <c r="AO20" s="403"/>
      <c r="AP20" s="403"/>
      <c r="AQ20" s="403"/>
      <c r="AR20" s="403"/>
      <c r="AS20" s="404"/>
      <c r="AT20" s="402">
        <v>3679</v>
      </c>
      <c r="AU20" s="403"/>
      <c r="AV20" s="403"/>
      <c r="AW20" s="403"/>
      <c r="AX20" s="403"/>
      <c r="AY20" s="405"/>
      <c r="AZ20" s="495" t="s">
        <v>139</v>
      </c>
      <c r="BA20" s="496"/>
      <c r="BB20" s="496"/>
      <c r="BC20" s="496"/>
      <c r="BD20" s="496"/>
      <c r="BE20" s="496"/>
      <c r="BF20" s="496"/>
      <c r="BG20" s="496"/>
      <c r="BH20" s="496"/>
      <c r="BI20" s="496"/>
      <c r="BJ20" s="496"/>
      <c r="BK20" s="496"/>
      <c r="BL20" s="496"/>
      <c r="BM20" s="497"/>
      <c r="BN20" s="529">
        <v>451168768</v>
      </c>
      <c r="BO20" s="530"/>
      <c r="BP20" s="530"/>
      <c r="BQ20" s="530"/>
      <c r="BR20" s="530"/>
      <c r="BS20" s="530"/>
      <c r="BT20" s="530"/>
      <c r="BU20" s="531"/>
      <c r="BV20" s="529">
        <v>470195029</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98.9</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46344639</v>
      </c>
      <c r="BO21" s="376"/>
      <c r="BP21" s="376"/>
      <c r="BQ21" s="376"/>
      <c r="BR21" s="376"/>
      <c r="BS21" s="376"/>
      <c r="BT21" s="376"/>
      <c r="BU21" s="377"/>
      <c r="BV21" s="375">
        <v>46033212</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3969726</v>
      </c>
      <c r="BO22" s="388"/>
      <c r="BP22" s="388"/>
      <c r="BQ22" s="388"/>
      <c r="BR22" s="388"/>
      <c r="BS22" s="388"/>
      <c r="BT22" s="388"/>
      <c r="BU22" s="389"/>
      <c r="BV22" s="387">
        <v>3937998</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3772534</v>
      </c>
      <c r="BO23" s="388"/>
      <c r="BP23" s="388"/>
      <c r="BQ23" s="388"/>
      <c r="BR23" s="388"/>
      <c r="BS23" s="388"/>
      <c r="BT23" s="388"/>
      <c r="BU23" s="389"/>
      <c r="BV23" s="387">
        <v>3972534</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3402534</v>
      </c>
      <c r="BO24" s="530"/>
      <c r="BP24" s="530"/>
      <c r="BQ24" s="530"/>
      <c r="BR24" s="530"/>
      <c r="BS24" s="530"/>
      <c r="BT24" s="530"/>
      <c r="BU24" s="531"/>
      <c r="BV24" s="529">
        <v>3602534</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7471811</v>
      </c>
      <c r="BO25" s="376"/>
      <c r="BP25" s="376"/>
      <c r="BQ25" s="376"/>
      <c r="BR25" s="376"/>
      <c r="BS25" s="376"/>
      <c r="BT25" s="376"/>
      <c r="BU25" s="377"/>
      <c r="BV25" s="375">
        <v>7329339</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12476930</v>
      </c>
      <c r="BO26" s="388"/>
      <c r="BP26" s="388"/>
      <c r="BQ26" s="388"/>
      <c r="BR26" s="388"/>
      <c r="BS26" s="388"/>
      <c r="BT26" s="388"/>
      <c r="BU26" s="389"/>
      <c r="BV26" s="387">
        <v>13919900</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111508630</v>
      </c>
      <c r="BO27" s="530"/>
      <c r="BP27" s="530"/>
      <c r="BQ27" s="530"/>
      <c r="BR27" s="530"/>
      <c r="BS27" s="530"/>
      <c r="BT27" s="530"/>
      <c r="BU27" s="531"/>
      <c r="BV27" s="529">
        <v>113618242</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交通事業会計</v>
      </c>
      <c r="AP31" s="550"/>
      <c r="AQ31" s="550"/>
      <c r="AR31" s="550"/>
      <c r="AS31" s="550"/>
      <c r="AT31" s="550"/>
      <c r="AU31" s="550"/>
      <c r="AV31" s="550"/>
      <c r="AW31" s="550"/>
      <c r="AX31" s="550"/>
      <c r="AY31" s="550"/>
      <c r="AZ31" s="550"/>
      <c r="BA31" s="550"/>
      <c r="BB31" s="550"/>
      <c r="BC31" s="550"/>
      <c r="BD31" s="154"/>
      <c r="BE31" s="549">
        <f>IF(BG31="","",MAX(C31:D40,U31:V40,AM31:AN40)+1)</f>
        <v>13</v>
      </c>
      <c r="BF31" s="549"/>
      <c r="BG31" s="550" t="str">
        <f>IF('各会計、関係団体の財政状況及び健全化判断比率'!B30="","",'各会計、関係団体の財政状況及び健全化判断比率'!B30)</f>
        <v>長崎魚市場特別会計</v>
      </c>
      <c r="BH31" s="550"/>
      <c r="BI31" s="550"/>
      <c r="BJ31" s="550"/>
      <c r="BK31" s="550"/>
      <c r="BL31" s="550"/>
      <c r="BM31" s="550"/>
      <c r="BN31" s="550"/>
      <c r="BO31" s="550"/>
      <c r="BP31" s="550"/>
      <c r="BQ31" s="550"/>
      <c r="BR31" s="550"/>
      <c r="BS31" s="550"/>
      <c r="BT31" s="550"/>
      <c r="BU31" s="550"/>
      <c r="BV31" s="154"/>
      <c r="BW31" s="549">
        <f>IF(BY31="","",MAX(C31:D40,U31:V40,AM31:AN40,BE31:BF40)+1)</f>
        <v>16</v>
      </c>
      <c r="BX31" s="549"/>
      <c r="BY31" s="550" t="str">
        <f>IF('各会計、関係団体の財政状況及び健全化判断比率'!B68="","",'各会計、関係団体の財政状況及び健全化判断比率'!B68)</f>
        <v>長崎県病院企業団</v>
      </c>
      <c r="BZ31" s="550"/>
      <c r="CA31" s="550"/>
      <c r="CB31" s="550"/>
      <c r="CC31" s="550"/>
      <c r="CD31" s="550"/>
      <c r="CE31" s="550"/>
      <c r="CF31" s="550"/>
      <c r="CG31" s="550"/>
      <c r="CH31" s="550"/>
      <c r="CI31" s="550"/>
      <c r="CJ31" s="550"/>
      <c r="CK31" s="550"/>
      <c r="CL31" s="550"/>
      <c r="CM31" s="550"/>
      <c r="CN31" s="154"/>
      <c r="CO31" s="549">
        <f>IF(CQ31="","",MAX(C31:D40,U31:V40,AM31:AN40,BE31:BF40,BW31:BX40)+1)</f>
        <v>18</v>
      </c>
      <c r="CP31" s="549"/>
      <c r="CQ31" s="550" t="str">
        <f>IF('各会計、関係団体の財政状況及び健全化判断比率'!BS7="","",'各会計、関係団体の財政状況及び健全化判断比率'!BS7)</f>
        <v>（公財）長崎県消防協会</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母子寡婦福祉資金特別会計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港湾整備事業会計</v>
      </c>
      <c r="AP32" s="550"/>
      <c r="AQ32" s="550"/>
      <c r="AR32" s="550"/>
      <c r="AS32" s="550"/>
      <c r="AT32" s="550"/>
      <c r="AU32" s="550"/>
      <c r="AV32" s="550"/>
      <c r="AW32" s="550"/>
      <c r="AX32" s="550"/>
      <c r="AY32" s="550"/>
      <c r="AZ32" s="550"/>
      <c r="BA32" s="550"/>
      <c r="BB32" s="550"/>
      <c r="BC32" s="550"/>
      <c r="BD32" s="154"/>
      <c r="BE32" s="549">
        <f t="shared" ref="BE32:BE40" si="2">IF(BG32="","",BE31+1)</f>
        <v>14</v>
      </c>
      <c r="BF32" s="549"/>
      <c r="BG32" s="550" t="str">
        <f>IF('各会計、関係団体の財政状況及び健全化判断比率'!B31="","",'各会計、関係団体の財政状況及び健全化判断比率'!B31)</f>
        <v>流域下水道特別会計</v>
      </c>
      <c r="BH32" s="550"/>
      <c r="BI32" s="550"/>
      <c r="BJ32" s="550"/>
      <c r="BK32" s="550"/>
      <c r="BL32" s="550"/>
      <c r="BM32" s="550"/>
      <c r="BN32" s="550"/>
      <c r="BO32" s="550"/>
      <c r="BP32" s="550"/>
      <c r="BQ32" s="550"/>
      <c r="BR32" s="550"/>
      <c r="BS32" s="550"/>
      <c r="BT32" s="550"/>
      <c r="BU32" s="550"/>
      <c r="BV32" s="154"/>
      <c r="BW32" s="549">
        <f t="shared" ref="BW32:BW40" si="3">IF(BY32="","",BW31+1)</f>
        <v>17</v>
      </c>
      <c r="BX32" s="549"/>
      <c r="BY32" s="550" t="str">
        <f>IF('各会計、関係団体の財政状況及び健全化判断比率'!B69="","",'各会計、関係団体の財政状況及び健全化判断比率'!B69)</f>
        <v>有明海自動車航送船組合</v>
      </c>
      <c r="BZ32" s="550"/>
      <c r="CA32" s="550"/>
      <c r="CB32" s="550"/>
      <c r="CC32" s="550"/>
      <c r="CD32" s="550"/>
      <c r="CE32" s="550"/>
      <c r="CF32" s="550"/>
      <c r="CG32" s="550"/>
      <c r="CH32" s="550"/>
      <c r="CI32" s="550"/>
      <c r="CJ32" s="550"/>
      <c r="CK32" s="550"/>
      <c r="CL32" s="550"/>
      <c r="CM32" s="550"/>
      <c r="CN32" s="154"/>
      <c r="CO32" s="549">
        <f t="shared" ref="CO32:CO40" si="4">IF(CQ32="","",CO31+1)</f>
        <v>19</v>
      </c>
      <c r="CP32" s="549"/>
      <c r="CQ32" s="550" t="str">
        <f>IF('各会計、関係団体の財政状況及び健全化判断比率'!BS8="","",'各会計、関係団体の財政状況及び健全化判断比率'!BS8)</f>
        <v>（公財）長崎県私立学校退職金財団</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農業改良資金特別会計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t="str">
        <f t="shared" si="1"/>
        <v/>
      </c>
      <c r="AN33" s="549"/>
      <c r="AO33" s="550"/>
      <c r="AP33" s="550"/>
      <c r="AQ33" s="550"/>
      <c r="AR33" s="550"/>
      <c r="AS33" s="550"/>
      <c r="AT33" s="550"/>
      <c r="AU33" s="550"/>
      <c r="AV33" s="550"/>
      <c r="AW33" s="550"/>
      <c r="AX33" s="550"/>
      <c r="AY33" s="550"/>
      <c r="AZ33" s="550"/>
      <c r="BA33" s="550"/>
      <c r="BB33" s="550"/>
      <c r="BC33" s="550"/>
      <c r="BD33" s="154"/>
      <c r="BE33" s="549">
        <f t="shared" si="2"/>
        <v>15</v>
      </c>
      <c r="BF33" s="549"/>
      <c r="BG33" s="550" t="str">
        <f>IF('各会計、関係団体の財政状況及び健全化判断比率'!B32="","",'各会計、関係団体の財政状況及び健全化判断比率'!B32)</f>
        <v>港湾施設整備特別会計</v>
      </c>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20</v>
      </c>
      <c r="CP33" s="549"/>
      <c r="CQ33" s="550" t="str">
        <f>IF('各会計、関係団体の財政状況及び健全化判断比率'!BS9="","",'各会計、関係団体の財政状況及び健全化判断比率'!BS9)</f>
        <v>（地独）長崎県公立大学法人</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県営林特別会計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21</v>
      </c>
      <c r="CP34" s="549"/>
      <c r="CQ34" s="550" t="str">
        <f>IF('各会計、関係団体の財政状況及び健全化判断比率'!BS10="","",'各会計、関係団体の財政状況及び健全化判断比率'!BS10)</f>
        <v>（公財）ながさき地域政策研究所</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小規模企業者等設備導入資金特別会計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22</v>
      </c>
      <c r="CP35" s="549"/>
      <c r="CQ35" s="550" t="str">
        <f>IF('各会計、関係団体の財政状況及び健全化判断比率'!BS11="","",'各会計、関係団体の財政状況及び健全化判断比率'!BS11)</f>
        <v>長崎空港ビルディング㈱</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用地特別会計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23</v>
      </c>
      <c r="CP36" s="549"/>
      <c r="CQ36" s="550" t="str">
        <f>IF('各会計、関係団体の財政状況及び健全化判断比率'!BS12="","",'各会計、関係団体の財政状況及び健全化判断比率'!BS12)</f>
        <v>長崎国際航空貨物ターミナル㈱</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林業改善資金特別会計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24</v>
      </c>
      <c r="CP37" s="549"/>
      <c r="CQ37" s="550" t="str">
        <f>IF('各会計、関係団体の財政状況及び健全化判断比率'!BS13="","",'各会計、関係団体の財政状況及び健全化判断比率'!BS13)</f>
        <v>松浦鉄道㈱</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庁用管理特別会計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25</v>
      </c>
      <c r="CP38" s="549"/>
      <c r="CQ38" s="550" t="str">
        <f>IF('各会計、関係団体の財政状況及び健全化判断比率'!BS14="","",'各会計、関係団体の財政状況及び健全化判断比率'!BS14)</f>
        <v>オリエンタルエアブリッジ㈱</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沿岸漁業改善資金特別会計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26</v>
      </c>
      <c r="CP39" s="549"/>
      <c r="CQ39" s="550" t="str">
        <f>IF('各会計、関係団体の財政状況及び健全化判断比率'!BS15="","",'各会計、関係団体の財政状況及び健全化判断比率'!BS15)</f>
        <v>島原鉄道㈱</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公債管理特別会計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27</v>
      </c>
      <c r="CP40" s="549"/>
      <c r="CQ40" s="550" t="str">
        <f>IF('各会計、関係団体の財政状況及び健全化判断比率'!BS16="","",'各会計、関係団体の財政状況及び健全化判断比率'!BS16)</f>
        <v>（公財）九州運輸振興センター</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J40" zoomScaleSheetLayoutView="100" workbookViewId="0">
      <selection activeCell="L53" sqref="L53"/>
    </sheetView>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28" t="s">
        <v>22</v>
      </c>
      <c r="C41" s="1129"/>
      <c r="D41" s="66"/>
      <c r="E41" s="1134" t="s">
        <v>23</v>
      </c>
      <c r="F41" s="1134"/>
      <c r="G41" s="1134"/>
      <c r="H41" s="1135"/>
      <c r="I41" s="343">
        <v>1151826</v>
      </c>
      <c r="J41" s="344">
        <v>1179906</v>
      </c>
      <c r="K41" s="344">
        <v>1196623</v>
      </c>
      <c r="L41" s="344">
        <v>1223538</v>
      </c>
      <c r="M41" s="345">
        <v>1228889</v>
      </c>
    </row>
    <row r="42" spans="2:13" ht="27.75" customHeight="1">
      <c r="B42" s="1130"/>
      <c r="C42" s="1131"/>
      <c r="D42" s="67"/>
      <c r="E42" s="1136" t="s">
        <v>24</v>
      </c>
      <c r="F42" s="1136"/>
      <c r="G42" s="1136"/>
      <c r="H42" s="1137"/>
      <c r="I42" s="346">
        <v>16838</v>
      </c>
      <c r="J42" s="347">
        <v>14383</v>
      </c>
      <c r="K42" s="347">
        <v>9958</v>
      </c>
      <c r="L42" s="347">
        <v>6560</v>
      </c>
      <c r="M42" s="348">
        <v>3369</v>
      </c>
    </row>
    <row r="43" spans="2:13" ht="27.75" customHeight="1">
      <c r="B43" s="1130"/>
      <c r="C43" s="1131"/>
      <c r="D43" s="67"/>
      <c r="E43" s="1136" t="s">
        <v>25</v>
      </c>
      <c r="F43" s="1136"/>
      <c r="G43" s="1136"/>
      <c r="H43" s="1137"/>
      <c r="I43" s="346">
        <v>1480</v>
      </c>
      <c r="J43" s="347">
        <v>4942</v>
      </c>
      <c r="K43" s="347">
        <v>2480</v>
      </c>
      <c r="L43" s="347">
        <v>3551</v>
      </c>
      <c r="M43" s="348">
        <v>3813</v>
      </c>
    </row>
    <row r="44" spans="2:13" ht="27.75" customHeight="1">
      <c r="B44" s="1130"/>
      <c r="C44" s="1131"/>
      <c r="D44" s="67"/>
      <c r="E44" s="1136" t="s">
        <v>26</v>
      </c>
      <c r="F44" s="1136"/>
      <c r="G44" s="1136"/>
      <c r="H44" s="1137"/>
      <c r="I44" s="346">
        <v>9703</v>
      </c>
      <c r="J44" s="347">
        <v>9243</v>
      </c>
      <c r="K44" s="347">
        <v>8633</v>
      </c>
      <c r="L44" s="347">
        <v>8140</v>
      </c>
      <c r="M44" s="348">
        <v>7715</v>
      </c>
    </row>
    <row r="45" spans="2:13" ht="27.75" customHeight="1">
      <c r="B45" s="1130"/>
      <c r="C45" s="1131"/>
      <c r="D45" s="67"/>
      <c r="E45" s="1136" t="s">
        <v>27</v>
      </c>
      <c r="F45" s="1136"/>
      <c r="G45" s="1136"/>
      <c r="H45" s="1137"/>
      <c r="I45" s="346">
        <v>203550</v>
      </c>
      <c r="J45" s="347">
        <v>204678</v>
      </c>
      <c r="K45" s="347">
        <v>205629</v>
      </c>
      <c r="L45" s="347">
        <v>207734</v>
      </c>
      <c r="M45" s="348">
        <v>192847</v>
      </c>
    </row>
    <row r="46" spans="2:13" ht="27.75" customHeight="1">
      <c r="B46" s="1130"/>
      <c r="C46" s="1131"/>
      <c r="D46" s="67"/>
      <c r="E46" s="1136" t="s">
        <v>28</v>
      </c>
      <c r="F46" s="1136"/>
      <c r="G46" s="1136"/>
      <c r="H46" s="1137"/>
      <c r="I46" s="346">
        <v>5589</v>
      </c>
      <c r="J46" s="347">
        <v>4885</v>
      </c>
      <c r="K46" s="347">
        <v>5315</v>
      </c>
      <c r="L46" s="347">
        <v>4277</v>
      </c>
      <c r="M46" s="348">
        <v>3313</v>
      </c>
    </row>
    <row r="47" spans="2:13" ht="27.75" customHeight="1">
      <c r="B47" s="1130"/>
      <c r="C47" s="1131"/>
      <c r="D47" s="67"/>
      <c r="E47" s="1136" t="s">
        <v>29</v>
      </c>
      <c r="F47" s="1136"/>
      <c r="G47" s="1136"/>
      <c r="H47" s="1137"/>
      <c r="I47" s="346" t="s">
        <v>452</v>
      </c>
      <c r="J47" s="347" t="s">
        <v>452</v>
      </c>
      <c r="K47" s="347" t="s">
        <v>452</v>
      </c>
      <c r="L47" s="347" t="s">
        <v>452</v>
      </c>
      <c r="M47" s="348" t="s">
        <v>452</v>
      </c>
    </row>
    <row r="48" spans="2:13" ht="27.75" customHeight="1">
      <c r="B48" s="1132"/>
      <c r="C48" s="1133"/>
      <c r="D48" s="67"/>
      <c r="E48" s="1136" t="s">
        <v>30</v>
      </c>
      <c r="F48" s="1136"/>
      <c r="G48" s="1136"/>
      <c r="H48" s="1137"/>
      <c r="I48" s="346" t="s">
        <v>452</v>
      </c>
      <c r="J48" s="347" t="s">
        <v>452</v>
      </c>
      <c r="K48" s="347" t="s">
        <v>452</v>
      </c>
      <c r="L48" s="347" t="s">
        <v>452</v>
      </c>
      <c r="M48" s="348" t="s">
        <v>452</v>
      </c>
    </row>
    <row r="49" spans="2:13" ht="27.75" customHeight="1">
      <c r="B49" s="1138" t="s">
        <v>31</v>
      </c>
      <c r="C49" s="1139"/>
      <c r="D49" s="68"/>
      <c r="E49" s="1136" t="s">
        <v>32</v>
      </c>
      <c r="F49" s="1136"/>
      <c r="G49" s="1136"/>
      <c r="H49" s="1137"/>
      <c r="I49" s="346">
        <v>103860</v>
      </c>
      <c r="J49" s="347">
        <v>102513</v>
      </c>
      <c r="K49" s="347">
        <v>99044</v>
      </c>
      <c r="L49" s="347">
        <v>90019</v>
      </c>
      <c r="M49" s="348">
        <v>87928</v>
      </c>
    </row>
    <row r="50" spans="2:13" ht="27.75" customHeight="1">
      <c r="B50" s="1130"/>
      <c r="C50" s="1131"/>
      <c r="D50" s="67"/>
      <c r="E50" s="1136" t="s">
        <v>33</v>
      </c>
      <c r="F50" s="1136"/>
      <c r="G50" s="1136"/>
      <c r="H50" s="1137"/>
      <c r="I50" s="346">
        <v>13529</v>
      </c>
      <c r="J50" s="347">
        <v>12776</v>
      </c>
      <c r="K50" s="347">
        <v>12030</v>
      </c>
      <c r="L50" s="347">
        <v>11257</v>
      </c>
      <c r="M50" s="348">
        <v>8293</v>
      </c>
    </row>
    <row r="51" spans="2:13" ht="27.75" customHeight="1">
      <c r="B51" s="1132"/>
      <c r="C51" s="1133"/>
      <c r="D51" s="67"/>
      <c r="E51" s="1136" t="s">
        <v>34</v>
      </c>
      <c r="F51" s="1136"/>
      <c r="G51" s="1136"/>
      <c r="H51" s="1137"/>
      <c r="I51" s="346">
        <v>653315</v>
      </c>
      <c r="J51" s="347">
        <v>700983</v>
      </c>
      <c r="K51" s="347">
        <v>714326</v>
      </c>
      <c r="L51" s="347">
        <v>728518</v>
      </c>
      <c r="M51" s="348">
        <v>757508</v>
      </c>
    </row>
    <row r="52" spans="2:13" ht="27.75" customHeight="1" thickBot="1">
      <c r="B52" s="1140" t="s">
        <v>35</v>
      </c>
      <c r="C52" s="1141"/>
      <c r="D52" s="69"/>
      <c r="E52" s="1142" t="s">
        <v>36</v>
      </c>
      <c r="F52" s="1142"/>
      <c r="G52" s="1142"/>
      <c r="H52" s="1143"/>
      <c r="I52" s="349">
        <v>618283</v>
      </c>
      <c r="J52" s="350">
        <v>601764</v>
      </c>
      <c r="K52" s="350">
        <v>603238</v>
      </c>
      <c r="L52" s="350">
        <v>624005</v>
      </c>
      <c r="M52" s="351">
        <v>586215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111160</v>
      </c>
      <c r="E3" s="91"/>
      <c r="F3" s="92">
        <v>121636</v>
      </c>
      <c r="G3" s="93"/>
      <c r="H3" s="94"/>
    </row>
    <row r="4" spans="1:8">
      <c r="A4" s="95"/>
      <c r="B4" s="96"/>
      <c r="C4" s="97"/>
      <c r="D4" s="98">
        <v>37645</v>
      </c>
      <c r="E4" s="99"/>
      <c r="F4" s="100">
        <v>41856</v>
      </c>
      <c r="G4" s="101"/>
      <c r="H4" s="102"/>
    </row>
    <row r="5" spans="1:8">
      <c r="A5" s="83" t="s">
        <v>485</v>
      </c>
      <c r="B5" s="88"/>
      <c r="C5" s="89"/>
      <c r="D5" s="90">
        <v>103307</v>
      </c>
      <c r="E5" s="91"/>
      <c r="F5" s="92">
        <v>111719</v>
      </c>
      <c r="G5" s="93"/>
      <c r="H5" s="94"/>
    </row>
    <row r="6" spans="1:8">
      <c r="A6" s="95"/>
      <c r="B6" s="96"/>
      <c r="C6" s="97"/>
      <c r="D6" s="98">
        <v>43839</v>
      </c>
      <c r="E6" s="99"/>
      <c r="F6" s="100">
        <v>40776</v>
      </c>
      <c r="G6" s="101"/>
      <c r="H6" s="102"/>
    </row>
    <row r="7" spans="1:8">
      <c r="A7" s="83" t="s">
        <v>486</v>
      </c>
      <c r="B7" s="88"/>
      <c r="C7" s="89"/>
      <c r="D7" s="90">
        <v>94917</v>
      </c>
      <c r="E7" s="91"/>
      <c r="F7" s="92">
        <v>107687</v>
      </c>
      <c r="G7" s="93"/>
      <c r="H7" s="94"/>
    </row>
    <row r="8" spans="1:8">
      <c r="A8" s="95"/>
      <c r="B8" s="96"/>
      <c r="C8" s="97"/>
      <c r="D8" s="98">
        <v>38052</v>
      </c>
      <c r="E8" s="99"/>
      <c r="F8" s="100">
        <v>30833</v>
      </c>
      <c r="G8" s="101"/>
      <c r="H8" s="102"/>
    </row>
    <row r="9" spans="1:8">
      <c r="A9" s="83" t="s">
        <v>487</v>
      </c>
      <c r="B9" s="88"/>
      <c r="C9" s="89"/>
      <c r="D9" s="90">
        <v>94919</v>
      </c>
      <c r="E9" s="91"/>
      <c r="F9" s="92">
        <v>98957</v>
      </c>
      <c r="G9" s="93"/>
      <c r="H9" s="94"/>
    </row>
    <row r="10" spans="1:8">
      <c r="A10" s="95"/>
      <c r="B10" s="96"/>
      <c r="C10" s="97"/>
      <c r="D10" s="98">
        <v>34781</v>
      </c>
      <c r="E10" s="99"/>
      <c r="F10" s="100">
        <v>24884</v>
      </c>
      <c r="G10" s="101"/>
      <c r="H10" s="102"/>
    </row>
    <row r="11" spans="1:8">
      <c r="A11" s="83" t="s">
        <v>488</v>
      </c>
      <c r="B11" s="88"/>
      <c r="C11" s="89"/>
      <c r="D11" s="90">
        <v>102048</v>
      </c>
      <c r="E11" s="91"/>
      <c r="F11" s="92">
        <v>114030</v>
      </c>
      <c r="G11" s="93"/>
      <c r="H11" s="94"/>
    </row>
    <row r="12" spans="1:8">
      <c r="A12" s="95"/>
      <c r="B12" s="96"/>
      <c r="C12" s="103"/>
      <c r="D12" s="98">
        <v>35782</v>
      </c>
      <c r="E12" s="99"/>
      <c r="F12" s="100">
        <v>24881</v>
      </c>
      <c r="G12" s="101"/>
      <c r="H12" s="102"/>
    </row>
    <row r="13" spans="1:8">
      <c r="A13" s="83"/>
      <c r="B13" s="88"/>
      <c r="C13" s="104"/>
      <c r="D13" s="105">
        <v>101270</v>
      </c>
      <c r="E13" s="106"/>
      <c r="F13" s="107">
        <v>110806</v>
      </c>
      <c r="G13" s="108"/>
      <c r="H13" s="94"/>
    </row>
    <row r="14" spans="1:8">
      <c r="A14" s="95"/>
      <c r="B14" s="96"/>
      <c r="C14" s="97"/>
      <c r="D14" s="98">
        <v>38020</v>
      </c>
      <c r="E14" s="99"/>
      <c r="F14" s="100">
        <v>32646</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0.38</v>
      </c>
      <c r="C19" s="109">
        <f>ROUND(VALUE(SUBSTITUTE(実質収支比率等に係る経年分析!G$48,"▲","-")),2)</f>
        <v>0.28999999999999998</v>
      </c>
      <c r="D19" s="109">
        <f>ROUND(VALUE(SUBSTITUTE(実質収支比率等に係る経年分析!H$48,"▲","-")),2)</f>
        <v>0.22</v>
      </c>
      <c r="E19" s="109">
        <f>ROUND(VALUE(SUBSTITUTE(実質収支比率等に係る経年分析!I$48,"▲","-")),2)</f>
        <v>7.0000000000000007E-2</v>
      </c>
      <c r="F19" s="109">
        <f>ROUND(VALUE(SUBSTITUTE(実質収支比率等に係る経年分析!J$48,"▲","-")),2)</f>
        <v>0.13</v>
      </c>
    </row>
    <row r="20" spans="1:11">
      <c r="A20" s="109" t="s">
        <v>41</v>
      </c>
      <c r="B20" s="109">
        <f>ROUND(VALUE(SUBSTITUTE(実質収支比率等に係る経年分析!F$47,"▲","-")),2)</f>
        <v>2.09</v>
      </c>
      <c r="C20" s="109">
        <f>ROUND(VALUE(SUBSTITUTE(実質収支比率等に係る経年分析!G$47,"▲","-")),2)</f>
        <v>2.38</v>
      </c>
      <c r="D20" s="109">
        <f>ROUND(VALUE(SUBSTITUTE(実質収支比率等に係る経年分析!H$47,"▲","-")),2)</f>
        <v>2.59</v>
      </c>
      <c r="E20" s="109">
        <f>ROUND(VALUE(SUBSTITUTE(実質収支比率等に係る経年分析!I$47,"▲","-")),2)</f>
        <v>1.91</v>
      </c>
      <c r="F20" s="109">
        <f>ROUND(VALUE(SUBSTITUTE(実質収支比率等に係る経年分析!J$47,"▲","-")),2)</f>
        <v>1.96</v>
      </c>
    </row>
    <row r="21" spans="1:11">
      <c r="A21" s="109" t="s">
        <v>42</v>
      </c>
      <c r="B21" s="109">
        <f>IF(ISNUMBER(VALUE(SUBSTITUTE(実質収支比率等に係る経年分析!F$49,"▲","-"))),ROUND(VALUE(SUBSTITUTE(実質収支比率等に係る経年分析!F$49,"▲","-")),2),NA())</f>
        <v>0.18</v>
      </c>
      <c r="C21" s="109">
        <f>IF(ISNUMBER(VALUE(SUBSTITUTE(実質収支比率等に係る経年分析!G$49,"▲","-"))),ROUND(VALUE(SUBSTITUTE(実質収支比率等に係る経年分析!G$49,"▲","-")),2),NA())</f>
        <v>0.3</v>
      </c>
      <c r="D21" s="109">
        <f>IF(ISNUMBER(VALUE(SUBSTITUTE(実質収支比率等に係る経年分析!H$49,"▲","-"))),ROUND(VALUE(SUBSTITUTE(実質収支比率等に係る経年分析!H$49,"▲","-")),2),NA())</f>
        <v>0.12</v>
      </c>
      <c r="E21" s="109">
        <f>IF(ISNUMBER(VALUE(SUBSTITUTE(実質収支比率等に係る経年分析!I$49,"▲","-"))),ROUND(VALUE(SUBSTITUTE(実質収支比率等に係る経年分析!I$49,"▲","-")),2),NA())</f>
        <v>-0.82</v>
      </c>
      <c r="F21" s="109">
        <f>IF(ISNUMBER(VALUE(SUBSTITUTE(実質収支比率等に係る経年分析!J$49,"▲","-"))),ROUND(VALUE(SUBSTITUTE(実質収支比率等に係る経年分析!J$49,"▲","-")),2),NA())</f>
        <v>0.1</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長崎魚市場特別会計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用地特別会計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庁用管理特別会計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0.05</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0.06</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0.09</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0.09</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流域下水道特別会計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0.09</v>
      </c>
    </row>
    <row r="33" spans="1:16">
      <c r="A33" s="110" t="str">
        <f>IF(連結実質赤字比率に係る赤字・黒字の構成分析!C$37="",NA(),連結実質赤字比率に係る赤字・黒字の構成分析!C$37)</f>
        <v>交通事業会計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0.12</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0.28999999999999998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0.22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7.0000000000000007E-2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0.13</v>
      </c>
    </row>
    <row r="35" spans="1:16">
      <c r="A35" s="110" t="str">
        <f>IF(連結実質赤字比率に係る赤字・黒字の構成分析!C$35="",NA(),連結実質赤字比率に係る赤字・黒字の構成分析!C$35)</f>
        <v>港湾施設整備特別会計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0.91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0.94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0.93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v>
      </c>
    </row>
    <row r="36" spans="1:16">
      <c r="A36" s="110" t="str">
        <f>IF(連結実質赤字比率に係る赤字・黒字の構成分析!C$34="",NA(),連結実質赤字比率に係る赤字・黒字の構成分析!C$34)</f>
        <v>港湾整備事業会計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2.61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1.83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1.79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1.5</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1.19</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60785</v>
      </c>
      <c r="E42" s="111"/>
      <c r="F42" s="111"/>
      <c r="G42" s="111">
        <f>'実質公債費比率（分子）の構造'!L$52</f>
        <v>59951</v>
      </c>
      <c r="H42" s="111"/>
      <c r="I42" s="111"/>
      <c r="J42" s="111">
        <f>'実質公債費比率（分子）の構造'!M$52</f>
        <v>61265</v>
      </c>
      <c r="K42" s="111"/>
      <c r="L42" s="111"/>
      <c r="M42" s="111">
        <f>'実質公債費比率（分子）の構造'!N$52</f>
        <v>63212</v>
      </c>
      <c r="N42" s="111"/>
      <c r="O42" s="111"/>
      <c r="P42" s="111">
        <f>'実質公債費比率（分子）の構造'!O$52</f>
        <v>67563</v>
      </c>
    </row>
    <row r="43" spans="1:16">
      <c r="A43" s="111" t="s">
        <v>50</v>
      </c>
      <c r="B43" s="111">
        <f>'実質公債費比率（分子）の構造'!K$51</f>
        <v>14</v>
      </c>
      <c r="C43" s="111"/>
      <c r="D43" s="111"/>
      <c r="E43" s="111">
        <f>'実質公債費比率（分子）の構造'!L$51</f>
        <v>12</v>
      </c>
      <c r="F43" s="111"/>
      <c r="G43" s="111"/>
      <c r="H43" s="111">
        <f>'実質公債費比率（分子）の構造'!M$51</f>
        <v>8</v>
      </c>
      <c r="I43" s="111"/>
      <c r="J43" s="111"/>
      <c r="K43" s="111">
        <f>'実質公債費比率（分子）の構造'!N$51</f>
        <v>1</v>
      </c>
      <c r="L43" s="111"/>
      <c r="M43" s="111"/>
      <c r="N43" s="111">
        <f>'実質公債費比率（分子）の構造'!O$51</f>
        <v>8</v>
      </c>
      <c r="O43" s="111"/>
      <c r="P43" s="111"/>
    </row>
    <row r="44" spans="1:16">
      <c r="A44" s="111" t="s">
        <v>51</v>
      </c>
      <c r="B44" s="111">
        <f>'実質公債費比率（分子）の構造'!K$50</f>
        <v>3429</v>
      </c>
      <c r="C44" s="111"/>
      <c r="D44" s="111"/>
      <c r="E44" s="111">
        <f>'実質公債費比率（分子）の構造'!L$50</f>
        <v>3432</v>
      </c>
      <c r="F44" s="111"/>
      <c r="G44" s="111"/>
      <c r="H44" s="111">
        <f>'実質公債費比率（分子）の構造'!M$50</f>
        <v>3467</v>
      </c>
      <c r="I44" s="111"/>
      <c r="J44" s="111"/>
      <c r="K44" s="111">
        <f>'実質公債費比率（分子）の構造'!N$50</f>
        <v>3427</v>
      </c>
      <c r="L44" s="111"/>
      <c r="M44" s="111"/>
      <c r="N44" s="111">
        <f>'実質公債費比率（分子）の構造'!O$50</f>
        <v>3165</v>
      </c>
      <c r="O44" s="111"/>
      <c r="P44" s="111"/>
    </row>
    <row r="45" spans="1:16">
      <c r="A45" s="111" t="s">
        <v>52</v>
      </c>
      <c r="B45" s="111">
        <f>'実質公債費比率（分子）の構造'!K$49</f>
        <v>786</v>
      </c>
      <c r="C45" s="111"/>
      <c r="D45" s="111"/>
      <c r="E45" s="111">
        <f>'実質公債費比率（分子）の構造'!L$49</f>
        <v>848</v>
      </c>
      <c r="F45" s="111"/>
      <c r="G45" s="111"/>
      <c r="H45" s="111">
        <f>'実質公債費比率（分子）の構造'!M$49</f>
        <v>882</v>
      </c>
      <c r="I45" s="111"/>
      <c r="J45" s="111"/>
      <c r="K45" s="111">
        <f>'実質公債費比率（分子）の構造'!N$49</f>
        <v>939</v>
      </c>
      <c r="L45" s="111"/>
      <c r="M45" s="111"/>
      <c r="N45" s="111">
        <f>'実質公債費比率（分子）の構造'!O$49</f>
        <v>946</v>
      </c>
      <c r="O45" s="111"/>
      <c r="P45" s="111"/>
    </row>
    <row r="46" spans="1:16">
      <c r="A46" s="111" t="s">
        <v>53</v>
      </c>
      <c r="B46" s="111">
        <f>'実質公債費比率（分子）の構造'!K$48</f>
        <v>403</v>
      </c>
      <c r="C46" s="111"/>
      <c r="D46" s="111"/>
      <c r="E46" s="111">
        <f>'実質公債費比率（分子）の構造'!L$48</f>
        <v>584</v>
      </c>
      <c r="F46" s="111"/>
      <c r="G46" s="111"/>
      <c r="H46" s="111">
        <f>'実質公債費比率（分子）の構造'!M$48</f>
        <v>467</v>
      </c>
      <c r="I46" s="111"/>
      <c r="J46" s="111"/>
      <c r="K46" s="111">
        <f>'実質公債費比率（分子）の構造'!N$48</f>
        <v>435</v>
      </c>
      <c r="L46" s="111"/>
      <c r="M46" s="111"/>
      <c r="N46" s="111">
        <f>'実質公債費比率（分子）の構造'!O$48</f>
        <v>483</v>
      </c>
      <c r="O46" s="111"/>
      <c r="P46" s="111"/>
    </row>
    <row r="47" spans="1:16">
      <c r="A47" s="111" t="s">
        <v>54</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f>'実質公債費比率（分子）の構造'!N$47</f>
        <v>333</v>
      </c>
      <c r="L47" s="111"/>
      <c r="M47" s="111"/>
      <c r="N47" s="111">
        <f>'実質公債費比率（分子）の構造'!O$47</f>
        <v>667</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99143</v>
      </c>
      <c r="C49" s="111"/>
      <c r="D49" s="111"/>
      <c r="E49" s="111">
        <f>'実質公債費比率（分子）の構造'!L$45</f>
        <v>102160</v>
      </c>
      <c r="F49" s="111"/>
      <c r="G49" s="111"/>
      <c r="H49" s="111">
        <f>'実質公債費比率（分子）の構造'!M$45</f>
        <v>104192</v>
      </c>
      <c r="I49" s="111"/>
      <c r="J49" s="111"/>
      <c r="K49" s="111">
        <f>'実質公債費比率（分子）の構造'!N$45</f>
        <v>103496</v>
      </c>
      <c r="L49" s="111"/>
      <c r="M49" s="111"/>
      <c r="N49" s="111">
        <f>'実質公債費比率（分子）の構造'!O$45</f>
        <v>109233</v>
      </c>
      <c r="O49" s="111"/>
      <c r="P49" s="111"/>
    </row>
    <row r="50" spans="1:16">
      <c r="A50" s="111" t="s">
        <v>57</v>
      </c>
      <c r="B50" s="111" t="e">
        <f>NA()</f>
        <v>#N/A</v>
      </c>
      <c r="C50" s="111">
        <f>IF(ISNUMBER('実質公債費比率（分子）の構造'!K$53),'実質公債費比率（分子）の構造'!K$53,NA())</f>
        <v>42990</v>
      </c>
      <c r="D50" s="111" t="e">
        <f>NA()</f>
        <v>#N/A</v>
      </c>
      <c r="E50" s="111" t="e">
        <f>NA()</f>
        <v>#N/A</v>
      </c>
      <c r="F50" s="111">
        <f>IF(ISNUMBER('実質公債費比率（分子）の構造'!L$53),'実質公債費比率（分子）の構造'!L$53,NA())</f>
        <v>47085</v>
      </c>
      <c r="G50" s="111" t="e">
        <f>NA()</f>
        <v>#N/A</v>
      </c>
      <c r="H50" s="111" t="e">
        <f>NA()</f>
        <v>#N/A</v>
      </c>
      <c r="I50" s="111">
        <f>IF(ISNUMBER('実質公債費比率（分子）の構造'!M$53),'実質公債費比率（分子）の構造'!M$53,NA())</f>
        <v>47751</v>
      </c>
      <c r="J50" s="111" t="e">
        <f>NA()</f>
        <v>#N/A</v>
      </c>
      <c r="K50" s="111" t="e">
        <f>NA()</f>
        <v>#N/A</v>
      </c>
      <c r="L50" s="111">
        <f>IF(ISNUMBER('実質公債費比率（分子）の構造'!N$53),'実質公債費比率（分子）の構造'!N$53,NA())</f>
        <v>45419</v>
      </c>
      <c r="M50" s="111" t="e">
        <f>NA()</f>
        <v>#N/A</v>
      </c>
      <c r="N50" s="111" t="e">
        <f>NA()</f>
        <v>#N/A</v>
      </c>
      <c r="O50" s="111">
        <f>IF(ISNUMBER('実質公債費比率（分子）の構造'!O$53),'実質公債費比率（分子）の構造'!O$53,NA())</f>
        <v>46939</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653315</v>
      </c>
      <c r="E56" s="110"/>
      <c r="F56" s="110"/>
      <c r="G56" s="110">
        <f>'将来負担比率（分子）の構造'!J$51</f>
        <v>700983</v>
      </c>
      <c r="H56" s="110"/>
      <c r="I56" s="110"/>
      <c r="J56" s="110">
        <f>'将来負担比率（分子）の構造'!K$51</f>
        <v>714326</v>
      </c>
      <c r="K56" s="110"/>
      <c r="L56" s="110"/>
      <c r="M56" s="110">
        <f>'将来負担比率（分子）の構造'!L$51</f>
        <v>728518</v>
      </c>
      <c r="N56" s="110"/>
      <c r="O56" s="110"/>
      <c r="P56" s="110">
        <f>'将来負担比率（分子）の構造'!M$51</f>
        <v>757508</v>
      </c>
    </row>
    <row r="57" spans="1:16">
      <c r="A57" s="110" t="s">
        <v>33</v>
      </c>
      <c r="B57" s="110"/>
      <c r="C57" s="110"/>
      <c r="D57" s="110">
        <f>'将来負担比率（分子）の構造'!I$50</f>
        <v>13529</v>
      </c>
      <c r="E57" s="110"/>
      <c r="F57" s="110"/>
      <c r="G57" s="110">
        <f>'将来負担比率（分子）の構造'!J$50</f>
        <v>12776</v>
      </c>
      <c r="H57" s="110"/>
      <c r="I57" s="110"/>
      <c r="J57" s="110">
        <f>'将来負担比率（分子）の構造'!K$50</f>
        <v>12030</v>
      </c>
      <c r="K57" s="110"/>
      <c r="L57" s="110"/>
      <c r="M57" s="110">
        <f>'将来負担比率（分子）の構造'!L$50</f>
        <v>11257</v>
      </c>
      <c r="N57" s="110"/>
      <c r="O57" s="110"/>
      <c r="P57" s="110">
        <f>'将来負担比率（分子）の構造'!M$50</f>
        <v>8293</v>
      </c>
    </row>
    <row r="58" spans="1:16">
      <c r="A58" s="110" t="s">
        <v>32</v>
      </c>
      <c r="B58" s="110"/>
      <c r="C58" s="110"/>
      <c r="D58" s="110">
        <f>'将来負担比率（分子）の構造'!I$49</f>
        <v>103860</v>
      </c>
      <c r="E58" s="110"/>
      <c r="F58" s="110"/>
      <c r="G58" s="110">
        <f>'将来負担比率（分子）の構造'!J$49</f>
        <v>102513</v>
      </c>
      <c r="H58" s="110"/>
      <c r="I58" s="110"/>
      <c r="J58" s="110">
        <f>'将来負担比率（分子）の構造'!K$49</f>
        <v>99044</v>
      </c>
      <c r="K58" s="110"/>
      <c r="L58" s="110"/>
      <c r="M58" s="110">
        <f>'将来負担比率（分子）の構造'!L$49</f>
        <v>90019</v>
      </c>
      <c r="N58" s="110"/>
      <c r="O58" s="110"/>
      <c r="P58" s="110">
        <f>'将来負担比率（分子）の構造'!M$49</f>
        <v>87928</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5589</v>
      </c>
      <c r="C61" s="110"/>
      <c r="D61" s="110"/>
      <c r="E61" s="110">
        <f>'将来負担比率（分子）の構造'!J$46</f>
        <v>4885</v>
      </c>
      <c r="F61" s="110"/>
      <c r="G61" s="110"/>
      <c r="H61" s="110">
        <f>'将来負担比率（分子）の構造'!K$46</f>
        <v>5315</v>
      </c>
      <c r="I61" s="110"/>
      <c r="J61" s="110"/>
      <c r="K61" s="110">
        <f>'将来負担比率（分子）の構造'!L$46</f>
        <v>4277</v>
      </c>
      <c r="L61" s="110"/>
      <c r="M61" s="110"/>
      <c r="N61" s="110">
        <f>'将来負担比率（分子）の構造'!M$46</f>
        <v>3313</v>
      </c>
      <c r="O61" s="110"/>
      <c r="P61" s="110"/>
    </row>
    <row r="62" spans="1:16">
      <c r="A62" s="110" t="s">
        <v>27</v>
      </c>
      <c r="B62" s="110">
        <f>'将来負担比率（分子）の構造'!I$45</f>
        <v>203550</v>
      </c>
      <c r="C62" s="110"/>
      <c r="D62" s="110"/>
      <c r="E62" s="110">
        <f>'将来負担比率（分子）の構造'!J$45</f>
        <v>204678</v>
      </c>
      <c r="F62" s="110"/>
      <c r="G62" s="110"/>
      <c r="H62" s="110">
        <f>'将来負担比率（分子）の構造'!K$45</f>
        <v>205629</v>
      </c>
      <c r="I62" s="110"/>
      <c r="J62" s="110"/>
      <c r="K62" s="110">
        <f>'将来負担比率（分子）の構造'!L$45</f>
        <v>207734</v>
      </c>
      <c r="L62" s="110"/>
      <c r="M62" s="110"/>
      <c r="N62" s="110">
        <f>'将来負担比率（分子）の構造'!M$45</f>
        <v>192847</v>
      </c>
      <c r="O62" s="110"/>
      <c r="P62" s="110"/>
    </row>
    <row r="63" spans="1:16">
      <c r="A63" s="110" t="s">
        <v>26</v>
      </c>
      <c r="B63" s="110">
        <f>'将来負担比率（分子）の構造'!I$44</f>
        <v>9703</v>
      </c>
      <c r="C63" s="110"/>
      <c r="D63" s="110"/>
      <c r="E63" s="110">
        <f>'将来負担比率（分子）の構造'!J$44</f>
        <v>9243</v>
      </c>
      <c r="F63" s="110"/>
      <c r="G63" s="110"/>
      <c r="H63" s="110">
        <f>'将来負担比率（分子）の構造'!K$44</f>
        <v>8633</v>
      </c>
      <c r="I63" s="110"/>
      <c r="J63" s="110"/>
      <c r="K63" s="110">
        <f>'将来負担比率（分子）の構造'!L$44</f>
        <v>8140</v>
      </c>
      <c r="L63" s="110"/>
      <c r="M63" s="110"/>
      <c r="N63" s="110">
        <f>'将来負担比率（分子）の構造'!M$44</f>
        <v>7715</v>
      </c>
      <c r="O63" s="110"/>
      <c r="P63" s="110"/>
    </row>
    <row r="64" spans="1:16">
      <c r="A64" s="110" t="s">
        <v>25</v>
      </c>
      <c r="B64" s="110">
        <f>'将来負担比率（分子）の構造'!I$43</f>
        <v>1480</v>
      </c>
      <c r="C64" s="110"/>
      <c r="D64" s="110"/>
      <c r="E64" s="110">
        <f>'将来負担比率（分子）の構造'!J$43</f>
        <v>4942</v>
      </c>
      <c r="F64" s="110"/>
      <c r="G64" s="110"/>
      <c r="H64" s="110">
        <f>'将来負担比率（分子）の構造'!K$43</f>
        <v>2480</v>
      </c>
      <c r="I64" s="110"/>
      <c r="J64" s="110"/>
      <c r="K64" s="110">
        <f>'将来負担比率（分子）の構造'!L$43</f>
        <v>3551</v>
      </c>
      <c r="L64" s="110"/>
      <c r="M64" s="110"/>
      <c r="N64" s="110">
        <f>'将来負担比率（分子）の構造'!M$43</f>
        <v>3813</v>
      </c>
      <c r="O64" s="110"/>
      <c r="P64" s="110"/>
    </row>
    <row r="65" spans="1:16">
      <c r="A65" s="110" t="s">
        <v>24</v>
      </c>
      <c r="B65" s="110">
        <f>'将来負担比率（分子）の構造'!I$42</f>
        <v>16838</v>
      </c>
      <c r="C65" s="110"/>
      <c r="D65" s="110"/>
      <c r="E65" s="110">
        <f>'将来負担比率（分子）の構造'!J$42</f>
        <v>14383</v>
      </c>
      <c r="F65" s="110"/>
      <c r="G65" s="110"/>
      <c r="H65" s="110">
        <f>'将来負担比率（分子）の構造'!K$42</f>
        <v>9958</v>
      </c>
      <c r="I65" s="110"/>
      <c r="J65" s="110"/>
      <c r="K65" s="110">
        <f>'将来負担比率（分子）の構造'!L$42</f>
        <v>6560</v>
      </c>
      <c r="L65" s="110"/>
      <c r="M65" s="110"/>
      <c r="N65" s="110">
        <f>'将来負担比率（分子）の構造'!M$42</f>
        <v>3369</v>
      </c>
      <c r="O65" s="110"/>
      <c r="P65" s="110"/>
    </row>
    <row r="66" spans="1:16">
      <c r="A66" s="110" t="s">
        <v>23</v>
      </c>
      <c r="B66" s="110">
        <f>'将来負担比率（分子）の構造'!I$41</f>
        <v>1151826</v>
      </c>
      <c r="C66" s="110"/>
      <c r="D66" s="110"/>
      <c r="E66" s="110">
        <f>'将来負担比率（分子）の構造'!J$41</f>
        <v>1179906</v>
      </c>
      <c r="F66" s="110"/>
      <c r="G66" s="110"/>
      <c r="H66" s="110">
        <f>'将来負担比率（分子）の構造'!K$41</f>
        <v>1196623</v>
      </c>
      <c r="I66" s="110"/>
      <c r="J66" s="110"/>
      <c r="K66" s="110">
        <f>'将来負担比率（分子）の構造'!L$41</f>
        <v>1223538</v>
      </c>
      <c r="L66" s="110"/>
      <c r="M66" s="110"/>
      <c r="N66" s="110">
        <f>'将来負担比率（分子）の構造'!M$41</f>
        <v>1228889</v>
      </c>
      <c r="O66" s="110"/>
      <c r="P66" s="110"/>
    </row>
    <row r="67" spans="1:16">
      <c r="A67" s="110" t="s">
        <v>61</v>
      </c>
      <c r="B67" s="110" t="e">
        <f>NA()</f>
        <v>#N/A</v>
      </c>
      <c r="C67" s="110">
        <f>IF(ISNUMBER('将来負担比率（分子）の構造'!I$52), IF('将来負担比率（分子）の構造'!I$52 &lt; 0, 0, '将来負担比率（分子）の構造'!I$52), NA())</f>
        <v>618283</v>
      </c>
      <c r="D67" s="110" t="e">
        <f>NA()</f>
        <v>#N/A</v>
      </c>
      <c r="E67" s="110" t="e">
        <f>NA()</f>
        <v>#N/A</v>
      </c>
      <c r="F67" s="110">
        <f>IF(ISNUMBER('将来負担比率（分子）の構造'!J$52), IF('将来負担比率（分子）の構造'!J$52 &lt; 0, 0, '将来負担比率（分子）の構造'!J$52), NA())</f>
        <v>601764</v>
      </c>
      <c r="G67" s="110" t="e">
        <f>NA()</f>
        <v>#N/A</v>
      </c>
      <c r="H67" s="110" t="e">
        <f>NA()</f>
        <v>#N/A</v>
      </c>
      <c r="I67" s="110">
        <f>IF(ISNUMBER('将来負担比率（分子）の構造'!K$52), IF('将来負担比率（分子）の構造'!K$52 &lt; 0, 0, '将来負担比率（分子）の構造'!K$52), NA())</f>
        <v>603238</v>
      </c>
      <c r="J67" s="110" t="e">
        <f>NA()</f>
        <v>#N/A</v>
      </c>
      <c r="K67" s="110" t="e">
        <f>NA()</f>
        <v>#N/A</v>
      </c>
      <c r="L67" s="110">
        <f>IF(ISNUMBER('将来負担比率（分子）の構造'!L$52), IF('将来負担比率（分子）の構造'!L$52 &lt; 0, 0, '将来負担比率（分子）の構造'!L$52), NA())</f>
        <v>624005</v>
      </c>
      <c r="M67" s="110" t="e">
        <f>NA()</f>
        <v>#N/A</v>
      </c>
      <c r="N67" s="110" t="e">
        <f>NA()</f>
        <v>#N/A</v>
      </c>
      <c r="O67" s="110">
        <f>IF(ISNUMBER('将来負担比率（分子）の構造'!M$52), IF('将来負担比率（分子）の構造'!M$52 &lt; 0, 0, '将来負担比率（分子）の構造'!M$52), NA())</f>
        <v>586215</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13" workbookViewId="0">
      <selection activeCell="Y37" sqref="Y37"/>
    </sheetView>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179</v>
      </c>
      <c r="C5" s="561"/>
      <c r="D5" s="561"/>
      <c r="E5" s="561"/>
      <c r="F5" s="561"/>
      <c r="G5" s="561"/>
      <c r="H5" s="561"/>
      <c r="I5" s="561"/>
      <c r="J5" s="561"/>
      <c r="K5" s="561"/>
      <c r="L5" s="561"/>
      <c r="M5" s="561"/>
      <c r="N5" s="561"/>
      <c r="O5" s="561"/>
      <c r="P5" s="561"/>
      <c r="Q5" s="562"/>
      <c r="R5" s="563">
        <v>111527157</v>
      </c>
      <c r="S5" s="564"/>
      <c r="T5" s="564"/>
      <c r="U5" s="564"/>
      <c r="V5" s="564"/>
      <c r="W5" s="564"/>
      <c r="X5" s="564"/>
      <c r="Y5" s="565"/>
      <c r="Z5" s="566">
        <v>15.8</v>
      </c>
      <c r="AA5" s="566"/>
      <c r="AB5" s="566"/>
      <c r="AC5" s="566"/>
      <c r="AD5" s="567">
        <v>95551013</v>
      </c>
      <c r="AE5" s="567"/>
      <c r="AF5" s="567"/>
      <c r="AG5" s="567"/>
      <c r="AH5" s="567"/>
      <c r="AI5" s="567"/>
      <c r="AJ5" s="567"/>
      <c r="AK5" s="567"/>
      <c r="AL5" s="568">
        <v>28.6</v>
      </c>
      <c r="AM5" s="569"/>
      <c r="AN5" s="569"/>
      <c r="AO5" s="570"/>
      <c r="AP5" s="560" t="s">
        <v>180</v>
      </c>
      <c r="AQ5" s="561"/>
      <c r="AR5" s="561"/>
      <c r="AS5" s="561"/>
      <c r="AT5" s="561"/>
      <c r="AU5" s="561"/>
      <c r="AV5" s="561"/>
      <c r="AW5" s="561"/>
      <c r="AX5" s="561"/>
      <c r="AY5" s="561"/>
      <c r="AZ5" s="561"/>
      <c r="BA5" s="561"/>
      <c r="BB5" s="561"/>
      <c r="BC5" s="562"/>
      <c r="BD5" s="574">
        <v>111414755</v>
      </c>
      <c r="BE5" s="575"/>
      <c r="BF5" s="575"/>
      <c r="BG5" s="575"/>
      <c r="BH5" s="575"/>
      <c r="BI5" s="575"/>
      <c r="BJ5" s="575"/>
      <c r="BK5" s="576"/>
      <c r="BL5" s="577">
        <v>99.9</v>
      </c>
      <c r="BM5" s="577"/>
      <c r="BN5" s="577"/>
      <c r="BO5" s="577"/>
      <c r="BP5" s="578">
        <v>620063</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c r="B6" s="571" t="s">
        <v>184</v>
      </c>
      <c r="C6" s="572"/>
      <c r="D6" s="572"/>
      <c r="E6" s="572"/>
      <c r="F6" s="572"/>
      <c r="G6" s="572"/>
      <c r="H6" s="572"/>
      <c r="I6" s="572"/>
      <c r="J6" s="572"/>
      <c r="K6" s="572"/>
      <c r="L6" s="572"/>
      <c r="M6" s="572"/>
      <c r="N6" s="572"/>
      <c r="O6" s="572"/>
      <c r="P6" s="572"/>
      <c r="Q6" s="573"/>
      <c r="R6" s="574">
        <v>22457174</v>
      </c>
      <c r="S6" s="575"/>
      <c r="T6" s="575"/>
      <c r="U6" s="575"/>
      <c r="V6" s="575"/>
      <c r="W6" s="575"/>
      <c r="X6" s="575"/>
      <c r="Y6" s="576"/>
      <c r="Z6" s="577">
        <v>3.2</v>
      </c>
      <c r="AA6" s="577"/>
      <c r="AB6" s="577"/>
      <c r="AC6" s="577"/>
      <c r="AD6" s="578">
        <v>22457174</v>
      </c>
      <c r="AE6" s="578"/>
      <c r="AF6" s="578"/>
      <c r="AG6" s="578"/>
      <c r="AH6" s="578"/>
      <c r="AI6" s="578"/>
      <c r="AJ6" s="578"/>
      <c r="AK6" s="578"/>
      <c r="AL6" s="579">
        <v>6.7</v>
      </c>
      <c r="AM6" s="580"/>
      <c r="AN6" s="580"/>
      <c r="AO6" s="581"/>
      <c r="AP6" s="571" t="s">
        <v>185</v>
      </c>
      <c r="AQ6" s="572"/>
      <c r="AR6" s="572"/>
      <c r="AS6" s="572"/>
      <c r="AT6" s="572"/>
      <c r="AU6" s="572"/>
      <c r="AV6" s="572"/>
      <c r="AW6" s="572"/>
      <c r="AX6" s="572"/>
      <c r="AY6" s="572"/>
      <c r="AZ6" s="572"/>
      <c r="BA6" s="572"/>
      <c r="BB6" s="572"/>
      <c r="BC6" s="573"/>
      <c r="BD6" s="574">
        <v>111414755</v>
      </c>
      <c r="BE6" s="575"/>
      <c r="BF6" s="575"/>
      <c r="BG6" s="575"/>
      <c r="BH6" s="575"/>
      <c r="BI6" s="575"/>
      <c r="BJ6" s="575"/>
      <c r="BK6" s="576"/>
      <c r="BL6" s="577">
        <v>99.9</v>
      </c>
      <c r="BM6" s="577"/>
      <c r="BN6" s="577"/>
      <c r="BO6" s="577"/>
      <c r="BP6" s="578">
        <v>620063</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1143418</v>
      </c>
      <c r="CN6" s="575"/>
      <c r="CO6" s="575"/>
      <c r="CP6" s="575"/>
      <c r="CQ6" s="575"/>
      <c r="CR6" s="575"/>
      <c r="CS6" s="575"/>
      <c r="CT6" s="576"/>
      <c r="CU6" s="577">
        <v>0.2</v>
      </c>
      <c r="CV6" s="577"/>
      <c r="CW6" s="577"/>
      <c r="CX6" s="577"/>
      <c r="CY6" s="583" t="s">
        <v>187</v>
      </c>
      <c r="CZ6" s="575"/>
      <c r="DA6" s="575"/>
      <c r="DB6" s="575"/>
      <c r="DC6" s="575"/>
      <c r="DD6" s="575"/>
      <c r="DE6" s="575"/>
      <c r="DF6" s="575"/>
      <c r="DG6" s="575"/>
      <c r="DH6" s="575"/>
      <c r="DI6" s="575"/>
      <c r="DJ6" s="575"/>
      <c r="DK6" s="576"/>
      <c r="DL6" s="583">
        <v>1143418</v>
      </c>
      <c r="DM6" s="575"/>
      <c r="DN6" s="575"/>
      <c r="DO6" s="575"/>
      <c r="DP6" s="575"/>
      <c r="DQ6" s="575"/>
      <c r="DR6" s="575"/>
      <c r="DS6" s="575"/>
      <c r="DT6" s="575"/>
      <c r="DU6" s="575"/>
      <c r="DV6" s="575"/>
      <c r="DW6" s="575"/>
      <c r="DX6" s="584"/>
    </row>
    <row r="7" spans="2:138" ht="11.25" customHeight="1">
      <c r="B7" s="571" t="s">
        <v>188</v>
      </c>
      <c r="C7" s="572"/>
      <c r="D7" s="572"/>
      <c r="E7" s="572"/>
      <c r="F7" s="572"/>
      <c r="G7" s="572"/>
      <c r="H7" s="572"/>
      <c r="I7" s="572"/>
      <c r="J7" s="572"/>
      <c r="K7" s="572"/>
      <c r="L7" s="572"/>
      <c r="M7" s="572"/>
      <c r="N7" s="572"/>
      <c r="O7" s="572"/>
      <c r="P7" s="572"/>
      <c r="Q7" s="573"/>
      <c r="R7" s="574">
        <v>2080215</v>
      </c>
      <c r="S7" s="575"/>
      <c r="T7" s="575"/>
      <c r="U7" s="575"/>
      <c r="V7" s="575"/>
      <c r="W7" s="575"/>
      <c r="X7" s="575"/>
      <c r="Y7" s="576"/>
      <c r="Z7" s="577">
        <v>0.3</v>
      </c>
      <c r="AA7" s="577"/>
      <c r="AB7" s="577"/>
      <c r="AC7" s="577"/>
      <c r="AD7" s="578">
        <v>2080215</v>
      </c>
      <c r="AE7" s="578"/>
      <c r="AF7" s="578"/>
      <c r="AG7" s="578"/>
      <c r="AH7" s="578"/>
      <c r="AI7" s="578"/>
      <c r="AJ7" s="578"/>
      <c r="AK7" s="578"/>
      <c r="AL7" s="579">
        <v>0.6</v>
      </c>
      <c r="AM7" s="580"/>
      <c r="AN7" s="580"/>
      <c r="AO7" s="581"/>
      <c r="AP7" s="571" t="s">
        <v>189</v>
      </c>
      <c r="AQ7" s="572"/>
      <c r="AR7" s="572"/>
      <c r="AS7" s="572"/>
      <c r="AT7" s="572"/>
      <c r="AU7" s="572"/>
      <c r="AV7" s="572"/>
      <c r="AW7" s="572"/>
      <c r="AX7" s="572"/>
      <c r="AY7" s="572"/>
      <c r="AZ7" s="572"/>
      <c r="BA7" s="572"/>
      <c r="BB7" s="572"/>
      <c r="BC7" s="573"/>
      <c r="BD7" s="574">
        <v>42950912</v>
      </c>
      <c r="BE7" s="575"/>
      <c r="BF7" s="575"/>
      <c r="BG7" s="575"/>
      <c r="BH7" s="575"/>
      <c r="BI7" s="575"/>
      <c r="BJ7" s="575"/>
      <c r="BK7" s="576"/>
      <c r="BL7" s="577">
        <v>38.5</v>
      </c>
      <c r="BM7" s="577"/>
      <c r="BN7" s="577"/>
      <c r="BO7" s="577"/>
      <c r="BP7" s="578">
        <v>620063</v>
      </c>
      <c r="BQ7" s="578"/>
      <c r="BR7" s="578"/>
      <c r="BS7" s="578"/>
      <c r="BT7" s="578"/>
      <c r="BU7" s="578"/>
      <c r="BV7" s="578"/>
      <c r="BW7" s="582"/>
      <c r="BY7" s="571" t="s">
        <v>190</v>
      </c>
      <c r="BZ7" s="572"/>
      <c r="CA7" s="572"/>
      <c r="CB7" s="572"/>
      <c r="CC7" s="572"/>
      <c r="CD7" s="572"/>
      <c r="CE7" s="572"/>
      <c r="CF7" s="572"/>
      <c r="CG7" s="572"/>
      <c r="CH7" s="572"/>
      <c r="CI7" s="572"/>
      <c r="CJ7" s="572"/>
      <c r="CK7" s="572"/>
      <c r="CL7" s="573"/>
      <c r="CM7" s="574">
        <v>43499452</v>
      </c>
      <c r="CN7" s="575"/>
      <c r="CO7" s="575"/>
      <c r="CP7" s="575"/>
      <c r="CQ7" s="575"/>
      <c r="CR7" s="575"/>
      <c r="CS7" s="575"/>
      <c r="CT7" s="576"/>
      <c r="CU7" s="577">
        <v>6.4</v>
      </c>
      <c r="CV7" s="577"/>
      <c r="CW7" s="577"/>
      <c r="CX7" s="577"/>
      <c r="CY7" s="583">
        <v>5924142</v>
      </c>
      <c r="CZ7" s="575"/>
      <c r="DA7" s="575"/>
      <c r="DB7" s="575"/>
      <c r="DC7" s="575"/>
      <c r="DD7" s="575"/>
      <c r="DE7" s="575"/>
      <c r="DF7" s="575"/>
      <c r="DG7" s="575"/>
      <c r="DH7" s="575"/>
      <c r="DI7" s="575"/>
      <c r="DJ7" s="575"/>
      <c r="DK7" s="576"/>
      <c r="DL7" s="583">
        <v>28793503</v>
      </c>
      <c r="DM7" s="575"/>
      <c r="DN7" s="575"/>
      <c r="DO7" s="575"/>
      <c r="DP7" s="575"/>
      <c r="DQ7" s="575"/>
      <c r="DR7" s="575"/>
      <c r="DS7" s="575"/>
      <c r="DT7" s="575"/>
      <c r="DU7" s="575"/>
      <c r="DV7" s="575"/>
      <c r="DW7" s="575"/>
      <c r="DX7" s="584"/>
    </row>
    <row r="8" spans="2:138" ht="11.25" customHeight="1">
      <c r="B8" s="571" t="s">
        <v>191</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192</v>
      </c>
      <c r="AQ8" s="572"/>
      <c r="AR8" s="572"/>
      <c r="AS8" s="572"/>
      <c r="AT8" s="572"/>
      <c r="AU8" s="572"/>
      <c r="AV8" s="572"/>
      <c r="AW8" s="572"/>
      <c r="AX8" s="572"/>
      <c r="AY8" s="572"/>
      <c r="AZ8" s="572"/>
      <c r="BA8" s="572"/>
      <c r="BB8" s="572"/>
      <c r="BC8" s="573"/>
      <c r="BD8" s="574">
        <v>917915</v>
      </c>
      <c r="BE8" s="575"/>
      <c r="BF8" s="575"/>
      <c r="BG8" s="575"/>
      <c r="BH8" s="575"/>
      <c r="BI8" s="575"/>
      <c r="BJ8" s="575"/>
      <c r="BK8" s="576"/>
      <c r="BL8" s="577">
        <v>0.8</v>
      </c>
      <c r="BM8" s="577"/>
      <c r="BN8" s="577"/>
      <c r="BO8" s="577"/>
      <c r="BP8" s="578">
        <v>308468</v>
      </c>
      <c r="BQ8" s="578"/>
      <c r="BR8" s="578"/>
      <c r="BS8" s="578"/>
      <c r="BT8" s="578"/>
      <c r="BU8" s="578"/>
      <c r="BV8" s="578"/>
      <c r="BW8" s="582"/>
      <c r="BY8" s="571" t="s">
        <v>193</v>
      </c>
      <c r="BZ8" s="572"/>
      <c r="CA8" s="572"/>
      <c r="CB8" s="572"/>
      <c r="CC8" s="572"/>
      <c r="CD8" s="572"/>
      <c r="CE8" s="572"/>
      <c r="CF8" s="572"/>
      <c r="CG8" s="572"/>
      <c r="CH8" s="572"/>
      <c r="CI8" s="572"/>
      <c r="CJ8" s="572"/>
      <c r="CK8" s="572"/>
      <c r="CL8" s="573"/>
      <c r="CM8" s="574">
        <v>98451126</v>
      </c>
      <c r="CN8" s="575"/>
      <c r="CO8" s="575"/>
      <c r="CP8" s="575"/>
      <c r="CQ8" s="575"/>
      <c r="CR8" s="575"/>
      <c r="CS8" s="575"/>
      <c r="CT8" s="576"/>
      <c r="CU8" s="577">
        <v>14.5</v>
      </c>
      <c r="CV8" s="577"/>
      <c r="CW8" s="577"/>
      <c r="CX8" s="577"/>
      <c r="CY8" s="583">
        <v>3346375</v>
      </c>
      <c r="CZ8" s="575"/>
      <c r="DA8" s="575"/>
      <c r="DB8" s="575"/>
      <c r="DC8" s="575"/>
      <c r="DD8" s="575"/>
      <c r="DE8" s="575"/>
      <c r="DF8" s="575"/>
      <c r="DG8" s="575"/>
      <c r="DH8" s="575"/>
      <c r="DI8" s="575"/>
      <c r="DJ8" s="575"/>
      <c r="DK8" s="576"/>
      <c r="DL8" s="583">
        <v>83140394</v>
      </c>
      <c r="DM8" s="575"/>
      <c r="DN8" s="575"/>
      <c r="DO8" s="575"/>
      <c r="DP8" s="575"/>
      <c r="DQ8" s="575"/>
      <c r="DR8" s="575"/>
      <c r="DS8" s="575"/>
      <c r="DT8" s="575"/>
      <c r="DU8" s="575"/>
      <c r="DV8" s="575"/>
      <c r="DW8" s="575"/>
      <c r="DX8" s="584"/>
    </row>
    <row r="9" spans="2:138" ht="11.25" customHeight="1">
      <c r="B9" s="571" t="s">
        <v>194</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195</v>
      </c>
      <c r="AQ9" s="572"/>
      <c r="AR9" s="572"/>
      <c r="AS9" s="572"/>
      <c r="AT9" s="572"/>
      <c r="AU9" s="572"/>
      <c r="AV9" s="572"/>
      <c r="AW9" s="572"/>
      <c r="AX9" s="572"/>
      <c r="AY9" s="572"/>
      <c r="AZ9" s="572"/>
      <c r="BA9" s="572"/>
      <c r="BB9" s="572"/>
      <c r="BC9" s="573"/>
      <c r="BD9" s="574">
        <v>34999126</v>
      </c>
      <c r="BE9" s="575"/>
      <c r="BF9" s="575"/>
      <c r="BG9" s="575"/>
      <c r="BH9" s="575"/>
      <c r="BI9" s="575"/>
      <c r="BJ9" s="575"/>
      <c r="BK9" s="576"/>
      <c r="BL9" s="577">
        <v>31.4</v>
      </c>
      <c r="BM9" s="577"/>
      <c r="BN9" s="577"/>
      <c r="BO9" s="577"/>
      <c r="BP9" s="578" t="s">
        <v>102</v>
      </c>
      <c r="BQ9" s="578"/>
      <c r="BR9" s="578"/>
      <c r="BS9" s="578"/>
      <c r="BT9" s="578"/>
      <c r="BU9" s="578"/>
      <c r="BV9" s="578"/>
      <c r="BW9" s="582"/>
      <c r="BY9" s="571" t="s">
        <v>196</v>
      </c>
      <c r="BZ9" s="572"/>
      <c r="CA9" s="572"/>
      <c r="CB9" s="572"/>
      <c r="CC9" s="572"/>
      <c r="CD9" s="572"/>
      <c r="CE9" s="572"/>
      <c r="CF9" s="572"/>
      <c r="CG9" s="572"/>
      <c r="CH9" s="572"/>
      <c r="CI9" s="572"/>
      <c r="CJ9" s="572"/>
      <c r="CK9" s="572"/>
      <c r="CL9" s="573"/>
      <c r="CM9" s="574">
        <v>28378506</v>
      </c>
      <c r="CN9" s="575"/>
      <c r="CO9" s="575"/>
      <c r="CP9" s="575"/>
      <c r="CQ9" s="575"/>
      <c r="CR9" s="575"/>
      <c r="CS9" s="575"/>
      <c r="CT9" s="576"/>
      <c r="CU9" s="577">
        <v>4.2</v>
      </c>
      <c r="CV9" s="577"/>
      <c r="CW9" s="577"/>
      <c r="CX9" s="577"/>
      <c r="CY9" s="583">
        <v>1979383</v>
      </c>
      <c r="CZ9" s="575"/>
      <c r="DA9" s="575"/>
      <c r="DB9" s="575"/>
      <c r="DC9" s="575"/>
      <c r="DD9" s="575"/>
      <c r="DE9" s="575"/>
      <c r="DF9" s="575"/>
      <c r="DG9" s="575"/>
      <c r="DH9" s="575"/>
      <c r="DI9" s="575"/>
      <c r="DJ9" s="575"/>
      <c r="DK9" s="576"/>
      <c r="DL9" s="583">
        <v>9723653</v>
      </c>
      <c r="DM9" s="575"/>
      <c r="DN9" s="575"/>
      <c r="DO9" s="575"/>
      <c r="DP9" s="575"/>
      <c r="DQ9" s="575"/>
      <c r="DR9" s="575"/>
      <c r="DS9" s="575"/>
      <c r="DT9" s="575"/>
      <c r="DU9" s="575"/>
      <c r="DV9" s="575"/>
      <c r="DW9" s="575"/>
      <c r="DX9" s="584"/>
    </row>
    <row r="10" spans="2:138" ht="11.25" customHeight="1">
      <c r="B10" s="571" t="s">
        <v>197</v>
      </c>
      <c r="C10" s="572"/>
      <c r="D10" s="572"/>
      <c r="E10" s="572"/>
      <c r="F10" s="572"/>
      <c r="G10" s="572"/>
      <c r="H10" s="572"/>
      <c r="I10" s="572"/>
      <c r="J10" s="572"/>
      <c r="K10" s="572"/>
      <c r="L10" s="572"/>
      <c r="M10" s="572"/>
      <c r="N10" s="572"/>
      <c r="O10" s="572"/>
      <c r="P10" s="572"/>
      <c r="Q10" s="573"/>
      <c r="R10" s="574">
        <v>120202</v>
      </c>
      <c r="S10" s="575"/>
      <c r="T10" s="575"/>
      <c r="U10" s="575"/>
      <c r="V10" s="575"/>
      <c r="W10" s="575"/>
      <c r="X10" s="575"/>
      <c r="Y10" s="576"/>
      <c r="Z10" s="577">
        <v>0</v>
      </c>
      <c r="AA10" s="577"/>
      <c r="AB10" s="577"/>
      <c r="AC10" s="577"/>
      <c r="AD10" s="578">
        <v>120202</v>
      </c>
      <c r="AE10" s="578"/>
      <c r="AF10" s="578"/>
      <c r="AG10" s="578"/>
      <c r="AH10" s="578"/>
      <c r="AI10" s="578"/>
      <c r="AJ10" s="578"/>
      <c r="AK10" s="578"/>
      <c r="AL10" s="579">
        <v>0</v>
      </c>
      <c r="AM10" s="580"/>
      <c r="AN10" s="580"/>
      <c r="AO10" s="581"/>
      <c r="AP10" s="571" t="s">
        <v>198</v>
      </c>
      <c r="AQ10" s="572"/>
      <c r="AR10" s="572"/>
      <c r="AS10" s="572"/>
      <c r="AT10" s="572"/>
      <c r="AU10" s="572"/>
      <c r="AV10" s="572"/>
      <c r="AW10" s="572"/>
      <c r="AX10" s="572"/>
      <c r="AY10" s="572"/>
      <c r="AZ10" s="572"/>
      <c r="BA10" s="572"/>
      <c r="BB10" s="572"/>
      <c r="BC10" s="573"/>
      <c r="BD10" s="574">
        <v>1310096</v>
      </c>
      <c r="BE10" s="575"/>
      <c r="BF10" s="575"/>
      <c r="BG10" s="575"/>
      <c r="BH10" s="575"/>
      <c r="BI10" s="575"/>
      <c r="BJ10" s="575"/>
      <c r="BK10" s="576"/>
      <c r="BL10" s="577">
        <v>1.2</v>
      </c>
      <c r="BM10" s="577"/>
      <c r="BN10" s="577"/>
      <c r="BO10" s="577"/>
      <c r="BP10" s="578">
        <v>62293</v>
      </c>
      <c r="BQ10" s="578"/>
      <c r="BR10" s="578"/>
      <c r="BS10" s="578"/>
      <c r="BT10" s="578"/>
      <c r="BU10" s="578"/>
      <c r="BV10" s="578"/>
      <c r="BW10" s="582"/>
      <c r="BY10" s="571" t="s">
        <v>199</v>
      </c>
      <c r="BZ10" s="572"/>
      <c r="CA10" s="572"/>
      <c r="CB10" s="572"/>
      <c r="CC10" s="572"/>
      <c r="CD10" s="572"/>
      <c r="CE10" s="572"/>
      <c r="CF10" s="572"/>
      <c r="CG10" s="572"/>
      <c r="CH10" s="572"/>
      <c r="CI10" s="572"/>
      <c r="CJ10" s="572"/>
      <c r="CK10" s="572"/>
      <c r="CL10" s="573"/>
      <c r="CM10" s="574">
        <v>6307885</v>
      </c>
      <c r="CN10" s="575"/>
      <c r="CO10" s="575"/>
      <c r="CP10" s="575"/>
      <c r="CQ10" s="575"/>
      <c r="CR10" s="575"/>
      <c r="CS10" s="575"/>
      <c r="CT10" s="576"/>
      <c r="CU10" s="577">
        <v>0.9</v>
      </c>
      <c r="CV10" s="577"/>
      <c r="CW10" s="577"/>
      <c r="CX10" s="577"/>
      <c r="CY10" s="583">
        <v>52150</v>
      </c>
      <c r="CZ10" s="575"/>
      <c r="DA10" s="575"/>
      <c r="DB10" s="575"/>
      <c r="DC10" s="575"/>
      <c r="DD10" s="575"/>
      <c r="DE10" s="575"/>
      <c r="DF10" s="575"/>
      <c r="DG10" s="575"/>
      <c r="DH10" s="575"/>
      <c r="DI10" s="575"/>
      <c r="DJ10" s="575"/>
      <c r="DK10" s="576"/>
      <c r="DL10" s="583">
        <v>1054774</v>
      </c>
      <c r="DM10" s="575"/>
      <c r="DN10" s="575"/>
      <c r="DO10" s="575"/>
      <c r="DP10" s="575"/>
      <c r="DQ10" s="575"/>
      <c r="DR10" s="575"/>
      <c r="DS10" s="575"/>
      <c r="DT10" s="575"/>
      <c r="DU10" s="575"/>
      <c r="DV10" s="575"/>
      <c r="DW10" s="575"/>
      <c r="DX10" s="584"/>
    </row>
    <row r="11" spans="2:138" ht="11.25" customHeight="1">
      <c r="B11" s="571" t="s">
        <v>200</v>
      </c>
      <c r="C11" s="572"/>
      <c r="D11" s="572"/>
      <c r="E11" s="572"/>
      <c r="F11" s="572"/>
      <c r="G11" s="572"/>
      <c r="H11" s="572"/>
      <c r="I11" s="572"/>
      <c r="J11" s="572"/>
      <c r="K11" s="572"/>
      <c r="L11" s="572"/>
      <c r="M11" s="572"/>
      <c r="N11" s="572"/>
      <c r="O11" s="572"/>
      <c r="P11" s="572"/>
      <c r="Q11" s="573"/>
      <c r="R11" s="574">
        <v>16140</v>
      </c>
      <c r="S11" s="575"/>
      <c r="T11" s="575"/>
      <c r="U11" s="575"/>
      <c r="V11" s="575"/>
      <c r="W11" s="575"/>
      <c r="X11" s="575"/>
      <c r="Y11" s="576"/>
      <c r="Z11" s="577">
        <v>0</v>
      </c>
      <c r="AA11" s="577"/>
      <c r="AB11" s="577"/>
      <c r="AC11" s="577"/>
      <c r="AD11" s="578">
        <v>16140</v>
      </c>
      <c r="AE11" s="578"/>
      <c r="AF11" s="578"/>
      <c r="AG11" s="578"/>
      <c r="AH11" s="578"/>
      <c r="AI11" s="578"/>
      <c r="AJ11" s="578"/>
      <c r="AK11" s="578"/>
      <c r="AL11" s="579">
        <v>0</v>
      </c>
      <c r="AM11" s="580"/>
      <c r="AN11" s="580"/>
      <c r="AO11" s="581"/>
      <c r="AP11" s="571" t="s">
        <v>201</v>
      </c>
      <c r="AQ11" s="572"/>
      <c r="AR11" s="572"/>
      <c r="AS11" s="572"/>
      <c r="AT11" s="572"/>
      <c r="AU11" s="572"/>
      <c r="AV11" s="572"/>
      <c r="AW11" s="572"/>
      <c r="AX11" s="572"/>
      <c r="AY11" s="572"/>
      <c r="AZ11" s="572"/>
      <c r="BA11" s="572"/>
      <c r="BB11" s="572"/>
      <c r="BC11" s="573"/>
      <c r="BD11" s="574">
        <v>3378975</v>
      </c>
      <c r="BE11" s="575"/>
      <c r="BF11" s="575"/>
      <c r="BG11" s="575"/>
      <c r="BH11" s="575"/>
      <c r="BI11" s="575"/>
      <c r="BJ11" s="575"/>
      <c r="BK11" s="576"/>
      <c r="BL11" s="577">
        <v>3</v>
      </c>
      <c r="BM11" s="577"/>
      <c r="BN11" s="577"/>
      <c r="BO11" s="577"/>
      <c r="BP11" s="578">
        <v>249302</v>
      </c>
      <c r="BQ11" s="578"/>
      <c r="BR11" s="578"/>
      <c r="BS11" s="578"/>
      <c r="BT11" s="578"/>
      <c r="BU11" s="578"/>
      <c r="BV11" s="578"/>
      <c r="BW11" s="582"/>
      <c r="BY11" s="571" t="s">
        <v>202</v>
      </c>
      <c r="BZ11" s="572"/>
      <c r="CA11" s="572"/>
      <c r="CB11" s="572"/>
      <c r="CC11" s="572"/>
      <c r="CD11" s="572"/>
      <c r="CE11" s="572"/>
      <c r="CF11" s="572"/>
      <c r="CG11" s="572"/>
      <c r="CH11" s="572"/>
      <c r="CI11" s="572"/>
      <c r="CJ11" s="572"/>
      <c r="CK11" s="572"/>
      <c r="CL11" s="573"/>
      <c r="CM11" s="574">
        <v>60647672</v>
      </c>
      <c r="CN11" s="575"/>
      <c r="CO11" s="575"/>
      <c r="CP11" s="575"/>
      <c r="CQ11" s="575"/>
      <c r="CR11" s="575"/>
      <c r="CS11" s="575"/>
      <c r="CT11" s="576"/>
      <c r="CU11" s="577">
        <v>8.9</v>
      </c>
      <c r="CV11" s="577"/>
      <c r="CW11" s="577"/>
      <c r="CX11" s="577"/>
      <c r="CY11" s="583">
        <v>41699135</v>
      </c>
      <c r="CZ11" s="575"/>
      <c r="DA11" s="575"/>
      <c r="DB11" s="575"/>
      <c r="DC11" s="575"/>
      <c r="DD11" s="575"/>
      <c r="DE11" s="575"/>
      <c r="DF11" s="575"/>
      <c r="DG11" s="575"/>
      <c r="DH11" s="575"/>
      <c r="DI11" s="575"/>
      <c r="DJ11" s="575"/>
      <c r="DK11" s="576"/>
      <c r="DL11" s="583">
        <v>17772336</v>
      </c>
      <c r="DM11" s="575"/>
      <c r="DN11" s="575"/>
      <c r="DO11" s="575"/>
      <c r="DP11" s="575"/>
      <c r="DQ11" s="575"/>
      <c r="DR11" s="575"/>
      <c r="DS11" s="575"/>
      <c r="DT11" s="575"/>
      <c r="DU11" s="575"/>
      <c r="DV11" s="575"/>
      <c r="DW11" s="575"/>
      <c r="DX11" s="584"/>
    </row>
    <row r="12" spans="2:138" ht="11.25" customHeight="1">
      <c r="B12" s="571" t="s">
        <v>203</v>
      </c>
      <c r="C12" s="572"/>
      <c r="D12" s="572"/>
      <c r="E12" s="572"/>
      <c r="F12" s="572"/>
      <c r="G12" s="572"/>
      <c r="H12" s="572"/>
      <c r="I12" s="572"/>
      <c r="J12" s="572"/>
      <c r="K12" s="572"/>
      <c r="L12" s="572"/>
      <c r="M12" s="572"/>
      <c r="N12" s="572"/>
      <c r="O12" s="572"/>
      <c r="P12" s="572"/>
      <c r="Q12" s="573"/>
      <c r="R12" s="574">
        <v>20240617</v>
      </c>
      <c r="S12" s="575"/>
      <c r="T12" s="575"/>
      <c r="U12" s="575"/>
      <c r="V12" s="575"/>
      <c r="W12" s="575"/>
      <c r="X12" s="575"/>
      <c r="Y12" s="576"/>
      <c r="Z12" s="577">
        <v>2.9</v>
      </c>
      <c r="AA12" s="577"/>
      <c r="AB12" s="577"/>
      <c r="AC12" s="577"/>
      <c r="AD12" s="578">
        <v>20240617</v>
      </c>
      <c r="AE12" s="578"/>
      <c r="AF12" s="578"/>
      <c r="AG12" s="578"/>
      <c r="AH12" s="578"/>
      <c r="AI12" s="578"/>
      <c r="AJ12" s="578"/>
      <c r="AK12" s="578"/>
      <c r="AL12" s="579">
        <v>6.1</v>
      </c>
      <c r="AM12" s="580"/>
      <c r="AN12" s="580"/>
      <c r="AO12" s="581"/>
      <c r="AP12" s="571" t="s">
        <v>204</v>
      </c>
      <c r="AQ12" s="572"/>
      <c r="AR12" s="572"/>
      <c r="AS12" s="572"/>
      <c r="AT12" s="572"/>
      <c r="AU12" s="572"/>
      <c r="AV12" s="572"/>
      <c r="AW12" s="572"/>
      <c r="AX12" s="572"/>
      <c r="AY12" s="572"/>
      <c r="AZ12" s="572"/>
      <c r="BA12" s="572"/>
      <c r="BB12" s="572"/>
      <c r="BC12" s="573"/>
      <c r="BD12" s="574">
        <v>535464</v>
      </c>
      <c r="BE12" s="575"/>
      <c r="BF12" s="575"/>
      <c r="BG12" s="575"/>
      <c r="BH12" s="575"/>
      <c r="BI12" s="575"/>
      <c r="BJ12" s="575"/>
      <c r="BK12" s="576"/>
      <c r="BL12" s="577">
        <v>0.5</v>
      </c>
      <c r="BM12" s="577"/>
      <c r="BN12" s="577"/>
      <c r="BO12" s="577"/>
      <c r="BP12" s="578" t="s">
        <v>102</v>
      </c>
      <c r="BQ12" s="578"/>
      <c r="BR12" s="578"/>
      <c r="BS12" s="578"/>
      <c r="BT12" s="578"/>
      <c r="BU12" s="578"/>
      <c r="BV12" s="578"/>
      <c r="BW12" s="582"/>
      <c r="BY12" s="571" t="s">
        <v>205</v>
      </c>
      <c r="BZ12" s="572"/>
      <c r="CA12" s="572"/>
      <c r="CB12" s="572"/>
      <c r="CC12" s="572"/>
      <c r="CD12" s="572"/>
      <c r="CE12" s="572"/>
      <c r="CF12" s="572"/>
      <c r="CG12" s="572"/>
      <c r="CH12" s="572"/>
      <c r="CI12" s="572"/>
      <c r="CJ12" s="572"/>
      <c r="CK12" s="572"/>
      <c r="CL12" s="573"/>
      <c r="CM12" s="574">
        <v>45291753</v>
      </c>
      <c r="CN12" s="575"/>
      <c r="CO12" s="575"/>
      <c r="CP12" s="575"/>
      <c r="CQ12" s="575"/>
      <c r="CR12" s="575"/>
      <c r="CS12" s="575"/>
      <c r="CT12" s="576"/>
      <c r="CU12" s="577">
        <v>6.7</v>
      </c>
      <c r="CV12" s="577"/>
      <c r="CW12" s="577"/>
      <c r="CX12" s="577"/>
      <c r="CY12" s="583">
        <v>6494565</v>
      </c>
      <c r="CZ12" s="575"/>
      <c r="DA12" s="575"/>
      <c r="DB12" s="575"/>
      <c r="DC12" s="575"/>
      <c r="DD12" s="575"/>
      <c r="DE12" s="575"/>
      <c r="DF12" s="575"/>
      <c r="DG12" s="575"/>
      <c r="DH12" s="575"/>
      <c r="DI12" s="575"/>
      <c r="DJ12" s="575"/>
      <c r="DK12" s="576"/>
      <c r="DL12" s="583">
        <v>13481670</v>
      </c>
      <c r="DM12" s="575"/>
      <c r="DN12" s="575"/>
      <c r="DO12" s="575"/>
      <c r="DP12" s="575"/>
      <c r="DQ12" s="575"/>
      <c r="DR12" s="575"/>
      <c r="DS12" s="575"/>
      <c r="DT12" s="575"/>
      <c r="DU12" s="575"/>
      <c r="DV12" s="575"/>
      <c r="DW12" s="575"/>
      <c r="DX12" s="584"/>
    </row>
    <row r="13" spans="2:138" ht="11.25" customHeight="1">
      <c r="B13" s="571" t="s">
        <v>206</v>
      </c>
      <c r="C13" s="572"/>
      <c r="D13" s="572"/>
      <c r="E13" s="572"/>
      <c r="F13" s="572"/>
      <c r="G13" s="572"/>
      <c r="H13" s="572"/>
      <c r="I13" s="572"/>
      <c r="J13" s="572"/>
      <c r="K13" s="572"/>
      <c r="L13" s="572"/>
      <c r="M13" s="572"/>
      <c r="N13" s="572"/>
      <c r="O13" s="572"/>
      <c r="P13" s="572"/>
      <c r="Q13" s="573"/>
      <c r="R13" s="574" t="s">
        <v>102</v>
      </c>
      <c r="S13" s="575"/>
      <c r="T13" s="575"/>
      <c r="U13" s="575"/>
      <c r="V13" s="575"/>
      <c r="W13" s="575"/>
      <c r="X13" s="575"/>
      <c r="Y13" s="576"/>
      <c r="Z13" s="577" t="s">
        <v>102</v>
      </c>
      <c r="AA13" s="577"/>
      <c r="AB13" s="577"/>
      <c r="AC13" s="577"/>
      <c r="AD13" s="578" t="s">
        <v>102</v>
      </c>
      <c r="AE13" s="578"/>
      <c r="AF13" s="578"/>
      <c r="AG13" s="578"/>
      <c r="AH13" s="578"/>
      <c r="AI13" s="578"/>
      <c r="AJ13" s="578"/>
      <c r="AK13" s="578"/>
      <c r="AL13" s="579" t="s">
        <v>102</v>
      </c>
      <c r="AM13" s="580"/>
      <c r="AN13" s="580"/>
      <c r="AO13" s="581"/>
      <c r="AP13" s="571" t="s">
        <v>207</v>
      </c>
      <c r="AQ13" s="572"/>
      <c r="AR13" s="572"/>
      <c r="AS13" s="572"/>
      <c r="AT13" s="572"/>
      <c r="AU13" s="572"/>
      <c r="AV13" s="572"/>
      <c r="AW13" s="572"/>
      <c r="AX13" s="572"/>
      <c r="AY13" s="572"/>
      <c r="AZ13" s="572"/>
      <c r="BA13" s="572"/>
      <c r="BB13" s="572"/>
      <c r="BC13" s="573"/>
      <c r="BD13" s="574">
        <v>761854</v>
      </c>
      <c r="BE13" s="575"/>
      <c r="BF13" s="575"/>
      <c r="BG13" s="575"/>
      <c r="BH13" s="575"/>
      <c r="BI13" s="575"/>
      <c r="BJ13" s="575"/>
      <c r="BK13" s="576"/>
      <c r="BL13" s="577">
        <v>0.7</v>
      </c>
      <c r="BM13" s="577"/>
      <c r="BN13" s="577"/>
      <c r="BO13" s="577"/>
      <c r="BP13" s="578" t="s">
        <v>102</v>
      </c>
      <c r="BQ13" s="578"/>
      <c r="BR13" s="578"/>
      <c r="BS13" s="578"/>
      <c r="BT13" s="578"/>
      <c r="BU13" s="578"/>
      <c r="BV13" s="578"/>
      <c r="BW13" s="582"/>
      <c r="BY13" s="571" t="s">
        <v>208</v>
      </c>
      <c r="BZ13" s="572"/>
      <c r="CA13" s="572"/>
      <c r="CB13" s="572"/>
      <c r="CC13" s="572"/>
      <c r="CD13" s="572"/>
      <c r="CE13" s="572"/>
      <c r="CF13" s="572"/>
      <c r="CG13" s="572"/>
      <c r="CH13" s="572"/>
      <c r="CI13" s="572"/>
      <c r="CJ13" s="572"/>
      <c r="CK13" s="572"/>
      <c r="CL13" s="573"/>
      <c r="CM13" s="574">
        <v>85042340</v>
      </c>
      <c r="CN13" s="575"/>
      <c r="CO13" s="575"/>
      <c r="CP13" s="575"/>
      <c r="CQ13" s="575"/>
      <c r="CR13" s="575"/>
      <c r="CS13" s="575"/>
      <c r="CT13" s="576"/>
      <c r="CU13" s="577">
        <v>12.5</v>
      </c>
      <c r="CV13" s="577"/>
      <c r="CW13" s="577"/>
      <c r="CX13" s="577"/>
      <c r="CY13" s="583">
        <v>75504919</v>
      </c>
      <c r="CZ13" s="575"/>
      <c r="DA13" s="575"/>
      <c r="DB13" s="575"/>
      <c r="DC13" s="575"/>
      <c r="DD13" s="575"/>
      <c r="DE13" s="575"/>
      <c r="DF13" s="575"/>
      <c r="DG13" s="575"/>
      <c r="DH13" s="575"/>
      <c r="DI13" s="575"/>
      <c r="DJ13" s="575"/>
      <c r="DK13" s="576"/>
      <c r="DL13" s="583">
        <v>21024231</v>
      </c>
      <c r="DM13" s="575"/>
      <c r="DN13" s="575"/>
      <c r="DO13" s="575"/>
      <c r="DP13" s="575"/>
      <c r="DQ13" s="575"/>
      <c r="DR13" s="575"/>
      <c r="DS13" s="575"/>
      <c r="DT13" s="575"/>
      <c r="DU13" s="575"/>
      <c r="DV13" s="575"/>
      <c r="DW13" s="575"/>
      <c r="DX13" s="584"/>
    </row>
    <row r="14" spans="2:138" ht="11.25" customHeight="1">
      <c r="B14" s="571" t="s">
        <v>209</v>
      </c>
      <c r="C14" s="572"/>
      <c r="D14" s="572"/>
      <c r="E14" s="572"/>
      <c r="F14" s="572"/>
      <c r="G14" s="572"/>
      <c r="H14" s="572"/>
      <c r="I14" s="572"/>
      <c r="J14" s="572"/>
      <c r="K14" s="572"/>
      <c r="L14" s="572"/>
      <c r="M14" s="572"/>
      <c r="N14" s="572"/>
      <c r="O14" s="572"/>
      <c r="P14" s="572"/>
      <c r="Q14" s="573"/>
      <c r="R14" s="574">
        <v>335899</v>
      </c>
      <c r="S14" s="575"/>
      <c r="T14" s="575"/>
      <c r="U14" s="575"/>
      <c r="V14" s="575"/>
      <c r="W14" s="575"/>
      <c r="X14" s="575"/>
      <c r="Y14" s="576"/>
      <c r="Z14" s="577">
        <v>0</v>
      </c>
      <c r="AA14" s="577"/>
      <c r="AB14" s="577"/>
      <c r="AC14" s="577"/>
      <c r="AD14" s="578">
        <v>335899</v>
      </c>
      <c r="AE14" s="578"/>
      <c r="AF14" s="578"/>
      <c r="AG14" s="578"/>
      <c r="AH14" s="578"/>
      <c r="AI14" s="578"/>
      <c r="AJ14" s="578"/>
      <c r="AK14" s="578"/>
      <c r="AL14" s="579">
        <v>0.1</v>
      </c>
      <c r="AM14" s="580"/>
      <c r="AN14" s="580"/>
      <c r="AO14" s="581"/>
      <c r="AP14" s="571" t="s">
        <v>210</v>
      </c>
      <c r="AQ14" s="572"/>
      <c r="AR14" s="572"/>
      <c r="AS14" s="572"/>
      <c r="AT14" s="572"/>
      <c r="AU14" s="572"/>
      <c r="AV14" s="572"/>
      <c r="AW14" s="572"/>
      <c r="AX14" s="572"/>
      <c r="AY14" s="572"/>
      <c r="AZ14" s="572"/>
      <c r="BA14" s="572"/>
      <c r="BB14" s="572"/>
      <c r="BC14" s="573"/>
      <c r="BD14" s="574">
        <v>1047482</v>
      </c>
      <c r="BE14" s="575"/>
      <c r="BF14" s="575"/>
      <c r="BG14" s="575"/>
      <c r="BH14" s="575"/>
      <c r="BI14" s="575"/>
      <c r="BJ14" s="575"/>
      <c r="BK14" s="576"/>
      <c r="BL14" s="577">
        <v>0.9</v>
      </c>
      <c r="BM14" s="577"/>
      <c r="BN14" s="577"/>
      <c r="BO14" s="577"/>
      <c r="BP14" s="578" t="s">
        <v>102</v>
      </c>
      <c r="BQ14" s="578"/>
      <c r="BR14" s="578"/>
      <c r="BS14" s="578"/>
      <c r="BT14" s="578"/>
      <c r="BU14" s="578"/>
      <c r="BV14" s="578"/>
      <c r="BW14" s="582"/>
      <c r="BY14" s="571" t="s">
        <v>211</v>
      </c>
      <c r="BZ14" s="572"/>
      <c r="CA14" s="572"/>
      <c r="CB14" s="572"/>
      <c r="CC14" s="572"/>
      <c r="CD14" s="572"/>
      <c r="CE14" s="572"/>
      <c r="CF14" s="572"/>
      <c r="CG14" s="572"/>
      <c r="CH14" s="572"/>
      <c r="CI14" s="572"/>
      <c r="CJ14" s="572"/>
      <c r="CK14" s="572"/>
      <c r="CL14" s="573"/>
      <c r="CM14" s="574">
        <v>37084011</v>
      </c>
      <c r="CN14" s="575"/>
      <c r="CO14" s="575"/>
      <c r="CP14" s="575"/>
      <c r="CQ14" s="575"/>
      <c r="CR14" s="575"/>
      <c r="CS14" s="575"/>
      <c r="CT14" s="576"/>
      <c r="CU14" s="577">
        <v>5.4</v>
      </c>
      <c r="CV14" s="577"/>
      <c r="CW14" s="577"/>
      <c r="CX14" s="577"/>
      <c r="CY14" s="583">
        <v>2865393</v>
      </c>
      <c r="CZ14" s="575"/>
      <c r="DA14" s="575"/>
      <c r="DB14" s="575"/>
      <c r="DC14" s="575"/>
      <c r="DD14" s="575"/>
      <c r="DE14" s="575"/>
      <c r="DF14" s="575"/>
      <c r="DG14" s="575"/>
      <c r="DH14" s="575"/>
      <c r="DI14" s="575"/>
      <c r="DJ14" s="575"/>
      <c r="DK14" s="576"/>
      <c r="DL14" s="583">
        <v>34181841</v>
      </c>
      <c r="DM14" s="575"/>
      <c r="DN14" s="575"/>
      <c r="DO14" s="575"/>
      <c r="DP14" s="575"/>
      <c r="DQ14" s="575"/>
      <c r="DR14" s="575"/>
      <c r="DS14" s="575"/>
      <c r="DT14" s="575"/>
      <c r="DU14" s="575"/>
      <c r="DV14" s="575"/>
      <c r="DW14" s="575"/>
      <c r="DX14" s="584"/>
    </row>
    <row r="15" spans="2:138" ht="11.25" customHeight="1">
      <c r="B15" s="571" t="s">
        <v>212</v>
      </c>
      <c r="C15" s="572"/>
      <c r="D15" s="572"/>
      <c r="E15" s="572"/>
      <c r="F15" s="572"/>
      <c r="G15" s="572"/>
      <c r="H15" s="572"/>
      <c r="I15" s="572"/>
      <c r="J15" s="572"/>
      <c r="K15" s="572"/>
      <c r="L15" s="572"/>
      <c r="M15" s="572"/>
      <c r="N15" s="572"/>
      <c r="O15" s="572"/>
      <c r="P15" s="572"/>
      <c r="Q15" s="573"/>
      <c r="R15" s="574">
        <v>218403628</v>
      </c>
      <c r="S15" s="575"/>
      <c r="T15" s="575"/>
      <c r="U15" s="575"/>
      <c r="V15" s="575"/>
      <c r="W15" s="575"/>
      <c r="X15" s="575"/>
      <c r="Y15" s="576"/>
      <c r="Z15" s="577">
        <v>31</v>
      </c>
      <c r="AA15" s="577"/>
      <c r="AB15" s="577"/>
      <c r="AC15" s="577"/>
      <c r="AD15" s="578">
        <v>214810401</v>
      </c>
      <c r="AE15" s="578"/>
      <c r="AF15" s="578"/>
      <c r="AG15" s="578"/>
      <c r="AH15" s="578"/>
      <c r="AI15" s="578"/>
      <c r="AJ15" s="578"/>
      <c r="AK15" s="578"/>
      <c r="AL15" s="579">
        <v>64.3</v>
      </c>
      <c r="AM15" s="580"/>
      <c r="AN15" s="580"/>
      <c r="AO15" s="581"/>
      <c r="AP15" s="571" t="s">
        <v>213</v>
      </c>
      <c r="AQ15" s="572"/>
      <c r="AR15" s="572"/>
      <c r="AS15" s="572"/>
      <c r="AT15" s="572"/>
      <c r="AU15" s="572"/>
      <c r="AV15" s="572"/>
      <c r="AW15" s="572"/>
      <c r="AX15" s="572"/>
      <c r="AY15" s="572"/>
      <c r="AZ15" s="572"/>
      <c r="BA15" s="572"/>
      <c r="BB15" s="572"/>
      <c r="BC15" s="573"/>
      <c r="BD15" s="574">
        <v>15902135</v>
      </c>
      <c r="BE15" s="575"/>
      <c r="BF15" s="575"/>
      <c r="BG15" s="575"/>
      <c r="BH15" s="575"/>
      <c r="BI15" s="575"/>
      <c r="BJ15" s="575"/>
      <c r="BK15" s="576"/>
      <c r="BL15" s="577">
        <v>14.3</v>
      </c>
      <c r="BM15" s="577"/>
      <c r="BN15" s="577"/>
      <c r="BO15" s="577"/>
      <c r="BP15" s="578" t="s">
        <v>102</v>
      </c>
      <c r="BQ15" s="578"/>
      <c r="BR15" s="578"/>
      <c r="BS15" s="578"/>
      <c r="BT15" s="578"/>
      <c r="BU15" s="578"/>
      <c r="BV15" s="578"/>
      <c r="BW15" s="582"/>
      <c r="BY15" s="571" t="s">
        <v>214</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c r="B16" s="571" t="s">
        <v>215</v>
      </c>
      <c r="C16" s="572"/>
      <c r="D16" s="572"/>
      <c r="E16" s="572"/>
      <c r="F16" s="572"/>
      <c r="G16" s="572"/>
      <c r="H16" s="572"/>
      <c r="I16" s="572"/>
      <c r="J16" s="572"/>
      <c r="K16" s="572"/>
      <c r="L16" s="572"/>
      <c r="M16" s="572"/>
      <c r="N16" s="572"/>
      <c r="O16" s="572"/>
      <c r="P16" s="572"/>
      <c r="Q16" s="573"/>
      <c r="R16" s="574">
        <v>214810401</v>
      </c>
      <c r="S16" s="575"/>
      <c r="T16" s="575"/>
      <c r="U16" s="575"/>
      <c r="V16" s="575"/>
      <c r="W16" s="575"/>
      <c r="X16" s="575"/>
      <c r="Y16" s="576"/>
      <c r="Z16" s="579">
        <v>30.5</v>
      </c>
      <c r="AA16" s="580"/>
      <c r="AB16" s="580"/>
      <c r="AC16" s="585"/>
      <c r="AD16" s="583">
        <v>214810401</v>
      </c>
      <c r="AE16" s="575"/>
      <c r="AF16" s="575"/>
      <c r="AG16" s="575"/>
      <c r="AH16" s="575"/>
      <c r="AI16" s="575"/>
      <c r="AJ16" s="575"/>
      <c r="AK16" s="576"/>
      <c r="AL16" s="579">
        <v>64.3</v>
      </c>
      <c r="AM16" s="580"/>
      <c r="AN16" s="580"/>
      <c r="AO16" s="581"/>
      <c r="AP16" s="571" t="s">
        <v>216</v>
      </c>
      <c r="AQ16" s="572"/>
      <c r="AR16" s="572"/>
      <c r="AS16" s="572"/>
      <c r="AT16" s="572"/>
      <c r="AU16" s="572"/>
      <c r="AV16" s="572"/>
      <c r="AW16" s="572"/>
      <c r="AX16" s="572"/>
      <c r="AY16" s="572"/>
      <c r="AZ16" s="572"/>
      <c r="BA16" s="572"/>
      <c r="BB16" s="572"/>
      <c r="BC16" s="573"/>
      <c r="BD16" s="574">
        <v>1107828</v>
      </c>
      <c r="BE16" s="575"/>
      <c r="BF16" s="575"/>
      <c r="BG16" s="575"/>
      <c r="BH16" s="575"/>
      <c r="BI16" s="575"/>
      <c r="BJ16" s="575"/>
      <c r="BK16" s="576"/>
      <c r="BL16" s="577">
        <v>1</v>
      </c>
      <c r="BM16" s="577"/>
      <c r="BN16" s="577"/>
      <c r="BO16" s="577"/>
      <c r="BP16" s="578" t="s">
        <v>102</v>
      </c>
      <c r="BQ16" s="578"/>
      <c r="BR16" s="578"/>
      <c r="BS16" s="578"/>
      <c r="BT16" s="578"/>
      <c r="BU16" s="578"/>
      <c r="BV16" s="578"/>
      <c r="BW16" s="582"/>
      <c r="BY16" s="571" t="s">
        <v>217</v>
      </c>
      <c r="BZ16" s="572"/>
      <c r="CA16" s="572"/>
      <c r="CB16" s="572"/>
      <c r="CC16" s="572"/>
      <c r="CD16" s="572"/>
      <c r="CE16" s="572"/>
      <c r="CF16" s="572"/>
      <c r="CG16" s="572"/>
      <c r="CH16" s="572"/>
      <c r="CI16" s="572"/>
      <c r="CJ16" s="572"/>
      <c r="CK16" s="572"/>
      <c r="CL16" s="573"/>
      <c r="CM16" s="574">
        <v>147533515</v>
      </c>
      <c r="CN16" s="575"/>
      <c r="CO16" s="575"/>
      <c r="CP16" s="575"/>
      <c r="CQ16" s="575"/>
      <c r="CR16" s="575"/>
      <c r="CS16" s="575"/>
      <c r="CT16" s="576"/>
      <c r="CU16" s="577">
        <v>21.7</v>
      </c>
      <c r="CV16" s="577"/>
      <c r="CW16" s="577"/>
      <c r="CX16" s="577"/>
      <c r="CY16" s="583">
        <v>7504300</v>
      </c>
      <c r="CZ16" s="575"/>
      <c r="DA16" s="575"/>
      <c r="DB16" s="575"/>
      <c r="DC16" s="575"/>
      <c r="DD16" s="575"/>
      <c r="DE16" s="575"/>
      <c r="DF16" s="575"/>
      <c r="DG16" s="575"/>
      <c r="DH16" s="575"/>
      <c r="DI16" s="575"/>
      <c r="DJ16" s="575"/>
      <c r="DK16" s="576"/>
      <c r="DL16" s="583">
        <v>114542200</v>
      </c>
      <c r="DM16" s="575"/>
      <c r="DN16" s="575"/>
      <c r="DO16" s="575"/>
      <c r="DP16" s="575"/>
      <c r="DQ16" s="575"/>
      <c r="DR16" s="575"/>
      <c r="DS16" s="575"/>
      <c r="DT16" s="575"/>
      <c r="DU16" s="575"/>
      <c r="DV16" s="575"/>
      <c r="DW16" s="575"/>
      <c r="DX16" s="584"/>
    </row>
    <row r="17" spans="2:128" ht="11.25" customHeight="1">
      <c r="B17" s="571" t="s">
        <v>218</v>
      </c>
      <c r="C17" s="572"/>
      <c r="D17" s="572"/>
      <c r="E17" s="572"/>
      <c r="F17" s="572"/>
      <c r="G17" s="572"/>
      <c r="H17" s="572"/>
      <c r="I17" s="572"/>
      <c r="J17" s="572"/>
      <c r="K17" s="572"/>
      <c r="L17" s="572"/>
      <c r="M17" s="572"/>
      <c r="N17" s="572"/>
      <c r="O17" s="572"/>
      <c r="P17" s="572"/>
      <c r="Q17" s="573"/>
      <c r="R17" s="574">
        <v>3450638</v>
      </c>
      <c r="S17" s="575"/>
      <c r="T17" s="575"/>
      <c r="U17" s="575"/>
      <c r="V17" s="575"/>
      <c r="W17" s="575"/>
      <c r="X17" s="575"/>
      <c r="Y17" s="576"/>
      <c r="Z17" s="579">
        <v>0.5</v>
      </c>
      <c r="AA17" s="580"/>
      <c r="AB17" s="580"/>
      <c r="AC17" s="585"/>
      <c r="AD17" s="583" t="s">
        <v>102</v>
      </c>
      <c r="AE17" s="575"/>
      <c r="AF17" s="575"/>
      <c r="AG17" s="575"/>
      <c r="AH17" s="575"/>
      <c r="AI17" s="575"/>
      <c r="AJ17" s="575"/>
      <c r="AK17" s="576"/>
      <c r="AL17" s="579" t="s">
        <v>102</v>
      </c>
      <c r="AM17" s="580"/>
      <c r="AN17" s="580"/>
      <c r="AO17" s="581"/>
      <c r="AP17" s="571" t="s">
        <v>219</v>
      </c>
      <c r="AQ17" s="572"/>
      <c r="AR17" s="572"/>
      <c r="AS17" s="572"/>
      <c r="AT17" s="572"/>
      <c r="AU17" s="572"/>
      <c r="AV17" s="572"/>
      <c r="AW17" s="572"/>
      <c r="AX17" s="572"/>
      <c r="AY17" s="572"/>
      <c r="AZ17" s="572"/>
      <c r="BA17" s="572"/>
      <c r="BB17" s="572"/>
      <c r="BC17" s="573"/>
      <c r="BD17" s="574">
        <v>14794307</v>
      </c>
      <c r="BE17" s="575"/>
      <c r="BF17" s="575"/>
      <c r="BG17" s="575"/>
      <c r="BH17" s="575"/>
      <c r="BI17" s="575"/>
      <c r="BJ17" s="575"/>
      <c r="BK17" s="576"/>
      <c r="BL17" s="577">
        <v>13.3</v>
      </c>
      <c r="BM17" s="577"/>
      <c r="BN17" s="577"/>
      <c r="BO17" s="577"/>
      <c r="BP17" s="578" t="s">
        <v>102</v>
      </c>
      <c r="BQ17" s="578"/>
      <c r="BR17" s="578"/>
      <c r="BS17" s="578"/>
      <c r="BT17" s="578"/>
      <c r="BU17" s="578"/>
      <c r="BV17" s="578"/>
      <c r="BW17" s="582"/>
      <c r="BY17" s="571" t="s">
        <v>220</v>
      </c>
      <c r="BZ17" s="572"/>
      <c r="CA17" s="572"/>
      <c r="CB17" s="572"/>
      <c r="CC17" s="572"/>
      <c r="CD17" s="572"/>
      <c r="CE17" s="572"/>
      <c r="CF17" s="572"/>
      <c r="CG17" s="572"/>
      <c r="CH17" s="572"/>
      <c r="CI17" s="572"/>
      <c r="CJ17" s="572"/>
      <c r="CK17" s="572"/>
      <c r="CL17" s="573"/>
      <c r="CM17" s="574">
        <v>1608875</v>
      </c>
      <c r="CN17" s="575"/>
      <c r="CO17" s="575"/>
      <c r="CP17" s="575"/>
      <c r="CQ17" s="575"/>
      <c r="CR17" s="575"/>
      <c r="CS17" s="575"/>
      <c r="CT17" s="576"/>
      <c r="CU17" s="577">
        <v>0.2</v>
      </c>
      <c r="CV17" s="577"/>
      <c r="CW17" s="577"/>
      <c r="CX17" s="577"/>
      <c r="CY17" s="583" t="s">
        <v>102</v>
      </c>
      <c r="CZ17" s="575"/>
      <c r="DA17" s="575"/>
      <c r="DB17" s="575"/>
      <c r="DC17" s="575"/>
      <c r="DD17" s="575"/>
      <c r="DE17" s="575"/>
      <c r="DF17" s="575"/>
      <c r="DG17" s="575"/>
      <c r="DH17" s="575"/>
      <c r="DI17" s="575"/>
      <c r="DJ17" s="575"/>
      <c r="DK17" s="576"/>
      <c r="DL17" s="583">
        <v>24114</v>
      </c>
      <c r="DM17" s="575"/>
      <c r="DN17" s="575"/>
      <c r="DO17" s="575"/>
      <c r="DP17" s="575"/>
      <c r="DQ17" s="575"/>
      <c r="DR17" s="575"/>
      <c r="DS17" s="575"/>
      <c r="DT17" s="575"/>
      <c r="DU17" s="575"/>
      <c r="DV17" s="575"/>
      <c r="DW17" s="575"/>
      <c r="DX17" s="584"/>
    </row>
    <row r="18" spans="2:128" ht="11.25" customHeight="1">
      <c r="B18" s="571" t="s">
        <v>221</v>
      </c>
      <c r="C18" s="572"/>
      <c r="D18" s="572"/>
      <c r="E18" s="572"/>
      <c r="F18" s="572"/>
      <c r="G18" s="572"/>
      <c r="H18" s="572"/>
      <c r="I18" s="572"/>
      <c r="J18" s="572"/>
      <c r="K18" s="572"/>
      <c r="L18" s="572"/>
      <c r="M18" s="572"/>
      <c r="N18" s="572"/>
      <c r="O18" s="572"/>
      <c r="P18" s="572"/>
      <c r="Q18" s="573"/>
      <c r="R18" s="574">
        <v>142589</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222</v>
      </c>
      <c r="AQ18" s="572"/>
      <c r="AR18" s="572"/>
      <c r="AS18" s="572"/>
      <c r="AT18" s="572"/>
      <c r="AU18" s="572"/>
      <c r="AV18" s="572"/>
      <c r="AW18" s="572"/>
      <c r="AX18" s="572"/>
      <c r="AY18" s="572"/>
      <c r="AZ18" s="572"/>
      <c r="BA18" s="572"/>
      <c r="BB18" s="572"/>
      <c r="BC18" s="573"/>
      <c r="BD18" s="574">
        <v>26224125</v>
      </c>
      <c r="BE18" s="575"/>
      <c r="BF18" s="575"/>
      <c r="BG18" s="575"/>
      <c r="BH18" s="575"/>
      <c r="BI18" s="575"/>
      <c r="BJ18" s="575"/>
      <c r="BK18" s="576"/>
      <c r="BL18" s="577">
        <v>23.5</v>
      </c>
      <c r="BM18" s="577"/>
      <c r="BN18" s="577"/>
      <c r="BO18" s="577"/>
      <c r="BP18" s="578" t="s">
        <v>102</v>
      </c>
      <c r="BQ18" s="578"/>
      <c r="BR18" s="578"/>
      <c r="BS18" s="578"/>
      <c r="BT18" s="578"/>
      <c r="BU18" s="578"/>
      <c r="BV18" s="578"/>
      <c r="BW18" s="582"/>
      <c r="BY18" s="571" t="s">
        <v>223</v>
      </c>
      <c r="BZ18" s="572"/>
      <c r="CA18" s="572"/>
      <c r="CB18" s="572"/>
      <c r="CC18" s="572"/>
      <c r="CD18" s="572"/>
      <c r="CE18" s="572"/>
      <c r="CF18" s="572"/>
      <c r="CG18" s="572"/>
      <c r="CH18" s="572"/>
      <c r="CI18" s="572"/>
      <c r="CJ18" s="572"/>
      <c r="CK18" s="572"/>
      <c r="CL18" s="573"/>
      <c r="CM18" s="574">
        <v>109836662</v>
      </c>
      <c r="CN18" s="575"/>
      <c r="CO18" s="575"/>
      <c r="CP18" s="575"/>
      <c r="CQ18" s="575"/>
      <c r="CR18" s="575"/>
      <c r="CS18" s="575"/>
      <c r="CT18" s="576"/>
      <c r="CU18" s="577">
        <v>16.100000000000001</v>
      </c>
      <c r="CV18" s="577"/>
      <c r="CW18" s="577"/>
      <c r="CX18" s="577"/>
      <c r="CY18" s="583" t="s">
        <v>102</v>
      </c>
      <c r="CZ18" s="575"/>
      <c r="DA18" s="575"/>
      <c r="DB18" s="575"/>
      <c r="DC18" s="575"/>
      <c r="DD18" s="575"/>
      <c r="DE18" s="575"/>
      <c r="DF18" s="575"/>
      <c r="DG18" s="575"/>
      <c r="DH18" s="575"/>
      <c r="DI18" s="575"/>
      <c r="DJ18" s="575"/>
      <c r="DK18" s="576"/>
      <c r="DL18" s="583">
        <v>102860942</v>
      </c>
      <c r="DM18" s="575"/>
      <c r="DN18" s="575"/>
      <c r="DO18" s="575"/>
      <c r="DP18" s="575"/>
      <c r="DQ18" s="575"/>
      <c r="DR18" s="575"/>
      <c r="DS18" s="575"/>
      <c r="DT18" s="575"/>
      <c r="DU18" s="575"/>
      <c r="DV18" s="575"/>
      <c r="DW18" s="575"/>
      <c r="DX18" s="584"/>
    </row>
    <row r="19" spans="2:128" ht="11.25" customHeight="1">
      <c r="B19" s="571" t="s">
        <v>224</v>
      </c>
      <c r="C19" s="572"/>
      <c r="D19" s="572"/>
      <c r="E19" s="572"/>
      <c r="F19" s="572"/>
      <c r="G19" s="572"/>
      <c r="H19" s="572"/>
      <c r="I19" s="572"/>
      <c r="J19" s="572"/>
      <c r="K19" s="572"/>
      <c r="L19" s="572"/>
      <c r="M19" s="572"/>
      <c r="N19" s="572"/>
      <c r="O19" s="572"/>
      <c r="P19" s="572"/>
      <c r="Q19" s="573"/>
      <c r="R19" s="574">
        <v>352723858</v>
      </c>
      <c r="S19" s="575"/>
      <c r="T19" s="575"/>
      <c r="U19" s="575"/>
      <c r="V19" s="575"/>
      <c r="W19" s="575"/>
      <c r="X19" s="575"/>
      <c r="Y19" s="576"/>
      <c r="Z19" s="579">
        <v>50</v>
      </c>
      <c r="AA19" s="580"/>
      <c r="AB19" s="580"/>
      <c r="AC19" s="585"/>
      <c r="AD19" s="583">
        <v>333154487</v>
      </c>
      <c r="AE19" s="575"/>
      <c r="AF19" s="575"/>
      <c r="AG19" s="575"/>
      <c r="AH19" s="575"/>
      <c r="AI19" s="575"/>
      <c r="AJ19" s="575"/>
      <c r="AK19" s="576"/>
      <c r="AL19" s="579">
        <v>99.7</v>
      </c>
      <c r="AM19" s="580"/>
      <c r="AN19" s="580"/>
      <c r="AO19" s="581"/>
      <c r="AP19" s="571" t="s">
        <v>225</v>
      </c>
      <c r="AQ19" s="572"/>
      <c r="AR19" s="572"/>
      <c r="AS19" s="572"/>
      <c r="AT19" s="572"/>
      <c r="AU19" s="572"/>
      <c r="AV19" s="572"/>
      <c r="AW19" s="572"/>
      <c r="AX19" s="572"/>
      <c r="AY19" s="572"/>
      <c r="AZ19" s="572"/>
      <c r="BA19" s="572"/>
      <c r="BB19" s="572"/>
      <c r="BC19" s="573"/>
      <c r="BD19" s="574">
        <v>2412816</v>
      </c>
      <c r="BE19" s="575"/>
      <c r="BF19" s="575"/>
      <c r="BG19" s="575"/>
      <c r="BH19" s="575"/>
      <c r="BI19" s="575"/>
      <c r="BJ19" s="575"/>
      <c r="BK19" s="576"/>
      <c r="BL19" s="577">
        <v>2.2000000000000002</v>
      </c>
      <c r="BM19" s="577"/>
      <c r="BN19" s="577"/>
      <c r="BO19" s="577"/>
      <c r="BP19" s="578" t="s">
        <v>102</v>
      </c>
      <c r="BQ19" s="578"/>
      <c r="BR19" s="578"/>
      <c r="BS19" s="578"/>
      <c r="BT19" s="578"/>
      <c r="BU19" s="578"/>
      <c r="BV19" s="578"/>
      <c r="BW19" s="582"/>
      <c r="BY19" s="571" t="s">
        <v>226</v>
      </c>
      <c r="BZ19" s="572"/>
      <c r="CA19" s="572"/>
      <c r="CB19" s="572"/>
      <c r="CC19" s="572"/>
      <c r="CD19" s="572"/>
      <c r="CE19" s="572"/>
      <c r="CF19" s="572"/>
      <c r="CG19" s="572"/>
      <c r="CH19" s="572"/>
      <c r="CI19" s="572"/>
      <c r="CJ19" s="572"/>
      <c r="CK19" s="572"/>
      <c r="CL19" s="573"/>
      <c r="CM19" s="574">
        <v>825926</v>
      </c>
      <c r="CN19" s="575"/>
      <c r="CO19" s="575"/>
      <c r="CP19" s="575"/>
      <c r="CQ19" s="575"/>
      <c r="CR19" s="575"/>
      <c r="CS19" s="575"/>
      <c r="CT19" s="576"/>
      <c r="CU19" s="577">
        <v>0.1</v>
      </c>
      <c r="CV19" s="577"/>
      <c r="CW19" s="577"/>
      <c r="CX19" s="577"/>
      <c r="CY19" s="583" t="s">
        <v>102</v>
      </c>
      <c r="CZ19" s="575"/>
      <c r="DA19" s="575"/>
      <c r="DB19" s="575"/>
      <c r="DC19" s="575"/>
      <c r="DD19" s="575"/>
      <c r="DE19" s="575"/>
      <c r="DF19" s="575"/>
      <c r="DG19" s="575"/>
      <c r="DH19" s="575"/>
      <c r="DI19" s="575"/>
      <c r="DJ19" s="575"/>
      <c r="DK19" s="576"/>
      <c r="DL19" s="583">
        <v>325926</v>
      </c>
      <c r="DM19" s="575"/>
      <c r="DN19" s="575"/>
      <c r="DO19" s="575"/>
      <c r="DP19" s="575"/>
      <c r="DQ19" s="575"/>
      <c r="DR19" s="575"/>
      <c r="DS19" s="575"/>
      <c r="DT19" s="575"/>
      <c r="DU19" s="575"/>
      <c r="DV19" s="575"/>
      <c r="DW19" s="575"/>
      <c r="DX19" s="584"/>
    </row>
    <row r="20" spans="2:128" ht="11.25" customHeight="1">
      <c r="B20" s="571" t="s">
        <v>227</v>
      </c>
      <c r="C20" s="572"/>
      <c r="D20" s="572"/>
      <c r="E20" s="572"/>
      <c r="F20" s="572"/>
      <c r="G20" s="572"/>
      <c r="H20" s="572"/>
      <c r="I20" s="572"/>
      <c r="J20" s="572"/>
      <c r="K20" s="572"/>
      <c r="L20" s="572"/>
      <c r="M20" s="572"/>
      <c r="N20" s="572"/>
      <c r="O20" s="572"/>
      <c r="P20" s="572"/>
      <c r="Q20" s="573"/>
      <c r="R20" s="574">
        <v>447831</v>
      </c>
      <c r="S20" s="575"/>
      <c r="T20" s="575"/>
      <c r="U20" s="575"/>
      <c r="V20" s="575"/>
      <c r="W20" s="575"/>
      <c r="X20" s="575"/>
      <c r="Y20" s="576"/>
      <c r="Z20" s="579">
        <v>0.1</v>
      </c>
      <c r="AA20" s="580"/>
      <c r="AB20" s="580"/>
      <c r="AC20" s="585"/>
      <c r="AD20" s="583">
        <v>447831</v>
      </c>
      <c r="AE20" s="575"/>
      <c r="AF20" s="575"/>
      <c r="AG20" s="575"/>
      <c r="AH20" s="575"/>
      <c r="AI20" s="575"/>
      <c r="AJ20" s="575"/>
      <c r="AK20" s="576"/>
      <c r="AL20" s="579">
        <v>0.1</v>
      </c>
      <c r="AM20" s="580"/>
      <c r="AN20" s="580"/>
      <c r="AO20" s="581"/>
      <c r="AP20" s="586" t="s">
        <v>228</v>
      </c>
      <c r="AQ20" s="587"/>
      <c r="AR20" s="587"/>
      <c r="AS20" s="587"/>
      <c r="AT20" s="587"/>
      <c r="AU20" s="587"/>
      <c r="AV20" s="587"/>
      <c r="AW20" s="587"/>
      <c r="AX20" s="587"/>
      <c r="AY20" s="587"/>
      <c r="AZ20" s="587"/>
      <c r="BA20" s="587"/>
      <c r="BB20" s="587"/>
      <c r="BC20" s="588"/>
      <c r="BD20" s="574">
        <v>1838637</v>
      </c>
      <c r="BE20" s="575"/>
      <c r="BF20" s="575"/>
      <c r="BG20" s="575"/>
      <c r="BH20" s="575"/>
      <c r="BI20" s="575"/>
      <c r="BJ20" s="575"/>
      <c r="BK20" s="576"/>
      <c r="BL20" s="577">
        <v>1.6</v>
      </c>
      <c r="BM20" s="577"/>
      <c r="BN20" s="577"/>
      <c r="BO20" s="577"/>
      <c r="BP20" s="578" t="s">
        <v>102</v>
      </c>
      <c r="BQ20" s="578"/>
      <c r="BR20" s="578"/>
      <c r="BS20" s="578"/>
      <c r="BT20" s="578"/>
      <c r="BU20" s="578"/>
      <c r="BV20" s="578"/>
      <c r="BW20" s="582"/>
      <c r="BY20" s="586" t="s">
        <v>229</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c r="B21" s="571" t="s">
        <v>230</v>
      </c>
      <c r="C21" s="572"/>
      <c r="D21" s="572"/>
      <c r="E21" s="572"/>
      <c r="F21" s="572"/>
      <c r="G21" s="572"/>
      <c r="H21" s="572"/>
      <c r="I21" s="572"/>
      <c r="J21" s="572"/>
      <c r="K21" s="572"/>
      <c r="L21" s="572"/>
      <c r="M21" s="572"/>
      <c r="N21" s="572"/>
      <c r="O21" s="572"/>
      <c r="P21" s="572"/>
      <c r="Q21" s="573"/>
      <c r="R21" s="574">
        <v>4353857</v>
      </c>
      <c r="S21" s="575"/>
      <c r="T21" s="575"/>
      <c r="U21" s="575"/>
      <c r="V21" s="575"/>
      <c r="W21" s="575"/>
      <c r="X21" s="575"/>
      <c r="Y21" s="576"/>
      <c r="Z21" s="579">
        <v>0.6</v>
      </c>
      <c r="AA21" s="580"/>
      <c r="AB21" s="580"/>
      <c r="AC21" s="585"/>
      <c r="AD21" s="583" t="s">
        <v>102</v>
      </c>
      <c r="AE21" s="575"/>
      <c r="AF21" s="575"/>
      <c r="AG21" s="575"/>
      <c r="AH21" s="575"/>
      <c r="AI21" s="575"/>
      <c r="AJ21" s="575"/>
      <c r="AK21" s="576"/>
      <c r="AL21" s="579" t="s">
        <v>102</v>
      </c>
      <c r="AM21" s="580"/>
      <c r="AN21" s="580"/>
      <c r="AO21" s="581"/>
      <c r="AP21" s="586" t="s">
        <v>231</v>
      </c>
      <c r="AQ21" s="587"/>
      <c r="AR21" s="587"/>
      <c r="AS21" s="587"/>
      <c r="AT21" s="587"/>
      <c r="AU21" s="587"/>
      <c r="AV21" s="587"/>
      <c r="AW21" s="587"/>
      <c r="AX21" s="587"/>
      <c r="AY21" s="587"/>
      <c r="AZ21" s="587"/>
      <c r="BA21" s="587"/>
      <c r="BB21" s="587"/>
      <c r="BC21" s="588"/>
      <c r="BD21" s="574">
        <v>324389</v>
      </c>
      <c r="BE21" s="575"/>
      <c r="BF21" s="575"/>
      <c r="BG21" s="575"/>
      <c r="BH21" s="575"/>
      <c r="BI21" s="575"/>
      <c r="BJ21" s="575"/>
      <c r="BK21" s="576"/>
      <c r="BL21" s="577">
        <v>0.3</v>
      </c>
      <c r="BM21" s="577"/>
      <c r="BN21" s="577"/>
      <c r="BO21" s="577"/>
      <c r="BP21" s="578" t="s">
        <v>102</v>
      </c>
      <c r="BQ21" s="578"/>
      <c r="BR21" s="578"/>
      <c r="BS21" s="578"/>
      <c r="BT21" s="578"/>
      <c r="BU21" s="578"/>
      <c r="BV21" s="578"/>
      <c r="BW21" s="582"/>
      <c r="BY21" s="586" t="s">
        <v>232</v>
      </c>
      <c r="BZ21" s="587"/>
      <c r="CA21" s="587"/>
      <c r="CB21" s="587"/>
      <c r="CC21" s="587"/>
      <c r="CD21" s="587"/>
      <c r="CE21" s="587"/>
      <c r="CF21" s="587"/>
      <c r="CG21" s="587"/>
      <c r="CH21" s="587"/>
      <c r="CI21" s="587"/>
      <c r="CJ21" s="587"/>
      <c r="CK21" s="587"/>
      <c r="CL21" s="588"/>
      <c r="CM21" s="574">
        <v>301660</v>
      </c>
      <c r="CN21" s="575"/>
      <c r="CO21" s="575"/>
      <c r="CP21" s="575"/>
      <c r="CQ21" s="575"/>
      <c r="CR21" s="575"/>
      <c r="CS21" s="575"/>
      <c r="CT21" s="576"/>
      <c r="CU21" s="577">
        <v>0</v>
      </c>
      <c r="CV21" s="577"/>
      <c r="CW21" s="577"/>
      <c r="CX21" s="577"/>
      <c r="CY21" s="583" t="s">
        <v>102</v>
      </c>
      <c r="CZ21" s="575"/>
      <c r="DA21" s="575"/>
      <c r="DB21" s="575"/>
      <c r="DC21" s="575"/>
      <c r="DD21" s="575"/>
      <c r="DE21" s="575"/>
      <c r="DF21" s="575"/>
      <c r="DG21" s="575"/>
      <c r="DH21" s="575"/>
      <c r="DI21" s="575"/>
      <c r="DJ21" s="575"/>
      <c r="DK21" s="576"/>
      <c r="DL21" s="583">
        <v>301660</v>
      </c>
      <c r="DM21" s="575"/>
      <c r="DN21" s="575"/>
      <c r="DO21" s="575"/>
      <c r="DP21" s="575"/>
      <c r="DQ21" s="575"/>
      <c r="DR21" s="575"/>
      <c r="DS21" s="575"/>
      <c r="DT21" s="575"/>
      <c r="DU21" s="575"/>
      <c r="DV21" s="575"/>
      <c r="DW21" s="575"/>
      <c r="DX21" s="584"/>
    </row>
    <row r="22" spans="2:128" ht="11.25" customHeight="1">
      <c r="B22" s="571" t="s">
        <v>233</v>
      </c>
      <c r="C22" s="572"/>
      <c r="D22" s="572"/>
      <c r="E22" s="572"/>
      <c r="F22" s="572"/>
      <c r="G22" s="572"/>
      <c r="H22" s="572"/>
      <c r="I22" s="572"/>
      <c r="J22" s="572"/>
      <c r="K22" s="572"/>
      <c r="L22" s="572"/>
      <c r="M22" s="572"/>
      <c r="N22" s="572"/>
      <c r="O22" s="572"/>
      <c r="P22" s="572"/>
      <c r="Q22" s="573"/>
      <c r="R22" s="574">
        <v>6008823</v>
      </c>
      <c r="S22" s="575"/>
      <c r="T22" s="575"/>
      <c r="U22" s="575"/>
      <c r="V22" s="575"/>
      <c r="W22" s="575"/>
      <c r="X22" s="575"/>
      <c r="Y22" s="576"/>
      <c r="Z22" s="579">
        <v>0.9</v>
      </c>
      <c r="AA22" s="580"/>
      <c r="AB22" s="580"/>
      <c r="AC22" s="585"/>
      <c r="AD22" s="583">
        <v>465549</v>
      </c>
      <c r="AE22" s="575"/>
      <c r="AF22" s="575"/>
      <c r="AG22" s="575"/>
      <c r="AH22" s="575"/>
      <c r="AI22" s="575"/>
      <c r="AJ22" s="575"/>
      <c r="AK22" s="576"/>
      <c r="AL22" s="579">
        <v>0.1</v>
      </c>
      <c r="AM22" s="580"/>
      <c r="AN22" s="580"/>
      <c r="AO22" s="581"/>
      <c r="AP22" s="586" t="s">
        <v>234</v>
      </c>
      <c r="AQ22" s="587"/>
      <c r="AR22" s="587"/>
      <c r="AS22" s="587"/>
      <c r="AT22" s="587"/>
      <c r="AU22" s="587"/>
      <c r="AV22" s="587"/>
      <c r="AW22" s="587"/>
      <c r="AX22" s="587"/>
      <c r="AY22" s="587"/>
      <c r="AZ22" s="587"/>
      <c r="BA22" s="587"/>
      <c r="BB22" s="587"/>
      <c r="BC22" s="588"/>
      <c r="BD22" s="574">
        <v>1232292</v>
      </c>
      <c r="BE22" s="575"/>
      <c r="BF22" s="575"/>
      <c r="BG22" s="575"/>
      <c r="BH22" s="575"/>
      <c r="BI22" s="575"/>
      <c r="BJ22" s="575"/>
      <c r="BK22" s="576"/>
      <c r="BL22" s="577">
        <v>1.1000000000000001</v>
      </c>
      <c r="BM22" s="577"/>
      <c r="BN22" s="577"/>
      <c r="BO22" s="577"/>
      <c r="BP22" s="578" t="s">
        <v>102</v>
      </c>
      <c r="BQ22" s="578"/>
      <c r="BR22" s="578"/>
      <c r="BS22" s="578"/>
      <c r="BT22" s="578"/>
      <c r="BU22" s="578"/>
      <c r="BV22" s="578"/>
      <c r="BW22" s="582"/>
      <c r="BY22" s="586" t="s">
        <v>235</v>
      </c>
      <c r="BZ22" s="587"/>
      <c r="CA22" s="587"/>
      <c r="CB22" s="587"/>
      <c r="CC22" s="587"/>
      <c r="CD22" s="587"/>
      <c r="CE22" s="587"/>
      <c r="CF22" s="587"/>
      <c r="CG22" s="587"/>
      <c r="CH22" s="587"/>
      <c r="CI22" s="587"/>
      <c r="CJ22" s="587"/>
      <c r="CK22" s="587"/>
      <c r="CL22" s="588"/>
      <c r="CM22" s="574">
        <v>452320</v>
      </c>
      <c r="CN22" s="575"/>
      <c r="CO22" s="575"/>
      <c r="CP22" s="575"/>
      <c r="CQ22" s="575"/>
      <c r="CR22" s="575"/>
      <c r="CS22" s="575"/>
      <c r="CT22" s="576"/>
      <c r="CU22" s="577">
        <v>0.1</v>
      </c>
      <c r="CV22" s="577"/>
      <c r="CW22" s="577"/>
      <c r="CX22" s="577"/>
      <c r="CY22" s="583" t="s">
        <v>102</v>
      </c>
      <c r="CZ22" s="575"/>
      <c r="DA22" s="575"/>
      <c r="DB22" s="575"/>
      <c r="DC22" s="575"/>
      <c r="DD22" s="575"/>
      <c r="DE22" s="575"/>
      <c r="DF22" s="575"/>
      <c r="DG22" s="575"/>
      <c r="DH22" s="575"/>
      <c r="DI22" s="575"/>
      <c r="DJ22" s="575"/>
      <c r="DK22" s="576"/>
      <c r="DL22" s="583">
        <v>452320</v>
      </c>
      <c r="DM22" s="575"/>
      <c r="DN22" s="575"/>
      <c r="DO22" s="575"/>
      <c r="DP22" s="575"/>
      <c r="DQ22" s="575"/>
      <c r="DR22" s="575"/>
      <c r="DS22" s="575"/>
      <c r="DT22" s="575"/>
      <c r="DU22" s="575"/>
      <c r="DV22" s="575"/>
      <c r="DW22" s="575"/>
      <c r="DX22" s="584"/>
    </row>
    <row r="23" spans="2:128" ht="11.25" customHeight="1">
      <c r="B23" s="571" t="s">
        <v>236</v>
      </c>
      <c r="C23" s="572"/>
      <c r="D23" s="572"/>
      <c r="E23" s="572"/>
      <c r="F23" s="572"/>
      <c r="G23" s="572"/>
      <c r="H23" s="572"/>
      <c r="I23" s="572"/>
      <c r="J23" s="572"/>
      <c r="K23" s="572"/>
      <c r="L23" s="572"/>
      <c r="M23" s="572"/>
      <c r="N23" s="572"/>
      <c r="O23" s="572"/>
      <c r="P23" s="572"/>
      <c r="Q23" s="573"/>
      <c r="R23" s="574">
        <v>2207488</v>
      </c>
      <c r="S23" s="575"/>
      <c r="T23" s="575"/>
      <c r="U23" s="575"/>
      <c r="V23" s="575"/>
      <c r="W23" s="575"/>
      <c r="X23" s="575"/>
      <c r="Y23" s="576"/>
      <c r="Z23" s="579">
        <v>0.3</v>
      </c>
      <c r="AA23" s="580"/>
      <c r="AB23" s="580"/>
      <c r="AC23" s="585"/>
      <c r="AD23" s="583">
        <v>35016</v>
      </c>
      <c r="AE23" s="575"/>
      <c r="AF23" s="575"/>
      <c r="AG23" s="575"/>
      <c r="AH23" s="575"/>
      <c r="AI23" s="575"/>
      <c r="AJ23" s="575"/>
      <c r="AK23" s="576"/>
      <c r="AL23" s="579">
        <v>0</v>
      </c>
      <c r="AM23" s="580"/>
      <c r="AN23" s="580"/>
      <c r="AO23" s="581"/>
      <c r="AP23" s="586" t="s">
        <v>237</v>
      </c>
      <c r="AQ23" s="587"/>
      <c r="AR23" s="587"/>
      <c r="AS23" s="587"/>
      <c r="AT23" s="587"/>
      <c r="AU23" s="587"/>
      <c r="AV23" s="587"/>
      <c r="AW23" s="587"/>
      <c r="AX23" s="587"/>
      <c r="AY23" s="587"/>
      <c r="AZ23" s="587"/>
      <c r="BA23" s="587"/>
      <c r="BB23" s="587"/>
      <c r="BC23" s="588"/>
      <c r="BD23" s="574">
        <v>7479903</v>
      </c>
      <c r="BE23" s="575"/>
      <c r="BF23" s="575"/>
      <c r="BG23" s="575"/>
      <c r="BH23" s="575"/>
      <c r="BI23" s="575"/>
      <c r="BJ23" s="575"/>
      <c r="BK23" s="576"/>
      <c r="BL23" s="577">
        <v>6.7</v>
      </c>
      <c r="BM23" s="577"/>
      <c r="BN23" s="577"/>
      <c r="BO23" s="577"/>
      <c r="BP23" s="578" t="s">
        <v>102</v>
      </c>
      <c r="BQ23" s="578"/>
      <c r="BR23" s="578"/>
      <c r="BS23" s="578"/>
      <c r="BT23" s="578"/>
      <c r="BU23" s="578"/>
      <c r="BV23" s="578"/>
      <c r="BW23" s="582"/>
      <c r="BY23" s="586" t="s">
        <v>238</v>
      </c>
      <c r="BZ23" s="587"/>
      <c r="CA23" s="587"/>
      <c r="CB23" s="587"/>
      <c r="CC23" s="587"/>
      <c r="CD23" s="587"/>
      <c r="CE23" s="587"/>
      <c r="CF23" s="587"/>
      <c r="CG23" s="587"/>
      <c r="CH23" s="587"/>
      <c r="CI23" s="587"/>
      <c r="CJ23" s="587"/>
      <c r="CK23" s="587"/>
      <c r="CL23" s="588"/>
      <c r="CM23" s="574">
        <v>622216</v>
      </c>
      <c r="CN23" s="575"/>
      <c r="CO23" s="575"/>
      <c r="CP23" s="575"/>
      <c r="CQ23" s="575"/>
      <c r="CR23" s="575"/>
      <c r="CS23" s="575"/>
      <c r="CT23" s="576"/>
      <c r="CU23" s="577">
        <v>0.1</v>
      </c>
      <c r="CV23" s="577"/>
      <c r="CW23" s="577"/>
      <c r="CX23" s="577"/>
      <c r="CY23" s="583" t="s">
        <v>102</v>
      </c>
      <c r="CZ23" s="575"/>
      <c r="DA23" s="575"/>
      <c r="DB23" s="575"/>
      <c r="DC23" s="575"/>
      <c r="DD23" s="575"/>
      <c r="DE23" s="575"/>
      <c r="DF23" s="575"/>
      <c r="DG23" s="575"/>
      <c r="DH23" s="575"/>
      <c r="DI23" s="575"/>
      <c r="DJ23" s="575"/>
      <c r="DK23" s="576"/>
      <c r="DL23" s="583">
        <v>622216</v>
      </c>
      <c r="DM23" s="575"/>
      <c r="DN23" s="575"/>
      <c r="DO23" s="575"/>
      <c r="DP23" s="575"/>
      <c r="DQ23" s="575"/>
      <c r="DR23" s="575"/>
      <c r="DS23" s="575"/>
      <c r="DT23" s="575"/>
      <c r="DU23" s="575"/>
      <c r="DV23" s="575"/>
      <c r="DW23" s="575"/>
      <c r="DX23" s="584"/>
    </row>
    <row r="24" spans="2:128" ht="11.25" customHeight="1">
      <c r="B24" s="571" t="s">
        <v>239</v>
      </c>
      <c r="C24" s="572"/>
      <c r="D24" s="572"/>
      <c r="E24" s="572"/>
      <c r="F24" s="572"/>
      <c r="G24" s="572"/>
      <c r="H24" s="572"/>
      <c r="I24" s="572"/>
      <c r="J24" s="572"/>
      <c r="K24" s="572"/>
      <c r="L24" s="572"/>
      <c r="M24" s="572"/>
      <c r="N24" s="572"/>
      <c r="O24" s="572"/>
      <c r="P24" s="572"/>
      <c r="Q24" s="573"/>
      <c r="R24" s="574">
        <v>128163294</v>
      </c>
      <c r="S24" s="575"/>
      <c r="T24" s="575"/>
      <c r="U24" s="575"/>
      <c r="V24" s="575"/>
      <c r="W24" s="575"/>
      <c r="X24" s="575"/>
      <c r="Y24" s="576"/>
      <c r="Z24" s="579">
        <v>18.2</v>
      </c>
      <c r="AA24" s="580"/>
      <c r="AB24" s="580"/>
      <c r="AC24" s="585"/>
      <c r="AD24" s="583" t="s">
        <v>102</v>
      </c>
      <c r="AE24" s="575"/>
      <c r="AF24" s="575"/>
      <c r="AG24" s="575"/>
      <c r="AH24" s="575"/>
      <c r="AI24" s="575"/>
      <c r="AJ24" s="575"/>
      <c r="AK24" s="576"/>
      <c r="AL24" s="579" t="s">
        <v>102</v>
      </c>
      <c r="AM24" s="580"/>
      <c r="AN24" s="580"/>
      <c r="AO24" s="581"/>
      <c r="AP24" s="586" t="s">
        <v>240</v>
      </c>
      <c r="AQ24" s="587"/>
      <c r="AR24" s="587"/>
      <c r="AS24" s="587"/>
      <c r="AT24" s="587"/>
      <c r="AU24" s="587"/>
      <c r="AV24" s="587"/>
      <c r="AW24" s="587"/>
      <c r="AX24" s="587"/>
      <c r="AY24" s="587"/>
      <c r="AZ24" s="587"/>
      <c r="BA24" s="587"/>
      <c r="BB24" s="587"/>
      <c r="BC24" s="588"/>
      <c r="BD24" s="574">
        <v>13045693</v>
      </c>
      <c r="BE24" s="575"/>
      <c r="BF24" s="575"/>
      <c r="BG24" s="575"/>
      <c r="BH24" s="575"/>
      <c r="BI24" s="575"/>
      <c r="BJ24" s="575"/>
      <c r="BK24" s="576"/>
      <c r="BL24" s="577">
        <v>11.7</v>
      </c>
      <c r="BM24" s="577"/>
      <c r="BN24" s="577"/>
      <c r="BO24" s="577"/>
      <c r="BP24" s="578" t="s">
        <v>102</v>
      </c>
      <c r="BQ24" s="578"/>
      <c r="BR24" s="578"/>
      <c r="BS24" s="578"/>
      <c r="BT24" s="578"/>
      <c r="BU24" s="578"/>
      <c r="BV24" s="578"/>
      <c r="BW24" s="582"/>
      <c r="BY24" s="586" t="s">
        <v>241</v>
      </c>
      <c r="BZ24" s="587"/>
      <c r="CA24" s="587"/>
      <c r="CB24" s="587"/>
      <c r="CC24" s="587"/>
      <c r="CD24" s="587"/>
      <c r="CE24" s="587"/>
      <c r="CF24" s="587"/>
      <c r="CG24" s="587"/>
      <c r="CH24" s="587"/>
      <c r="CI24" s="587"/>
      <c r="CJ24" s="587"/>
      <c r="CK24" s="587"/>
      <c r="CL24" s="588"/>
      <c r="CM24" s="574">
        <v>12847737</v>
      </c>
      <c r="CN24" s="575"/>
      <c r="CO24" s="575"/>
      <c r="CP24" s="575"/>
      <c r="CQ24" s="575"/>
      <c r="CR24" s="575"/>
      <c r="CS24" s="575"/>
      <c r="CT24" s="576"/>
      <c r="CU24" s="577">
        <v>1.9</v>
      </c>
      <c r="CV24" s="577"/>
      <c r="CW24" s="577"/>
      <c r="CX24" s="577"/>
      <c r="CY24" s="583" t="s">
        <v>102</v>
      </c>
      <c r="CZ24" s="575"/>
      <c r="DA24" s="575"/>
      <c r="DB24" s="575"/>
      <c r="DC24" s="575"/>
      <c r="DD24" s="575"/>
      <c r="DE24" s="575"/>
      <c r="DF24" s="575"/>
      <c r="DG24" s="575"/>
      <c r="DH24" s="575"/>
      <c r="DI24" s="575"/>
      <c r="DJ24" s="575"/>
      <c r="DK24" s="576"/>
      <c r="DL24" s="583">
        <v>12847737</v>
      </c>
      <c r="DM24" s="575"/>
      <c r="DN24" s="575"/>
      <c r="DO24" s="575"/>
      <c r="DP24" s="575"/>
      <c r="DQ24" s="575"/>
      <c r="DR24" s="575"/>
      <c r="DS24" s="575"/>
      <c r="DT24" s="575"/>
      <c r="DU24" s="575"/>
      <c r="DV24" s="575"/>
      <c r="DW24" s="575"/>
      <c r="DX24" s="584"/>
    </row>
    <row r="25" spans="2:128" ht="11.25" customHeight="1">
      <c r="B25" s="571" t="s">
        <v>242</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243</v>
      </c>
      <c r="AQ25" s="587"/>
      <c r="AR25" s="587"/>
      <c r="AS25" s="587"/>
      <c r="AT25" s="587"/>
      <c r="AU25" s="587"/>
      <c r="AV25" s="587"/>
      <c r="AW25" s="587"/>
      <c r="AX25" s="587"/>
      <c r="AY25" s="587"/>
      <c r="AZ25" s="587"/>
      <c r="BA25" s="587"/>
      <c r="BB25" s="587"/>
      <c r="BC25" s="588"/>
      <c r="BD25" s="574">
        <v>3853</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244</v>
      </c>
      <c r="BZ25" s="587"/>
      <c r="CA25" s="587"/>
      <c r="CB25" s="587"/>
      <c r="CC25" s="587"/>
      <c r="CD25" s="587"/>
      <c r="CE25" s="587"/>
      <c r="CF25" s="587"/>
      <c r="CG25" s="587"/>
      <c r="CH25" s="587"/>
      <c r="CI25" s="587"/>
      <c r="CJ25" s="587"/>
      <c r="CK25" s="587"/>
      <c r="CL25" s="588"/>
      <c r="CM25" s="574">
        <v>226997</v>
      </c>
      <c r="CN25" s="575"/>
      <c r="CO25" s="575"/>
      <c r="CP25" s="575"/>
      <c r="CQ25" s="575"/>
      <c r="CR25" s="575"/>
      <c r="CS25" s="575"/>
      <c r="CT25" s="576"/>
      <c r="CU25" s="577">
        <v>0</v>
      </c>
      <c r="CV25" s="577"/>
      <c r="CW25" s="577"/>
      <c r="CX25" s="577"/>
      <c r="CY25" s="583" t="s">
        <v>102</v>
      </c>
      <c r="CZ25" s="575"/>
      <c r="DA25" s="575"/>
      <c r="DB25" s="575"/>
      <c r="DC25" s="575"/>
      <c r="DD25" s="575"/>
      <c r="DE25" s="575"/>
      <c r="DF25" s="575"/>
      <c r="DG25" s="575"/>
      <c r="DH25" s="575"/>
      <c r="DI25" s="575"/>
      <c r="DJ25" s="575"/>
      <c r="DK25" s="576"/>
      <c r="DL25" s="583">
        <v>226997</v>
      </c>
      <c r="DM25" s="575"/>
      <c r="DN25" s="575"/>
      <c r="DO25" s="575"/>
      <c r="DP25" s="575"/>
      <c r="DQ25" s="575"/>
      <c r="DR25" s="575"/>
      <c r="DS25" s="575"/>
      <c r="DT25" s="575"/>
      <c r="DU25" s="575"/>
      <c r="DV25" s="575"/>
      <c r="DW25" s="575"/>
      <c r="DX25" s="584"/>
    </row>
    <row r="26" spans="2:128" ht="11.25" customHeight="1">
      <c r="B26" s="571" t="s">
        <v>245</v>
      </c>
      <c r="C26" s="572"/>
      <c r="D26" s="572"/>
      <c r="E26" s="572"/>
      <c r="F26" s="572"/>
      <c r="G26" s="572"/>
      <c r="H26" s="572"/>
      <c r="I26" s="572"/>
      <c r="J26" s="572"/>
      <c r="K26" s="572"/>
      <c r="L26" s="572"/>
      <c r="M26" s="572"/>
      <c r="N26" s="572"/>
      <c r="O26" s="572"/>
      <c r="P26" s="572"/>
      <c r="Q26" s="573"/>
      <c r="R26" s="574">
        <v>2230265</v>
      </c>
      <c r="S26" s="575"/>
      <c r="T26" s="575"/>
      <c r="U26" s="575"/>
      <c r="V26" s="575"/>
      <c r="W26" s="575"/>
      <c r="X26" s="575"/>
      <c r="Y26" s="576"/>
      <c r="Z26" s="579">
        <v>0.3</v>
      </c>
      <c r="AA26" s="580"/>
      <c r="AB26" s="580"/>
      <c r="AC26" s="585"/>
      <c r="AD26" s="583">
        <v>81147</v>
      </c>
      <c r="AE26" s="575"/>
      <c r="AF26" s="575"/>
      <c r="AG26" s="575"/>
      <c r="AH26" s="575"/>
      <c r="AI26" s="575"/>
      <c r="AJ26" s="575"/>
      <c r="AK26" s="576"/>
      <c r="AL26" s="579">
        <v>0</v>
      </c>
      <c r="AM26" s="580"/>
      <c r="AN26" s="580"/>
      <c r="AO26" s="581"/>
      <c r="AP26" s="586" t="s">
        <v>246</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247</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c r="B27" s="571" t="s">
        <v>248</v>
      </c>
      <c r="C27" s="572"/>
      <c r="D27" s="572"/>
      <c r="E27" s="572"/>
      <c r="F27" s="572"/>
      <c r="G27" s="572"/>
      <c r="H27" s="572"/>
      <c r="I27" s="572"/>
      <c r="J27" s="572"/>
      <c r="K27" s="572"/>
      <c r="L27" s="572"/>
      <c r="M27" s="572"/>
      <c r="N27" s="572"/>
      <c r="O27" s="572"/>
      <c r="P27" s="572"/>
      <c r="Q27" s="573"/>
      <c r="R27" s="574">
        <v>106886</v>
      </c>
      <c r="S27" s="575"/>
      <c r="T27" s="575"/>
      <c r="U27" s="575"/>
      <c r="V27" s="575"/>
      <c r="W27" s="575"/>
      <c r="X27" s="575"/>
      <c r="Y27" s="576"/>
      <c r="Z27" s="579">
        <v>0</v>
      </c>
      <c r="AA27" s="580"/>
      <c r="AB27" s="580"/>
      <c r="AC27" s="585"/>
      <c r="AD27" s="583" t="s">
        <v>102</v>
      </c>
      <c r="AE27" s="575"/>
      <c r="AF27" s="575"/>
      <c r="AG27" s="575"/>
      <c r="AH27" s="575"/>
      <c r="AI27" s="575"/>
      <c r="AJ27" s="575"/>
      <c r="AK27" s="576"/>
      <c r="AL27" s="579" t="s">
        <v>102</v>
      </c>
      <c r="AM27" s="580"/>
      <c r="AN27" s="580"/>
      <c r="AO27" s="581"/>
      <c r="AP27" s="586" t="s">
        <v>249</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250</v>
      </c>
      <c r="BZ27" s="587"/>
      <c r="CA27" s="587"/>
      <c r="CB27" s="587"/>
      <c r="CC27" s="587"/>
      <c r="CD27" s="587"/>
      <c r="CE27" s="587"/>
      <c r="CF27" s="587"/>
      <c r="CG27" s="587"/>
      <c r="CH27" s="587"/>
      <c r="CI27" s="587"/>
      <c r="CJ27" s="587"/>
      <c r="CK27" s="587"/>
      <c r="CL27" s="588"/>
      <c r="CM27" s="574">
        <v>807077</v>
      </c>
      <c r="CN27" s="575"/>
      <c r="CO27" s="575"/>
      <c r="CP27" s="575"/>
      <c r="CQ27" s="575"/>
      <c r="CR27" s="575"/>
      <c r="CS27" s="575"/>
      <c r="CT27" s="576"/>
      <c r="CU27" s="577">
        <v>0.1</v>
      </c>
      <c r="CV27" s="577"/>
      <c r="CW27" s="577"/>
      <c r="CX27" s="577"/>
      <c r="CY27" s="583" t="s">
        <v>102</v>
      </c>
      <c r="CZ27" s="575"/>
      <c r="DA27" s="575"/>
      <c r="DB27" s="575"/>
      <c r="DC27" s="575"/>
      <c r="DD27" s="575"/>
      <c r="DE27" s="575"/>
      <c r="DF27" s="575"/>
      <c r="DG27" s="575"/>
      <c r="DH27" s="575"/>
      <c r="DI27" s="575"/>
      <c r="DJ27" s="575"/>
      <c r="DK27" s="576"/>
      <c r="DL27" s="583">
        <v>807077</v>
      </c>
      <c r="DM27" s="575"/>
      <c r="DN27" s="575"/>
      <c r="DO27" s="575"/>
      <c r="DP27" s="575"/>
      <c r="DQ27" s="575"/>
      <c r="DR27" s="575"/>
      <c r="DS27" s="575"/>
      <c r="DT27" s="575"/>
      <c r="DU27" s="575"/>
      <c r="DV27" s="575"/>
      <c r="DW27" s="575"/>
      <c r="DX27" s="584"/>
    </row>
    <row r="28" spans="2:128" ht="11.25" customHeight="1">
      <c r="B28" s="571" t="s">
        <v>251</v>
      </c>
      <c r="C28" s="572"/>
      <c r="D28" s="572"/>
      <c r="E28" s="572"/>
      <c r="F28" s="572"/>
      <c r="G28" s="572"/>
      <c r="H28" s="572"/>
      <c r="I28" s="572"/>
      <c r="J28" s="572"/>
      <c r="K28" s="572"/>
      <c r="L28" s="572"/>
      <c r="M28" s="572"/>
      <c r="N28" s="572"/>
      <c r="O28" s="572"/>
      <c r="P28" s="572"/>
      <c r="Q28" s="573"/>
      <c r="R28" s="574">
        <v>34579264</v>
      </c>
      <c r="S28" s="575"/>
      <c r="T28" s="575"/>
      <c r="U28" s="575"/>
      <c r="V28" s="575"/>
      <c r="W28" s="575"/>
      <c r="X28" s="575"/>
      <c r="Y28" s="576"/>
      <c r="Z28" s="579">
        <v>4.9000000000000004</v>
      </c>
      <c r="AA28" s="580"/>
      <c r="AB28" s="580"/>
      <c r="AC28" s="585"/>
      <c r="AD28" s="583" t="s">
        <v>102</v>
      </c>
      <c r="AE28" s="575"/>
      <c r="AF28" s="575"/>
      <c r="AG28" s="575"/>
      <c r="AH28" s="575"/>
      <c r="AI28" s="575"/>
      <c r="AJ28" s="575"/>
      <c r="AK28" s="576"/>
      <c r="AL28" s="579" t="s">
        <v>102</v>
      </c>
      <c r="AM28" s="580"/>
      <c r="AN28" s="580"/>
      <c r="AO28" s="581"/>
      <c r="AP28" s="586" t="s">
        <v>252</v>
      </c>
      <c r="AQ28" s="587"/>
      <c r="AR28" s="587"/>
      <c r="AS28" s="587"/>
      <c r="AT28" s="587"/>
      <c r="AU28" s="587"/>
      <c r="AV28" s="587"/>
      <c r="AW28" s="587"/>
      <c r="AX28" s="587"/>
      <c r="AY28" s="587"/>
      <c r="AZ28" s="587"/>
      <c r="BA28" s="587"/>
      <c r="BB28" s="587"/>
      <c r="BC28" s="588"/>
      <c r="BD28" s="574">
        <v>112402</v>
      </c>
      <c r="BE28" s="575"/>
      <c r="BF28" s="575"/>
      <c r="BG28" s="575"/>
      <c r="BH28" s="575"/>
      <c r="BI28" s="575"/>
      <c r="BJ28" s="575"/>
      <c r="BK28" s="576"/>
      <c r="BL28" s="577">
        <v>0.1</v>
      </c>
      <c r="BM28" s="577"/>
      <c r="BN28" s="577"/>
      <c r="BO28" s="577"/>
      <c r="BP28" s="578" t="s">
        <v>102</v>
      </c>
      <c r="BQ28" s="578"/>
      <c r="BR28" s="578"/>
      <c r="BS28" s="578"/>
      <c r="BT28" s="578"/>
      <c r="BU28" s="578"/>
      <c r="BV28" s="578"/>
      <c r="BW28" s="582"/>
      <c r="BY28" s="586" t="s">
        <v>253</v>
      </c>
      <c r="BZ28" s="587"/>
      <c r="CA28" s="587"/>
      <c r="CB28" s="587"/>
      <c r="CC28" s="587"/>
      <c r="CD28" s="587"/>
      <c r="CE28" s="587"/>
      <c r="CF28" s="587"/>
      <c r="CG28" s="587"/>
      <c r="CH28" s="587"/>
      <c r="CI28" s="587"/>
      <c r="CJ28" s="587"/>
      <c r="CK28" s="587"/>
      <c r="CL28" s="588"/>
      <c r="CM28" s="574" t="s">
        <v>102</v>
      </c>
      <c r="CN28" s="575"/>
      <c r="CO28" s="575"/>
      <c r="CP28" s="575"/>
      <c r="CQ28" s="575"/>
      <c r="CR28" s="575"/>
      <c r="CS28" s="575"/>
      <c r="CT28" s="576"/>
      <c r="CU28" s="577" t="s">
        <v>102</v>
      </c>
      <c r="CV28" s="577"/>
      <c r="CW28" s="577"/>
      <c r="CX28" s="577"/>
      <c r="CY28" s="583" t="s">
        <v>102</v>
      </c>
      <c r="CZ28" s="575"/>
      <c r="DA28" s="575"/>
      <c r="DB28" s="575"/>
      <c r="DC28" s="575"/>
      <c r="DD28" s="575"/>
      <c r="DE28" s="575"/>
      <c r="DF28" s="575"/>
      <c r="DG28" s="575"/>
      <c r="DH28" s="575"/>
      <c r="DI28" s="575"/>
      <c r="DJ28" s="575"/>
      <c r="DK28" s="576"/>
      <c r="DL28" s="583" t="s">
        <v>102</v>
      </c>
      <c r="DM28" s="575"/>
      <c r="DN28" s="575"/>
      <c r="DO28" s="575"/>
      <c r="DP28" s="575"/>
      <c r="DQ28" s="575"/>
      <c r="DR28" s="575"/>
      <c r="DS28" s="575"/>
      <c r="DT28" s="575"/>
      <c r="DU28" s="575"/>
      <c r="DV28" s="575"/>
      <c r="DW28" s="575"/>
      <c r="DX28" s="584"/>
    </row>
    <row r="29" spans="2:128" ht="11.25" customHeight="1">
      <c r="B29" s="571" t="s">
        <v>254</v>
      </c>
      <c r="C29" s="572"/>
      <c r="D29" s="572"/>
      <c r="E29" s="572"/>
      <c r="F29" s="572"/>
      <c r="G29" s="572"/>
      <c r="H29" s="572"/>
      <c r="I29" s="572"/>
      <c r="J29" s="572"/>
      <c r="K29" s="572"/>
      <c r="L29" s="572"/>
      <c r="M29" s="572"/>
      <c r="N29" s="572"/>
      <c r="O29" s="572"/>
      <c r="P29" s="572"/>
      <c r="Q29" s="573"/>
      <c r="R29" s="574">
        <v>24676225</v>
      </c>
      <c r="S29" s="575"/>
      <c r="T29" s="575"/>
      <c r="U29" s="575"/>
      <c r="V29" s="575"/>
      <c r="W29" s="575"/>
      <c r="X29" s="575"/>
      <c r="Y29" s="576"/>
      <c r="Z29" s="579">
        <v>3.5</v>
      </c>
      <c r="AA29" s="580"/>
      <c r="AB29" s="580"/>
      <c r="AC29" s="585"/>
      <c r="AD29" s="583" t="s">
        <v>102</v>
      </c>
      <c r="AE29" s="575"/>
      <c r="AF29" s="575"/>
      <c r="AG29" s="575"/>
      <c r="AH29" s="575"/>
      <c r="AI29" s="575"/>
      <c r="AJ29" s="575"/>
      <c r="AK29" s="576"/>
      <c r="AL29" s="579" t="s">
        <v>102</v>
      </c>
      <c r="AM29" s="580"/>
      <c r="AN29" s="580"/>
      <c r="AO29" s="581"/>
      <c r="AP29" s="586" t="s">
        <v>255</v>
      </c>
      <c r="AQ29" s="587"/>
      <c r="AR29" s="587"/>
      <c r="AS29" s="587"/>
      <c r="AT29" s="587"/>
      <c r="AU29" s="587"/>
      <c r="AV29" s="587"/>
      <c r="AW29" s="587"/>
      <c r="AX29" s="587"/>
      <c r="AY29" s="587"/>
      <c r="AZ29" s="587"/>
      <c r="BA29" s="587"/>
      <c r="BB29" s="587"/>
      <c r="BC29" s="588"/>
      <c r="BD29" s="574">
        <v>14328</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256</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c r="B30" s="571" t="s">
        <v>257</v>
      </c>
      <c r="C30" s="572"/>
      <c r="D30" s="572"/>
      <c r="E30" s="572"/>
      <c r="F30" s="572"/>
      <c r="G30" s="572"/>
      <c r="H30" s="572"/>
      <c r="I30" s="572"/>
      <c r="J30" s="572"/>
      <c r="K30" s="572"/>
      <c r="L30" s="572"/>
      <c r="M30" s="572"/>
      <c r="N30" s="572"/>
      <c r="O30" s="572"/>
      <c r="P30" s="572"/>
      <c r="Q30" s="573"/>
      <c r="R30" s="574">
        <v>49736914</v>
      </c>
      <c r="S30" s="575"/>
      <c r="T30" s="575"/>
      <c r="U30" s="575"/>
      <c r="V30" s="575"/>
      <c r="W30" s="575"/>
      <c r="X30" s="575"/>
      <c r="Y30" s="576"/>
      <c r="Z30" s="579">
        <v>7.1</v>
      </c>
      <c r="AA30" s="580"/>
      <c r="AB30" s="580"/>
      <c r="AC30" s="585"/>
      <c r="AD30" s="583">
        <v>113437</v>
      </c>
      <c r="AE30" s="575"/>
      <c r="AF30" s="575"/>
      <c r="AG30" s="575"/>
      <c r="AH30" s="575"/>
      <c r="AI30" s="575"/>
      <c r="AJ30" s="575"/>
      <c r="AK30" s="576"/>
      <c r="AL30" s="579">
        <v>0</v>
      </c>
      <c r="AM30" s="580"/>
      <c r="AN30" s="580"/>
      <c r="AO30" s="581"/>
      <c r="AP30" s="586" t="s">
        <v>258</v>
      </c>
      <c r="AQ30" s="587"/>
      <c r="AR30" s="587"/>
      <c r="AS30" s="587"/>
      <c r="AT30" s="587"/>
      <c r="AU30" s="587"/>
      <c r="AV30" s="587"/>
      <c r="AW30" s="587"/>
      <c r="AX30" s="587"/>
      <c r="AY30" s="587"/>
      <c r="AZ30" s="587"/>
      <c r="BA30" s="587"/>
      <c r="BB30" s="587"/>
      <c r="BC30" s="588"/>
      <c r="BD30" s="574">
        <v>14328</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259</v>
      </c>
      <c r="BZ30" s="572"/>
      <c r="CA30" s="572"/>
      <c r="CB30" s="572"/>
      <c r="CC30" s="572"/>
      <c r="CD30" s="572"/>
      <c r="CE30" s="572"/>
      <c r="CF30" s="572"/>
      <c r="CG30" s="572"/>
      <c r="CH30" s="572"/>
      <c r="CI30" s="572"/>
      <c r="CJ30" s="572"/>
      <c r="CK30" s="572"/>
      <c r="CL30" s="573"/>
      <c r="CM30" s="574">
        <v>680909148</v>
      </c>
      <c r="CN30" s="575"/>
      <c r="CO30" s="575"/>
      <c r="CP30" s="575"/>
      <c r="CQ30" s="575"/>
      <c r="CR30" s="575"/>
      <c r="CS30" s="575"/>
      <c r="CT30" s="576"/>
      <c r="CU30" s="577">
        <v>100</v>
      </c>
      <c r="CV30" s="577"/>
      <c r="CW30" s="577"/>
      <c r="CX30" s="577"/>
      <c r="CY30" s="583">
        <v>145370362</v>
      </c>
      <c r="CZ30" s="575"/>
      <c r="DA30" s="575"/>
      <c r="DB30" s="575"/>
      <c r="DC30" s="575"/>
      <c r="DD30" s="575"/>
      <c r="DE30" s="575"/>
      <c r="DF30" s="575"/>
      <c r="DG30" s="575"/>
      <c r="DH30" s="575"/>
      <c r="DI30" s="575"/>
      <c r="DJ30" s="575"/>
      <c r="DK30" s="576"/>
      <c r="DL30" s="583">
        <v>443327009</v>
      </c>
      <c r="DM30" s="575"/>
      <c r="DN30" s="575"/>
      <c r="DO30" s="575"/>
      <c r="DP30" s="575"/>
      <c r="DQ30" s="575"/>
      <c r="DR30" s="575"/>
      <c r="DS30" s="575"/>
      <c r="DT30" s="575"/>
      <c r="DU30" s="575"/>
      <c r="DV30" s="575"/>
      <c r="DW30" s="575"/>
      <c r="DX30" s="584"/>
    </row>
    <row r="31" spans="2:128" ht="11.25" customHeight="1">
      <c r="B31" s="571" t="s">
        <v>260</v>
      </c>
      <c r="C31" s="572"/>
      <c r="D31" s="572"/>
      <c r="E31" s="572"/>
      <c r="F31" s="572"/>
      <c r="G31" s="572"/>
      <c r="H31" s="572"/>
      <c r="I31" s="572"/>
      <c r="J31" s="572"/>
      <c r="K31" s="572"/>
      <c r="L31" s="572"/>
      <c r="M31" s="572"/>
      <c r="N31" s="572"/>
      <c r="O31" s="572"/>
      <c r="P31" s="572"/>
      <c r="Q31" s="573"/>
      <c r="R31" s="574">
        <v>99903560</v>
      </c>
      <c r="S31" s="575"/>
      <c r="T31" s="575"/>
      <c r="U31" s="575"/>
      <c r="V31" s="575"/>
      <c r="W31" s="575"/>
      <c r="X31" s="575"/>
      <c r="Y31" s="576"/>
      <c r="Z31" s="579">
        <v>14.2</v>
      </c>
      <c r="AA31" s="580"/>
      <c r="AB31" s="580"/>
      <c r="AC31" s="585"/>
      <c r="AD31" s="583" t="s">
        <v>102</v>
      </c>
      <c r="AE31" s="575"/>
      <c r="AF31" s="575"/>
      <c r="AG31" s="575"/>
      <c r="AH31" s="575"/>
      <c r="AI31" s="575"/>
      <c r="AJ31" s="575"/>
      <c r="AK31" s="576"/>
      <c r="AL31" s="579" t="s">
        <v>102</v>
      </c>
      <c r="AM31" s="580"/>
      <c r="AN31" s="580"/>
      <c r="AO31" s="581"/>
      <c r="AP31" s="586" t="s">
        <v>261</v>
      </c>
      <c r="AQ31" s="587"/>
      <c r="AR31" s="587"/>
      <c r="AS31" s="587"/>
      <c r="AT31" s="587"/>
      <c r="AU31" s="587"/>
      <c r="AV31" s="587"/>
      <c r="AW31" s="587"/>
      <c r="AX31" s="587"/>
      <c r="AY31" s="587"/>
      <c r="AZ31" s="587"/>
      <c r="BA31" s="587"/>
      <c r="BB31" s="587"/>
      <c r="BC31" s="588"/>
      <c r="BD31" s="574">
        <v>98074</v>
      </c>
      <c r="BE31" s="575"/>
      <c r="BF31" s="575"/>
      <c r="BG31" s="575"/>
      <c r="BH31" s="575"/>
      <c r="BI31" s="575"/>
      <c r="BJ31" s="575"/>
      <c r="BK31" s="576"/>
      <c r="BL31" s="577">
        <v>0.1</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262</v>
      </c>
      <c r="C32" s="572"/>
      <c r="D32" s="572"/>
      <c r="E32" s="572"/>
      <c r="F32" s="572"/>
      <c r="G32" s="572"/>
      <c r="H32" s="572"/>
      <c r="I32" s="572"/>
      <c r="J32" s="572"/>
      <c r="K32" s="572"/>
      <c r="L32" s="572"/>
      <c r="M32" s="572"/>
      <c r="N32" s="572"/>
      <c r="O32" s="572"/>
      <c r="P32" s="572"/>
      <c r="Q32" s="573"/>
      <c r="R32" s="574" t="s">
        <v>102</v>
      </c>
      <c r="S32" s="575"/>
      <c r="T32" s="575"/>
      <c r="U32" s="575"/>
      <c r="V32" s="575"/>
      <c r="W32" s="575"/>
      <c r="X32" s="575"/>
      <c r="Y32" s="576"/>
      <c r="Z32" s="579" t="s">
        <v>102</v>
      </c>
      <c r="AA32" s="580"/>
      <c r="AB32" s="580"/>
      <c r="AC32" s="585"/>
      <c r="AD32" s="583" t="s">
        <v>102</v>
      </c>
      <c r="AE32" s="575"/>
      <c r="AF32" s="575"/>
      <c r="AG32" s="575"/>
      <c r="AH32" s="575"/>
      <c r="AI32" s="575"/>
      <c r="AJ32" s="575"/>
      <c r="AK32" s="576"/>
      <c r="AL32" s="579" t="s">
        <v>102</v>
      </c>
      <c r="AM32" s="580"/>
      <c r="AN32" s="580"/>
      <c r="AO32" s="581"/>
      <c r="AP32" s="586" t="s">
        <v>263</v>
      </c>
      <c r="AQ32" s="587"/>
      <c r="AR32" s="587"/>
      <c r="AS32" s="587"/>
      <c r="AT32" s="587"/>
      <c r="AU32" s="587"/>
      <c r="AV32" s="587"/>
      <c r="AW32" s="587"/>
      <c r="AX32" s="587"/>
      <c r="AY32" s="587"/>
      <c r="AZ32" s="587"/>
      <c r="BA32" s="587"/>
      <c r="BB32" s="587"/>
      <c r="BC32" s="588"/>
      <c r="BD32" s="574" t="s">
        <v>102</v>
      </c>
      <c r="BE32" s="575"/>
      <c r="BF32" s="575"/>
      <c r="BG32" s="575"/>
      <c r="BH32" s="575"/>
      <c r="BI32" s="575"/>
      <c r="BJ32" s="575"/>
      <c r="BK32" s="576"/>
      <c r="BL32" s="577" t="s">
        <v>102</v>
      </c>
      <c r="BM32" s="577"/>
      <c r="BN32" s="577"/>
      <c r="BO32" s="577"/>
      <c r="BP32" s="578" t="s">
        <v>102</v>
      </c>
      <c r="BQ32" s="578"/>
      <c r="BR32" s="578"/>
      <c r="BS32" s="578"/>
      <c r="BT32" s="578"/>
      <c r="BU32" s="578"/>
      <c r="BV32" s="578"/>
      <c r="BW32" s="582"/>
      <c r="BY32" s="556" t="s">
        <v>264</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265</v>
      </c>
      <c r="C33" s="572"/>
      <c r="D33" s="572"/>
      <c r="E33" s="572"/>
      <c r="F33" s="572"/>
      <c r="G33" s="572"/>
      <c r="H33" s="572"/>
      <c r="I33" s="572"/>
      <c r="J33" s="572"/>
      <c r="K33" s="572"/>
      <c r="L33" s="572"/>
      <c r="M33" s="572"/>
      <c r="N33" s="572"/>
      <c r="O33" s="572"/>
      <c r="P33" s="572"/>
      <c r="Q33" s="573"/>
      <c r="R33" s="574">
        <v>48784100</v>
      </c>
      <c r="S33" s="575"/>
      <c r="T33" s="575"/>
      <c r="U33" s="575"/>
      <c r="V33" s="575"/>
      <c r="W33" s="575"/>
      <c r="X33" s="575"/>
      <c r="Y33" s="576"/>
      <c r="Z33" s="579">
        <v>6.9</v>
      </c>
      <c r="AA33" s="580"/>
      <c r="AB33" s="580"/>
      <c r="AC33" s="585"/>
      <c r="AD33" s="583" t="s">
        <v>102</v>
      </c>
      <c r="AE33" s="575"/>
      <c r="AF33" s="575"/>
      <c r="AG33" s="575"/>
      <c r="AH33" s="575"/>
      <c r="AI33" s="575"/>
      <c r="AJ33" s="575"/>
      <c r="AK33" s="576"/>
      <c r="AL33" s="579" t="s">
        <v>102</v>
      </c>
      <c r="AM33" s="580"/>
      <c r="AN33" s="580"/>
      <c r="AO33" s="581"/>
      <c r="AP33" s="571" t="s">
        <v>138</v>
      </c>
      <c r="AQ33" s="572"/>
      <c r="AR33" s="572"/>
      <c r="AS33" s="572"/>
      <c r="AT33" s="572"/>
      <c r="AU33" s="572"/>
      <c r="AV33" s="572"/>
      <c r="AW33" s="572"/>
      <c r="AX33" s="572"/>
      <c r="AY33" s="572"/>
      <c r="AZ33" s="572"/>
      <c r="BA33" s="572"/>
      <c r="BB33" s="572"/>
      <c r="BC33" s="573"/>
      <c r="BD33" s="574">
        <v>111527157</v>
      </c>
      <c r="BE33" s="575"/>
      <c r="BF33" s="575"/>
      <c r="BG33" s="575"/>
      <c r="BH33" s="575"/>
      <c r="BI33" s="575"/>
      <c r="BJ33" s="575"/>
      <c r="BK33" s="576"/>
      <c r="BL33" s="577">
        <v>100</v>
      </c>
      <c r="BM33" s="577"/>
      <c r="BN33" s="577"/>
      <c r="BO33" s="577"/>
      <c r="BP33" s="578">
        <v>620063</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266</v>
      </c>
      <c r="CN33" s="557"/>
      <c r="CO33" s="557"/>
      <c r="CP33" s="557"/>
      <c r="CQ33" s="557"/>
      <c r="CR33" s="557"/>
      <c r="CS33" s="557"/>
      <c r="CT33" s="558"/>
      <c r="CU33" s="556" t="s">
        <v>267</v>
      </c>
      <c r="CV33" s="557"/>
      <c r="CW33" s="557"/>
      <c r="CX33" s="558"/>
      <c r="CY33" s="556" t="s">
        <v>268</v>
      </c>
      <c r="CZ33" s="557"/>
      <c r="DA33" s="557"/>
      <c r="DB33" s="557"/>
      <c r="DC33" s="557"/>
      <c r="DD33" s="557"/>
      <c r="DE33" s="557"/>
      <c r="DF33" s="558"/>
      <c r="DG33" s="593" t="s">
        <v>269</v>
      </c>
      <c r="DH33" s="594"/>
      <c r="DI33" s="594"/>
      <c r="DJ33" s="594"/>
      <c r="DK33" s="594"/>
      <c r="DL33" s="594"/>
      <c r="DM33" s="594"/>
      <c r="DN33" s="594"/>
      <c r="DO33" s="594"/>
      <c r="DP33" s="594"/>
      <c r="DQ33" s="595"/>
      <c r="DR33" s="556" t="s">
        <v>270</v>
      </c>
      <c r="DS33" s="557"/>
      <c r="DT33" s="557"/>
      <c r="DU33" s="557"/>
      <c r="DV33" s="557"/>
      <c r="DW33" s="557"/>
      <c r="DX33" s="558"/>
    </row>
    <row r="34" spans="2:128" ht="11.25" customHeight="1">
      <c r="B34" s="590" t="s">
        <v>271</v>
      </c>
      <c r="C34" s="591"/>
      <c r="D34" s="591"/>
      <c r="E34" s="591"/>
      <c r="F34" s="591"/>
      <c r="G34" s="591"/>
      <c r="H34" s="591"/>
      <c r="I34" s="591"/>
      <c r="J34" s="591"/>
      <c r="K34" s="591"/>
      <c r="L34" s="591"/>
      <c r="M34" s="591"/>
      <c r="N34" s="591"/>
      <c r="O34" s="591"/>
      <c r="P34" s="591"/>
      <c r="Q34" s="592"/>
      <c r="R34" s="574">
        <v>705138265</v>
      </c>
      <c r="S34" s="575"/>
      <c r="T34" s="575"/>
      <c r="U34" s="575"/>
      <c r="V34" s="575"/>
      <c r="W34" s="575"/>
      <c r="X34" s="575"/>
      <c r="Y34" s="576"/>
      <c r="Z34" s="577">
        <v>100</v>
      </c>
      <c r="AA34" s="577"/>
      <c r="AB34" s="577"/>
      <c r="AC34" s="577"/>
      <c r="AD34" s="578">
        <v>334297467</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272</v>
      </c>
      <c r="BZ34" s="561"/>
      <c r="CA34" s="561"/>
      <c r="CB34" s="561"/>
      <c r="CC34" s="561"/>
      <c r="CD34" s="561"/>
      <c r="CE34" s="561"/>
      <c r="CF34" s="561"/>
      <c r="CG34" s="561"/>
      <c r="CH34" s="561"/>
      <c r="CI34" s="561"/>
      <c r="CJ34" s="561"/>
      <c r="CK34" s="561"/>
      <c r="CL34" s="562"/>
      <c r="CM34" s="563">
        <v>314774826</v>
      </c>
      <c r="CN34" s="564"/>
      <c r="CO34" s="564"/>
      <c r="CP34" s="564"/>
      <c r="CQ34" s="564"/>
      <c r="CR34" s="564"/>
      <c r="CS34" s="564"/>
      <c r="CT34" s="565"/>
      <c r="CU34" s="604">
        <v>46.2</v>
      </c>
      <c r="CV34" s="605"/>
      <c r="CW34" s="605"/>
      <c r="CX34" s="607"/>
      <c r="CY34" s="603">
        <v>264512710</v>
      </c>
      <c r="CZ34" s="564"/>
      <c r="DA34" s="564"/>
      <c r="DB34" s="564"/>
      <c r="DC34" s="564"/>
      <c r="DD34" s="564"/>
      <c r="DE34" s="564"/>
      <c r="DF34" s="565"/>
      <c r="DG34" s="603">
        <v>261694289</v>
      </c>
      <c r="DH34" s="564"/>
      <c r="DI34" s="564"/>
      <c r="DJ34" s="564"/>
      <c r="DK34" s="564"/>
      <c r="DL34" s="564"/>
      <c r="DM34" s="564"/>
      <c r="DN34" s="564"/>
      <c r="DO34" s="564"/>
      <c r="DP34" s="564"/>
      <c r="DQ34" s="565"/>
      <c r="DR34" s="604">
        <v>68.3</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273</v>
      </c>
      <c r="BZ35" s="572"/>
      <c r="CA35" s="572"/>
      <c r="CB35" s="572"/>
      <c r="CC35" s="572"/>
      <c r="CD35" s="572"/>
      <c r="CE35" s="572"/>
      <c r="CF35" s="572"/>
      <c r="CG35" s="572"/>
      <c r="CH35" s="572"/>
      <c r="CI35" s="572"/>
      <c r="CJ35" s="572"/>
      <c r="CK35" s="572"/>
      <c r="CL35" s="573"/>
      <c r="CM35" s="574">
        <v>182135266</v>
      </c>
      <c r="CN35" s="599"/>
      <c r="CO35" s="599"/>
      <c r="CP35" s="599"/>
      <c r="CQ35" s="599"/>
      <c r="CR35" s="599"/>
      <c r="CS35" s="599"/>
      <c r="CT35" s="600"/>
      <c r="CU35" s="596">
        <v>26.7</v>
      </c>
      <c r="CV35" s="597"/>
      <c r="CW35" s="597"/>
      <c r="CX35" s="598"/>
      <c r="CY35" s="583">
        <v>152602026</v>
      </c>
      <c r="CZ35" s="599"/>
      <c r="DA35" s="599"/>
      <c r="DB35" s="599"/>
      <c r="DC35" s="599"/>
      <c r="DD35" s="599"/>
      <c r="DE35" s="599"/>
      <c r="DF35" s="600"/>
      <c r="DG35" s="583">
        <v>149783605</v>
      </c>
      <c r="DH35" s="599"/>
      <c r="DI35" s="599"/>
      <c r="DJ35" s="599"/>
      <c r="DK35" s="599"/>
      <c r="DL35" s="599"/>
      <c r="DM35" s="599"/>
      <c r="DN35" s="599"/>
      <c r="DO35" s="599"/>
      <c r="DP35" s="599"/>
      <c r="DQ35" s="600"/>
      <c r="DR35" s="596">
        <v>39.1</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274</v>
      </c>
      <c r="BZ36" s="572"/>
      <c r="CA36" s="572"/>
      <c r="CB36" s="572"/>
      <c r="CC36" s="572"/>
      <c r="CD36" s="572"/>
      <c r="CE36" s="572"/>
      <c r="CF36" s="572"/>
      <c r="CG36" s="572"/>
      <c r="CH36" s="572"/>
      <c r="CI36" s="572"/>
      <c r="CJ36" s="572"/>
      <c r="CK36" s="572"/>
      <c r="CL36" s="573"/>
      <c r="CM36" s="574">
        <v>134283670</v>
      </c>
      <c r="CN36" s="575"/>
      <c r="CO36" s="575"/>
      <c r="CP36" s="575"/>
      <c r="CQ36" s="575"/>
      <c r="CR36" s="575"/>
      <c r="CS36" s="575"/>
      <c r="CT36" s="576"/>
      <c r="CU36" s="596">
        <v>19.7</v>
      </c>
      <c r="CV36" s="597"/>
      <c r="CW36" s="597"/>
      <c r="CX36" s="598"/>
      <c r="CY36" s="583">
        <v>107681160</v>
      </c>
      <c r="CZ36" s="599"/>
      <c r="DA36" s="599"/>
      <c r="DB36" s="599"/>
      <c r="DC36" s="599"/>
      <c r="DD36" s="599"/>
      <c r="DE36" s="599"/>
      <c r="DF36" s="600"/>
      <c r="DG36" s="583">
        <v>107603153</v>
      </c>
      <c r="DH36" s="599"/>
      <c r="DI36" s="599"/>
      <c r="DJ36" s="599"/>
      <c r="DK36" s="599"/>
      <c r="DL36" s="599"/>
      <c r="DM36" s="599"/>
      <c r="DN36" s="599"/>
      <c r="DO36" s="599"/>
      <c r="DP36" s="599"/>
      <c r="DQ36" s="600"/>
      <c r="DR36" s="596">
        <v>28.1</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275</v>
      </c>
      <c r="AQ37" s="557"/>
      <c r="AR37" s="557"/>
      <c r="AS37" s="557"/>
      <c r="AT37" s="557"/>
      <c r="AU37" s="557"/>
      <c r="AV37" s="557"/>
      <c r="AW37" s="557"/>
      <c r="AX37" s="557"/>
      <c r="AY37" s="557"/>
      <c r="AZ37" s="557"/>
      <c r="BA37" s="557"/>
      <c r="BB37" s="557"/>
      <c r="BC37" s="558"/>
      <c r="BD37" s="556" t="s">
        <v>276</v>
      </c>
      <c r="BE37" s="557"/>
      <c r="BF37" s="557"/>
      <c r="BG37" s="557"/>
      <c r="BH37" s="557"/>
      <c r="BI37" s="557"/>
      <c r="BJ37" s="557"/>
      <c r="BK37" s="557"/>
      <c r="BL37" s="557"/>
      <c r="BM37" s="558"/>
      <c r="BN37" s="556" t="s">
        <v>277</v>
      </c>
      <c r="BO37" s="557"/>
      <c r="BP37" s="557"/>
      <c r="BQ37" s="557"/>
      <c r="BR37" s="557"/>
      <c r="BS37" s="557"/>
      <c r="BT37" s="557"/>
      <c r="BU37" s="557"/>
      <c r="BV37" s="557"/>
      <c r="BW37" s="558"/>
      <c r="BY37" s="571" t="s">
        <v>278</v>
      </c>
      <c r="BZ37" s="572"/>
      <c r="CA37" s="572"/>
      <c r="CB37" s="572"/>
      <c r="CC37" s="572"/>
      <c r="CD37" s="572"/>
      <c r="CE37" s="572"/>
      <c r="CF37" s="572"/>
      <c r="CG37" s="572"/>
      <c r="CH37" s="572"/>
      <c r="CI37" s="572"/>
      <c r="CJ37" s="572"/>
      <c r="CK37" s="572"/>
      <c r="CL37" s="573"/>
      <c r="CM37" s="574">
        <v>22802898</v>
      </c>
      <c r="CN37" s="599"/>
      <c r="CO37" s="599"/>
      <c r="CP37" s="599"/>
      <c r="CQ37" s="599"/>
      <c r="CR37" s="599"/>
      <c r="CS37" s="599"/>
      <c r="CT37" s="600"/>
      <c r="CU37" s="596">
        <v>3.3</v>
      </c>
      <c r="CV37" s="597"/>
      <c r="CW37" s="597"/>
      <c r="CX37" s="598"/>
      <c r="CY37" s="583">
        <v>9049742</v>
      </c>
      <c r="CZ37" s="599"/>
      <c r="DA37" s="599"/>
      <c r="DB37" s="599"/>
      <c r="DC37" s="599"/>
      <c r="DD37" s="599"/>
      <c r="DE37" s="599"/>
      <c r="DF37" s="600"/>
      <c r="DG37" s="583">
        <v>9049742</v>
      </c>
      <c r="DH37" s="599"/>
      <c r="DI37" s="599"/>
      <c r="DJ37" s="599"/>
      <c r="DK37" s="599"/>
      <c r="DL37" s="599"/>
      <c r="DM37" s="599"/>
      <c r="DN37" s="599"/>
      <c r="DO37" s="599"/>
      <c r="DP37" s="599"/>
      <c r="DQ37" s="600"/>
      <c r="DR37" s="596">
        <v>2.4</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279</v>
      </c>
      <c r="AQ38" s="621"/>
      <c r="AR38" s="621"/>
      <c r="AS38" s="621"/>
      <c r="AT38" s="626" t="s">
        <v>280</v>
      </c>
      <c r="AU38" s="178"/>
      <c r="AV38" s="178"/>
      <c r="AW38" s="178"/>
      <c r="AX38" s="560" t="s">
        <v>138</v>
      </c>
      <c r="AY38" s="561"/>
      <c r="AZ38" s="561"/>
      <c r="BA38" s="561"/>
      <c r="BB38" s="561"/>
      <c r="BC38" s="562"/>
      <c r="BD38" s="601">
        <v>99</v>
      </c>
      <c r="BE38" s="569"/>
      <c r="BF38" s="569"/>
      <c r="BG38" s="569"/>
      <c r="BH38" s="569"/>
      <c r="BI38" s="569">
        <v>97.1</v>
      </c>
      <c r="BJ38" s="569"/>
      <c r="BK38" s="569"/>
      <c r="BL38" s="569"/>
      <c r="BM38" s="570"/>
      <c r="BN38" s="601">
        <v>98.9</v>
      </c>
      <c r="BO38" s="569"/>
      <c r="BP38" s="569"/>
      <c r="BQ38" s="569"/>
      <c r="BR38" s="569"/>
      <c r="BS38" s="569">
        <v>96.8</v>
      </c>
      <c r="BT38" s="569"/>
      <c r="BU38" s="569"/>
      <c r="BV38" s="569"/>
      <c r="BW38" s="570"/>
      <c r="BY38" s="571" t="s">
        <v>281</v>
      </c>
      <c r="BZ38" s="572"/>
      <c r="CA38" s="572"/>
      <c r="CB38" s="572"/>
      <c r="CC38" s="572"/>
      <c r="CD38" s="572"/>
      <c r="CE38" s="572"/>
      <c r="CF38" s="572"/>
      <c r="CG38" s="572"/>
      <c r="CH38" s="572"/>
      <c r="CI38" s="572"/>
      <c r="CJ38" s="572"/>
      <c r="CK38" s="572"/>
      <c r="CL38" s="573"/>
      <c r="CM38" s="574">
        <v>109836662</v>
      </c>
      <c r="CN38" s="575"/>
      <c r="CO38" s="575"/>
      <c r="CP38" s="575"/>
      <c r="CQ38" s="575"/>
      <c r="CR38" s="575"/>
      <c r="CS38" s="575"/>
      <c r="CT38" s="576"/>
      <c r="CU38" s="596">
        <v>16.100000000000001</v>
      </c>
      <c r="CV38" s="597"/>
      <c r="CW38" s="597"/>
      <c r="CX38" s="598"/>
      <c r="CY38" s="583">
        <v>102860942</v>
      </c>
      <c r="CZ38" s="599"/>
      <c r="DA38" s="599"/>
      <c r="DB38" s="599"/>
      <c r="DC38" s="599"/>
      <c r="DD38" s="599"/>
      <c r="DE38" s="599"/>
      <c r="DF38" s="600"/>
      <c r="DG38" s="583">
        <v>102860942</v>
      </c>
      <c r="DH38" s="599"/>
      <c r="DI38" s="599"/>
      <c r="DJ38" s="599"/>
      <c r="DK38" s="599"/>
      <c r="DL38" s="599"/>
      <c r="DM38" s="599"/>
      <c r="DN38" s="599"/>
      <c r="DO38" s="599"/>
      <c r="DP38" s="599"/>
      <c r="DQ38" s="600"/>
      <c r="DR38" s="596">
        <v>26.9</v>
      </c>
      <c r="DS38" s="597"/>
      <c r="DT38" s="597"/>
      <c r="DU38" s="597"/>
      <c r="DV38" s="597"/>
      <c r="DW38" s="597"/>
      <c r="DX38" s="602"/>
    </row>
    <row r="39" spans="2:128" ht="11.25" customHeight="1">
      <c r="AP39" s="622"/>
      <c r="AQ39" s="623"/>
      <c r="AR39" s="623"/>
      <c r="AS39" s="623"/>
      <c r="AT39" s="627"/>
      <c r="AU39" s="167" t="s">
        <v>282</v>
      </c>
      <c r="AV39" s="167"/>
      <c r="AW39" s="167"/>
      <c r="AX39" s="571" t="s">
        <v>283</v>
      </c>
      <c r="AY39" s="572"/>
      <c r="AZ39" s="572"/>
      <c r="BA39" s="572"/>
      <c r="BB39" s="572"/>
      <c r="BC39" s="573"/>
      <c r="BD39" s="608">
        <v>98.5</v>
      </c>
      <c r="BE39" s="580"/>
      <c r="BF39" s="580"/>
      <c r="BG39" s="580"/>
      <c r="BH39" s="580"/>
      <c r="BI39" s="580">
        <v>94.5</v>
      </c>
      <c r="BJ39" s="580"/>
      <c r="BK39" s="580"/>
      <c r="BL39" s="580"/>
      <c r="BM39" s="581"/>
      <c r="BN39" s="608">
        <v>98.3</v>
      </c>
      <c r="BO39" s="580"/>
      <c r="BP39" s="580"/>
      <c r="BQ39" s="580"/>
      <c r="BR39" s="580"/>
      <c r="BS39" s="580">
        <v>93.7</v>
      </c>
      <c r="BT39" s="580"/>
      <c r="BU39" s="580"/>
      <c r="BV39" s="580"/>
      <c r="BW39" s="581"/>
      <c r="BY39" s="609" t="s">
        <v>284</v>
      </c>
      <c r="BZ39" s="610"/>
      <c r="CA39" s="571" t="s">
        <v>285</v>
      </c>
      <c r="CB39" s="572"/>
      <c r="CC39" s="572"/>
      <c r="CD39" s="572"/>
      <c r="CE39" s="572"/>
      <c r="CF39" s="572"/>
      <c r="CG39" s="572"/>
      <c r="CH39" s="572"/>
      <c r="CI39" s="572"/>
      <c r="CJ39" s="572"/>
      <c r="CK39" s="572"/>
      <c r="CL39" s="573"/>
      <c r="CM39" s="574">
        <v>109828518</v>
      </c>
      <c r="CN39" s="599"/>
      <c r="CO39" s="599"/>
      <c r="CP39" s="599"/>
      <c r="CQ39" s="599"/>
      <c r="CR39" s="599"/>
      <c r="CS39" s="599"/>
      <c r="CT39" s="600"/>
      <c r="CU39" s="596">
        <v>16.100000000000001</v>
      </c>
      <c r="CV39" s="597"/>
      <c r="CW39" s="597"/>
      <c r="CX39" s="598"/>
      <c r="CY39" s="583">
        <v>102852798</v>
      </c>
      <c r="CZ39" s="599"/>
      <c r="DA39" s="599"/>
      <c r="DB39" s="599"/>
      <c r="DC39" s="599"/>
      <c r="DD39" s="599"/>
      <c r="DE39" s="599"/>
      <c r="DF39" s="600"/>
      <c r="DG39" s="583">
        <v>102852798</v>
      </c>
      <c r="DH39" s="599"/>
      <c r="DI39" s="599"/>
      <c r="DJ39" s="599"/>
      <c r="DK39" s="599"/>
      <c r="DL39" s="599"/>
      <c r="DM39" s="599"/>
      <c r="DN39" s="599"/>
      <c r="DO39" s="599"/>
      <c r="DP39" s="599"/>
      <c r="DQ39" s="600"/>
      <c r="DR39" s="596">
        <v>26.8</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286</v>
      </c>
      <c r="AY40" s="591"/>
      <c r="AZ40" s="591"/>
      <c r="BA40" s="591"/>
      <c r="BB40" s="591"/>
      <c r="BC40" s="592"/>
      <c r="BD40" s="615">
        <v>99.9</v>
      </c>
      <c r="BE40" s="616"/>
      <c r="BF40" s="616"/>
      <c r="BG40" s="616"/>
      <c r="BH40" s="616"/>
      <c r="BI40" s="616">
        <v>99.5</v>
      </c>
      <c r="BJ40" s="616"/>
      <c r="BK40" s="616"/>
      <c r="BL40" s="616"/>
      <c r="BM40" s="617"/>
      <c r="BN40" s="615">
        <v>99.9</v>
      </c>
      <c r="BO40" s="616"/>
      <c r="BP40" s="616"/>
      <c r="BQ40" s="616"/>
      <c r="BR40" s="616"/>
      <c r="BS40" s="616">
        <v>99.4</v>
      </c>
      <c r="BT40" s="616"/>
      <c r="BU40" s="616"/>
      <c r="BV40" s="616"/>
      <c r="BW40" s="617"/>
      <c r="BY40" s="611"/>
      <c r="BZ40" s="612"/>
      <c r="CA40" s="571" t="s">
        <v>287</v>
      </c>
      <c r="CB40" s="572"/>
      <c r="CC40" s="572"/>
      <c r="CD40" s="572"/>
      <c r="CE40" s="572"/>
      <c r="CF40" s="572"/>
      <c r="CG40" s="572"/>
      <c r="CH40" s="572"/>
      <c r="CI40" s="572"/>
      <c r="CJ40" s="572"/>
      <c r="CK40" s="572"/>
      <c r="CL40" s="573"/>
      <c r="CM40" s="574">
        <v>93095874</v>
      </c>
      <c r="CN40" s="575"/>
      <c r="CO40" s="575"/>
      <c r="CP40" s="575"/>
      <c r="CQ40" s="575"/>
      <c r="CR40" s="575"/>
      <c r="CS40" s="575"/>
      <c r="CT40" s="576"/>
      <c r="CU40" s="596">
        <v>13.7</v>
      </c>
      <c r="CV40" s="597"/>
      <c r="CW40" s="597"/>
      <c r="CX40" s="598"/>
      <c r="CY40" s="583">
        <v>86978727</v>
      </c>
      <c r="CZ40" s="599"/>
      <c r="DA40" s="599"/>
      <c r="DB40" s="599"/>
      <c r="DC40" s="599"/>
      <c r="DD40" s="599"/>
      <c r="DE40" s="599"/>
      <c r="DF40" s="600"/>
      <c r="DG40" s="583">
        <v>86978727</v>
      </c>
      <c r="DH40" s="599"/>
      <c r="DI40" s="599"/>
      <c r="DJ40" s="599"/>
      <c r="DK40" s="599"/>
      <c r="DL40" s="599"/>
      <c r="DM40" s="599"/>
      <c r="DN40" s="599"/>
      <c r="DO40" s="599"/>
      <c r="DP40" s="599"/>
      <c r="DQ40" s="600"/>
      <c r="DR40" s="596">
        <v>22.7</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288</v>
      </c>
      <c r="CB41" s="572"/>
      <c r="CC41" s="572"/>
      <c r="CD41" s="572"/>
      <c r="CE41" s="572"/>
      <c r="CF41" s="572"/>
      <c r="CG41" s="572"/>
      <c r="CH41" s="572"/>
      <c r="CI41" s="572"/>
      <c r="CJ41" s="572"/>
      <c r="CK41" s="572"/>
      <c r="CL41" s="573"/>
      <c r="CM41" s="574">
        <v>16732644</v>
      </c>
      <c r="CN41" s="599"/>
      <c r="CO41" s="599"/>
      <c r="CP41" s="599"/>
      <c r="CQ41" s="599"/>
      <c r="CR41" s="599"/>
      <c r="CS41" s="599"/>
      <c r="CT41" s="600"/>
      <c r="CU41" s="596">
        <v>2.5</v>
      </c>
      <c r="CV41" s="597"/>
      <c r="CW41" s="597"/>
      <c r="CX41" s="598"/>
      <c r="CY41" s="583">
        <v>15874071</v>
      </c>
      <c r="CZ41" s="599"/>
      <c r="DA41" s="599"/>
      <c r="DB41" s="599"/>
      <c r="DC41" s="599"/>
      <c r="DD41" s="599"/>
      <c r="DE41" s="599"/>
      <c r="DF41" s="600"/>
      <c r="DG41" s="583">
        <v>15874071</v>
      </c>
      <c r="DH41" s="599"/>
      <c r="DI41" s="599"/>
      <c r="DJ41" s="599"/>
      <c r="DK41" s="599"/>
      <c r="DL41" s="599"/>
      <c r="DM41" s="599"/>
      <c r="DN41" s="599"/>
      <c r="DO41" s="599"/>
      <c r="DP41" s="599"/>
      <c r="DQ41" s="600"/>
      <c r="DR41" s="596">
        <v>4.0999999999999996</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289</v>
      </c>
      <c r="CB42" s="572"/>
      <c r="CC42" s="572"/>
      <c r="CD42" s="572"/>
      <c r="CE42" s="572"/>
      <c r="CF42" s="572"/>
      <c r="CG42" s="572"/>
      <c r="CH42" s="572"/>
      <c r="CI42" s="572"/>
      <c r="CJ42" s="572"/>
      <c r="CK42" s="572"/>
      <c r="CL42" s="573"/>
      <c r="CM42" s="574">
        <v>8144</v>
      </c>
      <c r="CN42" s="575"/>
      <c r="CO42" s="575"/>
      <c r="CP42" s="575"/>
      <c r="CQ42" s="575"/>
      <c r="CR42" s="575"/>
      <c r="CS42" s="575"/>
      <c r="CT42" s="576"/>
      <c r="CU42" s="596">
        <v>0</v>
      </c>
      <c r="CV42" s="597"/>
      <c r="CW42" s="597"/>
      <c r="CX42" s="598"/>
      <c r="CY42" s="583">
        <v>8144</v>
      </c>
      <c r="CZ42" s="599"/>
      <c r="DA42" s="599"/>
      <c r="DB42" s="599"/>
      <c r="DC42" s="599"/>
      <c r="DD42" s="599"/>
      <c r="DE42" s="599"/>
      <c r="DF42" s="600"/>
      <c r="DG42" s="583">
        <v>8144</v>
      </c>
      <c r="DH42" s="599"/>
      <c r="DI42" s="599"/>
      <c r="DJ42" s="599"/>
      <c r="DK42" s="599"/>
      <c r="DL42" s="599"/>
      <c r="DM42" s="599"/>
      <c r="DN42" s="599"/>
      <c r="DO42" s="599"/>
      <c r="DP42" s="599"/>
      <c r="DQ42" s="600"/>
      <c r="DR42" s="596">
        <v>0</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290</v>
      </c>
      <c r="BZ43" s="572"/>
      <c r="CA43" s="572"/>
      <c r="CB43" s="572"/>
      <c r="CC43" s="572"/>
      <c r="CD43" s="572"/>
      <c r="CE43" s="572"/>
      <c r="CF43" s="572"/>
      <c r="CG43" s="572"/>
      <c r="CH43" s="572"/>
      <c r="CI43" s="572"/>
      <c r="CJ43" s="572"/>
      <c r="CK43" s="572"/>
      <c r="CL43" s="573"/>
      <c r="CM43" s="574">
        <v>219155085</v>
      </c>
      <c r="CN43" s="599"/>
      <c r="CO43" s="599"/>
      <c r="CP43" s="599"/>
      <c r="CQ43" s="599"/>
      <c r="CR43" s="599"/>
      <c r="CS43" s="599"/>
      <c r="CT43" s="600"/>
      <c r="CU43" s="596">
        <v>32.200000000000003</v>
      </c>
      <c r="CV43" s="597"/>
      <c r="CW43" s="597"/>
      <c r="CX43" s="598"/>
      <c r="CY43" s="583">
        <v>145066646</v>
      </c>
      <c r="CZ43" s="599"/>
      <c r="DA43" s="599"/>
      <c r="DB43" s="599"/>
      <c r="DC43" s="599"/>
      <c r="DD43" s="599"/>
      <c r="DE43" s="599"/>
      <c r="DF43" s="600"/>
      <c r="DG43" s="583">
        <v>105588861</v>
      </c>
      <c r="DH43" s="599"/>
      <c r="DI43" s="599"/>
      <c r="DJ43" s="599"/>
      <c r="DK43" s="599"/>
      <c r="DL43" s="599"/>
      <c r="DM43" s="599"/>
      <c r="DN43" s="599"/>
      <c r="DO43" s="599"/>
      <c r="DP43" s="599"/>
      <c r="DQ43" s="600"/>
      <c r="DR43" s="596">
        <v>27.6</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291</v>
      </c>
      <c r="BZ44" s="572"/>
      <c r="CA44" s="572"/>
      <c r="CB44" s="572"/>
      <c r="CC44" s="572"/>
      <c r="CD44" s="572"/>
      <c r="CE44" s="572"/>
      <c r="CF44" s="572"/>
      <c r="CG44" s="572"/>
      <c r="CH44" s="572"/>
      <c r="CI44" s="572"/>
      <c r="CJ44" s="572"/>
      <c r="CK44" s="572"/>
      <c r="CL44" s="573"/>
      <c r="CM44" s="574">
        <v>18143790</v>
      </c>
      <c r="CN44" s="575"/>
      <c r="CO44" s="575"/>
      <c r="CP44" s="575"/>
      <c r="CQ44" s="575"/>
      <c r="CR44" s="575"/>
      <c r="CS44" s="575"/>
      <c r="CT44" s="576"/>
      <c r="CU44" s="596">
        <v>2.7</v>
      </c>
      <c r="CV44" s="597"/>
      <c r="CW44" s="597"/>
      <c r="CX44" s="598"/>
      <c r="CY44" s="583">
        <v>13314741</v>
      </c>
      <c r="CZ44" s="599"/>
      <c r="DA44" s="599"/>
      <c r="DB44" s="599"/>
      <c r="DC44" s="599"/>
      <c r="DD44" s="599"/>
      <c r="DE44" s="599"/>
      <c r="DF44" s="600"/>
      <c r="DG44" s="583">
        <v>12382462</v>
      </c>
      <c r="DH44" s="599"/>
      <c r="DI44" s="599"/>
      <c r="DJ44" s="599"/>
      <c r="DK44" s="599"/>
      <c r="DL44" s="599"/>
      <c r="DM44" s="599"/>
      <c r="DN44" s="599"/>
      <c r="DO44" s="599"/>
      <c r="DP44" s="599"/>
      <c r="DQ44" s="600"/>
      <c r="DR44" s="596">
        <v>3.2</v>
      </c>
      <c r="DS44" s="597"/>
      <c r="DT44" s="597"/>
      <c r="DU44" s="597"/>
      <c r="DV44" s="597"/>
      <c r="DW44" s="597"/>
      <c r="DX44" s="602"/>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293</v>
      </c>
      <c r="BZ45" s="572"/>
      <c r="CA45" s="572"/>
      <c r="CB45" s="572"/>
      <c r="CC45" s="572"/>
      <c r="CD45" s="572"/>
      <c r="CE45" s="572"/>
      <c r="CF45" s="572"/>
      <c r="CG45" s="572"/>
      <c r="CH45" s="572"/>
      <c r="CI45" s="572"/>
      <c r="CJ45" s="572"/>
      <c r="CK45" s="572"/>
      <c r="CL45" s="573"/>
      <c r="CM45" s="574">
        <v>5307066</v>
      </c>
      <c r="CN45" s="599"/>
      <c r="CO45" s="599"/>
      <c r="CP45" s="599"/>
      <c r="CQ45" s="599"/>
      <c r="CR45" s="599"/>
      <c r="CS45" s="599"/>
      <c r="CT45" s="600"/>
      <c r="CU45" s="596">
        <v>0.8</v>
      </c>
      <c r="CV45" s="597"/>
      <c r="CW45" s="597"/>
      <c r="CX45" s="598"/>
      <c r="CY45" s="583">
        <v>3857284</v>
      </c>
      <c r="CZ45" s="599"/>
      <c r="DA45" s="599"/>
      <c r="DB45" s="599"/>
      <c r="DC45" s="599"/>
      <c r="DD45" s="599"/>
      <c r="DE45" s="599"/>
      <c r="DF45" s="600"/>
      <c r="DG45" s="583">
        <v>2804599</v>
      </c>
      <c r="DH45" s="599"/>
      <c r="DI45" s="599"/>
      <c r="DJ45" s="599"/>
      <c r="DK45" s="599"/>
      <c r="DL45" s="599"/>
      <c r="DM45" s="599"/>
      <c r="DN45" s="599"/>
      <c r="DO45" s="599"/>
      <c r="DP45" s="599"/>
      <c r="DQ45" s="600"/>
      <c r="DR45" s="596">
        <v>0.7</v>
      </c>
      <c r="DS45" s="597"/>
      <c r="DT45" s="597"/>
      <c r="DU45" s="597"/>
      <c r="DV45" s="597"/>
      <c r="DW45" s="597"/>
      <c r="DX45" s="602"/>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295</v>
      </c>
      <c r="BZ46" s="572"/>
      <c r="CA46" s="572"/>
      <c r="CB46" s="572"/>
      <c r="CC46" s="572"/>
      <c r="CD46" s="572"/>
      <c r="CE46" s="572"/>
      <c r="CF46" s="572"/>
      <c r="CG46" s="572"/>
      <c r="CH46" s="572"/>
      <c r="CI46" s="572"/>
      <c r="CJ46" s="572"/>
      <c r="CK46" s="572"/>
      <c r="CL46" s="573"/>
      <c r="CM46" s="574">
        <v>136374225</v>
      </c>
      <c r="CN46" s="575"/>
      <c r="CO46" s="575"/>
      <c r="CP46" s="575"/>
      <c r="CQ46" s="575"/>
      <c r="CR46" s="575"/>
      <c r="CS46" s="575"/>
      <c r="CT46" s="576"/>
      <c r="CU46" s="596">
        <v>20</v>
      </c>
      <c r="CV46" s="597"/>
      <c r="CW46" s="597"/>
      <c r="CX46" s="598"/>
      <c r="CY46" s="583">
        <v>116135367</v>
      </c>
      <c r="CZ46" s="599"/>
      <c r="DA46" s="599"/>
      <c r="DB46" s="599"/>
      <c r="DC46" s="599"/>
      <c r="DD46" s="599"/>
      <c r="DE46" s="599"/>
      <c r="DF46" s="600"/>
      <c r="DG46" s="583">
        <v>90001094</v>
      </c>
      <c r="DH46" s="599"/>
      <c r="DI46" s="599"/>
      <c r="DJ46" s="599"/>
      <c r="DK46" s="599"/>
      <c r="DL46" s="599"/>
      <c r="DM46" s="599"/>
      <c r="DN46" s="599"/>
      <c r="DO46" s="599"/>
      <c r="DP46" s="599"/>
      <c r="DQ46" s="600"/>
      <c r="DR46" s="596">
        <v>23.5</v>
      </c>
      <c r="DS46" s="597"/>
      <c r="DT46" s="597"/>
      <c r="DU46" s="597"/>
      <c r="DV46" s="597"/>
      <c r="DW46" s="597"/>
      <c r="DX46" s="602"/>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297</v>
      </c>
      <c r="BZ47" s="572"/>
      <c r="CA47" s="572"/>
      <c r="CB47" s="572"/>
      <c r="CC47" s="572"/>
      <c r="CD47" s="572"/>
      <c r="CE47" s="572"/>
      <c r="CF47" s="572"/>
      <c r="CG47" s="572"/>
      <c r="CH47" s="572"/>
      <c r="CI47" s="572"/>
      <c r="CJ47" s="572"/>
      <c r="CK47" s="572"/>
      <c r="CL47" s="573"/>
      <c r="CM47" s="574">
        <v>708378</v>
      </c>
      <c r="CN47" s="599"/>
      <c r="CO47" s="599"/>
      <c r="CP47" s="599"/>
      <c r="CQ47" s="599"/>
      <c r="CR47" s="599"/>
      <c r="CS47" s="599"/>
      <c r="CT47" s="600"/>
      <c r="CU47" s="596">
        <v>0.1</v>
      </c>
      <c r="CV47" s="597"/>
      <c r="CW47" s="597"/>
      <c r="CX47" s="598"/>
      <c r="CY47" s="583">
        <v>708378</v>
      </c>
      <c r="CZ47" s="599"/>
      <c r="DA47" s="599"/>
      <c r="DB47" s="599"/>
      <c r="DC47" s="599"/>
      <c r="DD47" s="599"/>
      <c r="DE47" s="599"/>
      <c r="DF47" s="600"/>
      <c r="DG47" s="583" t="s">
        <v>102</v>
      </c>
      <c r="DH47" s="599"/>
      <c r="DI47" s="599"/>
      <c r="DJ47" s="599"/>
      <c r="DK47" s="599"/>
      <c r="DL47" s="599"/>
      <c r="DM47" s="599"/>
      <c r="DN47" s="599"/>
      <c r="DO47" s="599"/>
      <c r="DP47" s="599"/>
      <c r="DQ47" s="600"/>
      <c r="DR47" s="596" t="s">
        <v>102</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298</v>
      </c>
      <c r="BZ48" s="572"/>
      <c r="CA48" s="572"/>
      <c r="CB48" s="572"/>
      <c r="CC48" s="572"/>
      <c r="CD48" s="572"/>
      <c r="CE48" s="572"/>
      <c r="CF48" s="572"/>
      <c r="CG48" s="572"/>
      <c r="CH48" s="572"/>
      <c r="CI48" s="572"/>
      <c r="CJ48" s="572"/>
      <c r="CK48" s="572"/>
      <c r="CL48" s="573"/>
      <c r="CM48" s="574">
        <v>25041397</v>
      </c>
      <c r="CN48" s="575"/>
      <c r="CO48" s="575"/>
      <c r="CP48" s="575"/>
      <c r="CQ48" s="575"/>
      <c r="CR48" s="575"/>
      <c r="CS48" s="575"/>
      <c r="CT48" s="576"/>
      <c r="CU48" s="596">
        <v>3.7</v>
      </c>
      <c r="CV48" s="597"/>
      <c r="CW48" s="597"/>
      <c r="CX48" s="598"/>
      <c r="CY48" s="583">
        <v>10532661</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299</v>
      </c>
      <c r="BZ49" s="572"/>
      <c r="CA49" s="572"/>
      <c r="CB49" s="572"/>
      <c r="CC49" s="572"/>
      <c r="CD49" s="572"/>
      <c r="CE49" s="572"/>
      <c r="CF49" s="572"/>
      <c r="CG49" s="572"/>
      <c r="CH49" s="572"/>
      <c r="CI49" s="572"/>
      <c r="CJ49" s="572"/>
      <c r="CK49" s="572"/>
      <c r="CL49" s="573"/>
      <c r="CM49" s="574">
        <v>47209</v>
      </c>
      <c r="CN49" s="599"/>
      <c r="CO49" s="599"/>
      <c r="CP49" s="599"/>
      <c r="CQ49" s="599"/>
      <c r="CR49" s="599"/>
      <c r="CS49" s="599"/>
      <c r="CT49" s="600"/>
      <c r="CU49" s="596">
        <v>0</v>
      </c>
      <c r="CV49" s="597"/>
      <c r="CW49" s="597"/>
      <c r="CX49" s="598"/>
      <c r="CY49" s="583">
        <v>26509</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300</v>
      </c>
      <c r="BZ50" s="572"/>
      <c r="CA50" s="572"/>
      <c r="CB50" s="572"/>
      <c r="CC50" s="572"/>
      <c r="CD50" s="572"/>
      <c r="CE50" s="572"/>
      <c r="CF50" s="572"/>
      <c r="CG50" s="572"/>
      <c r="CH50" s="572"/>
      <c r="CI50" s="572"/>
      <c r="CJ50" s="572"/>
      <c r="CK50" s="572"/>
      <c r="CL50" s="573"/>
      <c r="CM50" s="574">
        <v>33533020</v>
      </c>
      <c r="CN50" s="575"/>
      <c r="CO50" s="575"/>
      <c r="CP50" s="575"/>
      <c r="CQ50" s="575"/>
      <c r="CR50" s="575"/>
      <c r="CS50" s="575"/>
      <c r="CT50" s="576"/>
      <c r="CU50" s="596">
        <v>4.9000000000000004</v>
      </c>
      <c r="CV50" s="597"/>
      <c r="CW50" s="597"/>
      <c r="CX50" s="598"/>
      <c r="CY50" s="583">
        <v>491706</v>
      </c>
      <c r="CZ50" s="599"/>
      <c r="DA50" s="599"/>
      <c r="DB50" s="599"/>
      <c r="DC50" s="599"/>
      <c r="DD50" s="599"/>
      <c r="DE50" s="599"/>
      <c r="DF50" s="600"/>
      <c r="DG50" s="583">
        <v>400706</v>
      </c>
      <c r="DH50" s="599"/>
      <c r="DI50" s="599"/>
      <c r="DJ50" s="599"/>
      <c r="DK50" s="599"/>
      <c r="DL50" s="599"/>
      <c r="DM50" s="599"/>
      <c r="DN50" s="599"/>
      <c r="DO50" s="599"/>
      <c r="DP50" s="599"/>
      <c r="DQ50" s="600"/>
      <c r="DR50" s="596">
        <v>0.1</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301</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302</v>
      </c>
      <c r="BZ52" s="572"/>
      <c r="CA52" s="572"/>
      <c r="CB52" s="572"/>
      <c r="CC52" s="572"/>
      <c r="CD52" s="572"/>
      <c r="CE52" s="572"/>
      <c r="CF52" s="572"/>
      <c r="CG52" s="572"/>
      <c r="CH52" s="572"/>
      <c r="CI52" s="572"/>
      <c r="CJ52" s="572"/>
      <c r="CK52" s="572"/>
      <c r="CL52" s="573"/>
      <c r="CM52" s="574">
        <v>146979237</v>
      </c>
      <c r="CN52" s="575"/>
      <c r="CO52" s="575"/>
      <c r="CP52" s="575"/>
      <c r="CQ52" s="575"/>
      <c r="CR52" s="575"/>
      <c r="CS52" s="575"/>
      <c r="CT52" s="576"/>
      <c r="CU52" s="596">
        <v>21.6</v>
      </c>
      <c r="CV52" s="597"/>
      <c r="CW52" s="597"/>
      <c r="CX52" s="598"/>
      <c r="CY52" s="583">
        <v>33747653</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303</v>
      </c>
      <c r="BZ53" s="572"/>
      <c r="CA53" s="572"/>
      <c r="CB53" s="572"/>
      <c r="CC53" s="572"/>
      <c r="CD53" s="572"/>
      <c r="CE53" s="572"/>
      <c r="CF53" s="572"/>
      <c r="CG53" s="572"/>
      <c r="CH53" s="572"/>
      <c r="CI53" s="572"/>
      <c r="CJ53" s="572"/>
      <c r="CK53" s="572"/>
      <c r="CL53" s="573"/>
      <c r="CM53" s="574">
        <v>3469286</v>
      </c>
      <c r="CN53" s="575"/>
      <c r="CO53" s="575"/>
      <c r="CP53" s="575"/>
      <c r="CQ53" s="575"/>
      <c r="CR53" s="575"/>
      <c r="CS53" s="575"/>
      <c r="CT53" s="576"/>
      <c r="CU53" s="596">
        <v>0.5</v>
      </c>
      <c r="CV53" s="597"/>
      <c r="CW53" s="597"/>
      <c r="CX53" s="598"/>
      <c r="CY53" s="583">
        <v>1905816</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284</v>
      </c>
      <c r="BZ54" s="610"/>
      <c r="CA54" s="571" t="s">
        <v>304</v>
      </c>
      <c r="CB54" s="572"/>
      <c r="CC54" s="572"/>
      <c r="CD54" s="572"/>
      <c r="CE54" s="572"/>
      <c r="CF54" s="572"/>
      <c r="CG54" s="572"/>
      <c r="CH54" s="572"/>
      <c r="CI54" s="572"/>
      <c r="CJ54" s="572"/>
      <c r="CK54" s="572"/>
      <c r="CL54" s="573"/>
      <c r="CM54" s="574">
        <v>145370362</v>
      </c>
      <c r="CN54" s="575"/>
      <c r="CO54" s="575"/>
      <c r="CP54" s="575"/>
      <c r="CQ54" s="575"/>
      <c r="CR54" s="575"/>
      <c r="CS54" s="575"/>
      <c r="CT54" s="576"/>
      <c r="CU54" s="596">
        <v>21.3</v>
      </c>
      <c r="CV54" s="597"/>
      <c r="CW54" s="597"/>
      <c r="CX54" s="598"/>
      <c r="CY54" s="583">
        <v>33723539</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305</v>
      </c>
      <c r="CB55" s="572"/>
      <c r="CC55" s="572"/>
      <c r="CD55" s="572"/>
      <c r="CE55" s="572"/>
      <c r="CF55" s="572"/>
      <c r="CG55" s="572"/>
      <c r="CH55" s="572"/>
      <c r="CI55" s="572"/>
      <c r="CJ55" s="572"/>
      <c r="CK55" s="572"/>
      <c r="CL55" s="573"/>
      <c r="CM55" s="574">
        <v>88018845</v>
      </c>
      <c r="CN55" s="575"/>
      <c r="CO55" s="575"/>
      <c r="CP55" s="575"/>
      <c r="CQ55" s="575"/>
      <c r="CR55" s="575"/>
      <c r="CS55" s="575"/>
      <c r="CT55" s="576"/>
      <c r="CU55" s="596">
        <v>12.9</v>
      </c>
      <c r="CV55" s="597"/>
      <c r="CW55" s="597"/>
      <c r="CX55" s="598"/>
      <c r="CY55" s="583">
        <v>4816175</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306</v>
      </c>
      <c r="CB56" s="572"/>
      <c r="CC56" s="572"/>
      <c r="CD56" s="572"/>
      <c r="CE56" s="572"/>
      <c r="CF56" s="572"/>
      <c r="CG56" s="572"/>
      <c r="CH56" s="572"/>
      <c r="CI56" s="572"/>
      <c r="CJ56" s="572"/>
      <c r="CK56" s="572"/>
      <c r="CL56" s="573"/>
      <c r="CM56" s="574">
        <v>50972277</v>
      </c>
      <c r="CN56" s="575"/>
      <c r="CO56" s="575"/>
      <c r="CP56" s="575"/>
      <c r="CQ56" s="575"/>
      <c r="CR56" s="575"/>
      <c r="CS56" s="575"/>
      <c r="CT56" s="576"/>
      <c r="CU56" s="596">
        <v>7.5</v>
      </c>
      <c r="CV56" s="597"/>
      <c r="CW56" s="597"/>
      <c r="CX56" s="598"/>
      <c r="CY56" s="583">
        <v>26058316</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307</v>
      </c>
      <c r="CB57" s="572"/>
      <c r="CC57" s="572"/>
      <c r="CD57" s="572"/>
      <c r="CE57" s="572"/>
      <c r="CF57" s="572"/>
      <c r="CG57" s="572"/>
      <c r="CH57" s="572"/>
      <c r="CI57" s="572"/>
      <c r="CJ57" s="572"/>
      <c r="CK57" s="572"/>
      <c r="CL57" s="573"/>
      <c r="CM57" s="574">
        <v>1608875</v>
      </c>
      <c r="CN57" s="575"/>
      <c r="CO57" s="575"/>
      <c r="CP57" s="575"/>
      <c r="CQ57" s="575"/>
      <c r="CR57" s="575"/>
      <c r="CS57" s="575"/>
      <c r="CT57" s="576"/>
      <c r="CU57" s="596">
        <v>0.2</v>
      </c>
      <c r="CV57" s="597"/>
      <c r="CW57" s="597"/>
      <c r="CX57" s="598"/>
      <c r="CY57" s="583">
        <v>24114</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308</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309</v>
      </c>
      <c r="BZ59" s="591"/>
      <c r="CA59" s="591"/>
      <c r="CB59" s="591"/>
      <c r="CC59" s="591"/>
      <c r="CD59" s="591"/>
      <c r="CE59" s="591"/>
      <c r="CF59" s="591"/>
      <c r="CG59" s="591"/>
      <c r="CH59" s="591"/>
      <c r="CI59" s="591"/>
      <c r="CJ59" s="591"/>
      <c r="CK59" s="591"/>
      <c r="CL59" s="592"/>
      <c r="CM59" s="635">
        <v>680909148</v>
      </c>
      <c r="CN59" s="636"/>
      <c r="CO59" s="636"/>
      <c r="CP59" s="636"/>
      <c r="CQ59" s="636"/>
      <c r="CR59" s="636"/>
      <c r="CS59" s="636"/>
      <c r="CT59" s="637"/>
      <c r="CU59" s="638">
        <v>100</v>
      </c>
      <c r="CV59" s="639"/>
      <c r="CW59" s="639"/>
      <c r="CX59" s="640"/>
      <c r="CY59" s="641">
        <v>443327009</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A31" zoomScale="70" zoomScaleNormal="70" zoomScaleSheetLayoutView="70" workbookViewId="0">
      <selection activeCell="BG17" sqref="BG17"/>
    </sheetView>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311</v>
      </c>
      <c r="DK2" s="680"/>
      <c r="DL2" s="680"/>
      <c r="DM2" s="680"/>
      <c r="DN2" s="680"/>
      <c r="DO2" s="681"/>
      <c r="DP2" s="192"/>
      <c r="DQ2" s="679" t="s">
        <v>312</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315</v>
      </c>
      <c r="B5" s="674"/>
      <c r="C5" s="674"/>
      <c r="D5" s="674"/>
      <c r="E5" s="674"/>
      <c r="F5" s="674"/>
      <c r="G5" s="674"/>
      <c r="H5" s="674"/>
      <c r="I5" s="674"/>
      <c r="J5" s="674"/>
      <c r="K5" s="674"/>
      <c r="L5" s="674"/>
      <c r="M5" s="674"/>
      <c r="N5" s="674"/>
      <c r="O5" s="674"/>
      <c r="P5" s="675"/>
      <c r="Q5" s="650" t="s">
        <v>316</v>
      </c>
      <c r="R5" s="651"/>
      <c r="S5" s="651"/>
      <c r="T5" s="651"/>
      <c r="U5" s="652"/>
      <c r="V5" s="650" t="s">
        <v>317</v>
      </c>
      <c r="W5" s="651"/>
      <c r="X5" s="651"/>
      <c r="Y5" s="651"/>
      <c r="Z5" s="652"/>
      <c r="AA5" s="650" t="s">
        <v>318</v>
      </c>
      <c r="AB5" s="651"/>
      <c r="AC5" s="651"/>
      <c r="AD5" s="651"/>
      <c r="AE5" s="651"/>
      <c r="AF5" s="683" t="s">
        <v>319</v>
      </c>
      <c r="AG5" s="651"/>
      <c r="AH5" s="651"/>
      <c r="AI5" s="651"/>
      <c r="AJ5" s="662"/>
      <c r="AK5" s="651" t="s">
        <v>320</v>
      </c>
      <c r="AL5" s="651"/>
      <c r="AM5" s="651"/>
      <c r="AN5" s="651"/>
      <c r="AO5" s="652"/>
      <c r="AP5" s="650" t="s">
        <v>321</v>
      </c>
      <c r="AQ5" s="651"/>
      <c r="AR5" s="651"/>
      <c r="AS5" s="651"/>
      <c r="AT5" s="652"/>
      <c r="AU5" s="650" t="s">
        <v>322</v>
      </c>
      <c r="AV5" s="651"/>
      <c r="AW5" s="651"/>
      <c r="AX5" s="651"/>
      <c r="AY5" s="662"/>
      <c r="AZ5" s="199"/>
      <c r="BA5" s="199"/>
      <c r="BB5" s="199"/>
      <c r="BC5" s="199"/>
      <c r="BD5" s="199"/>
      <c r="BE5" s="200"/>
      <c r="BF5" s="200"/>
      <c r="BG5" s="200"/>
      <c r="BH5" s="200"/>
      <c r="BI5" s="200"/>
      <c r="BJ5" s="200"/>
      <c r="BK5" s="200"/>
      <c r="BL5" s="200"/>
      <c r="BM5" s="200"/>
      <c r="BN5" s="200"/>
      <c r="BO5" s="200"/>
      <c r="BP5" s="200"/>
      <c r="BQ5" s="673" t="s">
        <v>323</v>
      </c>
      <c r="BR5" s="674"/>
      <c r="BS5" s="674"/>
      <c r="BT5" s="674"/>
      <c r="BU5" s="674"/>
      <c r="BV5" s="674"/>
      <c r="BW5" s="674"/>
      <c r="BX5" s="674"/>
      <c r="BY5" s="674"/>
      <c r="BZ5" s="674"/>
      <c r="CA5" s="674"/>
      <c r="CB5" s="674"/>
      <c r="CC5" s="674"/>
      <c r="CD5" s="674"/>
      <c r="CE5" s="674"/>
      <c r="CF5" s="674"/>
      <c r="CG5" s="675"/>
      <c r="CH5" s="650" t="s">
        <v>324</v>
      </c>
      <c r="CI5" s="651"/>
      <c r="CJ5" s="651"/>
      <c r="CK5" s="651"/>
      <c r="CL5" s="652"/>
      <c r="CM5" s="650" t="s">
        <v>325</v>
      </c>
      <c r="CN5" s="651"/>
      <c r="CO5" s="651"/>
      <c r="CP5" s="651"/>
      <c r="CQ5" s="652"/>
      <c r="CR5" s="650" t="s">
        <v>326</v>
      </c>
      <c r="CS5" s="651"/>
      <c r="CT5" s="651"/>
      <c r="CU5" s="651"/>
      <c r="CV5" s="652"/>
      <c r="CW5" s="650" t="s">
        <v>327</v>
      </c>
      <c r="CX5" s="651"/>
      <c r="CY5" s="651"/>
      <c r="CZ5" s="651"/>
      <c r="DA5" s="652"/>
      <c r="DB5" s="650" t="s">
        <v>328</v>
      </c>
      <c r="DC5" s="651"/>
      <c r="DD5" s="651"/>
      <c r="DE5" s="651"/>
      <c r="DF5" s="652"/>
      <c r="DG5" s="656" t="s">
        <v>329</v>
      </c>
      <c r="DH5" s="657"/>
      <c r="DI5" s="657"/>
      <c r="DJ5" s="657"/>
      <c r="DK5" s="658"/>
      <c r="DL5" s="656" t="s">
        <v>330</v>
      </c>
      <c r="DM5" s="657"/>
      <c r="DN5" s="657"/>
      <c r="DO5" s="657"/>
      <c r="DP5" s="658"/>
      <c r="DQ5" s="650" t="s">
        <v>331</v>
      </c>
      <c r="DR5" s="651"/>
      <c r="DS5" s="651"/>
      <c r="DT5" s="651"/>
      <c r="DU5" s="652"/>
      <c r="DV5" s="650" t="s">
        <v>322</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332</v>
      </c>
      <c r="C7" s="665"/>
      <c r="D7" s="665"/>
      <c r="E7" s="665"/>
      <c r="F7" s="665"/>
      <c r="G7" s="665"/>
      <c r="H7" s="665"/>
      <c r="I7" s="665"/>
      <c r="J7" s="665"/>
      <c r="K7" s="665"/>
      <c r="L7" s="665"/>
      <c r="M7" s="665"/>
      <c r="N7" s="665"/>
      <c r="O7" s="665"/>
      <c r="P7" s="666"/>
      <c r="Q7" s="667">
        <v>712924</v>
      </c>
      <c r="R7" s="668"/>
      <c r="S7" s="668"/>
      <c r="T7" s="668"/>
      <c r="U7" s="668"/>
      <c r="V7" s="668">
        <v>691034</v>
      </c>
      <c r="W7" s="668"/>
      <c r="X7" s="668"/>
      <c r="Y7" s="668"/>
      <c r="Z7" s="668"/>
      <c r="AA7" s="668">
        <v>21890</v>
      </c>
      <c r="AB7" s="668"/>
      <c r="AC7" s="668"/>
      <c r="AD7" s="668"/>
      <c r="AE7" s="669"/>
      <c r="AF7" s="670">
        <v>507</v>
      </c>
      <c r="AG7" s="671"/>
      <c r="AH7" s="671"/>
      <c r="AI7" s="671"/>
      <c r="AJ7" s="672"/>
      <c r="AK7" s="707">
        <v>29761</v>
      </c>
      <c r="AL7" s="708"/>
      <c r="AM7" s="708"/>
      <c r="AN7" s="708"/>
      <c r="AO7" s="708"/>
      <c r="AP7" s="708">
        <v>1218991</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510</v>
      </c>
      <c r="BT7" s="712"/>
      <c r="BU7" s="712"/>
      <c r="BV7" s="712"/>
      <c r="BW7" s="712"/>
      <c r="BX7" s="712"/>
      <c r="BY7" s="712"/>
      <c r="BZ7" s="712"/>
      <c r="CA7" s="712"/>
      <c r="CB7" s="712"/>
      <c r="CC7" s="712"/>
      <c r="CD7" s="712"/>
      <c r="CE7" s="712"/>
      <c r="CF7" s="712"/>
      <c r="CG7" s="713"/>
      <c r="CH7" s="704">
        <v>3</v>
      </c>
      <c r="CI7" s="705"/>
      <c r="CJ7" s="705"/>
      <c r="CK7" s="705"/>
      <c r="CL7" s="706"/>
      <c r="CM7" s="704">
        <v>360</v>
      </c>
      <c r="CN7" s="705"/>
      <c r="CO7" s="705"/>
      <c r="CP7" s="705"/>
      <c r="CQ7" s="706"/>
      <c r="CR7" s="704">
        <v>30</v>
      </c>
      <c r="CS7" s="705"/>
      <c r="CT7" s="705"/>
      <c r="CU7" s="705"/>
      <c r="CV7" s="706"/>
      <c r="CW7" s="704">
        <v>10</v>
      </c>
      <c r="CX7" s="705"/>
      <c r="CY7" s="705"/>
      <c r="CZ7" s="705"/>
      <c r="DA7" s="706"/>
      <c r="DB7" s="704">
        <v>0</v>
      </c>
      <c r="DC7" s="705"/>
      <c r="DD7" s="705"/>
      <c r="DE7" s="705"/>
      <c r="DF7" s="706"/>
      <c r="DG7" s="704">
        <v>0</v>
      </c>
      <c r="DH7" s="705"/>
      <c r="DI7" s="705"/>
      <c r="DJ7" s="705"/>
      <c r="DK7" s="706"/>
      <c r="DL7" s="704">
        <v>0</v>
      </c>
      <c r="DM7" s="705"/>
      <c r="DN7" s="705"/>
      <c r="DO7" s="705"/>
      <c r="DP7" s="706"/>
      <c r="DQ7" s="704"/>
      <c r="DR7" s="705"/>
      <c r="DS7" s="705"/>
      <c r="DT7" s="705"/>
      <c r="DU7" s="706"/>
      <c r="DV7" s="685"/>
      <c r="DW7" s="686"/>
      <c r="DX7" s="686"/>
      <c r="DY7" s="686"/>
      <c r="DZ7" s="687"/>
      <c r="EA7" s="197"/>
    </row>
    <row r="8" spans="1:131" s="198" customFormat="1" ht="26.25" customHeight="1">
      <c r="A8" s="204">
        <v>2</v>
      </c>
      <c r="B8" s="688" t="s">
        <v>333</v>
      </c>
      <c r="C8" s="689"/>
      <c r="D8" s="689"/>
      <c r="E8" s="689"/>
      <c r="F8" s="689"/>
      <c r="G8" s="689"/>
      <c r="H8" s="689"/>
      <c r="I8" s="689"/>
      <c r="J8" s="689"/>
      <c r="K8" s="689"/>
      <c r="L8" s="689"/>
      <c r="M8" s="689"/>
      <c r="N8" s="689"/>
      <c r="O8" s="689"/>
      <c r="P8" s="690"/>
      <c r="Q8" s="691">
        <v>384</v>
      </c>
      <c r="R8" s="692"/>
      <c r="S8" s="692"/>
      <c r="T8" s="692"/>
      <c r="U8" s="692"/>
      <c r="V8" s="692">
        <v>175</v>
      </c>
      <c r="W8" s="692"/>
      <c r="X8" s="692"/>
      <c r="Y8" s="692"/>
      <c r="Z8" s="692"/>
      <c r="AA8" s="692">
        <v>209</v>
      </c>
      <c r="AB8" s="692"/>
      <c r="AC8" s="692"/>
      <c r="AD8" s="692"/>
      <c r="AE8" s="693"/>
      <c r="AF8" s="694" t="s">
        <v>102</v>
      </c>
      <c r="AG8" s="695"/>
      <c r="AH8" s="695"/>
      <c r="AI8" s="695"/>
      <c r="AJ8" s="696"/>
      <c r="AK8" s="697">
        <v>20</v>
      </c>
      <c r="AL8" s="698"/>
      <c r="AM8" s="698"/>
      <c r="AN8" s="698"/>
      <c r="AO8" s="698"/>
      <c r="AP8" s="698" t="s">
        <v>506</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511</v>
      </c>
      <c r="BT8" s="702"/>
      <c r="BU8" s="702"/>
      <c r="BV8" s="702"/>
      <c r="BW8" s="702"/>
      <c r="BX8" s="702"/>
      <c r="BY8" s="702"/>
      <c r="BZ8" s="702"/>
      <c r="CA8" s="702"/>
      <c r="CB8" s="702"/>
      <c r="CC8" s="702"/>
      <c r="CD8" s="702"/>
      <c r="CE8" s="702"/>
      <c r="CF8" s="702"/>
      <c r="CG8" s="703"/>
      <c r="CH8" s="714">
        <v>0</v>
      </c>
      <c r="CI8" s="715"/>
      <c r="CJ8" s="715"/>
      <c r="CK8" s="715"/>
      <c r="CL8" s="716"/>
      <c r="CM8" s="714">
        <v>130</v>
      </c>
      <c r="CN8" s="715"/>
      <c r="CO8" s="715"/>
      <c r="CP8" s="715"/>
      <c r="CQ8" s="716"/>
      <c r="CR8" s="714">
        <v>4</v>
      </c>
      <c r="CS8" s="715"/>
      <c r="CT8" s="715"/>
      <c r="CU8" s="715"/>
      <c r="CV8" s="716"/>
      <c r="CW8" s="714">
        <v>232</v>
      </c>
      <c r="CX8" s="715"/>
      <c r="CY8" s="715"/>
      <c r="CZ8" s="715"/>
      <c r="DA8" s="716"/>
      <c r="DB8" s="714">
        <v>0</v>
      </c>
      <c r="DC8" s="715"/>
      <c r="DD8" s="715"/>
      <c r="DE8" s="715"/>
      <c r="DF8" s="716"/>
      <c r="DG8" s="714">
        <v>0</v>
      </c>
      <c r="DH8" s="715"/>
      <c r="DI8" s="715"/>
      <c r="DJ8" s="715"/>
      <c r="DK8" s="716"/>
      <c r="DL8" s="714">
        <v>0</v>
      </c>
      <c r="DM8" s="715"/>
      <c r="DN8" s="715"/>
      <c r="DO8" s="715"/>
      <c r="DP8" s="716"/>
      <c r="DQ8" s="714"/>
      <c r="DR8" s="715"/>
      <c r="DS8" s="715"/>
      <c r="DT8" s="715"/>
      <c r="DU8" s="716"/>
      <c r="DV8" s="717"/>
      <c r="DW8" s="718"/>
      <c r="DX8" s="718"/>
      <c r="DY8" s="718"/>
      <c r="DZ8" s="719"/>
      <c r="EA8" s="197"/>
    </row>
    <row r="9" spans="1:131" s="198" customFormat="1" ht="26.25" customHeight="1">
      <c r="A9" s="204">
        <v>3</v>
      </c>
      <c r="B9" s="688" t="s">
        <v>334</v>
      </c>
      <c r="C9" s="689"/>
      <c r="D9" s="689"/>
      <c r="E9" s="689"/>
      <c r="F9" s="689"/>
      <c r="G9" s="689"/>
      <c r="H9" s="689"/>
      <c r="I9" s="689"/>
      <c r="J9" s="689"/>
      <c r="K9" s="689"/>
      <c r="L9" s="689"/>
      <c r="M9" s="689"/>
      <c r="N9" s="689"/>
      <c r="O9" s="689"/>
      <c r="P9" s="690"/>
      <c r="Q9" s="691">
        <v>322</v>
      </c>
      <c r="R9" s="692"/>
      <c r="S9" s="692"/>
      <c r="T9" s="692"/>
      <c r="U9" s="692"/>
      <c r="V9" s="692">
        <v>109</v>
      </c>
      <c r="W9" s="692"/>
      <c r="X9" s="692"/>
      <c r="Y9" s="692"/>
      <c r="Z9" s="692"/>
      <c r="AA9" s="692">
        <v>213</v>
      </c>
      <c r="AB9" s="692"/>
      <c r="AC9" s="692"/>
      <c r="AD9" s="692"/>
      <c r="AE9" s="693"/>
      <c r="AF9" s="694" t="s">
        <v>102</v>
      </c>
      <c r="AG9" s="695"/>
      <c r="AH9" s="695"/>
      <c r="AI9" s="695"/>
      <c r="AJ9" s="696"/>
      <c r="AK9" s="697">
        <v>1</v>
      </c>
      <c r="AL9" s="698"/>
      <c r="AM9" s="698"/>
      <c r="AN9" s="698"/>
      <c r="AO9" s="698"/>
      <c r="AP9" s="698" t="s">
        <v>507</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512</v>
      </c>
      <c r="BT9" s="702"/>
      <c r="BU9" s="702"/>
      <c r="BV9" s="702"/>
      <c r="BW9" s="702"/>
      <c r="BX9" s="702"/>
      <c r="BY9" s="702"/>
      <c r="BZ9" s="702"/>
      <c r="CA9" s="702"/>
      <c r="CB9" s="702"/>
      <c r="CC9" s="702"/>
      <c r="CD9" s="702"/>
      <c r="CE9" s="702"/>
      <c r="CF9" s="702"/>
      <c r="CG9" s="703"/>
      <c r="CH9" s="714">
        <v>126</v>
      </c>
      <c r="CI9" s="715"/>
      <c r="CJ9" s="715"/>
      <c r="CK9" s="715"/>
      <c r="CL9" s="716"/>
      <c r="CM9" s="714">
        <v>11033</v>
      </c>
      <c r="CN9" s="715"/>
      <c r="CO9" s="715"/>
      <c r="CP9" s="715"/>
      <c r="CQ9" s="716"/>
      <c r="CR9" s="714">
        <v>15567</v>
      </c>
      <c r="CS9" s="715"/>
      <c r="CT9" s="715"/>
      <c r="CU9" s="715"/>
      <c r="CV9" s="716"/>
      <c r="CW9" s="714">
        <v>1499</v>
      </c>
      <c r="CX9" s="715"/>
      <c r="CY9" s="715"/>
      <c r="CZ9" s="715"/>
      <c r="DA9" s="716"/>
      <c r="DB9" s="714">
        <v>0</v>
      </c>
      <c r="DC9" s="715"/>
      <c r="DD9" s="715"/>
      <c r="DE9" s="715"/>
      <c r="DF9" s="716"/>
      <c r="DG9" s="714">
        <v>0</v>
      </c>
      <c r="DH9" s="715"/>
      <c r="DI9" s="715"/>
      <c r="DJ9" s="715"/>
      <c r="DK9" s="716"/>
      <c r="DL9" s="714">
        <v>0</v>
      </c>
      <c r="DM9" s="715"/>
      <c r="DN9" s="715"/>
      <c r="DO9" s="715"/>
      <c r="DP9" s="716"/>
      <c r="DQ9" s="714"/>
      <c r="DR9" s="715"/>
      <c r="DS9" s="715"/>
      <c r="DT9" s="715"/>
      <c r="DU9" s="716"/>
      <c r="DV9" s="717"/>
      <c r="DW9" s="718"/>
      <c r="DX9" s="718"/>
      <c r="DY9" s="718"/>
      <c r="DZ9" s="719"/>
      <c r="EA9" s="197"/>
    </row>
    <row r="10" spans="1:131" s="198" customFormat="1" ht="26.25" customHeight="1">
      <c r="A10" s="204">
        <v>4</v>
      </c>
      <c r="B10" s="688" t="s">
        <v>335</v>
      </c>
      <c r="C10" s="689"/>
      <c r="D10" s="689"/>
      <c r="E10" s="689"/>
      <c r="F10" s="689"/>
      <c r="G10" s="689"/>
      <c r="H10" s="689"/>
      <c r="I10" s="689"/>
      <c r="J10" s="689"/>
      <c r="K10" s="689"/>
      <c r="L10" s="689"/>
      <c r="M10" s="689"/>
      <c r="N10" s="689"/>
      <c r="O10" s="689"/>
      <c r="P10" s="690"/>
      <c r="Q10" s="691">
        <v>293</v>
      </c>
      <c r="R10" s="692"/>
      <c r="S10" s="692"/>
      <c r="T10" s="692"/>
      <c r="U10" s="692"/>
      <c r="V10" s="692">
        <v>293</v>
      </c>
      <c r="W10" s="692"/>
      <c r="X10" s="692"/>
      <c r="Y10" s="692"/>
      <c r="Z10" s="692"/>
      <c r="AA10" s="692">
        <v>0</v>
      </c>
      <c r="AB10" s="692"/>
      <c r="AC10" s="692"/>
      <c r="AD10" s="692"/>
      <c r="AE10" s="693"/>
      <c r="AF10" s="694" t="s">
        <v>102</v>
      </c>
      <c r="AG10" s="695"/>
      <c r="AH10" s="695"/>
      <c r="AI10" s="695"/>
      <c r="AJ10" s="696"/>
      <c r="AK10" s="697">
        <v>77</v>
      </c>
      <c r="AL10" s="698"/>
      <c r="AM10" s="698"/>
      <c r="AN10" s="698"/>
      <c r="AO10" s="698"/>
      <c r="AP10" s="698">
        <v>2751</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513</v>
      </c>
      <c r="BT10" s="702"/>
      <c r="BU10" s="702"/>
      <c r="BV10" s="702"/>
      <c r="BW10" s="702"/>
      <c r="BX10" s="702"/>
      <c r="BY10" s="702"/>
      <c r="BZ10" s="702"/>
      <c r="CA10" s="702"/>
      <c r="CB10" s="702"/>
      <c r="CC10" s="702"/>
      <c r="CD10" s="702"/>
      <c r="CE10" s="702"/>
      <c r="CF10" s="702"/>
      <c r="CG10" s="703"/>
      <c r="CH10" s="714">
        <v>7</v>
      </c>
      <c r="CI10" s="715"/>
      <c r="CJ10" s="715"/>
      <c r="CK10" s="715"/>
      <c r="CL10" s="716"/>
      <c r="CM10" s="714">
        <v>855</v>
      </c>
      <c r="CN10" s="715"/>
      <c r="CO10" s="715"/>
      <c r="CP10" s="715"/>
      <c r="CQ10" s="716"/>
      <c r="CR10" s="714">
        <v>558</v>
      </c>
      <c r="CS10" s="715"/>
      <c r="CT10" s="715"/>
      <c r="CU10" s="715"/>
      <c r="CV10" s="716"/>
      <c r="CW10" s="714">
        <v>0</v>
      </c>
      <c r="CX10" s="715"/>
      <c r="CY10" s="715"/>
      <c r="CZ10" s="715"/>
      <c r="DA10" s="716"/>
      <c r="DB10" s="714">
        <v>0</v>
      </c>
      <c r="DC10" s="715"/>
      <c r="DD10" s="715"/>
      <c r="DE10" s="715"/>
      <c r="DF10" s="716"/>
      <c r="DG10" s="714">
        <v>0</v>
      </c>
      <c r="DH10" s="715"/>
      <c r="DI10" s="715"/>
      <c r="DJ10" s="715"/>
      <c r="DK10" s="716"/>
      <c r="DL10" s="714">
        <v>0</v>
      </c>
      <c r="DM10" s="715"/>
      <c r="DN10" s="715"/>
      <c r="DO10" s="715"/>
      <c r="DP10" s="716"/>
      <c r="DQ10" s="714"/>
      <c r="DR10" s="715"/>
      <c r="DS10" s="715"/>
      <c r="DT10" s="715"/>
      <c r="DU10" s="716"/>
      <c r="DV10" s="717"/>
      <c r="DW10" s="718"/>
      <c r="DX10" s="718"/>
      <c r="DY10" s="718"/>
      <c r="DZ10" s="719"/>
      <c r="EA10" s="197"/>
    </row>
    <row r="11" spans="1:131" s="198" customFormat="1" ht="26.25" customHeight="1">
      <c r="A11" s="204">
        <v>5</v>
      </c>
      <c r="B11" s="688" t="s">
        <v>336</v>
      </c>
      <c r="C11" s="689"/>
      <c r="D11" s="689"/>
      <c r="E11" s="689"/>
      <c r="F11" s="689"/>
      <c r="G11" s="689"/>
      <c r="H11" s="689"/>
      <c r="I11" s="689"/>
      <c r="J11" s="689"/>
      <c r="K11" s="689"/>
      <c r="L11" s="689"/>
      <c r="M11" s="689"/>
      <c r="N11" s="689"/>
      <c r="O11" s="689"/>
      <c r="P11" s="690"/>
      <c r="Q11" s="691">
        <v>4744</v>
      </c>
      <c r="R11" s="692"/>
      <c r="S11" s="692"/>
      <c r="T11" s="692"/>
      <c r="U11" s="692"/>
      <c r="V11" s="692">
        <v>3664</v>
      </c>
      <c r="W11" s="692"/>
      <c r="X11" s="692"/>
      <c r="Y11" s="692"/>
      <c r="Z11" s="692"/>
      <c r="AA11" s="692">
        <v>1080</v>
      </c>
      <c r="AB11" s="692"/>
      <c r="AC11" s="692"/>
      <c r="AD11" s="692"/>
      <c r="AE11" s="693"/>
      <c r="AF11" s="694" t="s">
        <v>102</v>
      </c>
      <c r="AG11" s="695"/>
      <c r="AH11" s="695"/>
      <c r="AI11" s="695"/>
      <c r="AJ11" s="696"/>
      <c r="AK11" s="697">
        <v>20</v>
      </c>
      <c r="AL11" s="698"/>
      <c r="AM11" s="698"/>
      <c r="AN11" s="698"/>
      <c r="AO11" s="698"/>
      <c r="AP11" s="698">
        <v>7148</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514</v>
      </c>
      <c r="BT11" s="702"/>
      <c r="BU11" s="702"/>
      <c r="BV11" s="702"/>
      <c r="BW11" s="702"/>
      <c r="BX11" s="702"/>
      <c r="BY11" s="702"/>
      <c r="BZ11" s="702"/>
      <c r="CA11" s="702"/>
      <c r="CB11" s="702"/>
      <c r="CC11" s="702"/>
      <c r="CD11" s="702"/>
      <c r="CE11" s="702"/>
      <c r="CF11" s="702"/>
      <c r="CG11" s="703"/>
      <c r="CH11" s="714">
        <v>251</v>
      </c>
      <c r="CI11" s="715"/>
      <c r="CJ11" s="715"/>
      <c r="CK11" s="715"/>
      <c r="CL11" s="716"/>
      <c r="CM11" s="714">
        <v>5419</v>
      </c>
      <c r="CN11" s="715"/>
      <c r="CO11" s="715"/>
      <c r="CP11" s="715"/>
      <c r="CQ11" s="716"/>
      <c r="CR11" s="714">
        <v>132</v>
      </c>
      <c r="CS11" s="715"/>
      <c r="CT11" s="715"/>
      <c r="CU11" s="715"/>
      <c r="CV11" s="716"/>
      <c r="CW11" s="714">
        <v>0</v>
      </c>
      <c r="CX11" s="715"/>
      <c r="CY11" s="715"/>
      <c r="CZ11" s="715"/>
      <c r="DA11" s="716"/>
      <c r="DB11" s="714">
        <v>0</v>
      </c>
      <c r="DC11" s="715"/>
      <c r="DD11" s="715"/>
      <c r="DE11" s="715"/>
      <c r="DF11" s="716"/>
      <c r="DG11" s="714">
        <v>0</v>
      </c>
      <c r="DH11" s="715"/>
      <c r="DI11" s="715"/>
      <c r="DJ11" s="715"/>
      <c r="DK11" s="716"/>
      <c r="DL11" s="714">
        <v>0</v>
      </c>
      <c r="DM11" s="715"/>
      <c r="DN11" s="715"/>
      <c r="DO11" s="715"/>
      <c r="DP11" s="716"/>
      <c r="DQ11" s="714"/>
      <c r="DR11" s="715"/>
      <c r="DS11" s="715"/>
      <c r="DT11" s="715"/>
      <c r="DU11" s="716"/>
      <c r="DV11" s="717"/>
      <c r="DW11" s="718"/>
      <c r="DX11" s="718"/>
      <c r="DY11" s="718"/>
      <c r="DZ11" s="719"/>
      <c r="EA11" s="197"/>
    </row>
    <row r="12" spans="1:131" s="198" customFormat="1" ht="26.25" customHeight="1">
      <c r="A12" s="204">
        <v>6</v>
      </c>
      <c r="B12" s="688" t="s">
        <v>337</v>
      </c>
      <c r="C12" s="689"/>
      <c r="D12" s="689"/>
      <c r="E12" s="689"/>
      <c r="F12" s="689"/>
      <c r="G12" s="689"/>
      <c r="H12" s="689"/>
      <c r="I12" s="689"/>
      <c r="J12" s="689"/>
      <c r="K12" s="689"/>
      <c r="L12" s="689"/>
      <c r="M12" s="689"/>
      <c r="N12" s="689"/>
      <c r="O12" s="689"/>
      <c r="P12" s="690"/>
      <c r="Q12" s="691">
        <v>1</v>
      </c>
      <c r="R12" s="692"/>
      <c r="S12" s="692"/>
      <c r="T12" s="692"/>
      <c r="U12" s="692"/>
      <c r="V12" s="692">
        <v>0</v>
      </c>
      <c r="W12" s="692"/>
      <c r="X12" s="692"/>
      <c r="Y12" s="692"/>
      <c r="Z12" s="692"/>
      <c r="AA12" s="692">
        <v>1</v>
      </c>
      <c r="AB12" s="692"/>
      <c r="AC12" s="692"/>
      <c r="AD12" s="692"/>
      <c r="AE12" s="693"/>
      <c r="AF12" s="694">
        <v>1</v>
      </c>
      <c r="AG12" s="695"/>
      <c r="AH12" s="695"/>
      <c r="AI12" s="695"/>
      <c r="AJ12" s="696"/>
      <c r="AK12" s="697" t="s">
        <v>553</v>
      </c>
      <c r="AL12" s="698"/>
      <c r="AM12" s="698"/>
      <c r="AN12" s="698"/>
      <c r="AO12" s="698"/>
      <c r="AP12" s="698" t="s">
        <v>507</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515</v>
      </c>
      <c r="BT12" s="702"/>
      <c r="BU12" s="702"/>
      <c r="BV12" s="702"/>
      <c r="BW12" s="702"/>
      <c r="BX12" s="702"/>
      <c r="BY12" s="702"/>
      <c r="BZ12" s="702"/>
      <c r="CA12" s="702"/>
      <c r="CB12" s="702"/>
      <c r="CC12" s="702"/>
      <c r="CD12" s="702"/>
      <c r="CE12" s="702"/>
      <c r="CF12" s="702"/>
      <c r="CG12" s="703"/>
      <c r="CH12" s="714">
        <v>15</v>
      </c>
      <c r="CI12" s="715"/>
      <c r="CJ12" s="715"/>
      <c r="CK12" s="715"/>
      <c r="CL12" s="716"/>
      <c r="CM12" s="714">
        <v>904</v>
      </c>
      <c r="CN12" s="715"/>
      <c r="CO12" s="715"/>
      <c r="CP12" s="715"/>
      <c r="CQ12" s="716"/>
      <c r="CR12" s="714">
        <v>277</v>
      </c>
      <c r="CS12" s="715"/>
      <c r="CT12" s="715"/>
      <c r="CU12" s="715"/>
      <c r="CV12" s="716"/>
      <c r="CW12" s="714">
        <v>0</v>
      </c>
      <c r="CX12" s="715"/>
      <c r="CY12" s="715"/>
      <c r="CZ12" s="715"/>
      <c r="DA12" s="716"/>
      <c r="DB12" s="714">
        <v>0</v>
      </c>
      <c r="DC12" s="715"/>
      <c r="DD12" s="715"/>
      <c r="DE12" s="715"/>
      <c r="DF12" s="716"/>
      <c r="DG12" s="714">
        <v>0</v>
      </c>
      <c r="DH12" s="715"/>
      <c r="DI12" s="715"/>
      <c r="DJ12" s="715"/>
      <c r="DK12" s="716"/>
      <c r="DL12" s="714">
        <v>0</v>
      </c>
      <c r="DM12" s="715"/>
      <c r="DN12" s="715"/>
      <c r="DO12" s="715"/>
      <c r="DP12" s="716"/>
      <c r="DQ12" s="714"/>
      <c r="DR12" s="715"/>
      <c r="DS12" s="715"/>
      <c r="DT12" s="715"/>
      <c r="DU12" s="716"/>
      <c r="DV12" s="717"/>
      <c r="DW12" s="718"/>
      <c r="DX12" s="718"/>
      <c r="DY12" s="718"/>
      <c r="DZ12" s="719"/>
      <c r="EA12" s="197"/>
    </row>
    <row r="13" spans="1:131" s="198" customFormat="1" ht="26.25" customHeight="1">
      <c r="A13" s="204">
        <v>7</v>
      </c>
      <c r="B13" s="688" t="s">
        <v>338</v>
      </c>
      <c r="C13" s="689"/>
      <c r="D13" s="689"/>
      <c r="E13" s="689"/>
      <c r="F13" s="689"/>
      <c r="G13" s="689"/>
      <c r="H13" s="689"/>
      <c r="I13" s="689"/>
      <c r="J13" s="689"/>
      <c r="K13" s="689"/>
      <c r="L13" s="689"/>
      <c r="M13" s="689"/>
      <c r="N13" s="689"/>
      <c r="O13" s="689"/>
      <c r="P13" s="690"/>
      <c r="Q13" s="691">
        <v>123</v>
      </c>
      <c r="R13" s="692"/>
      <c r="S13" s="692"/>
      <c r="T13" s="692"/>
      <c r="U13" s="692"/>
      <c r="V13" s="692">
        <v>0</v>
      </c>
      <c r="W13" s="692"/>
      <c r="X13" s="692"/>
      <c r="Y13" s="692"/>
      <c r="Z13" s="692"/>
      <c r="AA13" s="692">
        <v>122</v>
      </c>
      <c r="AB13" s="692"/>
      <c r="AC13" s="692"/>
      <c r="AD13" s="692"/>
      <c r="AE13" s="693"/>
      <c r="AF13" s="694" t="s">
        <v>102</v>
      </c>
      <c r="AG13" s="695"/>
      <c r="AH13" s="695"/>
      <c r="AI13" s="695"/>
      <c r="AJ13" s="696"/>
      <c r="AK13" s="697">
        <v>0</v>
      </c>
      <c r="AL13" s="698"/>
      <c r="AM13" s="698"/>
      <c r="AN13" s="698"/>
      <c r="AO13" s="698"/>
      <c r="AP13" s="698" t="s">
        <v>507</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516</v>
      </c>
      <c r="BT13" s="702"/>
      <c r="BU13" s="702"/>
      <c r="BV13" s="702"/>
      <c r="BW13" s="702"/>
      <c r="BX13" s="702"/>
      <c r="BY13" s="702"/>
      <c r="BZ13" s="702"/>
      <c r="CA13" s="702"/>
      <c r="CB13" s="702"/>
      <c r="CC13" s="702"/>
      <c r="CD13" s="702"/>
      <c r="CE13" s="702"/>
      <c r="CF13" s="702"/>
      <c r="CG13" s="703"/>
      <c r="CH13" s="714">
        <v>-47</v>
      </c>
      <c r="CI13" s="715"/>
      <c r="CJ13" s="715"/>
      <c r="CK13" s="715"/>
      <c r="CL13" s="716"/>
      <c r="CM13" s="714">
        <v>327</v>
      </c>
      <c r="CN13" s="715"/>
      <c r="CO13" s="715"/>
      <c r="CP13" s="715"/>
      <c r="CQ13" s="716"/>
      <c r="CR13" s="714">
        <v>41</v>
      </c>
      <c r="CS13" s="715"/>
      <c r="CT13" s="715"/>
      <c r="CU13" s="715"/>
      <c r="CV13" s="716"/>
      <c r="CW13" s="714">
        <v>53</v>
      </c>
      <c r="CX13" s="715"/>
      <c r="CY13" s="715"/>
      <c r="CZ13" s="715"/>
      <c r="DA13" s="716"/>
      <c r="DB13" s="714">
        <v>0</v>
      </c>
      <c r="DC13" s="715"/>
      <c r="DD13" s="715"/>
      <c r="DE13" s="715"/>
      <c r="DF13" s="716"/>
      <c r="DG13" s="714">
        <v>0</v>
      </c>
      <c r="DH13" s="715"/>
      <c r="DI13" s="715"/>
      <c r="DJ13" s="715"/>
      <c r="DK13" s="716"/>
      <c r="DL13" s="714">
        <v>0</v>
      </c>
      <c r="DM13" s="715"/>
      <c r="DN13" s="715"/>
      <c r="DO13" s="715"/>
      <c r="DP13" s="716"/>
      <c r="DQ13" s="714"/>
      <c r="DR13" s="715"/>
      <c r="DS13" s="715"/>
      <c r="DT13" s="715"/>
      <c r="DU13" s="716"/>
      <c r="DV13" s="717"/>
      <c r="DW13" s="718"/>
      <c r="DX13" s="718"/>
      <c r="DY13" s="718"/>
      <c r="DZ13" s="719"/>
      <c r="EA13" s="197"/>
    </row>
    <row r="14" spans="1:131" s="198" customFormat="1" ht="26.25" customHeight="1">
      <c r="A14" s="204">
        <v>8</v>
      </c>
      <c r="B14" s="688" t="s">
        <v>339</v>
      </c>
      <c r="C14" s="689"/>
      <c r="D14" s="689"/>
      <c r="E14" s="689"/>
      <c r="F14" s="689"/>
      <c r="G14" s="689"/>
      <c r="H14" s="689"/>
      <c r="I14" s="689"/>
      <c r="J14" s="689"/>
      <c r="K14" s="689"/>
      <c r="L14" s="689"/>
      <c r="M14" s="689"/>
      <c r="N14" s="689"/>
      <c r="O14" s="689"/>
      <c r="P14" s="690"/>
      <c r="Q14" s="691">
        <v>625</v>
      </c>
      <c r="R14" s="692"/>
      <c r="S14" s="692"/>
      <c r="T14" s="692"/>
      <c r="U14" s="692"/>
      <c r="V14" s="692">
        <v>587</v>
      </c>
      <c r="W14" s="692"/>
      <c r="X14" s="692"/>
      <c r="Y14" s="692"/>
      <c r="Z14" s="692"/>
      <c r="AA14" s="692">
        <v>37</v>
      </c>
      <c r="AB14" s="692"/>
      <c r="AC14" s="692"/>
      <c r="AD14" s="692"/>
      <c r="AE14" s="693"/>
      <c r="AF14" s="694">
        <v>37</v>
      </c>
      <c r="AG14" s="695"/>
      <c r="AH14" s="695"/>
      <c r="AI14" s="695"/>
      <c r="AJ14" s="696"/>
      <c r="AK14" s="697" t="s">
        <v>553</v>
      </c>
      <c r="AL14" s="698"/>
      <c r="AM14" s="698"/>
      <c r="AN14" s="698"/>
      <c r="AO14" s="698"/>
      <c r="AP14" s="698" t="s">
        <v>554</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517</v>
      </c>
      <c r="BT14" s="702"/>
      <c r="BU14" s="702"/>
      <c r="BV14" s="702"/>
      <c r="BW14" s="702"/>
      <c r="BX14" s="702"/>
      <c r="BY14" s="702"/>
      <c r="BZ14" s="702"/>
      <c r="CA14" s="702"/>
      <c r="CB14" s="702"/>
      <c r="CC14" s="702"/>
      <c r="CD14" s="702"/>
      <c r="CE14" s="702"/>
      <c r="CF14" s="702"/>
      <c r="CG14" s="703"/>
      <c r="CH14" s="714">
        <v>-332</v>
      </c>
      <c r="CI14" s="715"/>
      <c r="CJ14" s="715"/>
      <c r="CK14" s="715"/>
      <c r="CL14" s="716"/>
      <c r="CM14" s="714">
        <v>578</v>
      </c>
      <c r="CN14" s="715"/>
      <c r="CO14" s="715"/>
      <c r="CP14" s="715"/>
      <c r="CQ14" s="716"/>
      <c r="CR14" s="714">
        <v>118</v>
      </c>
      <c r="CS14" s="715"/>
      <c r="CT14" s="715"/>
      <c r="CU14" s="715"/>
      <c r="CV14" s="716"/>
      <c r="CW14" s="714">
        <v>172</v>
      </c>
      <c r="CX14" s="715"/>
      <c r="CY14" s="715"/>
      <c r="CZ14" s="715"/>
      <c r="DA14" s="716"/>
      <c r="DB14" s="714">
        <v>0</v>
      </c>
      <c r="DC14" s="715"/>
      <c r="DD14" s="715"/>
      <c r="DE14" s="715"/>
      <c r="DF14" s="716"/>
      <c r="DG14" s="714">
        <v>0</v>
      </c>
      <c r="DH14" s="715"/>
      <c r="DI14" s="715"/>
      <c r="DJ14" s="715"/>
      <c r="DK14" s="716"/>
      <c r="DL14" s="714">
        <v>0</v>
      </c>
      <c r="DM14" s="715"/>
      <c r="DN14" s="715"/>
      <c r="DO14" s="715"/>
      <c r="DP14" s="716"/>
      <c r="DQ14" s="714"/>
      <c r="DR14" s="715"/>
      <c r="DS14" s="715"/>
      <c r="DT14" s="715"/>
      <c r="DU14" s="716"/>
      <c r="DV14" s="717"/>
      <c r="DW14" s="718"/>
      <c r="DX14" s="718"/>
      <c r="DY14" s="718"/>
      <c r="DZ14" s="719"/>
      <c r="EA14" s="197"/>
    </row>
    <row r="15" spans="1:131" s="198" customFormat="1" ht="26.25" customHeight="1">
      <c r="A15" s="204">
        <v>9</v>
      </c>
      <c r="B15" s="688" t="s">
        <v>340</v>
      </c>
      <c r="C15" s="689"/>
      <c r="D15" s="689"/>
      <c r="E15" s="689"/>
      <c r="F15" s="689"/>
      <c r="G15" s="689"/>
      <c r="H15" s="689"/>
      <c r="I15" s="689"/>
      <c r="J15" s="689"/>
      <c r="K15" s="689"/>
      <c r="L15" s="689"/>
      <c r="M15" s="689"/>
      <c r="N15" s="689"/>
      <c r="O15" s="689"/>
      <c r="P15" s="690"/>
      <c r="Q15" s="691">
        <v>782</v>
      </c>
      <c r="R15" s="692"/>
      <c r="S15" s="692"/>
      <c r="T15" s="692"/>
      <c r="U15" s="692"/>
      <c r="V15" s="692">
        <v>69</v>
      </c>
      <c r="W15" s="692"/>
      <c r="X15" s="692"/>
      <c r="Y15" s="692"/>
      <c r="Z15" s="692"/>
      <c r="AA15" s="692">
        <v>714</v>
      </c>
      <c r="AB15" s="692"/>
      <c r="AC15" s="692"/>
      <c r="AD15" s="692"/>
      <c r="AE15" s="693"/>
      <c r="AF15" s="694" t="s">
        <v>102</v>
      </c>
      <c r="AG15" s="695"/>
      <c r="AH15" s="695"/>
      <c r="AI15" s="695"/>
      <c r="AJ15" s="696"/>
      <c r="AK15" s="697">
        <v>2</v>
      </c>
      <c r="AL15" s="698"/>
      <c r="AM15" s="698"/>
      <c r="AN15" s="698"/>
      <c r="AO15" s="698"/>
      <c r="AP15" s="698" t="s">
        <v>507</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518</v>
      </c>
      <c r="BT15" s="702"/>
      <c r="BU15" s="702"/>
      <c r="BV15" s="702"/>
      <c r="BW15" s="702"/>
      <c r="BX15" s="702"/>
      <c r="BY15" s="702"/>
      <c r="BZ15" s="702"/>
      <c r="CA15" s="702"/>
      <c r="CB15" s="702"/>
      <c r="CC15" s="702"/>
      <c r="CD15" s="702"/>
      <c r="CE15" s="702"/>
      <c r="CF15" s="702"/>
      <c r="CG15" s="703"/>
      <c r="CH15" s="714">
        <v>-115</v>
      </c>
      <c r="CI15" s="715"/>
      <c r="CJ15" s="715"/>
      <c r="CK15" s="715"/>
      <c r="CL15" s="716"/>
      <c r="CM15" s="714">
        <v>3571</v>
      </c>
      <c r="CN15" s="715"/>
      <c r="CO15" s="715"/>
      <c r="CP15" s="715"/>
      <c r="CQ15" s="716"/>
      <c r="CR15" s="714">
        <v>80</v>
      </c>
      <c r="CS15" s="715"/>
      <c r="CT15" s="715"/>
      <c r="CU15" s="715"/>
      <c r="CV15" s="716"/>
      <c r="CW15" s="714">
        <v>62</v>
      </c>
      <c r="CX15" s="715"/>
      <c r="CY15" s="715"/>
      <c r="CZ15" s="715"/>
      <c r="DA15" s="716"/>
      <c r="DB15" s="714">
        <v>0</v>
      </c>
      <c r="DC15" s="715"/>
      <c r="DD15" s="715"/>
      <c r="DE15" s="715"/>
      <c r="DF15" s="716"/>
      <c r="DG15" s="714">
        <v>0</v>
      </c>
      <c r="DH15" s="715"/>
      <c r="DI15" s="715"/>
      <c r="DJ15" s="715"/>
      <c r="DK15" s="716"/>
      <c r="DL15" s="714">
        <v>0</v>
      </c>
      <c r="DM15" s="715"/>
      <c r="DN15" s="715"/>
      <c r="DO15" s="715"/>
      <c r="DP15" s="716"/>
      <c r="DQ15" s="714"/>
      <c r="DR15" s="715"/>
      <c r="DS15" s="715"/>
      <c r="DT15" s="715"/>
      <c r="DU15" s="716"/>
      <c r="DV15" s="717"/>
      <c r="DW15" s="718"/>
      <c r="DX15" s="718"/>
      <c r="DY15" s="718"/>
      <c r="DZ15" s="719"/>
      <c r="EA15" s="197"/>
    </row>
    <row r="16" spans="1:131" s="198" customFormat="1" ht="26.25" customHeight="1">
      <c r="A16" s="204">
        <v>10</v>
      </c>
      <c r="B16" s="688" t="s">
        <v>341</v>
      </c>
      <c r="C16" s="689"/>
      <c r="D16" s="689"/>
      <c r="E16" s="689"/>
      <c r="F16" s="689"/>
      <c r="G16" s="689"/>
      <c r="H16" s="689"/>
      <c r="I16" s="689"/>
      <c r="J16" s="689"/>
      <c r="K16" s="689"/>
      <c r="L16" s="689"/>
      <c r="M16" s="689"/>
      <c r="N16" s="689"/>
      <c r="O16" s="689"/>
      <c r="P16" s="690"/>
      <c r="Q16" s="691">
        <v>68282</v>
      </c>
      <c r="R16" s="692"/>
      <c r="S16" s="692"/>
      <c r="T16" s="692"/>
      <c r="U16" s="692"/>
      <c r="V16" s="692">
        <v>68282</v>
      </c>
      <c r="W16" s="692"/>
      <c r="X16" s="692"/>
      <c r="Y16" s="692"/>
      <c r="Z16" s="692"/>
      <c r="AA16" s="692">
        <v>0</v>
      </c>
      <c r="AB16" s="692"/>
      <c r="AC16" s="692"/>
      <c r="AD16" s="692"/>
      <c r="AE16" s="693"/>
      <c r="AF16" s="694" t="s">
        <v>102</v>
      </c>
      <c r="AG16" s="695"/>
      <c r="AH16" s="695"/>
      <c r="AI16" s="695"/>
      <c r="AJ16" s="696"/>
      <c r="AK16" s="697">
        <v>891</v>
      </c>
      <c r="AL16" s="698"/>
      <c r="AM16" s="698"/>
      <c r="AN16" s="698"/>
      <c r="AO16" s="698"/>
      <c r="AP16" s="698" t="s">
        <v>507</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519</v>
      </c>
      <c r="BT16" s="702"/>
      <c r="BU16" s="702"/>
      <c r="BV16" s="702"/>
      <c r="BW16" s="702"/>
      <c r="BX16" s="702"/>
      <c r="BY16" s="702"/>
      <c r="BZ16" s="702"/>
      <c r="CA16" s="702"/>
      <c r="CB16" s="702"/>
      <c r="CC16" s="702"/>
      <c r="CD16" s="702"/>
      <c r="CE16" s="702"/>
      <c r="CF16" s="702"/>
      <c r="CG16" s="703"/>
      <c r="CH16" s="714">
        <v>-2</v>
      </c>
      <c r="CI16" s="715"/>
      <c r="CJ16" s="715"/>
      <c r="CK16" s="715"/>
      <c r="CL16" s="716"/>
      <c r="CM16" s="714">
        <v>243</v>
      </c>
      <c r="CN16" s="715"/>
      <c r="CO16" s="715"/>
      <c r="CP16" s="715"/>
      <c r="CQ16" s="716"/>
      <c r="CR16" s="714">
        <v>1</v>
      </c>
      <c r="CS16" s="715"/>
      <c r="CT16" s="715"/>
      <c r="CU16" s="715"/>
      <c r="CV16" s="716"/>
      <c r="CW16" s="714">
        <v>0</v>
      </c>
      <c r="CX16" s="715"/>
      <c r="CY16" s="715"/>
      <c r="CZ16" s="715"/>
      <c r="DA16" s="716"/>
      <c r="DB16" s="714">
        <v>0</v>
      </c>
      <c r="DC16" s="715"/>
      <c r="DD16" s="715"/>
      <c r="DE16" s="715"/>
      <c r="DF16" s="716"/>
      <c r="DG16" s="714">
        <v>0</v>
      </c>
      <c r="DH16" s="715"/>
      <c r="DI16" s="715"/>
      <c r="DJ16" s="715"/>
      <c r="DK16" s="716"/>
      <c r="DL16" s="714">
        <v>0</v>
      </c>
      <c r="DM16" s="715"/>
      <c r="DN16" s="715"/>
      <c r="DO16" s="715"/>
      <c r="DP16" s="716"/>
      <c r="DQ16" s="714"/>
      <c r="DR16" s="715"/>
      <c r="DS16" s="715"/>
      <c r="DT16" s="715"/>
      <c r="DU16" s="716"/>
      <c r="DV16" s="717"/>
      <c r="DW16" s="718"/>
      <c r="DX16" s="718"/>
      <c r="DY16" s="718"/>
      <c r="DZ16" s="719"/>
      <c r="EA16" s="197"/>
    </row>
    <row r="17" spans="1:131" s="198" customFormat="1" ht="26.25" customHeight="1">
      <c r="A17" s="204">
        <v>11</v>
      </c>
      <c r="B17" s="688"/>
      <c r="C17" s="689"/>
      <c r="D17" s="689"/>
      <c r="E17" s="689"/>
      <c r="F17" s="689"/>
      <c r="G17" s="689"/>
      <c r="H17" s="689"/>
      <c r="I17" s="689"/>
      <c r="J17" s="689"/>
      <c r="K17" s="689"/>
      <c r="L17" s="689"/>
      <c r="M17" s="689"/>
      <c r="N17" s="689"/>
      <c r="O17" s="689"/>
      <c r="P17" s="690"/>
      <c r="Q17" s="691"/>
      <c r="R17" s="692"/>
      <c r="S17" s="692"/>
      <c r="T17" s="692"/>
      <c r="U17" s="692"/>
      <c r="V17" s="692"/>
      <c r="W17" s="692"/>
      <c r="X17" s="692"/>
      <c r="Y17" s="692"/>
      <c r="Z17" s="692"/>
      <c r="AA17" s="692"/>
      <c r="AB17" s="692"/>
      <c r="AC17" s="692"/>
      <c r="AD17" s="692"/>
      <c r="AE17" s="693"/>
      <c r="AF17" s="694"/>
      <c r="AG17" s="695"/>
      <c r="AH17" s="695"/>
      <c r="AI17" s="695"/>
      <c r="AJ17" s="696"/>
      <c r="AK17" s="697"/>
      <c r="AL17" s="698"/>
      <c r="AM17" s="698"/>
      <c r="AN17" s="698"/>
      <c r="AO17" s="698"/>
      <c r="AP17" s="698"/>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520</v>
      </c>
      <c r="BT17" s="702"/>
      <c r="BU17" s="702"/>
      <c r="BV17" s="702"/>
      <c r="BW17" s="702"/>
      <c r="BX17" s="702"/>
      <c r="BY17" s="702"/>
      <c r="BZ17" s="702"/>
      <c r="CA17" s="702"/>
      <c r="CB17" s="702"/>
      <c r="CC17" s="702"/>
      <c r="CD17" s="702"/>
      <c r="CE17" s="702"/>
      <c r="CF17" s="702"/>
      <c r="CG17" s="703"/>
      <c r="CH17" s="714">
        <v>33</v>
      </c>
      <c r="CI17" s="715"/>
      <c r="CJ17" s="715"/>
      <c r="CK17" s="715"/>
      <c r="CL17" s="716"/>
      <c r="CM17" s="714">
        <v>41</v>
      </c>
      <c r="CN17" s="715"/>
      <c r="CO17" s="715"/>
      <c r="CP17" s="715"/>
      <c r="CQ17" s="716"/>
      <c r="CR17" s="714">
        <v>8</v>
      </c>
      <c r="CS17" s="715"/>
      <c r="CT17" s="715"/>
      <c r="CU17" s="715"/>
      <c r="CV17" s="716"/>
      <c r="CW17" s="714">
        <v>364</v>
      </c>
      <c r="CX17" s="715"/>
      <c r="CY17" s="715"/>
      <c r="CZ17" s="715"/>
      <c r="DA17" s="716"/>
      <c r="DB17" s="714">
        <v>0</v>
      </c>
      <c r="DC17" s="715"/>
      <c r="DD17" s="715"/>
      <c r="DE17" s="715"/>
      <c r="DF17" s="716"/>
      <c r="DG17" s="714">
        <v>0</v>
      </c>
      <c r="DH17" s="715"/>
      <c r="DI17" s="715"/>
      <c r="DJ17" s="715"/>
      <c r="DK17" s="716"/>
      <c r="DL17" s="714">
        <v>0</v>
      </c>
      <c r="DM17" s="715"/>
      <c r="DN17" s="715"/>
      <c r="DO17" s="715"/>
      <c r="DP17" s="716"/>
      <c r="DQ17" s="714"/>
      <c r="DR17" s="715"/>
      <c r="DS17" s="715"/>
      <c r="DT17" s="715"/>
      <c r="DU17" s="716"/>
      <c r="DV17" s="717"/>
      <c r="DW17" s="718"/>
      <c r="DX17" s="718"/>
      <c r="DY17" s="718"/>
      <c r="DZ17" s="719"/>
      <c r="EA17" s="197"/>
    </row>
    <row r="18" spans="1:131" s="198" customFormat="1" ht="26.25" customHeight="1">
      <c r="A18" s="204">
        <v>12</v>
      </c>
      <c r="B18" s="688"/>
      <c r="C18" s="689"/>
      <c r="D18" s="689"/>
      <c r="E18" s="689"/>
      <c r="F18" s="689"/>
      <c r="G18" s="689"/>
      <c r="H18" s="689"/>
      <c r="I18" s="689"/>
      <c r="J18" s="689"/>
      <c r="K18" s="689"/>
      <c r="L18" s="689"/>
      <c r="M18" s="689"/>
      <c r="N18" s="689"/>
      <c r="O18" s="689"/>
      <c r="P18" s="690"/>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521</v>
      </c>
      <c r="BT18" s="702"/>
      <c r="BU18" s="702"/>
      <c r="BV18" s="702"/>
      <c r="BW18" s="702"/>
      <c r="BX18" s="702"/>
      <c r="BY18" s="702"/>
      <c r="BZ18" s="702"/>
      <c r="CA18" s="702"/>
      <c r="CB18" s="702"/>
      <c r="CC18" s="702"/>
      <c r="CD18" s="702"/>
      <c r="CE18" s="702"/>
      <c r="CF18" s="702"/>
      <c r="CG18" s="703"/>
      <c r="CH18" s="714">
        <v>1</v>
      </c>
      <c r="CI18" s="715"/>
      <c r="CJ18" s="715"/>
      <c r="CK18" s="715"/>
      <c r="CL18" s="716"/>
      <c r="CM18" s="714">
        <v>13</v>
      </c>
      <c r="CN18" s="715"/>
      <c r="CO18" s="715"/>
      <c r="CP18" s="715"/>
      <c r="CQ18" s="716"/>
      <c r="CR18" s="714">
        <v>3</v>
      </c>
      <c r="CS18" s="715"/>
      <c r="CT18" s="715"/>
      <c r="CU18" s="715"/>
      <c r="CV18" s="716"/>
      <c r="CW18" s="714">
        <v>4</v>
      </c>
      <c r="CX18" s="715"/>
      <c r="CY18" s="715"/>
      <c r="CZ18" s="715"/>
      <c r="DA18" s="716"/>
      <c r="DB18" s="714">
        <v>0</v>
      </c>
      <c r="DC18" s="715"/>
      <c r="DD18" s="715"/>
      <c r="DE18" s="715"/>
      <c r="DF18" s="716"/>
      <c r="DG18" s="714">
        <v>0</v>
      </c>
      <c r="DH18" s="715"/>
      <c r="DI18" s="715"/>
      <c r="DJ18" s="715"/>
      <c r="DK18" s="716"/>
      <c r="DL18" s="714">
        <v>0</v>
      </c>
      <c r="DM18" s="715"/>
      <c r="DN18" s="715"/>
      <c r="DO18" s="715"/>
      <c r="DP18" s="716"/>
      <c r="DQ18" s="714"/>
      <c r="DR18" s="715"/>
      <c r="DS18" s="715"/>
      <c r="DT18" s="715"/>
      <c r="DU18" s="716"/>
      <c r="DV18" s="717"/>
      <c r="DW18" s="718"/>
      <c r="DX18" s="718"/>
      <c r="DY18" s="718"/>
      <c r="DZ18" s="719"/>
      <c r="EA18" s="197"/>
    </row>
    <row r="19" spans="1:131" s="198" customFormat="1" ht="26.25" customHeight="1">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522</v>
      </c>
      <c r="BT19" s="702"/>
      <c r="BU19" s="702"/>
      <c r="BV19" s="702"/>
      <c r="BW19" s="702"/>
      <c r="BX19" s="702"/>
      <c r="BY19" s="702"/>
      <c r="BZ19" s="702"/>
      <c r="CA19" s="702"/>
      <c r="CB19" s="702"/>
      <c r="CC19" s="702"/>
      <c r="CD19" s="702"/>
      <c r="CE19" s="702"/>
      <c r="CF19" s="702"/>
      <c r="CG19" s="703"/>
      <c r="CH19" s="714">
        <v>4</v>
      </c>
      <c r="CI19" s="715"/>
      <c r="CJ19" s="715"/>
      <c r="CK19" s="715"/>
      <c r="CL19" s="716"/>
      <c r="CM19" s="714">
        <v>951</v>
      </c>
      <c r="CN19" s="715"/>
      <c r="CO19" s="715"/>
      <c r="CP19" s="715"/>
      <c r="CQ19" s="716"/>
      <c r="CR19" s="714">
        <v>768</v>
      </c>
      <c r="CS19" s="715"/>
      <c r="CT19" s="715"/>
      <c r="CU19" s="715"/>
      <c r="CV19" s="716"/>
      <c r="CW19" s="714">
        <v>20</v>
      </c>
      <c r="CX19" s="715"/>
      <c r="CY19" s="715"/>
      <c r="CZ19" s="715"/>
      <c r="DA19" s="716"/>
      <c r="DB19" s="714">
        <v>0</v>
      </c>
      <c r="DC19" s="715"/>
      <c r="DD19" s="715"/>
      <c r="DE19" s="715"/>
      <c r="DF19" s="716"/>
      <c r="DG19" s="714">
        <v>0</v>
      </c>
      <c r="DH19" s="715"/>
      <c r="DI19" s="715"/>
      <c r="DJ19" s="715"/>
      <c r="DK19" s="716"/>
      <c r="DL19" s="714">
        <v>0</v>
      </c>
      <c r="DM19" s="715"/>
      <c r="DN19" s="715"/>
      <c r="DO19" s="715"/>
      <c r="DP19" s="716"/>
      <c r="DQ19" s="714"/>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523</v>
      </c>
      <c r="BT20" s="702"/>
      <c r="BU20" s="702"/>
      <c r="BV20" s="702"/>
      <c r="BW20" s="702"/>
      <c r="BX20" s="702"/>
      <c r="BY20" s="702"/>
      <c r="BZ20" s="702"/>
      <c r="CA20" s="702"/>
      <c r="CB20" s="702"/>
      <c r="CC20" s="702"/>
      <c r="CD20" s="702"/>
      <c r="CE20" s="702"/>
      <c r="CF20" s="702"/>
      <c r="CG20" s="703"/>
      <c r="CH20" s="714">
        <v>-1</v>
      </c>
      <c r="CI20" s="715"/>
      <c r="CJ20" s="715"/>
      <c r="CK20" s="715"/>
      <c r="CL20" s="716"/>
      <c r="CM20" s="714">
        <v>976</v>
      </c>
      <c r="CN20" s="715"/>
      <c r="CO20" s="715"/>
      <c r="CP20" s="715"/>
      <c r="CQ20" s="716"/>
      <c r="CR20" s="714">
        <v>100</v>
      </c>
      <c r="CS20" s="715"/>
      <c r="CT20" s="715"/>
      <c r="CU20" s="715"/>
      <c r="CV20" s="716"/>
      <c r="CW20" s="714">
        <v>0</v>
      </c>
      <c r="CX20" s="715"/>
      <c r="CY20" s="715"/>
      <c r="CZ20" s="715"/>
      <c r="DA20" s="716"/>
      <c r="DB20" s="714">
        <v>0</v>
      </c>
      <c r="DC20" s="715"/>
      <c r="DD20" s="715"/>
      <c r="DE20" s="715"/>
      <c r="DF20" s="716"/>
      <c r="DG20" s="714">
        <v>0</v>
      </c>
      <c r="DH20" s="715"/>
      <c r="DI20" s="715"/>
      <c r="DJ20" s="715"/>
      <c r="DK20" s="716"/>
      <c r="DL20" s="714">
        <v>0</v>
      </c>
      <c r="DM20" s="715"/>
      <c r="DN20" s="715"/>
      <c r="DO20" s="715"/>
      <c r="DP20" s="716"/>
      <c r="DQ20" s="714"/>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524</v>
      </c>
      <c r="BT21" s="702"/>
      <c r="BU21" s="702"/>
      <c r="BV21" s="702"/>
      <c r="BW21" s="702"/>
      <c r="BX21" s="702"/>
      <c r="BY21" s="702"/>
      <c r="BZ21" s="702"/>
      <c r="CA21" s="702"/>
      <c r="CB21" s="702"/>
      <c r="CC21" s="702"/>
      <c r="CD21" s="702"/>
      <c r="CE21" s="702"/>
      <c r="CF21" s="702"/>
      <c r="CG21" s="703"/>
      <c r="CH21" s="714">
        <v>0</v>
      </c>
      <c r="CI21" s="715"/>
      <c r="CJ21" s="715"/>
      <c r="CK21" s="715"/>
      <c r="CL21" s="716"/>
      <c r="CM21" s="714">
        <v>10</v>
      </c>
      <c r="CN21" s="715"/>
      <c r="CO21" s="715"/>
      <c r="CP21" s="715"/>
      <c r="CQ21" s="716"/>
      <c r="CR21" s="714">
        <v>10</v>
      </c>
      <c r="CS21" s="715"/>
      <c r="CT21" s="715"/>
      <c r="CU21" s="715"/>
      <c r="CV21" s="716"/>
      <c r="CW21" s="714">
        <v>3</v>
      </c>
      <c r="CX21" s="715"/>
      <c r="CY21" s="715"/>
      <c r="CZ21" s="715"/>
      <c r="DA21" s="716"/>
      <c r="DB21" s="714">
        <v>0</v>
      </c>
      <c r="DC21" s="715"/>
      <c r="DD21" s="715"/>
      <c r="DE21" s="715"/>
      <c r="DF21" s="716"/>
      <c r="DG21" s="714">
        <v>0</v>
      </c>
      <c r="DH21" s="715"/>
      <c r="DI21" s="715"/>
      <c r="DJ21" s="715"/>
      <c r="DK21" s="716"/>
      <c r="DL21" s="714">
        <v>0</v>
      </c>
      <c r="DM21" s="715"/>
      <c r="DN21" s="715"/>
      <c r="DO21" s="715"/>
      <c r="DP21" s="716"/>
      <c r="DQ21" s="714"/>
      <c r="DR21" s="715"/>
      <c r="DS21" s="715"/>
      <c r="DT21" s="715"/>
      <c r="DU21" s="716"/>
      <c r="DV21" s="717"/>
      <c r="DW21" s="718"/>
      <c r="DX21" s="718"/>
      <c r="DY21" s="718"/>
      <c r="DZ21" s="719"/>
      <c r="EA21" s="197"/>
    </row>
    <row r="22" spans="1:131" s="198" customFormat="1" ht="26.25" customHeight="1">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342</v>
      </c>
      <c r="BA22" s="745"/>
      <c r="BB22" s="745"/>
      <c r="BC22" s="745"/>
      <c r="BD22" s="746"/>
      <c r="BE22" s="196"/>
      <c r="BF22" s="196"/>
      <c r="BG22" s="196"/>
      <c r="BH22" s="196"/>
      <c r="BI22" s="196"/>
      <c r="BJ22" s="196"/>
      <c r="BK22" s="196"/>
      <c r="BL22" s="196"/>
      <c r="BM22" s="196"/>
      <c r="BN22" s="196"/>
      <c r="BO22" s="196"/>
      <c r="BP22" s="196"/>
      <c r="BQ22" s="205">
        <v>16</v>
      </c>
      <c r="BR22" s="206"/>
      <c r="BS22" s="701" t="s">
        <v>525</v>
      </c>
      <c r="BT22" s="702"/>
      <c r="BU22" s="702"/>
      <c r="BV22" s="702"/>
      <c r="BW22" s="702"/>
      <c r="BX22" s="702"/>
      <c r="BY22" s="702"/>
      <c r="BZ22" s="702"/>
      <c r="CA22" s="702"/>
      <c r="CB22" s="702"/>
      <c r="CC22" s="702"/>
      <c r="CD22" s="702"/>
      <c r="CE22" s="702"/>
      <c r="CF22" s="702"/>
      <c r="CG22" s="703"/>
      <c r="CH22" s="714">
        <v>55</v>
      </c>
      <c r="CI22" s="715"/>
      <c r="CJ22" s="715"/>
      <c r="CK22" s="715"/>
      <c r="CL22" s="716"/>
      <c r="CM22" s="714">
        <v>298</v>
      </c>
      <c r="CN22" s="715"/>
      <c r="CO22" s="715"/>
      <c r="CP22" s="715"/>
      <c r="CQ22" s="716"/>
      <c r="CR22" s="714">
        <v>15</v>
      </c>
      <c r="CS22" s="715"/>
      <c r="CT22" s="715"/>
      <c r="CU22" s="715"/>
      <c r="CV22" s="716"/>
      <c r="CW22" s="714">
        <v>0</v>
      </c>
      <c r="CX22" s="715"/>
      <c r="CY22" s="715"/>
      <c r="CZ22" s="715"/>
      <c r="DA22" s="716"/>
      <c r="DB22" s="714">
        <v>0</v>
      </c>
      <c r="DC22" s="715"/>
      <c r="DD22" s="715"/>
      <c r="DE22" s="715"/>
      <c r="DF22" s="716"/>
      <c r="DG22" s="714">
        <v>0</v>
      </c>
      <c r="DH22" s="715"/>
      <c r="DI22" s="715"/>
      <c r="DJ22" s="715"/>
      <c r="DK22" s="716"/>
      <c r="DL22" s="714">
        <v>0</v>
      </c>
      <c r="DM22" s="715"/>
      <c r="DN22" s="715"/>
      <c r="DO22" s="715"/>
      <c r="DP22" s="716"/>
      <c r="DQ22" s="714"/>
      <c r="DR22" s="715"/>
      <c r="DS22" s="715"/>
      <c r="DT22" s="715"/>
      <c r="DU22" s="716"/>
      <c r="DV22" s="717"/>
      <c r="DW22" s="718"/>
      <c r="DX22" s="718"/>
      <c r="DY22" s="718"/>
      <c r="DZ22" s="719"/>
      <c r="EA22" s="197"/>
    </row>
    <row r="23" spans="1:131" s="198" customFormat="1" ht="26.25" customHeight="1" thickBot="1">
      <c r="A23" s="207" t="s">
        <v>343</v>
      </c>
      <c r="B23" s="729" t="s">
        <v>344</v>
      </c>
      <c r="C23" s="730"/>
      <c r="D23" s="730"/>
      <c r="E23" s="730"/>
      <c r="F23" s="730"/>
      <c r="G23" s="730"/>
      <c r="H23" s="730"/>
      <c r="I23" s="730"/>
      <c r="J23" s="730"/>
      <c r="K23" s="730"/>
      <c r="L23" s="730"/>
      <c r="M23" s="730"/>
      <c r="N23" s="730"/>
      <c r="O23" s="730"/>
      <c r="P23" s="731"/>
      <c r="Q23" s="732">
        <f>SUM(Q7:Q22)</f>
        <v>788480</v>
      </c>
      <c r="R23" s="733"/>
      <c r="S23" s="733"/>
      <c r="T23" s="733"/>
      <c r="U23" s="733"/>
      <c r="V23" s="733">
        <f>SUM(V7:V22)</f>
        <v>764213</v>
      </c>
      <c r="W23" s="733"/>
      <c r="X23" s="733"/>
      <c r="Y23" s="733"/>
      <c r="Z23" s="733"/>
      <c r="AA23" s="733">
        <f>SUM(AA7:AA22)</f>
        <v>24266</v>
      </c>
      <c r="AB23" s="733"/>
      <c r="AC23" s="733"/>
      <c r="AD23" s="733"/>
      <c r="AE23" s="734"/>
      <c r="AF23" s="735">
        <f>SUM(AF7:AF22)</f>
        <v>545</v>
      </c>
      <c r="AG23" s="733"/>
      <c r="AH23" s="733"/>
      <c r="AI23" s="733"/>
      <c r="AJ23" s="736"/>
      <c r="AK23" s="737"/>
      <c r="AL23" s="738"/>
      <c r="AM23" s="738"/>
      <c r="AN23" s="738"/>
      <c r="AO23" s="738"/>
      <c r="AP23" s="733">
        <f>SUM(AP7:AP22)</f>
        <v>1228890</v>
      </c>
      <c r="AQ23" s="733"/>
      <c r="AR23" s="733"/>
      <c r="AS23" s="733"/>
      <c r="AT23" s="733"/>
      <c r="AU23" s="739"/>
      <c r="AV23" s="739"/>
      <c r="AW23" s="739"/>
      <c r="AX23" s="739"/>
      <c r="AY23" s="740"/>
      <c r="AZ23" s="748" t="s">
        <v>102</v>
      </c>
      <c r="BA23" s="749"/>
      <c r="BB23" s="749"/>
      <c r="BC23" s="749"/>
      <c r="BD23" s="750"/>
      <c r="BE23" s="196"/>
      <c r="BF23" s="196"/>
      <c r="BG23" s="196"/>
      <c r="BH23" s="196"/>
      <c r="BI23" s="196"/>
      <c r="BJ23" s="196"/>
      <c r="BK23" s="196"/>
      <c r="BL23" s="196"/>
      <c r="BM23" s="196"/>
      <c r="BN23" s="196"/>
      <c r="BO23" s="196"/>
      <c r="BP23" s="196"/>
      <c r="BQ23" s="205">
        <v>17</v>
      </c>
      <c r="BR23" s="206"/>
      <c r="BS23" s="701" t="s">
        <v>526</v>
      </c>
      <c r="BT23" s="702"/>
      <c r="BU23" s="702"/>
      <c r="BV23" s="702"/>
      <c r="BW23" s="702"/>
      <c r="BX23" s="702"/>
      <c r="BY23" s="702"/>
      <c r="BZ23" s="702"/>
      <c r="CA23" s="702"/>
      <c r="CB23" s="702"/>
      <c r="CC23" s="702"/>
      <c r="CD23" s="702"/>
      <c r="CE23" s="702"/>
      <c r="CF23" s="702"/>
      <c r="CG23" s="703"/>
      <c r="CH23" s="714">
        <v>-1</v>
      </c>
      <c r="CI23" s="715"/>
      <c r="CJ23" s="715"/>
      <c r="CK23" s="715"/>
      <c r="CL23" s="716"/>
      <c r="CM23" s="714">
        <v>256</v>
      </c>
      <c r="CN23" s="715"/>
      <c r="CO23" s="715"/>
      <c r="CP23" s="715"/>
      <c r="CQ23" s="716"/>
      <c r="CR23" s="714">
        <v>100</v>
      </c>
      <c r="CS23" s="715"/>
      <c r="CT23" s="715"/>
      <c r="CU23" s="715"/>
      <c r="CV23" s="716"/>
      <c r="CW23" s="714">
        <v>79</v>
      </c>
      <c r="CX23" s="715"/>
      <c r="CY23" s="715"/>
      <c r="CZ23" s="715"/>
      <c r="DA23" s="716"/>
      <c r="DB23" s="714">
        <v>0</v>
      </c>
      <c r="DC23" s="715"/>
      <c r="DD23" s="715"/>
      <c r="DE23" s="715"/>
      <c r="DF23" s="716"/>
      <c r="DG23" s="714">
        <v>0</v>
      </c>
      <c r="DH23" s="715"/>
      <c r="DI23" s="715"/>
      <c r="DJ23" s="715"/>
      <c r="DK23" s="716"/>
      <c r="DL23" s="714">
        <v>0</v>
      </c>
      <c r="DM23" s="715"/>
      <c r="DN23" s="715"/>
      <c r="DO23" s="715"/>
      <c r="DP23" s="716"/>
      <c r="DQ23" s="714"/>
      <c r="DR23" s="715"/>
      <c r="DS23" s="715"/>
      <c r="DT23" s="715"/>
      <c r="DU23" s="716"/>
      <c r="DV23" s="717"/>
      <c r="DW23" s="718"/>
      <c r="DX23" s="718"/>
      <c r="DY23" s="718"/>
      <c r="DZ23" s="719"/>
      <c r="EA23" s="197"/>
    </row>
    <row r="24" spans="1:131" s="198" customFormat="1" ht="26.25" customHeight="1">
      <c r="A24" s="747" t="s">
        <v>345</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527</v>
      </c>
      <c r="BT24" s="702"/>
      <c r="BU24" s="702"/>
      <c r="BV24" s="702"/>
      <c r="BW24" s="702"/>
      <c r="BX24" s="702"/>
      <c r="BY24" s="702"/>
      <c r="BZ24" s="702"/>
      <c r="CA24" s="702"/>
      <c r="CB24" s="702"/>
      <c r="CC24" s="702"/>
      <c r="CD24" s="702"/>
      <c r="CE24" s="702"/>
      <c r="CF24" s="702"/>
      <c r="CG24" s="703"/>
      <c r="CH24" s="714">
        <v>-324</v>
      </c>
      <c r="CI24" s="715"/>
      <c r="CJ24" s="715"/>
      <c r="CK24" s="715"/>
      <c r="CL24" s="716"/>
      <c r="CM24" s="714">
        <v>4191</v>
      </c>
      <c r="CN24" s="715"/>
      <c r="CO24" s="715"/>
      <c r="CP24" s="715"/>
      <c r="CQ24" s="716"/>
      <c r="CR24" s="714">
        <v>2417</v>
      </c>
      <c r="CS24" s="715"/>
      <c r="CT24" s="715"/>
      <c r="CU24" s="715"/>
      <c r="CV24" s="716"/>
      <c r="CW24" s="714">
        <v>258</v>
      </c>
      <c r="CX24" s="715"/>
      <c r="CY24" s="715"/>
      <c r="CZ24" s="715"/>
      <c r="DA24" s="716"/>
      <c r="DB24" s="714">
        <v>7577</v>
      </c>
      <c r="DC24" s="715"/>
      <c r="DD24" s="715"/>
      <c r="DE24" s="715"/>
      <c r="DF24" s="716"/>
      <c r="DG24" s="714">
        <v>0</v>
      </c>
      <c r="DH24" s="715"/>
      <c r="DI24" s="715"/>
      <c r="DJ24" s="715"/>
      <c r="DK24" s="716"/>
      <c r="DL24" s="714">
        <v>0</v>
      </c>
      <c r="DM24" s="715"/>
      <c r="DN24" s="715"/>
      <c r="DO24" s="715"/>
      <c r="DP24" s="716"/>
      <c r="DQ24" s="714"/>
      <c r="DR24" s="715"/>
      <c r="DS24" s="715"/>
      <c r="DT24" s="715"/>
      <c r="DU24" s="716"/>
      <c r="DV24" s="717"/>
      <c r="DW24" s="718"/>
      <c r="DX24" s="718"/>
      <c r="DY24" s="718"/>
      <c r="DZ24" s="719"/>
      <c r="EA24" s="197"/>
    </row>
    <row r="25" spans="1:131" s="190" customFormat="1" ht="26.25" customHeight="1" thickBot="1">
      <c r="A25" s="682" t="s">
        <v>346</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528</v>
      </c>
      <c r="BT25" s="702"/>
      <c r="BU25" s="702"/>
      <c r="BV25" s="702"/>
      <c r="BW25" s="702"/>
      <c r="BX25" s="702"/>
      <c r="BY25" s="702"/>
      <c r="BZ25" s="702"/>
      <c r="CA25" s="702"/>
      <c r="CB25" s="702"/>
      <c r="CC25" s="702"/>
      <c r="CD25" s="702"/>
      <c r="CE25" s="702"/>
      <c r="CF25" s="702"/>
      <c r="CG25" s="703"/>
      <c r="CH25" s="714">
        <v>16</v>
      </c>
      <c r="CI25" s="715"/>
      <c r="CJ25" s="715"/>
      <c r="CK25" s="715"/>
      <c r="CL25" s="716"/>
      <c r="CM25" s="714">
        <v>1934</v>
      </c>
      <c r="CN25" s="715"/>
      <c r="CO25" s="715"/>
      <c r="CP25" s="715"/>
      <c r="CQ25" s="716"/>
      <c r="CR25" s="714">
        <v>1652</v>
      </c>
      <c r="CS25" s="715"/>
      <c r="CT25" s="715"/>
      <c r="CU25" s="715"/>
      <c r="CV25" s="716"/>
      <c r="CW25" s="714">
        <v>0</v>
      </c>
      <c r="CX25" s="715"/>
      <c r="CY25" s="715"/>
      <c r="CZ25" s="715"/>
      <c r="DA25" s="716"/>
      <c r="DB25" s="714">
        <v>0</v>
      </c>
      <c r="DC25" s="715"/>
      <c r="DD25" s="715"/>
      <c r="DE25" s="715"/>
      <c r="DF25" s="716"/>
      <c r="DG25" s="714">
        <v>0</v>
      </c>
      <c r="DH25" s="715"/>
      <c r="DI25" s="715"/>
      <c r="DJ25" s="715"/>
      <c r="DK25" s="716"/>
      <c r="DL25" s="714">
        <v>0</v>
      </c>
      <c r="DM25" s="715"/>
      <c r="DN25" s="715"/>
      <c r="DO25" s="715"/>
      <c r="DP25" s="716"/>
      <c r="DQ25" s="714"/>
      <c r="DR25" s="715"/>
      <c r="DS25" s="715"/>
      <c r="DT25" s="715"/>
      <c r="DU25" s="716"/>
      <c r="DV25" s="717"/>
      <c r="DW25" s="718"/>
      <c r="DX25" s="718"/>
      <c r="DY25" s="718"/>
      <c r="DZ25" s="719"/>
      <c r="EA25" s="189"/>
    </row>
    <row r="26" spans="1:131" s="190" customFormat="1" ht="26.25" customHeight="1">
      <c r="A26" s="673" t="s">
        <v>315</v>
      </c>
      <c r="B26" s="674"/>
      <c r="C26" s="674"/>
      <c r="D26" s="674"/>
      <c r="E26" s="674"/>
      <c r="F26" s="674"/>
      <c r="G26" s="674"/>
      <c r="H26" s="674"/>
      <c r="I26" s="674"/>
      <c r="J26" s="674"/>
      <c r="K26" s="674"/>
      <c r="L26" s="674"/>
      <c r="M26" s="674"/>
      <c r="N26" s="674"/>
      <c r="O26" s="674"/>
      <c r="P26" s="675"/>
      <c r="Q26" s="650" t="s">
        <v>347</v>
      </c>
      <c r="R26" s="651"/>
      <c r="S26" s="651"/>
      <c r="T26" s="651"/>
      <c r="U26" s="652"/>
      <c r="V26" s="650" t="s">
        <v>348</v>
      </c>
      <c r="W26" s="651"/>
      <c r="X26" s="651"/>
      <c r="Y26" s="651"/>
      <c r="Z26" s="652"/>
      <c r="AA26" s="650" t="s">
        <v>349</v>
      </c>
      <c r="AB26" s="651"/>
      <c r="AC26" s="651"/>
      <c r="AD26" s="651"/>
      <c r="AE26" s="651"/>
      <c r="AF26" s="751" t="s">
        <v>350</v>
      </c>
      <c r="AG26" s="752"/>
      <c r="AH26" s="752"/>
      <c r="AI26" s="752"/>
      <c r="AJ26" s="753"/>
      <c r="AK26" s="651" t="s">
        <v>351</v>
      </c>
      <c r="AL26" s="651"/>
      <c r="AM26" s="651"/>
      <c r="AN26" s="651"/>
      <c r="AO26" s="652"/>
      <c r="AP26" s="650" t="s">
        <v>352</v>
      </c>
      <c r="AQ26" s="651"/>
      <c r="AR26" s="651"/>
      <c r="AS26" s="651"/>
      <c r="AT26" s="652"/>
      <c r="AU26" s="650" t="s">
        <v>353</v>
      </c>
      <c r="AV26" s="651"/>
      <c r="AW26" s="651"/>
      <c r="AX26" s="651"/>
      <c r="AY26" s="652"/>
      <c r="AZ26" s="650" t="s">
        <v>354</v>
      </c>
      <c r="BA26" s="651"/>
      <c r="BB26" s="651"/>
      <c r="BC26" s="651"/>
      <c r="BD26" s="652"/>
      <c r="BE26" s="650" t="s">
        <v>322</v>
      </c>
      <c r="BF26" s="651"/>
      <c r="BG26" s="651"/>
      <c r="BH26" s="651"/>
      <c r="BI26" s="662"/>
      <c r="BJ26" s="195"/>
      <c r="BK26" s="195"/>
      <c r="BL26" s="195"/>
      <c r="BM26" s="195"/>
      <c r="BN26" s="195"/>
      <c r="BO26" s="208"/>
      <c r="BP26" s="208"/>
      <c r="BQ26" s="205">
        <v>20</v>
      </c>
      <c r="BR26" s="206"/>
      <c r="BS26" s="701" t="s">
        <v>529</v>
      </c>
      <c r="BT26" s="702"/>
      <c r="BU26" s="702"/>
      <c r="BV26" s="702"/>
      <c r="BW26" s="702"/>
      <c r="BX26" s="702"/>
      <c r="BY26" s="702"/>
      <c r="BZ26" s="702"/>
      <c r="CA26" s="702"/>
      <c r="CB26" s="702"/>
      <c r="CC26" s="702"/>
      <c r="CD26" s="702"/>
      <c r="CE26" s="702"/>
      <c r="CF26" s="702"/>
      <c r="CG26" s="703"/>
      <c r="CH26" s="714">
        <v>9</v>
      </c>
      <c r="CI26" s="715"/>
      <c r="CJ26" s="715"/>
      <c r="CK26" s="715"/>
      <c r="CL26" s="716"/>
      <c r="CM26" s="714">
        <v>74</v>
      </c>
      <c r="CN26" s="715"/>
      <c r="CO26" s="715"/>
      <c r="CP26" s="715"/>
      <c r="CQ26" s="716"/>
      <c r="CR26" s="714">
        <v>30</v>
      </c>
      <c r="CS26" s="715"/>
      <c r="CT26" s="715"/>
      <c r="CU26" s="715"/>
      <c r="CV26" s="716"/>
      <c r="CW26" s="714">
        <v>0</v>
      </c>
      <c r="CX26" s="715"/>
      <c r="CY26" s="715"/>
      <c r="CZ26" s="715"/>
      <c r="DA26" s="716"/>
      <c r="DB26" s="714">
        <v>82</v>
      </c>
      <c r="DC26" s="715"/>
      <c r="DD26" s="715"/>
      <c r="DE26" s="715"/>
      <c r="DF26" s="716"/>
      <c r="DG26" s="714">
        <v>0</v>
      </c>
      <c r="DH26" s="715"/>
      <c r="DI26" s="715"/>
      <c r="DJ26" s="715"/>
      <c r="DK26" s="716"/>
      <c r="DL26" s="714">
        <v>0</v>
      </c>
      <c r="DM26" s="715"/>
      <c r="DN26" s="715"/>
      <c r="DO26" s="715"/>
      <c r="DP26" s="716"/>
      <c r="DQ26" s="714"/>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530</v>
      </c>
      <c r="BT27" s="702"/>
      <c r="BU27" s="702"/>
      <c r="BV27" s="702"/>
      <c r="BW27" s="702"/>
      <c r="BX27" s="702"/>
      <c r="BY27" s="702"/>
      <c r="BZ27" s="702"/>
      <c r="CA27" s="702"/>
      <c r="CB27" s="702"/>
      <c r="CC27" s="702"/>
      <c r="CD27" s="702"/>
      <c r="CE27" s="702"/>
      <c r="CF27" s="702"/>
      <c r="CG27" s="703"/>
      <c r="CH27" s="714">
        <v>1</v>
      </c>
      <c r="CI27" s="715"/>
      <c r="CJ27" s="715"/>
      <c r="CK27" s="715"/>
      <c r="CL27" s="716"/>
      <c r="CM27" s="714">
        <v>1065</v>
      </c>
      <c r="CN27" s="715"/>
      <c r="CO27" s="715"/>
      <c r="CP27" s="715"/>
      <c r="CQ27" s="716"/>
      <c r="CR27" s="714">
        <v>564</v>
      </c>
      <c r="CS27" s="715"/>
      <c r="CT27" s="715"/>
      <c r="CU27" s="715"/>
      <c r="CV27" s="716"/>
      <c r="CW27" s="714">
        <v>0</v>
      </c>
      <c r="CX27" s="715"/>
      <c r="CY27" s="715"/>
      <c r="CZ27" s="715"/>
      <c r="DA27" s="716"/>
      <c r="DB27" s="714">
        <v>0</v>
      </c>
      <c r="DC27" s="715"/>
      <c r="DD27" s="715"/>
      <c r="DE27" s="715"/>
      <c r="DF27" s="716"/>
      <c r="DG27" s="714">
        <v>0</v>
      </c>
      <c r="DH27" s="715"/>
      <c r="DI27" s="715"/>
      <c r="DJ27" s="715"/>
      <c r="DK27" s="716"/>
      <c r="DL27" s="714">
        <v>0</v>
      </c>
      <c r="DM27" s="715"/>
      <c r="DN27" s="715"/>
      <c r="DO27" s="715"/>
      <c r="DP27" s="716"/>
      <c r="DQ27" s="714"/>
      <c r="DR27" s="715"/>
      <c r="DS27" s="715"/>
      <c r="DT27" s="715"/>
      <c r="DU27" s="716"/>
      <c r="DV27" s="717"/>
      <c r="DW27" s="718"/>
      <c r="DX27" s="718"/>
      <c r="DY27" s="718"/>
      <c r="DZ27" s="719"/>
      <c r="EA27" s="189"/>
    </row>
    <row r="28" spans="1:131" s="190" customFormat="1" ht="26.25" customHeight="1" thickTop="1">
      <c r="A28" s="209">
        <v>1</v>
      </c>
      <c r="B28" s="664" t="s">
        <v>355</v>
      </c>
      <c r="C28" s="665"/>
      <c r="D28" s="665"/>
      <c r="E28" s="665"/>
      <c r="F28" s="665"/>
      <c r="G28" s="665"/>
      <c r="H28" s="665"/>
      <c r="I28" s="665"/>
      <c r="J28" s="665"/>
      <c r="K28" s="665"/>
      <c r="L28" s="665"/>
      <c r="M28" s="665"/>
      <c r="N28" s="665"/>
      <c r="O28" s="665"/>
      <c r="P28" s="666"/>
      <c r="Q28" s="761">
        <v>5291</v>
      </c>
      <c r="R28" s="762"/>
      <c r="S28" s="762"/>
      <c r="T28" s="762"/>
      <c r="U28" s="762"/>
      <c r="V28" s="762">
        <v>5460</v>
      </c>
      <c r="W28" s="762"/>
      <c r="X28" s="762"/>
      <c r="Y28" s="762"/>
      <c r="Z28" s="762"/>
      <c r="AA28" s="762">
        <f>Q28-V28</f>
        <v>-169</v>
      </c>
      <c r="AB28" s="762"/>
      <c r="AC28" s="762"/>
      <c r="AD28" s="762"/>
      <c r="AE28" s="763"/>
      <c r="AF28" s="764">
        <v>447</v>
      </c>
      <c r="AG28" s="762"/>
      <c r="AH28" s="762"/>
      <c r="AI28" s="762"/>
      <c r="AJ28" s="765"/>
      <c r="AK28" s="766">
        <v>235</v>
      </c>
      <c r="AL28" s="757"/>
      <c r="AM28" s="757"/>
      <c r="AN28" s="757"/>
      <c r="AO28" s="757"/>
      <c r="AP28" s="757">
        <v>1694</v>
      </c>
      <c r="AQ28" s="757"/>
      <c r="AR28" s="757"/>
      <c r="AS28" s="757"/>
      <c r="AT28" s="757"/>
      <c r="AU28" s="757">
        <v>19</v>
      </c>
      <c r="AV28" s="757"/>
      <c r="AW28" s="757"/>
      <c r="AX28" s="757"/>
      <c r="AY28" s="757"/>
      <c r="AZ28" s="758"/>
      <c r="BA28" s="758"/>
      <c r="BB28" s="758"/>
      <c r="BC28" s="758"/>
      <c r="BD28" s="758"/>
      <c r="BE28" s="759" t="s">
        <v>356</v>
      </c>
      <c r="BF28" s="759"/>
      <c r="BG28" s="759"/>
      <c r="BH28" s="759"/>
      <c r="BI28" s="760"/>
      <c r="BJ28" s="195"/>
      <c r="BK28" s="195"/>
      <c r="BL28" s="195"/>
      <c r="BM28" s="195"/>
      <c r="BN28" s="195"/>
      <c r="BO28" s="208"/>
      <c r="BP28" s="208"/>
      <c r="BQ28" s="205">
        <v>22</v>
      </c>
      <c r="BR28" s="206"/>
      <c r="BS28" s="701" t="s">
        <v>531</v>
      </c>
      <c r="BT28" s="702"/>
      <c r="BU28" s="702"/>
      <c r="BV28" s="702"/>
      <c r="BW28" s="702"/>
      <c r="BX28" s="702"/>
      <c r="BY28" s="702"/>
      <c r="BZ28" s="702"/>
      <c r="CA28" s="702"/>
      <c r="CB28" s="702"/>
      <c r="CC28" s="702"/>
      <c r="CD28" s="702"/>
      <c r="CE28" s="702"/>
      <c r="CF28" s="702"/>
      <c r="CG28" s="703"/>
      <c r="CH28" s="714">
        <v>0</v>
      </c>
      <c r="CI28" s="715"/>
      <c r="CJ28" s="715"/>
      <c r="CK28" s="715"/>
      <c r="CL28" s="716"/>
      <c r="CM28" s="714">
        <v>601</v>
      </c>
      <c r="CN28" s="715"/>
      <c r="CO28" s="715"/>
      <c r="CP28" s="715"/>
      <c r="CQ28" s="716"/>
      <c r="CR28" s="714">
        <v>300</v>
      </c>
      <c r="CS28" s="715"/>
      <c r="CT28" s="715"/>
      <c r="CU28" s="715"/>
      <c r="CV28" s="716"/>
      <c r="CW28" s="714">
        <v>1</v>
      </c>
      <c r="CX28" s="715"/>
      <c r="CY28" s="715"/>
      <c r="CZ28" s="715"/>
      <c r="DA28" s="716"/>
      <c r="DB28" s="714">
        <v>0</v>
      </c>
      <c r="DC28" s="715"/>
      <c r="DD28" s="715"/>
      <c r="DE28" s="715"/>
      <c r="DF28" s="716"/>
      <c r="DG28" s="714">
        <v>0</v>
      </c>
      <c r="DH28" s="715"/>
      <c r="DI28" s="715"/>
      <c r="DJ28" s="715"/>
      <c r="DK28" s="716"/>
      <c r="DL28" s="714">
        <v>0</v>
      </c>
      <c r="DM28" s="715"/>
      <c r="DN28" s="715"/>
      <c r="DO28" s="715"/>
      <c r="DP28" s="716"/>
      <c r="DQ28" s="714"/>
      <c r="DR28" s="715"/>
      <c r="DS28" s="715"/>
      <c r="DT28" s="715"/>
      <c r="DU28" s="716"/>
      <c r="DV28" s="717"/>
      <c r="DW28" s="718"/>
      <c r="DX28" s="718"/>
      <c r="DY28" s="718"/>
      <c r="DZ28" s="719"/>
      <c r="EA28" s="189"/>
    </row>
    <row r="29" spans="1:131" s="190" customFormat="1" ht="26.25" customHeight="1">
      <c r="A29" s="209">
        <v>2</v>
      </c>
      <c r="B29" s="688" t="s">
        <v>357</v>
      </c>
      <c r="C29" s="689"/>
      <c r="D29" s="689"/>
      <c r="E29" s="689"/>
      <c r="F29" s="689"/>
      <c r="G29" s="689"/>
      <c r="H29" s="689"/>
      <c r="I29" s="689"/>
      <c r="J29" s="689"/>
      <c r="K29" s="689"/>
      <c r="L29" s="689"/>
      <c r="M29" s="689"/>
      <c r="N29" s="689"/>
      <c r="O29" s="689"/>
      <c r="P29" s="690"/>
      <c r="Q29" s="691">
        <v>327</v>
      </c>
      <c r="R29" s="692"/>
      <c r="S29" s="692"/>
      <c r="T29" s="692"/>
      <c r="U29" s="692"/>
      <c r="V29" s="692">
        <v>320</v>
      </c>
      <c r="W29" s="692"/>
      <c r="X29" s="692"/>
      <c r="Y29" s="692"/>
      <c r="Z29" s="692"/>
      <c r="AA29" s="693">
        <f>Q29-V29</f>
        <v>7</v>
      </c>
      <c r="AB29" s="695"/>
      <c r="AC29" s="695"/>
      <c r="AD29" s="695"/>
      <c r="AE29" s="696"/>
      <c r="AF29" s="767">
        <v>4520</v>
      </c>
      <c r="AG29" s="692"/>
      <c r="AH29" s="692"/>
      <c r="AI29" s="692"/>
      <c r="AJ29" s="768"/>
      <c r="AK29" s="771" t="s">
        <v>553</v>
      </c>
      <c r="AL29" s="772"/>
      <c r="AM29" s="772"/>
      <c r="AN29" s="772"/>
      <c r="AO29" s="772"/>
      <c r="AP29" s="772" t="s">
        <v>553</v>
      </c>
      <c r="AQ29" s="772"/>
      <c r="AR29" s="772"/>
      <c r="AS29" s="772"/>
      <c r="AT29" s="772"/>
      <c r="AU29" s="772" t="s">
        <v>554</v>
      </c>
      <c r="AV29" s="772"/>
      <c r="AW29" s="772"/>
      <c r="AX29" s="772"/>
      <c r="AY29" s="772"/>
      <c r="AZ29" s="773"/>
      <c r="BA29" s="773"/>
      <c r="BB29" s="773"/>
      <c r="BC29" s="773"/>
      <c r="BD29" s="773"/>
      <c r="BE29" s="769" t="s">
        <v>358</v>
      </c>
      <c r="BF29" s="769"/>
      <c r="BG29" s="769"/>
      <c r="BH29" s="769"/>
      <c r="BI29" s="770"/>
      <c r="BJ29" s="195"/>
      <c r="BK29" s="195"/>
      <c r="BL29" s="195"/>
      <c r="BM29" s="195"/>
      <c r="BN29" s="195"/>
      <c r="BO29" s="208"/>
      <c r="BP29" s="208"/>
      <c r="BQ29" s="205">
        <v>23</v>
      </c>
      <c r="BR29" s="206"/>
      <c r="BS29" s="701" t="s">
        <v>532</v>
      </c>
      <c r="BT29" s="702"/>
      <c r="BU29" s="702"/>
      <c r="BV29" s="702"/>
      <c r="BW29" s="702"/>
      <c r="BX29" s="702"/>
      <c r="BY29" s="702"/>
      <c r="BZ29" s="702"/>
      <c r="CA29" s="702"/>
      <c r="CB29" s="702"/>
      <c r="CC29" s="702"/>
      <c r="CD29" s="702"/>
      <c r="CE29" s="702"/>
      <c r="CF29" s="702"/>
      <c r="CG29" s="703"/>
      <c r="CH29" s="714">
        <v>0</v>
      </c>
      <c r="CI29" s="715"/>
      <c r="CJ29" s="715"/>
      <c r="CK29" s="715"/>
      <c r="CL29" s="716"/>
      <c r="CM29" s="714">
        <v>800</v>
      </c>
      <c r="CN29" s="715"/>
      <c r="CO29" s="715"/>
      <c r="CP29" s="715"/>
      <c r="CQ29" s="716"/>
      <c r="CR29" s="714">
        <v>400</v>
      </c>
      <c r="CS29" s="715"/>
      <c r="CT29" s="715"/>
      <c r="CU29" s="715"/>
      <c r="CV29" s="716"/>
      <c r="CW29" s="714">
        <v>0</v>
      </c>
      <c r="CX29" s="715"/>
      <c r="CY29" s="715"/>
      <c r="CZ29" s="715"/>
      <c r="DA29" s="716"/>
      <c r="DB29" s="714">
        <v>0</v>
      </c>
      <c r="DC29" s="715"/>
      <c r="DD29" s="715"/>
      <c r="DE29" s="715"/>
      <c r="DF29" s="716"/>
      <c r="DG29" s="714">
        <v>0</v>
      </c>
      <c r="DH29" s="715"/>
      <c r="DI29" s="715"/>
      <c r="DJ29" s="715"/>
      <c r="DK29" s="716"/>
      <c r="DL29" s="714">
        <v>0</v>
      </c>
      <c r="DM29" s="715"/>
      <c r="DN29" s="715"/>
      <c r="DO29" s="715"/>
      <c r="DP29" s="716"/>
      <c r="DQ29" s="714"/>
      <c r="DR29" s="715"/>
      <c r="DS29" s="715"/>
      <c r="DT29" s="715"/>
      <c r="DU29" s="716"/>
      <c r="DV29" s="717"/>
      <c r="DW29" s="718"/>
      <c r="DX29" s="718"/>
      <c r="DY29" s="718"/>
      <c r="DZ29" s="719"/>
      <c r="EA29" s="189"/>
    </row>
    <row r="30" spans="1:131" s="190" customFormat="1" ht="26.25" customHeight="1">
      <c r="A30" s="209">
        <v>3</v>
      </c>
      <c r="B30" s="688" t="s">
        <v>359</v>
      </c>
      <c r="C30" s="689"/>
      <c r="D30" s="689"/>
      <c r="E30" s="689"/>
      <c r="F30" s="689"/>
      <c r="G30" s="689"/>
      <c r="H30" s="689"/>
      <c r="I30" s="689"/>
      <c r="J30" s="689"/>
      <c r="K30" s="689"/>
      <c r="L30" s="689"/>
      <c r="M30" s="689"/>
      <c r="N30" s="689"/>
      <c r="O30" s="689"/>
      <c r="P30" s="690"/>
      <c r="Q30" s="691">
        <v>243</v>
      </c>
      <c r="R30" s="692"/>
      <c r="S30" s="692"/>
      <c r="T30" s="692"/>
      <c r="U30" s="692"/>
      <c r="V30" s="692">
        <v>243</v>
      </c>
      <c r="W30" s="692"/>
      <c r="X30" s="692"/>
      <c r="Y30" s="692"/>
      <c r="Z30" s="692"/>
      <c r="AA30" s="693">
        <v>0</v>
      </c>
      <c r="AB30" s="695"/>
      <c r="AC30" s="695"/>
      <c r="AD30" s="695"/>
      <c r="AE30" s="696"/>
      <c r="AF30" s="767">
        <v>0</v>
      </c>
      <c r="AG30" s="692"/>
      <c r="AH30" s="692"/>
      <c r="AI30" s="692"/>
      <c r="AJ30" s="768"/>
      <c r="AK30" s="771">
        <v>74</v>
      </c>
      <c r="AL30" s="772"/>
      <c r="AM30" s="772"/>
      <c r="AN30" s="772"/>
      <c r="AO30" s="772"/>
      <c r="AP30" s="772">
        <v>2</v>
      </c>
      <c r="AQ30" s="772"/>
      <c r="AR30" s="772"/>
      <c r="AS30" s="772"/>
      <c r="AT30" s="772"/>
      <c r="AU30" s="772">
        <v>2</v>
      </c>
      <c r="AV30" s="772"/>
      <c r="AW30" s="772"/>
      <c r="AX30" s="772"/>
      <c r="AY30" s="772"/>
      <c r="AZ30" s="773"/>
      <c r="BA30" s="773"/>
      <c r="BB30" s="773"/>
      <c r="BC30" s="773"/>
      <c r="BD30" s="773"/>
      <c r="BE30" s="769" t="s">
        <v>360</v>
      </c>
      <c r="BF30" s="769"/>
      <c r="BG30" s="769"/>
      <c r="BH30" s="769"/>
      <c r="BI30" s="770"/>
      <c r="BJ30" s="195"/>
      <c r="BK30" s="195"/>
      <c r="BL30" s="195"/>
      <c r="BM30" s="195"/>
      <c r="BN30" s="195"/>
      <c r="BO30" s="208"/>
      <c r="BP30" s="208"/>
      <c r="BQ30" s="205">
        <v>24</v>
      </c>
      <c r="BR30" s="206"/>
      <c r="BS30" s="701" t="s">
        <v>533</v>
      </c>
      <c r="BT30" s="702"/>
      <c r="BU30" s="702"/>
      <c r="BV30" s="702"/>
      <c r="BW30" s="702"/>
      <c r="BX30" s="702"/>
      <c r="BY30" s="702"/>
      <c r="BZ30" s="702"/>
      <c r="CA30" s="702"/>
      <c r="CB30" s="702"/>
      <c r="CC30" s="702"/>
      <c r="CD30" s="702"/>
      <c r="CE30" s="702"/>
      <c r="CF30" s="702"/>
      <c r="CG30" s="703"/>
      <c r="CH30" s="714">
        <v>-4</v>
      </c>
      <c r="CI30" s="715"/>
      <c r="CJ30" s="715"/>
      <c r="CK30" s="715"/>
      <c r="CL30" s="716"/>
      <c r="CM30" s="714">
        <v>946</v>
      </c>
      <c r="CN30" s="715"/>
      <c r="CO30" s="715"/>
      <c r="CP30" s="715"/>
      <c r="CQ30" s="716"/>
      <c r="CR30" s="714">
        <v>469</v>
      </c>
      <c r="CS30" s="715"/>
      <c r="CT30" s="715"/>
      <c r="CU30" s="715"/>
      <c r="CV30" s="716"/>
      <c r="CW30" s="714">
        <v>0</v>
      </c>
      <c r="CX30" s="715"/>
      <c r="CY30" s="715"/>
      <c r="CZ30" s="715"/>
      <c r="DA30" s="716"/>
      <c r="DB30" s="714">
        <v>0</v>
      </c>
      <c r="DC30" s="715"/>
      <c r="DD30" s="715"/>
      <c r="DE30" s="715"/>
      <c r="DF30" s="716"/>
      <c r="DG30" s="714">
        <v>0</v>
      </c>
      <c r="DH30" s="715"/>
      <c r="DI30" s="715"/>
      <c r="DJ30" s="715"/>
      <c r="DK30" s="716"/>
      <c r="DL30" s="714">
        <v>0</v>
      </c>
      <c r="DM30" s="715"/>
      <c r="DN30" s="715"/>
      <c r="DO30" s="715"/>
      <c r="DP30" s="716"/>
      <c r="DQ30" s="714"/>
      <c r="DR30" s="715"/>
      <c r="DS30" s="715"/>
      <c r="DT30" s="715"/>
      <c r="DU30" s="716"/>
      <c r="DV30" s="717"/>
      <c r="DW30" s="718"/>
      <c r="DX30" s="718"/>
      <c r="DY30" s="718"/>
      <c r="DZ30" s="719"/>
      <c r="EA30" s="189"/>
    </row>
    <row r="31" spans="1:131" s="190" customFormat="1" ht="26.25" customHeight="1">
      <c r="A31" s="209">
        <v>4</v>
      </c>
      <c r="B31" s="688" t="s">
        <v>361</v>
      </c>
      <c r="C31" s="689"/>
      <c r="D31" s="689"/>
      <c r="E31" s="689"/>
      <c r="F31" s="689"/>
      <c r="G31" s="689"/>
      <c r="H31" s="689"/>
      <c r="I31" s="689"/>
      <c r="J31" s="689"/>
      <c r="K31" s="689"/>
      <c r="L31" s="689"/>
      <c r="M31" s="689"/>
      <c r="N31" s="689"/>
      <c r="O31" s="689"/>
      <c r="P31" s="690"/>
      <c r="Q31" s="691">
        <v>1222</v>
      </c>
      <c r="R31" s="692"/>
      <c r="S31" s="692"/>
      <c r="T31" s="692"/>
      <c r="U31" s="692"/>
      <c r="V31" s="692">
        <v>899</v>
      </c>
      <c r="W31" s="692"/>
      <c r="X31" s="692"/>
      <c r="Y31" s="692"/>
      <c r="Z31" s="692"/>
      <c r="AA31" s="693">
        <f>Q31-V31</f>
        <v>323</v>
      </c>
      <c r="AB31" s="695"/>
      <c r="AC31" s="695"/>
      <c r="AD31" s="695"/>
      <c r="AE31" s="696"/>
      <c r="AF31" s="767">
        <v>323</v>
      </c>
      <c r="AG31" s="692"/>
      <c r="AH31" s="692"/>
      <c r="AI31" s="692"/>
      <c r="AJ31" s="768"/>
      <c r="AK31" s="771">
        <v>87</v>
      </c>
      <c r="AL31" s="772"/>
      <c r="AM31" s="772"/>
      <c r="AN31" s="772"/>
      <c r="AO31" s="772"/>
      <c r="AP31" s="772">
        <v>1864</v>
      </c>
      <c r="AQ31" s="772"/>
      <c r="AR31" s="772"/>
      <c r="AS31" s="772"/>
      <c r="AT31" s="772"/>
      <c r="AU31" s="772">
        <v>529</v>
      </c>
      <c r="AV31" s="772"/>
      <c r="AW31" s="772"/>
      <c r="AX31" s="772"/>
      <c r="AY31" s="772"/>
      <c r="AZ31" s="773"/>
      <c r="BA31" s="773"/>
      <c r="BB31" s="773"/>
      <c r="BC31" s="773"/>
      <c r="BD31" s="773"/>
      <c r="BE31" s="769" t="s">
        <v>360</v>
      </c>
      <c r="BF31" s="769"/>
      <c r="BG31" s="769"/>
      <c r="BH31" s="769"/>
      <c r="BI31" s="770"/>
      <c r="BJ31" s="195"/>
      <c r="BK31" s="195"/>
      <c r="BL31" s="195"/>
      <c r="BM31" s="195"/>
      <c r="BN31" s="195"/>
      <c r="BO31" s="208"/>
      <c r="BP31" s="208"/>
      <c r="BQ31" s="205">
        <v>25</v>
      </c>
      <c r="BR31" s="206"/>
      <c r="BS31" s="701" t="s">
        <v>534</v>
      </c>
      <c r="BT31" s="702"/>
      <c r="BU31" s="702"/>
      <c r="BV31" s="702"/>
      <c r="BW31" s="702"/>
      <c r="BX31" s="702"/>
      <c r="BY31" s="702"/>
      <c r="BZ31" s="702"/>
      <c r="CA31" s="702"/>
      <c r="CB31" s="702"/>
      <c r="CC31" s="702"/>
      <c r="CD31" s="702"/>
      <c r="CE31" s="702"/>
      <c r="CF31" s="702"/>
      <c r="CG31" s="703"/>
      <c r="CH31" s="714">
        <v>0</v>
      </c>
      <c r="CI31" s="715"/>
      <c r="CJ31" s="715"/>
      <c r="CK31" s="715"/>
      <c r="CL31" s="716"/>
      <c r="CM31" s="714">
        <v>404</v>
      </c>
      <c r="CN31" s="715"/>
      <c r="CO31" s="715"/>
      <c r="CP31" s="715"/>
      <c r="CQ31" s="716"/>
      <c r="CR31" s="714">
        <v>196</v>
      </c>
      <c r="CS31" s="715"/>
      <c r="CT31" s="715"/>
      <c r="CU31" s="715"/>
      <c r="CV31" s="716"/>
      <c r="CW31" s="714">
        <v>0</v>
      </c>
      <c r="CX31" s="715"/>
      <c r="CY31" s="715"/>
      <c r="CZ31" s="715"/>
      <c r="DA31" s="716"/>
      <c r="DB31" s="714">
        <v>0</v>
      </c>
      <c r="DC31" s="715"/>
      <c r="DD31" s="715"/>
      <c r="DE31" s="715"/>
      <c r="DF31" s="716"/>
      <c r="DG31" s="714">
        <v>0</v>
      </c>
      <c r="DH31" s="715"/>
      <c r="DI31" s="715"/>
      <c r="DJ31" s="715"/>
      <c r="DK31" s="716"/>
      <c r="DL31" s="714">
        <v>0</v>
      </c>
      <c r="DM31" s="715"/>
      <c r="DN31" s="715"/>
      <c r="DO31" s="715"/>
      <c r="DP31" s="716"/>
      <c r="DQ31" s="714"/>
      <c r="DR31" s="715"/>
      <c r="DS31" s="715"/>
      <c r="DT31" s="715"/>
      <c r="DU31" s="716"/>
      <c r="DV31" s="717"/>
      <c r="DW31" s="718"/>
      <c r="DX31" s="718"/>
      <c r="DY31" s="718"/>
      <c r="DZ31" s="719"/>
      <c r="EA31" s="189"/>
    </row>
    <row r="32" spans="1:131" s="190" customFormat="1" ht="26.25" customHeight="1">
      <c r="A32" s="209">
        <v>5</v>
      </c>
      <c r="B32" s="688" t="s">
        <v>362</v>
      </c>
      <c r="C32" s="689"/>
      <c r="D32" s="689"/>
      <c r="E32" s="689"/>
      <c r="F32" s="689"/>
      <c r="G32" s="689"/>
      <c r="H32" s="689"/>
      <c r="I32" s="689"/>
      <c r="J32" s="689"/>
      <c r="K32" s="689"/>
      <c r="L32" s="689"/>
      <c r="M32" s="689"/>
      <c r="N32" s="689"/>
      <c r="O32" s="689"/>
      <c r="P32" s="690"/>
      <c r="Q32" s="691">
        <v>3141</v>
      </c>
      <c r="R32" s="692"/>
      <c r="S32" s="692"/>
      <c r="T32" s="692"/>
      <c r="U32" s="692"/>
      <c r="V32" s="692">
        <v>3121</v>
      </c>
      <c r="W32" s="692"/>
      <c r="X32" s="692"/>
      <c r="Y32" s="692"/>
      <c r="Z32" s="692"/>
      <c r="AA32" s="693">
        <f>Q32-V32</f>
        <v>20</v>
      </c>
      <c r="AB32" s="695"/>
      <c r="AC32" s="695"/>
      <c r="AD32" s="695"/>
      <c r="AE32" s="696"/>
      <c r="AF32" s="767">
        <v>3788</v>
      </c>
      <c r="AG32" s="692"/>
      <c r="AH32" s="692"/>
      <c r="AI32" s="692"/>
      <c r="AJ32" s="768"/>
      <c r="AK32" s="771">
        <v>477</v>
      </c>
      <c r="AL32" s="772"/>
      <c r="AM32" s="772"/>
      <c r="AN32" s="772"/>
      <c r="AO32" s="772"/>
      <c r="AP32" s="772">
        <v>14387</v>
      </c>
      <c r="AQ32" s="772"/>
      <c r="AR32" s="772"/>
      <c r="AS32" s="772"/>
      <c r="AT32" s="772"/>
      <c r="AU32" s="772">
        <v>3263</v>
      </c>
      <c r="AV32" s="772"/>
      <c r="AW32" s="772"/>
      <c r="AX32" s="772"/>
      <c r="AY32" s="772"/>
      <c r="AZ32" s="773"/>
      <c r="BA32" s="773"/>
      <c r="BB32" s="773"/>
      <c r="BC32" s="773"/>
      <c r="BD32" s="773"/>
      <c r="BE32" s="769" t="s">
        <v>360</v>
      </c>
      <c r="BF32" s="769"/>
      <c r="BG32" s="769"/>
      <c r="BH32" s="769"/>
      <c r="BI32" s="770"/>
      <c r="BJ32" s="195"/>
      <c r="BK32" s="195"/>
      <c r="BL32" s="195"/>
      <c r="BM32" s="195"/>
      <c r="BN32" s="195"/>
      <c r="BO32" s="208"/>
      <c r="BP32" s="208"/>
      <c r="BQ32" s="205">
        <v>26</v>
      </c>
      <c r="BR32" s="206"/>
      <c r="BS32" s="701" t="s">
        <v>535</v>
      </c>
      <c r="BT32" s="702"/>
      <c r="BU32" s="702"/>
      <c r="BV32" s="702"/>
      <c r="BW32" s="702"/>
      <c r="BX32" s="702"/>
      <c r="BY32" s="702"/>
      <c r="BZ32" s="702"/>
      <c r="CA32" s="702"/>
      <c r="CB32" s="702"/>
      <c r="CC32" s="702"/>
      <c r="CD32" s="702"/>
      <c r="CE32" s="702"/>
      <c r="CF32" s="702"/>
      <c r="CG32" s="703"/>
      <c r="CH32" s="714">
        <v>-4</v>
      </c>
      <c r="CI32" s="715"/>
      <c r="CJ32" s="715"/>
      <c r="CK32" s="715"/>
      <c r="CL32" s="716"/>
      <c r="CM32" s="714">
        <v>994</v>
      </c>
      <c r="CN32" s="715"/>
      <c r="CO32" s="715"/>
      <c r="CP32" s="715"/>
      <c r="CQ32" s="716"/>
      <c r="CR32" s="714">
        <v>488</v>
      </c>
      <c r="CS32" s="715"/>
      <c r="CT32" s="715"/>
      <c r="CU32" s="715"/>
      <c r="CV32" s="716"/>
      <c r="CW32" s="714">
        <v>0</v>
      </c>
      <c r="CX32" s="715"/>
      <c r="CY32" s="715"/>
      <c r="CZ32" s="715"/>
      <c r="DA32" s="716"/>
      <c r="DB32" s="714">
        <v>0</v>
      </c>
      <c r="DC32" s="715"/>
      <c r="DD32" s="715"/>
      <c r="DE32" s="715"/>
      <c r="DF32" s="716"/>
      <c r="DG32" s="714">
        <v>0</v>
      </c>
      <c r="DH32" s="715"/>
      <c r="DI32" s="715"/>
      <c r="DJ32" s="715"/>
      <c r="DK32" s="716"/>
      <c r="DL32" s="714">
        <v>0</v>
      </c>
      <c r="DM32" s="715"/>
      <c r="DN32" s="715"/>
      <c r="DO32" s="715"/>
      <c r="DP32" s="716"/>
      <c r="DQ32" s="714"/>
      <c r="DR32" s="715"/>
      <c r="DS32" s="715"/>
      <c r="DT32" s="715"/>
      <c r="DU32" s="716"/>
      <c r="DV32" s="717"/>
      <c r="DW32" s="718"/>
      <c r="DX32" s="718"/>
      <c r="DY32" s="718"/>
      <c r="DZ32" s="719"/>
      <c r="EA32" s="189"/>
    </row>
    <row r="33" spans="1:131" s="190" customFormat="1" ht="26.25" customHeight="1">
      <c r="A33" s="209">
        <v>6</v>
      </c>
      <c r="B33" s="688"/>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3"/>
      <c r="AB33" s="695"/>
      <c r="AC33" s="695"/>
      <c r="AD33" s="695"/>
      <c r="AE33" s="696"/>
      <c r="AF33" s="767"/>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c r="BF33" s="769"/>
      <c r="BG33" s="769"/>
      <c r="BH33" s="769"/>
      <c r="BI33" s="770"/>
      <c r="BJ33" s="195"/>
      <c r="BK33" s="195"/>
      <c r="BL33" s="195"/>
      <c r="BM33" s="195"/>
      <c r="BN33" s="195"/>
      <c r="BO33" s="208"/>
      <c r="BP33" s="208"/>
      <c r="BQ33" s="205">
        <v>27</v>
      </c>
      <c r="BR33" s="206"/>
      <c r="BS33" s="701" t="s">
        <v>536</v>
      </c>
      <c r="BT33" s="702"/>
      <c r="BU33" s="702"/>
      <c r="BV33" s="702"/>
      <c r="BW33" s="702"/>
      <c r="BX33" s="702"/>
      <c r="BY33" s="702"/>
      <c r="BZ33" s="702"/>
      <c r="CA33" s="702"/>
      <c r="CB33" s="702"/>
      <c r="CC33" s="702"/>
      <c r="CD33" s="702"/>
      <c r="CE33" s="702"/>
      <c r="CF33" s="702"/>
      <c r="CG33" s="703"/>
      <c r="CH33" s="714">
        <v>0</v>
      </c>
      <c r="CI33" s="715"/>
      <c r="CJ33" s="715"/>
      <c r="CK33" s="715"/>
      <c r="CL33" s="716"/>
      <c r="CM33" s="714">
        <v>583</v>
      </c>
      <c r="CN33" s="715"/>
      <c r="CO33" s="715"/>
      <c r="CP33" s="715"/>
      <c r="CQ33" s="716"/>
      <c r="CR33" s="714">
        <v>283</v>
      </c>
      <c r="CS33" s="715"/>
      <c r="CT33" s="715"/>
      <c r="CU33" s="715"/>
      <c r="CV33" s="716"/>
      <c r="CW33" s="714">
        <v>0</v>
      </c>
      <c r="CX33" s="715"/>
      <c r="CY33" s="715"/>
      <c r="CZ33" s="715"/>
      <c r="DA33" s="716"/>
      <c r="DB33" s="714">
        <v>0</v>
      </c>
      <c r="DC33" s="715"/>
      <c r="DD33" s="715"/>
      <c r="DE33" s="715"/>
      <c r="DF33" s="716"/>
      <c r="DG33" s="714">
        <v>0</v>
      </c>
      <c r="DH33" s="715"/>
      <c r="DI33" s="715"/>
      <c r="DJ33" s="715"/>
      <c r="DK33" s="716"/>
      <c r="DL33" s="714">
        <v>0</v>
      </c>
      <c r="DM33" s="715"/>
      <c r="DN33" s="715"/>
      <c r="DO33" s="715"/>
      <c r="DP33" s="716"/>
      <c r="DQ33" s="714"/>
      <c r="DR33" s="715"/>
      <c r="DS33" s="715"/>
      <c r="DT33" s="715"/>
      <c r="DU33" s="716"/>
      <c r="DV33" s="717"/>
      <c r="DW33" s="718"/>
      <c r="DX33" s="718"/>
      <c r="DY33" s="718"/>
      <c r="DZ33" s="719"/>
      <c r="EA33" s="189"/>
    </row>
    <row r="34" spans="1:131" s="190" customFormat="1" ht="26.25" customHeight="1">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t="s">
        <v>537</v>
      </c>
      <c r="BT34" s="702"/>
      <c r="BU34" s="702"/>
      <c r="BV34" s="702"/>
      <c r="BW34" s="702"/>
      <c r="BX34" s="702"/>
      <c r="BY34" s="702"/>
      <c r="BZ34" s="702"/>
      <c r="CA34" s="702"/>
      <c r="CB34" s="702"/>
      <c r="CC34" s="702"/>
      <c r="CD34" s="702"/>
      <c r="CE34" s="702"/>
      <c r="CF34" s="702"/>
      <c r="CG34" s="703"/>
      <c r="CH34" s="714">
        <v>-2</v>
      </c>
      <c r="CI34" s="715"/>
      <c r="CJ34" s="715"/>
      <c r="CK34" s="715"/>
      <c r="CL34" s="716"/>
      <c r="CM34" s="714">
        <v>398</v>
      </c>
      <c r="CN34" s="715"/>
      <c r="CO34" s="715"/>
      <c r="CP34" s="715"/>
      <c r="CQ34" s="716"/>
      <c r="CR34" s="714">
        <v>400</v>
      </c>
      <c r="CS34" s="715"/>
      <c r="CT34" s="715"/>
      <c r="CU34" s="715"/>
      <c r="CV34" s="716"/>
      <c r="CW34" s="714">
        <v>10</v>
      </c>
      <c r="CX34" s="715"/>
      <c r="CY34" s="715"/>
      <c r="CZ34" s="715"/>
      <c r="DA34" s="716"/>
      <c r="DB34" s="714">
        <v>101</v>
      </c>
      <c r="DC34" s="715"/>
      <c r="DD34" s="715"/>
      <c r="DE34" s="715"/>
      <c r="DF34" s="716"/>
      <c r="DG34" s="714">
        <v>0</v>
      </c>
      <c r="DH34" s="715"/>
      <c r="DI34" s="715"/>
      <c r="DJ34" s="715"/>
      <c r="DK34" s="716"/>
      <c r="DL34" s="714">
        <v>0</v>
      </c>
      <c r="DM34" s="715"/>
      <c r="DN34" s="715"/>
      <c r="DO34" s="715"/>
      <c r="DP34" s="716"/>
      <c r="DQ34" s="714"/>
      <c r="DR34" s="715"/>
      <c r="DS34" s="715"/>
      <c r="DT34" s="715"/>
      <c r="DU34" s="716"/>
      <c r="DV34" s="717"/>
      <c r="DW34" s="718"/>
      <c r="DX34" s="718"/>
      <c r="DY34" s="718"/>
      <c r="DZ34" s="719"/>
      <c r="EA34" s="189"/>
    </row>
    <row r="35" spans="1:131" s="190" customFormat="1" ht="26.25" customHeight="1">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538</v>
      </c>
      <c r="BT35" s="702"/>
      <c r="BU35" s="702"/>
      <c r="BV35" s="702"/>
      <c r="BW35" s="702"/>
      <c r="BX35" s="702"/>
      <c r="BY35" s="702"/>
      <c r="BZ35" s="702"/>
      <c r="CA35" s="702"/>
      <c r="CB35" s="702"/>
      <c r="CC35" s="702"/>
      <c r="CD35" s="702"/>
      <c r="CE35" s="702"/>
      <c r="CF35" s="702"/>
      <c r="CG35" s="703"/>
      <c r="CH35" s="714">
        <v>2</v>
      </c>
      <c r="CI35" s="715"/>
      <c r="CJ35" s="715"/>
      <c r="CK35" s="715"/>
      <c r="CL35" s="716"/>
      <c r="CM35" s="714">
        <v>88</v>
      </c>
      <c r="CN35" s="715"/>
      <c r="CO35" s="715"/>
      <c r="CP35" s="715"/>
      <c r="CQ35" s="716"/>
      <c r="CR35" s="714">
        <v>1</v>
      </c>
      <c r="CS35" s="715"/>
      <c r="CT35" s="715"/>
      <c r="CU35" s="715"/>
      <c r="CV35" s="716"/>
      <c r="CW35" s="714">
        <v>6</v>
      </c>
      <c r="CX35" s="715"/>
      <c r="CY35" s="715"/>
      <c r="CZ35" s="715"/>
      <c r="DA35" s="716"/>
      <c r="DB35" s="714">
        <v>355</v>
      </c>
      <c r="DC35" s="715"/>
      <c r="DD35" s="715"/>
      <c r="DE35" s="715"/>
      <c r="DF35" s="716"/>
      <c r="DG35" s="714">
        <v>0</v>
      </c>
      <c r="DH35" s="715"/>
      <c r="DI35" s="715"/>
      <c r="DJ35" s="715"/>
      <c r="DK35" s="716"/>
      <c r="DL35" s="714">
        <v>4191</v>
      </c>
      <c r="DM35" s="715"/>
      <c r="DN35" s="715"/>
      <c r="DO35" s="715"/>
      <c r="DP35" s="716"/>
      <c r="DQ35" s="714">
        <v>419</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t="s">
        <v>539</v>
      </c>
      <c r="BT36" s="702"/>
      <c r="BU36" s="702"/>
      <c r="BV36" s="702"/>
      <c r="BW36" s="702"/>
      <c r="BX36" s="702"/>
      <c r="BY36" s="702"/>
      <c r="BZ36" s="702"/>
      <c r="CA36" s="702"/>
      <c r="CB36" s="702"/>
      <c r="CC36" s="702"/>
      <c r="CD36" s="702"/>
      <c r="CE36" s="702"/>
      <c r="CF36" s="702"/>
      <c r="CG36" s="703"/>
      <c r="CH36" s="714">
        <v>-3</v>
      </c>
      <c r="CI36" s="715"/>
      <c r="CJ36" s="715"/>
      <c r="CK36" s="715"/>
      <c r="CL36" s="716"/>
      <c r="CM36" s="714">
        <v>736</v>
      </c>
      <c r="CN36" s="715"/>
      <c r="CO36" s="715"/>
      <c r="CP36" s="715"/>
      <c r="CQ36" s="716"/>
      <c r="CR36" s="714">
        <v>52</v>
      </c>
      <c r="CS36" s="715"/>
      <c r="CT36" s="715"/>
      <c r="CU36" s="715"/>
      <c r="CV36" s="716"/>
      <c r="CW36" s="714">
        <v>238</v>
      </c>
      <c r="CX36" s="715"/>
      <c r="CY36" s="715"/>
      <c r="CZ36" s="715"/>
      <c r="DA36" s="716"/>
      <c r="DB36" s="714">
        <v>0</v>
      </c>
      <c r="DC36" s="715"/>
      <c r="DD36" s="715"/>
      <c r="DE36" s="715"/>
      <c r="DF36" s="716"/>
      <c r="DG36" s="714">
        <v>0</v>
      </c>
      <c r="DH36" s="715"/>
      <c r="DI36" s="715"/>
      <c r="DJ36" s="715"/>
      <c r="DK36" s="716"/>
      <c r="DL36" s="714">
        <v>0</v>
      </c>
      <c r="DM36" s="715"/>
      <c r="DN36" s="715"/>
      <c r="DO36" s="715"/>
      <c r="DP36" s="716"/>
      <c r="DQ36" s="714"/>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540</v>
      </c>
      <c r="BT37" s="702"/>
      <c r="BU37" s="702"/>
      <c r="BV37" s="702"/>
      <c r="BW37" s="702"/>
      <c r="BX37" s="702"/>
      <c r="BY37" s="702"/>
      <c r="BZ37" s="702"/>
      <c r="CA37" s="702"/>
      <c r="CB37" s="702"/>
      <c r="CC37" s="702"/>
      <c r="CD37" s="702"/>
      <c r="CE37" s="702"/>
      <c r="CF37" s="702"/>
      <c r="CG37" s="703"/>
      <c r="CH37" s="714">
        <v>-21</v>
      </c>
      <c r="CI37" s="715"/>
      <c r="CJ37" s="715"/>
      <c r="CK37" s="715"/>
      <c r="CL37" s="716"/>
      <c r="CM37" s="714">
        <v>64</v>
      </c>
      <c r="CN37" s="715"/>
      <c r="CO37" s="715"/>
      <c r="CP37" s="715"/>
      <c r="CQ37" s="716"/>
      <c r="CR37" s="714">
        <v>6</v>
      </c>
      <c r="CS37" s="715"/>
      <c r="CT37" s="715"/>
      <c r="CU37" s="715"/>
      <c r="CV37" s="716"/>
      <c r="CW37" s="714">
        <v>0</v>
      </c>
      <c r="CX37" s="715"/>
      <c r="CY37" s="715"/>
      <c r="CZ37" s="715"/>
      <c r="DA37" s="716"/>
      <c r="DB37" s="714">
        <v>0</v>
      </c>
      <c r="DC37" s="715"/>
      <c r="DD37" s="715"/>
      <c r="DE37" s="715"/>
      <c r="DF37" s="716"/>
      <c r="DG37" s="714">
        <v>0</v>
      </c>
      <c r="DH37" s="715"/>
      <c r="DI37" s="715"/>
      <c r="DJ37" s="715"/>
      <c r="DK37" s="716"/>
      <c r="DL37" s="714">
        <v>0</v>
      </c>
      <c r="DM37" s="715"/>
      <c r="DN37" s="715"/>
      <c r="DO37" s="715"/>
      <c r="DP37" s="716"/>
      <c r="DQ37" s="714"/>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t="s">
        <v>541</v>
      </c>
      <c r="BT38" s="702"/>
      <c r="BU38" s="702"/>
      <c r="BV38" s="702"/>
      <c r="BW38" s="702"/>
      <c r="BX38" s="702"/>
      <c r="BY38" s="702"/>
      <c r="BZ38" s="702"/>
      <c r="CA38" s="702"/>
      <c r="CB38" s="702"/>
      <c r="CC38" s="702"/>
      <c r="CD38" s="702"/>
      <c r="CE38" s="702"/>
      <c r="CF38" s="702"/>
      <c r="CG38" s="703"/>
      <c r="CH38" s="714">
        <v>-47</v>
      </c>
      <c r="CI38" s="715"/>
      <c r="CJ38" s="715"/>
      <c r="CK38" s="715"/>
      <c r="CL38" s="716"/>
      <c r="CM38" s="714">
        <v>2131</v>
      </c>
      <c r="CN38" s="715"/>
      <c r="CO38" s="715"/>
      <c r="CP38" s="715"/>
      <c r="CQ38" s="716"/>
      <c r="CR38" s="714">
        <v>1900</v>
      </c>
      <c r="CS38" s="715"/>
      <c r="CT38" s="715"/>
      <c r="CU38" s="715"/>
      <c r="CV38" s="716"/>
      <c r="CW38" s="714">
        <v>0</v>
      </c>
      <c r="CX38" s="715"/>
      <c r="CY38" s="715"/>
      <c r="CZ38" s="715"/>
      <c r="DA38" s="716"/>
      <c r="DB38" s="714">
        <v>0</v>
      </c>
      <c r="DC38" s="715"/>
      <c r="DD38" s="715"/>
      <c r="DE38" s="715"/>
      <c r="DF38" s="716"/>
      <c r="DG38" s="714">
        <v>0</v>
      </c>
      <c r="DH38" s="715"/>
      <c r="DI38" s="715"/>
      <c r="DJ38" s="715"/>
      <c r="DK38" s="716"/>
      <c r="DL38" s="714">
        <v>0</v>
      </c>
      <c r="DM38" s="715"/>
      <c r="DN38" s="715"/>
      <c r="DO38" s="715"/>
      <c r="DP38" s="716"/>
      <c r="DQ38" s="714"/>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t="s">
        <v>542</v>
      </c>
      <c r="BT39" s="702"/>
      <c r="BU39" s="702"/>
      <c r="BV39" s="702"/>
      <c r="BW39" s="702"/>
      <c r="BX39" s="702"/>
      <c r="BY39" s="702"/>
      <c r="BZ39" s="702"/>
      <c r="CA39" s="702"/>
      <c r="CB39" s="702"/>
      <c r="CC39" s="702"/>
      <c r="CD39" s="702"/>
      <c r="CE39" s="702"/>
      <c r="CF39" s="702"/>
      <c r="CG39" s="703"/>
      <c r="CH39" s="714">
        <v>16</v>
      </c>
      <c r="CI39" s="715"/>
      <c r="CJ39" s="715"/>
      <c r="CK39" s="715"/>
      <c r="CL39" s="716"/>
      <c r="CM39" s="714">
        <v>11590</v>
      </c>
      <c r="CN39" s="715"/>
      <c r="CO39" s="715"/>
      <c r="CP39" s="715"/>
      <c r="CQ39" s="716"/>
      <c r="CR39" s="714">
        <v>51</v>
      </c>
      <c r="CS39" s="715"/>
      <c r="CT39" s="715"/>
      <c r="CU39" s="715"/>
      <c r="CV39" s="716"/>
      <c r="CW39" s="714">
        <v>95</v>
      </c>
      <c r="CX39" s="715"/>
      <c r="CY39" s="715"/>
      <c r="CZ39" s="715"/>
      <c r="DA39" s="716"/>
      <c r="DB39" s="714">
        <v>21309</v>
      </c>
      <c r="DC39" s="715"/>
      <c r="DD39" s="715"/>
      <c r="DE39" s="715"/>
      <c r="DF39" s="716"/>
      <c r="DG39" s="714">
        <v>0</v>
      </c>
      <c r="DH39" s="715"/>
      <c r="DI39" s="715"/>
      <c r="DJ39" s="715"/>
      <c r="DK39" s="716"/>
      <c r="DL39" s="714">
        <v>3215</v>
      </c>
      <c r="DM39" s="715"/>
      <c r="DN39" s="715"/>
      <c r="DO39" s="715"/>
      <c r="DP39" s="716"/>
      <c r="DQ39" s="714">
        <v>2894</v>
      </c>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t="s">
        <v>543</v>
      </c>
      <c r="BT40" s="702"/>
      <c r="BU40" s="702"/>
      <c r="BV40" s="702"/>
      <c r="BW40" s="702"/>
      <c r="BX40" s="702"/>
      <c r="BY40" s="702"/>
      <c r="BZ40" s="702"/>
      <c r="CA40" s="702"/>
      <c r="CB40" s="702"/>
      <c r="CC40" s="702"/>
      <c r="CD40" s="702"/>
      <c r="CE40" s="702"/>
      <c r="CF40" s="702"/>
      <c r="CG40" s="703"/>
      <c r="CH40" s="714">
        <v>80</v>
      </c>
      <c r="CI40" s="715"/>
      <c r="CJ40" s="715"/>
      <c r="CK40" s="715"/>
      <c r="CL40" s="716"/>
      <c r="CM40" s="714">
        <v>1252</v>
      </c>
      <c r="CN40" s="715"/>
      <c r="CO40" s="715"/>
      <c r="CP40" s="715"/>
      <c r="CQ40" s="716"/>
      <c r="CR40" s="714">
        <v>10</v>
      </c>
      <c r="CS40" s="715"/>
      <c r="CT40" s="715"/>
      <c r="CU40" s="715"/>
      <c r="CV40" s="716"/>
      <c r="CW40" s="714">
        <v>0</v>
      </c>
      <c r="CX40" s="715"/>
      <c r="CY40" s="715"/>
      <c r="CZ40" s="715"/>
      <c r="DA40" s="716"/>
      <c r="DB40" s="714">
        <v>0</v>
      </c>
      <c r="DC40" s="715"/>
      <c r="DD40" s="715"/>
      <c r="DE40" s="715"/>
      <c r="DF40" s="716"/>
      <c r="DG40" s="714">
        <v>0</v>
      </c>
      <c r="DH40" s="715"/>
      <c r="DI40" s="715"/>
      <c r="DJ40" s="715"/>
      <c r="DK40" s="716"/>
      <c r="DL40" s="714">
        <v>0</v>
      </c>
      <c r="DM40" s="715"/>
      <c r="DN40" s="715"/>
      <c r="DO40" s="715"/>
      <c r="DP40" s="716"/>
      <c r="DQ40" s="714"/>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t="s">
        <v>544</v>
      </c>
      <c r="BT41" s="702"/>
      <c r="BU41" s="702"/>
      <c r="BV41" s="702"/>
      <c r="BW41" s="702"/>
      <c r="BX41" s="702"/>
      <c r="BY41" s="702"/>
      <c r="BZ41" s="702"/>
      <c r="CA41" s="702"/>
      <c r="CB41" s="702"/>
      <c r="CC41" s="702"/>
      <c r="CD41" s="702"/>
      <c r="CE41" s="702"/>
      <c r="CF41" s="702"/>
      <c r="CG41" s="703"/>
      <c r="CH41" s="714">
        <v>0</v>
      </c>
      <c r="CI41" s="715"/>
      <c r="CJ41" s="715"/>
      <c r="CK41" s="715"/>
      <c r="CL41" s="716"/>
      <c r="CM41" s="714">
        <v>6895</v>
      </c>
      <c r="CN41" s="715"/>
      <c r="CO41" s="715"/>
      <c r="CP41" s="715"/>
      <c r="CQ41" s="716"/>
      <c r="CR41" s="714">
        <v>6895</v>
      </c>
      <c r="CS41" s="715"/>
      <c r="CT41" s="715"/>
      <c r="CU41" s="715"/>
      <c r="CV41" s="716"/>
      <c r="CW41" s="714">
        <v>0</v>
      </c>
      <c r="CX41" s="715"/>
      <c r="CY41" s="715"/>
      <c r="CZ41" s="715"/>
      <c r="DA41" s="716"/>
      <c r="DB41" s="714">
        <v>0</v>
      </c>
      <c r="DC41" s="715"/>
      <c r="DD41" s="715"/>
      <c r="DE41" s="715"/>
      <c r="DF41" s="716"/>
      <c r="DG41" s="714">
        <v>4616</v>
      </c>
      <c r="DH41" s="715"/>
      <c r="DI41" s="715"/>
      <c r="DJ41" s="715"/>
      <c r="DK41" s="716"/>
      <c r="DL41" s="714">
        <v>0</v>
      </c>
      <c r="DM41" s="715"/>
      <c r="DN41" s="715"/>
      <c r="DO41" s="715"/>
      <c r="DP41" s="716"/>
      <c r="DQ41" s="714"/>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t="s">
        <v>545</v>
      </c>
      <c r="BT42" s="702"/>
      <c r="BU42" s="702"/>
      <c r="BV42" s="702"/>
      <c r="BW42" s="702"/>
      <c r="BX42" s="702"/>
      <c r="BY42" s="702"/>
      <c r="BZ42" s="702"/>
      <c r="CA42" s="702"/>
      <c r="CB42" s="702"/>
      <c r="CC42" s="702"/>
      <c r="CD42" s="702"/>
      <c r="CE42" s="702"/>
      <c r="CF42" s="702"/>
      <c r="CG42" s="703"/>
      <c r="CH42" s="714">
        <v>114</v>
      </c>
      <c r="CI42" s="715"/>
      <c r="CJ42" s="715"/>
      <c r="CK42" s="715"/>
      <c r="CL42" s="716"/>
      <c r="CM42" s="714">
        <v>1027</v>
      </c>
      <c r="CN42" s="715"/>
      <c r="CO42" s="715"/>
      <c r="CP42" s="715"/>
      <c r="CQ42" s="716"/>
      <c r="CR42" s="714">
        <v>577</v>
      </c>
      <c r="CS42" s="715"/>
      <c r="CT42" s="715"/>
      <c r="CU42" s="715"/>
      <c r="CV42" s="716"/>
      <c r="CW42" s="714">
        <v>0</v>
      </c>
      <c r="CX42" s="715"/>
      <c r="CY42" s="715"/>
      <c r="CZ42" s="715"/>
      <c r="DA42" s="716"/>
      <c r="DB42" s="714">
        <v>0</v>
      </c>
      <c r="DC42" s="715"/>
      <c r="DD42" s="715"/>
      <c r="DE42" s="715"/>
      <c r="DF42" s="716"/>
      <c r="DG42" s="714">
        <v>0</v>
      </c>
      <c r="DH42" s="715"/>
      <c r="DI42" s="715"/>
      <c r="DJ42" s="715"/>
      <c r="DK42" s="716"/>
      <c r="DL42" s="714">
        <v>0</v>
      </c>
      <c r="DM42" s="715"/>
      <c r="DN42" s="715"/>
      <c r="DO42" s="715"/>
      <c r="DP42" s="716"/>
      <c r="DQ42" s="714"/>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t="s">
        <v>546</v>
      </c>
      <c r="BT43" s="702"/>
      <c r="BU43" s="702"/>
      <c r="BV43" s="702"/>
      <c r="BW43" s="702"/>
      <c r="BX43" s="702"/>
      <c r="BY43" s="702"/>
      <c r="BZ43" s="702"/>
      <c r="CA43" s="702"/>
      <c r="CB43" s="702"/>
      <c r="CC43" s="702"/>
      <c r="CD43" s="702"/>
      <c r="CE43" s="702"/>
      <c r="CF43" s="702"/>
      <c r="CG43" s="703"/>
      <c r="CH43" s="714">
        <v>252</v>
      </c>
      <c r="CI43" s="715"/>
      <c r="CJ43" s="715"/>
      <c r="CK43" s="715"/>
      <c r="CL43" s="716"/>
      <c r="CM43" s="714">
        <v>3000</v>
      </c>
      <c r="CN43" s="715"/>
      <c r="CO43" s="715"/>
      <c r="CP43" s="715"/>
      <c r="CQ43" s="716"/>
      <c r="CR43" s="714">
        <v>7</v>
      </c>
      <c r="CS43" s="715"/>
      <c r="CT43" s="715"/>
      <c r="CU43" s="715"/>
      <c r="CV43" s="716"/>
      <c r="CW43" s="714">
        <v>5</v>
      </c>
      <c r="CX43" s="715"/>
      <c r="CY43" s="715"/>
      <c r="CZ43" s="715"/>
      <c r="DA43" s="716"/>
      <c r="DB43" s="714">
        <v>2236</v>
      </c>
      <c r="DC43" s="715"/>
      <c r="DD43" s="715"/>
      <c r="DE43" s="715"/>
      <c r="DF43" s="716"/>
      <c r="DG43" s="714">
        <v>0</v>
      </c>
      <c r="DH43" s="715"/>
      <c r="DI43" s="715"/>
      <c r="DJ43" s="715"/>
      <c r="DK43" s="716"/>
      <c r="DL43" s="714">
        <v>0</v>
      </c>
      <c r="DM43" s="715"/>
      <c r="DN43" s="715"/>
      <c r="DO43" s="715"/>
      <c r="DP43" s="716"/>
      <c r="DQ43" s="714"/>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t="s">
        <v>547</v>
      </c>
      <c r="BT44" s="702"/>
      <c r="BU44" s="702"/>
      <c r="BV44" s="702"/>
      <c r="BW44" s="702"/>
      <c r="BX44" s="702"/>
      <c r="BY44" s="702"/>
      <c r="BZ44" s="702"/>
      <c r="CA44" s="702"/>
      <c r="CB44" s="702"/>
      <c r="CC44" s="702"/>
      <c r="CD44" s="702"/>
      <c r="CE44" s="702"/>
      <c r="CF44" s="702"/>
      <c r="CG44" s="703"/>
      <c r="CH44" s="714">
        <v>6</v>
      </c>
      <c r="CI44" s="715"/>
      <c r="CJ44" s="715"/>
      <c r="CK44" s="715"/>
      <c r="CL44" s="716"/>
      <c r="CM44" s="714">
        <v>3985</v>
      </c>
      <c r="CN44" s="715"/>
      <c r="CO44" s="715"/>
      <c r="CP44" s="715"/>
      <c r="CQ44" s="716"/>
      <c r="CR44" s="714">
        <v>50</v>
      </c>
      <c r="CS44" s="715"/>
      <c r="CT44" s="715"/>
      <c r="CU44" s="715"/>
      <c r="CV44" s="716"/>
      <c r="CW44" s="714">
        <v>0</v>
      </c>
      <c r="CX44" s="715"/>
      <c r="CY44" s="715"/>
      <c r="CZ44" s="715"/>
      <c r="DA44" s="716"/>
      <c r="DB44" s="714">
        <v>2660</v>
      </c>
      <c r="DC44" s="715"/>
      <c r="DD44" s="715"/>
      <c r="DE44" s="715"/>
      <c r="DF44" s="716"/>
      <c r="DG44" s="714">
        <v>0</v>
      </c>
      <c r="DH44" s="715"/>
      <c r="DI44" s="715"/>
      <c r="DJ44" s="715"/>
      <c r="DK44" s="716"/>
      <c r="DL44" s="714">
        <v>0</v>
      </c>
      <c r="DM44" s="715"/>
      <c r="DN44" s="715"/>
      <c r="DO44" s="715"/>
      <c r="DP44" s="716"/>
      <c r="DQ44" s="714"/>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t="s">
        <v>548</v>
      </c>
      <c r="BT45" s="702"/>
      <c r="BU45" s="702"/>
      <c r="BV45" s="702"/>
      <c r="BW45" s="702"/>
      <c r="BX45" s="702"/>
      <c r="BY45" s="702"/>
      <c r="BZ45" s="702"/>
      <c r="CA45" s="702"/>
      <c r="CB45" s="702"/>
      <c r="CC45" s="702"/>
      <c r="CD45" s="702"/>
      <c r="CE45" s="702"/>
      <c r="CF45" s="702"/>
      <c r="CG45" s="703"/>
      <c r="CH45" s="714">
        <v>-6</v>
      </c>
      <c r="CI45" s="715"/>
      <c r="CJ45" s="715"/>
      <c r="CK45" s="715"/>
      <c r="CL45" s="716"/>
      <c r="CM45" s="714">
        <v>104</v>
      </c>
      <c r="CN45" s="715"/>
      <c r="CO45" s="715"/>
      <c r="CP45" s="715"/>
      <c r="CQ45" s="716"/>
      <c r="CR45" s="714">
        <v>15</v>
      </c>
      <c r="CS45" s="715"/>
      <c r="CT45" s="715"/>
      <c r="CU45" s="715"/>
      <c r="CV45" s="716"/>
      <c r="CW45" s="714">
        <v>0</v>
      </c>
      <c r="CX45" s="715"/>
      <c r="CY45" s="715"/>
      <c r="CZ45" s="715"/>
      <c r="DA45" s="716"/>
      <c r="DB45" s="714">
        <v>0</v>
      </c>
      <c r="DC45" s="715"/>
      <c r="DD45" s="715"/>
      <c r="DE45" s="715"/>
      <c r="DF45" s="716"/>
      <c r="DG45" s="714">
        <v>0</v>
      </c>
      <c r="DH45" s="715"/>
      <c r="DI45" s="715"/>
      <c r="DJ45" s="715"/>
      <c r="DK45" s="716"/>
      <c r="DL45" s="714">
        <v>0</v>
      </c>
      <c r="DM45" s="715"/>
      <c r="DN45" s="715"/>
      <c r="DO45" s="715"/>
      <c r="DP45" s="716"/>
      <c r="DQ45" s="714"/>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t="s">
        <v>549</v>
      </c>
      <c r="BT46" s="702"/>
      <c r="BU46" s="702"/>
      <c r="BV46" s="702"/>
      <c r="BW46" s="702"/>
      <c r="BX46" s="702"/>
      <c r="BY46" s="702"/>
      <c r="BZ46" s="702"/>
      <c r="CA46" s="702"/>
      <c r="CB46" s="702"/>
      <c r="CC46" s="702"/>
      <c r="CD46" s="702"/>
      <c r="CE46" s="702"/>
      <c r="CF46" s="702"/>
      <c r="CG46" s="703"/>
      <c r="CH46" s="714">
        <v>12</v>
      </c>
      <c r="CI46" s="715"/>
      <c r="CJ46" s="715"/>
      <c r="CK46" s="715"/>
      <c r="CL46" s="716"/>
      <c r="CM46" s="714">
        <v>84</v>
      </c>
      <c r="CN46" s="715"/>
      <c r="CO46" s="715"/>
      <c r="CP46" s="715"/>
      <c r="CQ46" s="716"/>
      <c r="CR46" s="714">
        <v>90</v>
      </c>
      <c r="CS46" s="715"/>
      <c r="CT46" s="715"/>
      <c r="CU46" s="715"/>
      <c r="CV46" s="716"/>
      <c r="CW46" s="714">
        <v>0</v>
      </c>
      <c r="CX46" s="715"/>
      <c r="CY46" s="715"/>
      <c r="CZ46" s="715"/>
      <c r="DA46" s="716"/>
      <c r="DB46" s="714">
        <v>0</v>
      </c>
      <c r="DC46" s="715"/>
      <c r="DD46" s="715"/>
      <c r="DE46" s="715"/>
      <c r="DF46" s="716"/>
      <c r="DG46" s="714">
        <v>0</v>
      </c>
      <c r="DH46" s="715"/>
      <c r="DI46" s="715"/>
      <c r="DJ46" s="715"/>
      <c r="DK46" s="716"/>
      <c r="DL46" s="714">
        <v>0</v>
      </c>
      <c r="DM46" s="715"/>
      <c r="DN46" s="715"/>
      <c r="DO46" s="715"/>
      <c r="DP46" s="716"/>
      <c r="DQ46" s="714"/>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t="s">
        <v>550</v>
      </c>
      <c r="BT47" s="702"/>
      <c r="BU47" s="702"/>
      <c r="BV47" s="702"/>
      <c r="BW47" s="702"/>
      <c r="BX47" s="702"/>
      <c r="BY47" s="702"/>
      <c r="BZ47" s="702"/>
      <c r="CA47" s="702"/>
      <c r="CB47" s="702"/>
      <c r="CC47" s="702"/>
      <c r="CD47" s="702"/>
      <c r="CE47" s="702"/>
      <c r="CF47" s="702"/>
      <c r="CG47" s="703"/>
      <c r="CH47" s="714">
        <v>0</v>
      </c>
      <c r="CI47" s="715"/>
      <c r="CJ47" s="715"/>
      <c r="CK47" s="715"/>
      <c r="CL47" s="716"/>
      <c r="CM47" s="714">
        <v>11881</v>
      </c>
      <c r="CN47" s="715"/>
      <c r="CO47" s="715"/>
      <c r="CP47" s="715"/>
      <c r="CQ47" s="716"/>
      <c r="CR47" s="714">
        <v>4190</v>
      </c>
      <c r="CS47" s="715"/>
      <c r="CT47" s="715"/>
      <c r="CU47" s="715"/>
      <c r="CV47" s="716"/>
      <c r="CW47" s="714">
        <v>518</v>
      </c>
      <c r="CX47" s="715"/>
      <c r="CY47" s="715"/>
      <c r="CZ47" s="715"/>
      <c r="DA47" s="716"/>
      <c r="DB47" s="714">
        <v>0</v>
      </c>
      <c r="DC47" s="715"/>
      <c r="DD47" s="715"/>
      <c r="DE47" s="715"/>
      <c r="DF47" s="716"/>
      <c r="DG47" s="714">
        <v>0</v>
      </c>
      <c r="DH47" s="715"/>
      <c r="DI47" s="715"/>
      <c r="DJ47" s="715"/>
      <c r="DK47" s="716"/>
      <c r="DL47" s="714">
        <v>0</v>
      </c>
      <c r="DM47" s="715"/>
      <c r="DN47" s="715"/>
      <c r="DO47" s="715"/>
      <c r="DP47" s="716"/>
      <c r="DQ47" s="714"/>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t="s">
        <v>551</v>
      </c>
      <c r="BT48" s="702"/>
      <c r="BU48" s="702"/>
      <c r="BV48" s="702"/>
      <c r="BW48" s="702"/>
      <c r="BX48" s="702"/>
      <c r="BY48" s="702"/>
      <c r="BZ48" s="702"/>
      <c r="CA48" s="702"/>
      <c r="CB48" s="702"/>
      <c r="CC48" s="702"/>
      <c r="CD48" s="702"/>
      <c r="CE48" s="702"/>
      <c r="CF48" s="702"/>
      <c r="CG48" s="703"/>
      <c r="CH48" s="714">
        <v>-5</v>
      </c>
      <c r="CI48" s="715"/>
      <c r="CJ48" s="715"/>
      <c r="CK48" s="715"/>
      <c r="CL48" s="716"/>
      <c r="CM48" s="714">
        <v>63</v>
      </c>
      <c r="CN48" s="715"/>
      <c r="CO48" s="715"/>
      <c r="CP48" s="715"/>
      <c r="CQ48" s="716"/>
      <c r="CR48" s="714">
        <v>2</v>
      </c>
      <c r="CS48" s="715"/>
      <c r="CT48" s="715"/>
      <c r="CU48" s="715"/>
      <c r="CV48" s="716"/>
      <c r="CW48" s="714">
        <v>22</v>
      </c>
      <c r="CX48" s="715"/>
      <c r="CY48" s="715"/>
      <c r="CZ48" s="715"/>
      <c r="DA48" s="716"/>
      <c r="DB48" s="714">
        <v>0</v>
      </c>
      <c r="DC48" s="715"/>
      <c r="DD48" s="715"/>
      <c r="DE48" s="715"/>
      <c r="DF48" s="716"/>
      <c r="DG48" s="714">
        <v>0</v>
      </c>
      <c r="DH48" s="715"/>
      <c r="DI48" s="715"/>
      <c r="DJ48" s="715"/>
      <c r="DK48" s="716"/>
      <c r="DL48" s="714">
        <v>0</v>
      </c>
      <c r="DM48" s="715"/>
      <c r="DN48" s="715"/>
      <c r="DO48" s="715"/>
      <c r="DP48" s="716"/>
      <c r="DQ48" s="714"/>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t="s">
        <v>552</v>
      </c>
      <c r="BT49" s="702"/>
      <c r="BU49" s="702"/>
      <c r="BV49" s="702"/>
      <c r="BW49" s="702"/>
      <c r="BX49" s="702"/>
      <c r="BY49" s="702"/>
      <c r="BZ49" s="702"/>
      <c r="CA49" s="702"/>
      <c r="CB49" s="702"/>
      <c r="CC49" s="702"/>
      <c r="CD49" s="702"/>
      <c r="CE49" s="702"/>
      <c r="CF49" s="702"/>
      <c r="CG49" s="703"/>
      <c r="CH49" s="714">
        <v>-1</v>
      </c>
      <c r="CI49" s="715"/>
      <c r="CJ49" s="715"/>
      <c r="CK49" s="715"/>
      <c r="CL49" s="716"/>
      <c r="CM49" s="714">
        <v>787</v>
      </c>
      <c r="CN49" s="715"/>
      <c r="CO49" s="715"/>
      <c r="CP49" s="715"/>
      <c r="CQ49" s="716"/>
      <c r="CR49" s="714">
        <v>555</v>
      </c>
      <c r="CS49" s="715"/>
      <c r="CT49" s="715"/>
      <c r="CU49" s="715"/>
      <c r="CV49" s="716"/>
      <c r="CW49" s="714">
        <v>5</v>
      </c>
      <c r="CX49" s="715"/>
      <c r="CY49" s="715"/>
      <c r="CZ49" s="715"/>
      <c r="DA49" s="716"/>
      <c r="DB49" s="714">
        <v>0</v>
      </c>
      <c r="DC49" s="715"/>
      <c r="DD49" s="715"/>
      <c r="DE49" s="715"/>
      <c r="DF49" s="716"/>
      <c r="DG49" s="714">
        <v>0</v>
      </c>
      <c r="DH49" s="715"/>
      <c r="DI49" s="715"/>
      <c r="DJ49" s="715"/>
      <c r="DK49" s="716"/>
      <c r="DL49" s="714">
        <v>0</v>
      </c>
      <c r="DM49" s="715"/>
      <c r="DN49" s="715"/>
      <c r="DO49" s="715"/>
      <c r="DP49" s="716"/>
      <c r="DQ49" s="714"/>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363</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343</v>
      </c>
      <c r="B63" s="729" t="s">
        <v>364</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9078</v>
      </c>
      <c r="AG63" s="783"/>
      <c r="AH63" s="783"/>
      <c r="AI63" s="783"/>
      <c r="AJ63" s="784"/>
      <c r="AK63" s="785"/>
      <c r="AL63" s="780"/>
      <c r="AM63" s="780"/>
      <c r="AN63" s="780"/>
      <c r="AO63" s="780"/>
      <c r="AP63" s="783">
        <f>SUM(AO28:AP62)</f>
        <v>17947</v>
      </c>
      <c r="AQ63" s="783"/>
      <c r="AR63" s="783"/>
      <c r="AS63" s="783"/>
      <c r="AT63" s="783"/>
      <c r="AU63" s="783">
        <f>SUM(AT28:AU62)</f>
        <v>3813</v>
      </c>
      <c r="AV63" s="783"/>
      <c r="AW63" s="783"/>
      <c r="AX63" s="783"/>
      <c r="AY63" s="783"/>
      <c r="AZ63" s="794"/>
      <c r="BA63" s="794"/>
      <c r="BB63" s="794"/>
      <c r="BC63" s="794"/>
      <c r="BD63" s="794"/>
      <c r="BE63" s="795"/>
      <c r="BF63" s="795"/>
      <c r="BG63" s="795"/>
      <c r="BH63" s="795"/>
      <c r="BI63" s="796"/>
      <c r="BJ63" s="797" t="s">
        <v>102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366</v>
      </c>
      <c r="B66" s="674"/>
      <c r="C66" s="674"/>
      <c r="D66" s="674"/>
      <c r="E66" s="674"/>
      <c r="F66" s="674"/>
      <c r="G66" s="674"/>
      <c r="H66" s="674"/>
      <c r="I66" s="674"/>
      <c r="J66" s="674"/>
      <c r="K66" s="674"/>
      <c r="L66" s="674"/>
      <c r="M66" s="674"/>
      <c r="N66" s="674"/>
      <c r="O66" s="674"/>
      <c r="P66" s="675"/>
      <c r="Q66" s="650" t="s">
        <v>347</v>
      </c>
      <c r="R66" s="651"/>
      <c r="S66" s="651"/>
      <c r="T66" s="651"/>
      <c r="U66" s="652"/>
      <c r="V66" s="650" t="s">
        <v>348</v>
      </c>
      <c r="W66" s="651"/>
      <c r="X66" s="651"/>
      <c r="Y66" s="651"/>
      <c r="Z66" s="652"/>
      <c r="AA66" s="650" t="s">
        <v>349</v>
      </c>
      <c r="AB66" s="651"/>
      <c r="AC66" s="651"/>
      <c r="AD66" s="651"/>
      <c r="AE66" s="652"/>
      <c r="AF66" s="800" t="s">
        <v>350</v>
      </c>
      <c r="AG66" s="752"/>
      <c r="AH66" s="752"/>
      <c r="AI66" s="752"/>
      <c r="AJ66" s="801"/>
      <c r="AK66" s="650" t="s">
        <v>351</v>
      </c>
      <c r="AL66" s="674"/>
      <c r="AM66" s="674"/>
      <c r="AN66" s="674"/>
      <c r="AO66" s="675"/>
      <c r="AP66" s="650" t="s">
        <v>352</v>
      </c>
      <c r="AQ66" s="651"/>
      <c r="AR66" s="651"/>
      <c r="AS66" s="651"/>
      <c r="AT66" s="652"/>
      <c r="AU66" s="650" t="s">
        <v>367</v>
      </c>
      <c r="AV66" s="651"/>
      <c r="AW66" s="651"/>
      <c r="AX66" s="651"/>
      <c r="AY66" s="652"/>
      <c r="AZ66" s="650" t="s">
        <v>322</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c r="A68" s="201">
        <v>1</v>
      </c>
      <c r="B68" s="817" t="s">
        <v>508</v>
      </c>
      <c r="C68" s="818"/>
      <c r="D68" s="818"/>
      <c r="E68" s="818"/>
      <c r="F68" s="818"/>
      <c r="G68" s="818"/>
      <c r="H68" s="818"/>
      <c r="I68" s="818"/>
      <c r="J68" s="818"/>
      <c r="K68" s="818"/>
      <c r="L68" s="818"/>
      <c r="M68" s="818"/>
      <c r="N68" s="818"/>
      <c r="O68" s="818"/>
      <c r="P68" s="819"/>
      <c r="Q68" s="820">
        <v>24073</v>
      </c>
      <c r="R68" s="814"/>
      <c r="S68" s="814"/>
      <c r="T68" s="814"/>
      <c r="U68" s="814"/>
      <c r="V68" s="814">
        <v>24045</v>
      </c>
      <c r="W68" s="814"/>
      <c r="X68" s="814"/>
      <c r="Y68" s="814"/>
      <c r="Z68" s="814"/>
      <c r="AA68" s="814">
        <v>28</v>
      </c>
      <c r="AB68" s="814"/>
      <c r="AC68" s="814"/>
      <c r="AD68" s="814"/>
      <c r="AE68" s="814"/>
      <c r="AF68" s="814">
        <v>8911</v>
      </c>
      <c r="AG68" s="814"/>
      <c r="AH68" s="814"/>
      <c r="AI68" s="814"/>
      <c r="AJ68" s="814"/>
      <c r="AK68" s="814">
        <v>3443</v>
      </c>
      <c r="AL68" s="814"/>
      <c r="AM68" s="814"/>
      <c r="AN68" s="814"/>
      <c r="AO68" s="814"/>
      <c r="AP68" s="814">
        <v>17580</v>
      </c>
      <c r="AQ68" s="814"/>
      <c r="AR68" s="814"/>
      <c r="AS68" s="814"/>
      <c r="AT68" s="814"/>
      <c r="AU68" s="814">
        <v>7715</v>
      </c>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c r="A69" s="204">
        <v>2</v>
      </c>
      <c r="B69" s="821" t="s">
        <v>509</v>
      </c>
      <c r="C69" s="822"/>
      <c r="D69" s="822"/>
      <c r="E69" s="822"/>
      <c r="F69" s="822"/>
      <c r="G69" s="822"/>
      <c r="H69" s="822"/>
      <c r="I69" s="822"/>
      <c r="J69" s="822"/>
      <c r="K69" s="822"/>
      <c r="L69" s="822"/>
      <c r="M69" s="822"/>
      <c r="N69" s="822"/>
      <c r="O69" s="822"/>
      <c r="P69" s="823"/>
      <c r="Q69" s="824">
        <v>1158</v>
      </c>
      <c r="R69" s="772"/>
      <c r="S69" s="772"/>
      <c r="T69" s="772"/>
      <c r="U69" s="772"/>
      <c r="V69" s="772">
        <v>927</v>
      </c>
      <c r="W69" s="772"/>
      <c r="X69" s="772"/>
      <c r="Y69" s="772"/>
      <c r="Z69" s="772"/>
      <c r="AA69" s="772">
        <v>231</v>
      </c>
      <c r="AB69" s="772"/>
      <c r="AC69" s="772"/>
      <c r="AD69" s="772"/>
      <c r="AE69" s="772"/>
      <c r="AF69" s="772">
        <v>913</v>
      </c>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c r="A88" s="207" t="s">
        <v>343</v>
      </c>
      <c r="B88" s="729" t="s">
        <v>368</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f>SUM(AF68:AF87)</f>
        <v>9824</v>
      </c>
      <c r="AG88" s="783"/>
      <c r="AH88" s="783"/>
      <c r="AI88" s="783"/>
      <c r="AJ88" s="783"/>
      <c r="AK88" s="780"/>
      <c r="AL88" s="780"/>
      <c r="AM88" s="780"/>
      <c r="AN88" s="780"/>
      <c r="AO88" s="780"/>
      <c r="AP88" s="783">
        <f>SUM(AP68:AP87)</f>
        <v>17580</v>
      </c>
      <c r="AQ88" s="783"/>
      <c r="AR88" s="783"/>
      <c r="AS88" s="783"/>
      <c r="AT88" s="783"/>
      <c r="AU88" s="783">
        <f>SUM(AU68:AU87)</f>
        <v>7715</v>
      </c>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9" t="s">
        <v>369</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f>SUM(CR7:CR88)</f>
        <v>39412</v>
      </c>
      <c r="CS102" s="798"/>
      <c r="CT102" s="798"/>
      <c r="CU102" s="798"/>
      <c r="CV102" s="841"/>
      <c r="CW102" s="840">
        <f>SUM(CW7:CW88)</f>
        <v>3656</v>
      </c>
      <c r="CX102" s="798"/>
      <c r="CY102" s="798"/>
      <c r="CZ102" s="798"/>
      <c r="DA102" s="841"/>
      <c r="DB102" s="840">
        <f>SUM(DB7:DB88)</f>
        <v>34320</v>
      </c>
      <c r="DC102" s="798"/>
      <c r="DD102" s="798"/>
      <c r="DE102" s="798"/>
      <c r="DF102" s="841"/>
      <c r="DG102" s="840">
        <f>SUM(DG7:DG88)</f>
        <v>4616</v>
      </c>
      <c r="DH102" s="798"/>
      <c r="DI102" s="798"/>
      <c r="DJ102" s="798"/>
      <c r="DK102" s="841"/>
      <c r="DL102" s="840">
        <f>SUM(DL7:DL88)</f>
        <v>7406</v>
      </c>
      <c r="DM102" s="798"/>
      <c r="DN102" s="798"/>
      <c r="DO102" s="798"/>
      <c r="DP102" s="841"/>
      <c r="DQ102" s="840">
        <f>SUM(DQ7:DQ88)</f>
        <v>3313</v>
      </c>
      <c r="DR102" s="798"/>
      <c r="DS102" s="798"/>
      <c r="DT102" s="798"/>
      <c r="DU102" s="841"/>
      <c r="DV102" s="866"/>
      <c r="DW102" s="867"/>
      <c r="DX102" s="867"/>
      <c r="DY102" s="867"/>
      <c r="DZ102" s="86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370</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371</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1" t="s">
        <v>374</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375</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c r="A109" s="864" t="s">
        <v>376</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377</v>
      </c>
      <c r="AB109" s="843"/>
      <c r="AC109" s="843"/>
      <c r="AD109" s="843"/>
      <c r="AE109" s="844"/>
      <c r="AF109" s="842" t="s">
        <v>277</v>
      </c>
      <c r="AG109" s="843"/>
      <c r="AH109" s="843"/>
      <c r="AI109" s="843"/>
      <c r="AJ109" s="844"/>
      <c r="AK109" s="842" t="s">
        <v>276</v>
      </c>
      <c r="AL109" s="843"/>
      <c r="AM109" s="843"/>
      <c r="AN109" s="843"/>
      <c r="AO109" s="844"/>
      <c r="AP109" s="842" t="s">
        <v>378</v>
      </c>
      <c r="AQ109" s="843"/>
      <c r="AR109" s="843"/>
      <c r="AS109" s="843"/>
      <c r="AT109" s="845"/>
      <c r="AU109" s="864" t="s">
        <v>376</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377</v>
      </c>
      <c r="BR109" s="843"/>
      <c r="BS109" s="843"/>
      <c r="BT109" s="843"/>
      <c r="BU109" s="844"/>
      <c r="BV109" s="842" t="s">
        <v>277</v>
      </c>
      <c r="BW109" s="843"/>
      <c r="BX109" s="843"/>
      <c r="BY109" s="843"/>
      <c r="BZ109" s="844"/>
      <c r="CA109" s="842" t="s">
        <v>276</v>
      </c>
      <c r="CB109" s="843"/>
      <c r="CC109" s="843"/>
      <c r="CD109" s="843"/>
      <c r="CE109" s="844"/>
      <c r="CF109" s="865" t="s">
        <v>378</v>
      </c>
      <c r="CG109" s="865"/>
      <c r="CH109" s="865"/>
      <c r="CI109" s="865"/>
      <c r="CJ109" s="865"/>
      <c r="CK109" s="842" t="s">
        <v>379</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377</v>
      </c>
      <c r="DH109" s="843"/>
      <c r="DI109" s="843"/>
      <c r="DJ109" s="843"/>
      <c r="DK109" s="844"/>
      <c r="DL109" s="842" t="s">
        <v>277</v>
      </c>
      <c r="DM109" s="843"/>
      <c r="DN109" s="843"/>
      <c r="DO109" s="843"/>
      <c r="DP109" s="844"/>
      <c r="DQ109" s="842" t="s">
        <v>276</v>
      </c>
      <c r="DR109" s="843"/>
      <c r="DS109" s="843"/>
      <c r="DT109" s="843"/>
      <c r="DU109" s="844"/>
      <c r="DV109" s="842" t="s">
        <v>378</v>
      </c>
      <c r="DW109" s="843"/>
      <c r="DX109" s="843"/>
      <c r="DY109" s="843"/>
      <c r="DZ109" s="845"/>
    </row>
    <row r="110" spans="1:131" s="189" customFormat="1" ht="26.25" customHeight="1">
      <c r="A110" s="846" t="s">
        <v>380</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104192122</v>
      </c>
      <c r="AB110" s="850"/>
      <c r="AC110" s="850"/>
      <c r="AD110" s="850"/>
      <c r="AE110" s="851"/>
      <c r="AF110" s="852">
        <v>103495963</v>
      </c>
      <c r="AG110" s="850"/>
      <c r="AH110" s="850"/>
      <c r="AI110" s="850"/>
      <c r="AJ110" s="851"/>
      <c r="AK110" s="852">
        <v>109232865</v>
      </c>
      <c r="AL110" s="850"/>
      <c r="AM110" s="850"/>
      <c r="AN110" s="850"/>
      <c r="AO110" s="851"/>
      <c r="AP110" s="853">
        <v>34.200000000000003</v>
      </c>
      <c r="AQ110" s="854"/>
      <c r="AR110" s="854"/>
      <c r="AS110" s="854"/>
      <c r="AT110" s="855"/>
      <c r="AU110" s="856" t="s">
        <v>59</v>
      </c>
      <c r="AV110" s="857"/>
      <c r="AW110" s="857"/>
      <c r="AX110" s="857"/>
      <c r="AY110" s="858"/>
      <c r="AZ110" s="900" t="s">
        <v>381</v>
      </c>
      <c r="BA110" s="847"/>
      <c r="BB110" s="847"/>
      <c r="BC110" s="847"/>
      <c r="BD110" s="847"/>
      <c r="BE110" s="847"/>
      <c r="BF110" s="847"/>
      <c r="BG110" s="847"/>
      <c r="BH110" s="847"/>
      <c r="BI110" s="847"/>
      <c r="BJ110" s="847"/>
      <c r="BK110" s="847"/>
      <c r="BL110" s="847"/>
      <c r="BM110" s="847"/>
      <c r="BN110" s="847"/>
      <c r="BO110" s="847"/>
      <c r="BP110" s="848"/>
      <c r="BQ110" s="886">
        <v>1196623152</v>
      </c>
      <c r="BR110" s="887"/>
      <c r="BS110" s="887"/>
      <c r="BT110" s="887"/>
      <c r="BU110" s="887"/>
      <c r="BV110" s="887">
        <v>1223538059</v>
      </c>
      <c r="BW110" s="887"/>
      <c r="BX110" s="887"/>
      <c r="BY110" s="887"/>
      <c r="BZ110" s="887"/>
      <c r="CA110" s="887">
        <v>1228889304</v>
      </c>
      <c r="CB110" s="887"/>
      <c r="CC110" s="887"/>
      <c r="CD110" s="887"/>
      <c r="CE110" s="887"/>
      <c r="CF110" s="901">
        <v>384.2</v>
      </c>
      <c r="CG110" s="902"/>
      <c r="CH110" s="902"/>
      <c r="CI110" s="902"/>
      <c r="CJ110" s="902"/>
      <c r="CK110" s="903" t="s">
        <v>382</v>
      </c>
      <c r="CL110" s="904"/>
      <c r="CM110" s="883" t="s">
        <v>383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384</v>
      </c>
      <c r="DH110" s="887"/>
      <c r="DI110" s="887"/>
      <c r="DJ110" s="887"/>
      <c r="DK110" s="887"/>
      <c r="DL110" s="887" t="s">
        <v>384</v>
      </c>
      <c r="DM110" s="887"/>
      <c r="DN110" s="887"/>
      <c r="DO110" s="887"/>
      <c r="DP110" s="887"/>
      <c r="DQ110" s="887" t="s">
        <v>384</v>
      </c>
      <c r="DR110" s="887"/>
      <c r="DS110" s="887"/>
      <c r="DT110" s="887"/>
      <c r="DU110" s="887"/>
      <c r="DV110" s="888" t="s">
        <v>384</v>
      </c>
      <c r="DW110" s="888"/>
      <c r="DX110" s="888"/>
      <c r="DY110" s="888"/>
      <c r="DZ110" s="889"/>
    </row>
    <row r="111" spans="1:131" s="189" customFormat="1" ht="26.25" customHeight="1">
      <c r="A111" s="890" t="s">
        <v>385</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102</v>
      </c>
      <c r="AB111" s="894"/>
      <c r="AC111" s="894"/>
      <c r="AD111" s="894"/>
      <c r="AE111" s="895"/>
      <c r="AF111" s="896" t="s">
        <v>102</v>
      </c>
      <c r="AG111" s="894"/>
      <c r="AH111" s="894"/>
      <c r="AI111" s="894"/>
      <c r="AJ111" s="895"/>
      <c r="AK111" s="896" t="s">
        <v>102</v>
      </c>
      <c r="AL111" s="894"/>
      <c r="AM111" s="894"/>
      <c r="AN111" s="894"/>
      <c r="AO111" s="895"/>
      <c r="AP111" s="897" t="s">
        <v>102</v>
      </c>
      <c r="AQ111" s="898"/>
      <c r="AR111" s="898"/>
      <c r="AS111" s="898"/>
      <c r="AT111" s="899"/>
      <c r="AU111" s="859"/>
      <c r="AV111" s="860"/>
      <c r="AW111" s="860"/>
      <c r="AX111" s="860"/>
      <c r="AY111" s="861"/>
      <c r="AZ111" s="909" t="s">
        <v>386</v>
      </c>
      <c r="BA111" s="910"/>
      <c r="BB111" s="910"/>
      <c r="BC111" s="910"/>
      <c r="BD111" s="910"/>
      <c r="BE111" s="910"/>
      <c r="BF111" s="910"/>
      <c r="BG111" s="910"/>
      <c r="BH111" s="910"/>
      <c r="BI111" s="910"/>
      <c r="BJ111" s="910"/>
      <c r="BK111" s="910"/>
      <c r="BL111" s="910"/>
      <c r="BM111" s="910"/>
      <c r="BN111" s="910"/>
      <c r="BO111" s="910"/>
      <c r="BP111" s="911"/>
      <c r="BQ111" s="879">
        <v>9957989</v>
      </c>
      <c r="BR111" s="880"/>
      <c r="BS111" s="880"/>
      <c r="BT111" s="880"/>
      <c r="BU111" s="880"/>
      <c r="BV111" s="880">
        <v>6559722</v>
      </c>
      <c r="BW111" s="880"/>
      <c r="BX111" s="880"/>
      <c r="BY111" s="880"/>
      <c r="BZ111" s="880"/>
      <c r="CA111" s="880">
        <v>3369281</v>
      </c>
      <c r="CB111" s="880"/>
      <c r="CC111" s="880"/>
      <c r="CD111" s="880"/>
      <c r="CE111" s="880"/>
      <c r="CF111" s="874">
        <v>1.1000000000000001</v>
      </c>
      <c r="CG111" s="875"/>
      <c r="CH111" s="875"/>
      <c r="CI111" s="875"/>
      <c r="CJ111" s="875"/>
      <c r="CK111" s="905"/>
      <c r="CL111" s="906"/>
      <c r="CM111" s="876" t="s">
        <v>387</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102</v>
      </c>
      <c r="DH111" s="880"/>
      <c r="DI111" s="880"/>
      <c r="DJ111" s="880"/>
      <c r="DK111" s="880"/>
      <c r="DL111" s="880" t="s">
        <v>102</v>
      </c>
      <c r="DM111" s="880"/>
      <c r="DN111" s="880"/>
      <c r="DO111" s="880"/>
      <c r="DP111" s="880"/>
      <c r="DQ111" s="880" t="s">
        <v>102</v>
      </c>
      <c r="DR111" s="880"/>
      <c r="DS111" s="880"/>
      <c r="DT111" s="880"/>
      <c r="DU111" s="880"/>
      <c r="DV111" s="881" t="s">
        <v>102</v>
      </c>
      <c r="DW111" s="881"/>
      <c r="DX111" s="881"/>
      <c r="DY111" s="881"/>
      <c r="DZ111" s="882"/>
    </row>
    <row r="112" spans="1:131" s="189" customFormat="1" ht="26.25" customHeight="1">
      <c r="A112" s="919" t="s">
        <v>388</v>
      </c>
      <c r="B112" s="920"/>
      <c r="C112" s="910" t="s">
        <v>389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t="s">
        <v>102</v>
      </c>
      <c r="AB112" s="913"/>
      <c r="AC112" s="913"/>
      <c r="AD112" s="913"/>
      <c r="AE112" s="914"/>
      <c r="AF112" s="915">
        <v>333333</v>
      </c>
      <c r="AG112" s="913"/>
      <c r="AH112" s="913"/>
      <c r="AI112" s="913"/>
      <c r="AJ112" s="914"/>
      <c r="AK112" s="915">
        <v>666667</v>
      </c>
      <c r="AL112" s="913"/>
      <c r="AM112" s="913"/>
      <c r="AN112" s="913"/>
      <c r="AO112" s="914"/>
      <c r="AP112" s="916">
        <v>0.2</v>
      </c>
      <c r="AQ112" s="917"/>
      <c r="AR112" s="917"/>
      <c r="AS112" s="917"/>
      <c r="AT112" s="918"/>
      <c r="AU112" s="859"/>
      <c r="AV112" s="860"/>
      <c r="AW112" s="860"/>
      <c r="AX112" s="860"/>
      <c r="AY112" s="861"/>
      <c r="AZ112" s="909" t="s">
        <v>390</v>
      </c>
      <c r="BA112" s="910"/>
      <c r="BB112" s="910"/>
      <c r="BC112" s="910"/>
      <c r="BD112" s="910"/>
      <c r="BE112" s="910"/>
      <c r="BF112" s="910"/>
      <c r="BG112" s="910"/>
      <c r="BH112" s="910"/>
      <c r="BI112" s="910"/>
      <c r="BJ112" s="910"/>
      <c r="BK112" s="910"/>
      <c r="BL112" s="910"/>
      <c r="BM112" s="910"/>
      <c r="BN112" s="910"/>
      <c r="BO112" s="910"/>
      <c r="BP112" s="911"/>
      <c r="BQ112" s="879">
        <v>2480176</v>
      </c>
      <c r="BR112" s="880"/>
      <c r="BS112" s="880"/>
      <c r="BT112" s="880"/>
      <c r="BU112" s="880"/>
      <c r="BV112" s="880">
        <v>3550505</v>
      </c>
      <c r="BW112" s="880"/>
      <c r="BX112" s="880"/>
      <c r="BY112" s="880"/>
      <c r="BZ112" s="880"/>
      <c r="CA112" s="880">
        <v>3812580</v>
      </c>
      <c r="CB112" s="880"/>
      <c r="CC112" s="880"/>
      <c r="CD112" s="880"/>
      <c r="CE112" s="880"/>
      <c r="CF112" s="874">
        <v>1.2</v>
      </c>
      <c r="CG112" s="875"/>
      <c r="CH112" s="875"/>
      <c r="CI112" s="875"/>
      <c r="CJ112" s="875"/>
      <c r="CK112" s="905"/>
      <c r="CL112" s="906"/>
      <c r="CM112" s="876" t="s">
        <v>391</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7586858</v>
      </c>
      <c r="DH112" s="880"/>
      <c r="DI112" s="880"/>
      <c r="DJ112" s="880"/>
      <c r="DK112" s="880"/>
      <c r="DL112" s="880">
        <v>4624783</v>
      </c>
      <c r="DM112" s="880"/>
      <c r="DN112" s="880"/>
      <c r="DO112" s="880"/>
      <c r="DP112" s="880"/>
      <c r="DQ112" s="880">
        <v>1764245</v>
      </c>
      <c r="DR112" s="880"/>
      <c r="DS112" s="880"/>
      <c r="DT112" s="880"/>
      <c r="DU112" s="880"/>
      <c r="DV112" s="881">
        <v>0.6</v>
      </c>
      <c r="DW112" s="881"/>
      <c r="DX112" s="881"/>
      <c r="DY112" s="881"/>
      <c r="DZ112" s="882"/>
    </row>
    <row r="113" spans="1:130" s="189" customFormat="1" ht="26.25" customHeight="1">
      <c r="A113" s="921"/>
      <c r="B113" s="922"/>
      <c r="C113" s="910" t="s">
        <v>392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467446</v>
      </c>
      <c r="AB113" s="913"/>
      <c r="AC113" s="913"/>
      <c r="AD113" s="913"/>
      <c r="AE113" s="914"/>
      <c r="AF113" s="915">
        <v>434653</v>
      </c>
      <c r="AG113" s="913"/>
      <c r="AH113" s="913"/>
      <c r="AI113" s="913"/>
      <c r="AJ113" s="914"/>
      <c r="AK113" s="915">
        <v>482709</v>
      </c>
      <c r="AL113" s="913"/>
      <c r="AM113" s="913"/>
      <c r="AN113" s="913"/>
      <c r="AO113" s="914"/>
      <c r="AP113" s="916">
        <v>0.2</v>
      </c>
      <c r="AQ113" s="917"/>
      <c r="AR113" s="917"/>
      <c r="AS113" s="917"/>
      <c r="AT113" s="918"/>
      <c r="AU113" s="859"/>
      <c r="AV113" s="860"/>
      <c r="AW113" s="860"/>
      <c r="AX113" s="860"/>
      <c r="AY113" s="861"/>
      <c r="AZ113" s="909" t="s">
        <v>393</v>
      </c>
      <c r="BA113" s="910"/>
      <c r="BB113" s="910"/>
      <c r="BC113" s="910"/>
      <c r="BD113" s="910"/>
      <c r="BE113" s="910"/>
      <c r="BF113" s="910"/>
      <c r="BG113" s="910"/>
      <c r="BH113" s="910"/>
      <c r="BI113" s="910"/>
      <c r="BJ113" s="910"/>
      <c r="BK113" s="910"/>
      <c r="BL113" s="910"/>
      <c r="BM113" s="910"/>
      <c r="BN113" s="910"/>
      <c r="BO113" s="910"/>
      <c r="BP113" s="911"/>
      <c r="BQ113" s="879">
        <v>8633388</v>
      </c>
      <c r="BR113" s="880"/>
      <c r="BS113" s="880"/>
      <c r="BT113" s="880"/>
      <c r="BU113" s="880"/>
      <c r="BV113" s="880">
        <v>8140402</v>
      </c>
      <c r="BW113" s="880"/>
      <c r="BX113" s="880"/>
      <c r="BY113" s="880"/>
      <c r="BZ113" s="880"/>
      <c r="CA113" s="880">
        <v>7714786</v>
      </c>
      <c r="CB113" s="880"/>
      <c r="CC113" s="880"/>
      <c r="CD113" s="880"/>
      <c r="CE113" s="880"/>
      <c r="CF113" s="874">
        <v>2.4</v>
      </c>
      <c r="CG113" s="875"/>
      <c r="CH113" s="875"/>
      <c r="CI113" s="875"/>
      <c r="CJ113" s="875"/>
      <c r="CK113" s="905"/>
      <c r="CL113" s="906"/>
      <c r="CM113" s="876" t="s">
        <v>394</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236673</v>
      </c>
      <c r="DH113" s="880"/>
      <c r="DI113" s="880"/>
      <c r="DJ113" s="880"/>
      <c r="DK113" s="880"/>
      <c r="DL113" s="880">
        <v>64220</v>
      </c>
      <c r="DM113" s="880"/>
      <c r="DN113" s="880"/>
      <c r="DO113" s="880"/>
      <c r="DP113" s="880"/>
      <c r="DQ113" s="880" t="s">
        <v>102</v>
      </c>
      <c r="DR113" s="880"/>
      <c r="DS113" s="880"/>
      <c r="DT113" s="880"/>
      <c r="DU113" s="880"/>
      <c r="DV113" s="881" t="s">
        <v>102</v>
      </c>
      <c r="DW113" s="881"/>
      <c r="DX113" s="881"/>
      <c r="DY113" s="881"/>
      <c r="DZ113" s="882"/>
    </row>
    <row r="114" spans="1:130" s="189" customFormat="1" ht="26.25" customHeight="1">
      <c r="A114" s="921"/>
      <c r="B114" s="922"/>
      <c r="C114" s="910" t="s">
        <v>395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v>882193</v>
      </c>
      <c r="AB114" s="913"/>
      <c r="AC114" s="913"/>
      <c r="AD114" s="913"/>
      <c r="AE114" s="914"/>
      <c r="AF114" s="915">
        <v>939179</v>
      </c>
      <c r="AG114" s="913"/>
      <c r="AH114" s="913"/>
      <c r="AI114" s="913"/>
      <c r="AJ114" s="914"/>
      <c r="AK114" s="915">
        <v>946134</v>
      </c>
      <c r="AL114" s="913"/>
      <c r="AM114" s="913"/>
      <c r="AN114" s="913"/>
      <c r="AO114" s="914"/>
      <c r="AP114" s="916">
        <v>0.3</v>
      </c>
      <c r="AQ114" s="917"/>
      <c r="AR114" s="917"/>
      <c r="AS114" s="917"/>
      <c r="AT114" s="918"/>
      <c r="AU114" s="859"/>
      <c r="AV114" s="860"/>
      <c r="AW114" s="860"/>
      <c r="AX114" s="860"/>
      <c r="AY114" s="861"/>
      <c r="AZ114" s="909" t="s">
        <v>396</v>
      </c>
      <c r="BA114" s="910"/>
      <c r="BB114" s="910"/>
      <c r="BC114" s="910"/>
      <c r="BD114" s="910"/>
      <c r="BE114" s="910"/>
      <c r="BF114" s="910"/>
      <c r="BG114" s="910"/>
      <c r="BH114" s="910"/>
      <c r="BI114" s="910"/>
      <c r="BJ114" s="910"/>
      <c r="BK114" s="910"/>
      <c r="BL114" s="910"/>
      <c r="BM114" s="910"/>
      <c r="BN114" s="910"/>
      <c r="BO114" s="910"/>
      <c r="BP114" s="911"/>
      <c r="BQ114" s="879">
        <v>205628540</v>
      </c>
      <c r="BR114" s="880"/>
      <c r="BS114" s="880"/>
      <c r="BT114" s="880"/>
      <c r="BU114" s="880"/>
      <c r="BV114" s="880">
        <v>207733994</v>
      </c>
      <c r="BW114" s="880"/>
      <c r="BX114" s="880"/>
      <c r="BY114" s="880"/>
      <c r="BZ114" s="880"/>
      <c r="CA114" s="880">
        <v>192846607</v>
      </c>
      <c r="CB114" s="880"/>
      <c r="CC114" s="880"/>
      <c r="CD114" s="880"/>
      <c r="CE114" s="880"/>
      <c r="CF114" s="874">
        <v>60.3</v>
      </c>
      <c r="CG114" s="875"/>
      <c r="CH114" s="875"/>
      <c r="CI114" s="875"/>
      <c r="CJ114" s="875"/>
      <c r="CK114" s="905"/>
      <c r="CL114" s="906"/>
      <c r="CM114" s="876" t="s">
        <v>397</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2134458</v>
      </c>
      <c r="DH114" s="880"/>
      <c r="DI114" s="880"/>
      <c r="DJ114" s="880"/>
      <c r="DK114" s="880"/>
      <c r="DL114" s="880">
        <v>1870719</v>
      </c>
      <c r="DM114" s="880"/>
      <c r="DN114" s="880"/>
      <c r="DO114" s="880"/>
      <c r="DP114" s="880"/>
      <c r="DQ114" s="880">
        <v>1605036</v>
      </c>
      <c r="DR114" s="880"/>
      <c r="DS114" s="880"/>
      <c r="DT114" s="880"/>
      <c r="DU114" s="880"/>
      <c r="DV114" s="881">
        <v>0.5</v>
      </c>
      <c r="DW114" s="881"/>
      <c r="DX114" s="881"/>
      <c r="DY114" s="881"/>
      <c r="DZ114" s="882"/>
    </row>
    <row r="115" spans="1:130" s="189" customFormat="1" ht="26.25" customHeight="1">
      <c r="A115" s="921"/>
      <c r="B115" s="922"/>
      <c r="C115" s="910" t="s">
        <v>398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3467431</v>
      </c>
      <c r="AB115" s="913"/>
      <c r="AC115" s="913"/>
      <c r="AD115" s="913"/>
      <c r="AE115" s="914"/>
      <c r="AF115" s="915">
        <v>3427085</v>
      </c>
      <c r="AG115" s="913"/>
      <c r="AH115" s="913"/>
      <c r="AI115" s="913"/>
      <c r="AJ115" s="914"/>
      <c r="AK115" s="915">
        <v>3165313</v>
      </c>
      <c r="AL115" s="913"/>
      <c r="AM115" s="913"/>
      <c r="AN115" s="913"/>
      <c r="AO115" s="914"/>
      <c r="AP115" s="916">
        <v>1</v>
      </c>
      <c r="AQ115" s="917"/>
      <c r="AR115" s="917"/>
      <c r="AS115" s="917"/>
      <c r="AT115" s="918"/>
      <c r="AU115" s="859"/>
      <c r="AV115" s="860"/>
      <c r="AW115" s="860"/>
      <c r="AX115" s="860"/>
      <c r="AY115" s="861"/>
      <c r="AZ115" s="909" t="s">
        <v>399</v>
      </c>
      <c r="BA115" s="910"/>
      <c r="BB115" s="910"/>
      <c r="BC115" s="910"/>
      <c r="BD115" s="910"/>
      <c r="BE115" s="910"/>
      <c r="BF115" s="910"/>
      <c r="BG115" s="910"/>
      <c r="BH115" s="910"/>
      <c r="BI115" s="910"/>
      <c r="BJ115" s="910"/>
      <c r="BK115" s="910"/>
      <c r="BL115" s="910"/>
      <c r="BM115" s="910"/>
      <c r="BN115" s="910"/>
      <c r="BO115" s="910"/>
      <c r="BP115" s="911"/>
      <c r="BQ115" s="879">
        <v>5314509</v>
      </c>
      <c r="BR115" s="880"/>
      <c r="BS115" s="880"/>
      <c r="BT115" s="880"/>
      <c r="BU115" s="880"/>
      <c r="BV115" s="880">
        <v>4276500</v>
      </c>
      <c r="BW115" s="880"/>
      <c r="BX115" s="880"/>
      <c r="BY115" s="880"/>
      <c r="BZ115" s="880"/>
      <c r="CA115" s="880">
        <v>3312946</v>
      </c>
      <c r="CB115" s="880"/>
      <c r="CC115" s="880"/>
      <c r="CD115" s="880"/>
      <c r="CE115" s="880"/>
      <c r="CF115" s="874">
        <v>1</v>
      </c>
      <c r="CG115" s="875"/>
      <c r="CH115" s="875"/>
      <c r="CI115" s="875"/>
      <c r="CJ115" s="875"/>
      <c r="CK115" s="905"/>
      <c r="CL115" s="906"/>
      <c r="CM115" s="909" t="s">
        <v>400</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t="s">
        <v>102</v>
      </c>
      <c r="DH115" s="880"/>
      <c r="DI115" s="880"/>
      <c r="DJ115" s="880"/>
      <c r="DK115" s="880"/>
      <c r="DL115" s="880" t="s">
        <v>102</v>
      </c>
      <c r="DM115" s="880"/>
      <c r="DN115" s="880"/>
      <c r="DO115" s="880"/>
      <c r="DP115" s="880"/>
      <c r="DQ115" s="880" t="s">
        <v>102</v>
      </c>
      <c r="DR115" s="880"/>
      <c r="DS115" s="880"/>
      <c r="DT115" s="880"/>
      <c r="DU115" s="880"/>
      <c r="DV115" s="881" t="s">
        <v>102</v>
      </c>
      <c r="DW115" s="881"/>
      <c r="DX115" s="881"/>
      <c r="DY115" s="881"/>
      <c r="DZ115" s="882"/>
    </row>
    <row r="116" spans="1:130" s="189" customFormat="1" ht="26.25" customHeight="1">
      <c r="A116" s="923"/>
      <c r="B116" s="924"/>
      <c r="C116" s="931" t="s">
        <v>401</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8185</v>
      </c>
      <c r="AB116" s="913"/>
      <c r="AC116" s="913"/>
      <c r="AD116" s="913"/>
      <c r="AE116" s="914"/>
      <c r="AF116" s="915">
        <v>697</v>
      </c>
      <c r="AG116" s="913"/>
      <c r="AH116" s="913"/>
      <c r="AI116" s="913"/>
      <c r="AJ116" s="914"/>
      <c r="AK116" s="915">
        <v>8144</v>
      </c>
      <c r="AL116" s="913"/>
      <c r="AM116" s="913"/>
      <c r="AN116" s="913"/>
      <c r="AO116" s="914"/>
      <c r="AP116" s="916">
        <v>0</v>
      </c>
      <c r="AQ116" s="917"/>
      <c r="AR116" s="917"/>
      <c r="AS116" s="917"/>
      <c r="AT116" s="918"/>
      <c r="AU116" s="859"/>
      <c r="AV116" s="860"/>
      <c r="AW116" s="860"/>
      <c r="AX116" s="860"/>
      <c r="AY116" s="861"/>
      <c r="AZ116" s="909" t="s">
        <v>402</v>
      </c>
      <c r="BA116" s="910"/>
      <c r="BB116" s="910"/>
      <c r="BC116" s="910"/>
      <c r="BD116" s="910"/>
      <c r="BE116" s="910"/>
      <c r="BF116" s="910"/>
      <c r="BG116" s="910"/>
      <c r="BH116" s="910"/>
      <c r="BI116" s="910"/>
      <c r="BJ116" s="910"/>
      <c r="BK116" s="910"/>
      <c r="BL116" s="910"/>
      <c r="BM116" s="910"/>
      <c r="BN116" s="910"/>
      <c r="BO116" s="910"/>
      <c r="BP116" s="911"/>
      <c r="BQ116" s="879" t="s">
        <v>102</v>
      </c>
      <c r="BR116" s="880"/>
      <c r="BS116" s="880"/>
      <c r="BT116" s="880"/>
      <c r="BU116" s="880"/>
      <c r="BV116" s="880" t="s">
        <v>102</v>
      </c>
      <c r="BW116" s="880"/>
      <c r="BX116" s="880"/>
      <c r="BY116" s="880"/>
      <c r="BZ116" s="880"/>
      <c r="CA116" s="880" t="s">
        <v>102</v>
      </c>
      <c r="CB116" s="880"/>
      <c r="CC116" s="880"/>
      <c r="CD116" s="880"/>
      <c r="CE116" s="880"/>
      <c r="CF116" s="874" t="s">
        <v>102</v>
      </c>
      <c r="CG116" s="875"/>
      <c r="CH116" s="875"/>
      <c r="CI116" s="875"/>
      <c r="CJ116" s="875"/>
      <c r="CK116" s="905"/>
      <c r="CL116" s="906"/>
      <c r="CM116" s="876" t="s">
        <v>403</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102</v>
      </c>
      <c r="DH116" s="880"/>
      <c r="DI116" s="880"/>
      <c r="DJ116" s="880"/>
      <c r="DK116" s="880"/>
      <c r="DL116" s="880" t="s">
        <v>102</v>
      </c>
      <c r="DM116" s="880"/>
      <c r="DN116" s="880"/>
      <c r="DO116" s="880"/>
      <c r="DP116" s="880"/>
      <c r="DQ116" s="880" t="s">
        <v>102</v>
      </c>
      <c r="DR116" s="880"/>
      <c r="DS116" s="880"/>
      <c r="DT116" s="880"/>
      <c r="DU116" s="880"/>
      <c r="DV116" s="881" t="s">
        <v>102</v>
      </c>
      <c r="DW116" s="881"/>
      <c r="DX116" s="881"/>
      <c r="DY116" s="881"/>
      <c r="DZ116" s="882"/>
    </row>
    <row r="117" spans="1:130" s="189" customFormat="1" ht="26.25" customHeight="1">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404</v>
      </c>
      <c r="Z117" s="844"/>
      <c r="AA117" s="956">
        <v>109017377</v>
      </c>
      <c r="AB117" s="926"/>
      <c r="AC117" s="926"/>
      <c r="AD117" s="926"/>
      <c r="AE117" s="927"/>
      <c r="AF117" s="925">
        <v>108630910</v>
      </c>
      <c r="AG117" s="926"/>
      <c r="AH117" s="926"/>
      <c r="AI117" s="926"/>
      <c r="AJ117" s="927"/>
      <c r="AK117" s="925">
        <v>114501832</v>
      </c>
      <c r="AL117" s="926"/>
      <c r="AM117" s="926"/>
      <c r="AN117" s="926"/>
      <c r="AO117" s="927"/>
      <c r="AP117" s="928"/>
      <c r="AQ117" s="929"/>
      <c r="AR117" s="929"/>
      <c r="AS117" s="929"/>
      <c r="AT117" s="930"/>
      <c r="AU117" s="859"/>
      <c r="AV117" s="860"/>
      <c r="AW117" s="860"/>
      <c r="AX117" s="860"/>
      <c r="AY117" s="861"/>
      <c r="AZ117" s="955" t="s">
        <v>405</v>
      </c>
      <c r="BA117" s="931"/>
      <c r="BB117" s="931"/>
      <c r="BC117" s="931"/>
      <c r="BD117" s="931"/>
      <c r="BE117" s="931"/>
      <c r="BF117" s="931"/>
      <c r="BG117" s="931"/>
      <c r="BH117" s="931"/>
      <c r="BI117" s="931"/>
      <c r="BJ117" s="931"/>
      <c r="BK117" s="931"/>
      <c r="BL117" s="931"/>
      <c r="BM117" s="931"/>
      <c r="BN117" s="931"/>
      <c r="BO117" s="931"/>
      <c r="BP117" s="932"/>
      <c r="BQ117" s="945" t="s">
        <v>102</v>
      </c>
      <c r="BR117" s="946"/>
      <c r="BS117" s="946"/>
      <c r="BT117" s="946"/>
      <c r="BU117" s="946"/>
      <c r="BV117" s="946" t="s">
        <v>102</v>
      </c>
      <c r="BW117" s="946"/>
      <c r="BX117" s="946"/>
      <c r="BY117" s="946"/>
      <c r="BZ117" s="946"/>
      <c r="CA117" s="946" t="s">
        <v>102</v>
      </c>
      <c r="CB117" s="946"/>
      <c r="CC117" s="946"/>
      <c r="CD117" s="946"/>
      <c r="CE117" s="946"/>
      <c r="CF117" s="874" t="s">
        <v>102</v>
      </c>
      <c r="CG117" s="875"/>
      <c r="CH117" s="875"/>
      <c r="CI117" s="875"/>
      <c r="CJ117" s="875"/>
      <c r="CK117" s="905"/>
      <c r="CL117" s="906"/>
      <c r="CM117" s="876" t="s">
        <v>406</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102</v>
      </c>
      <c r="DH117" s="880"/>
      <c r="DI117" s="880"/>
      <c r="DJ117" s="880"/>
      <c r="DK117" s="880"/>
      <c r="DL117" s="880" t="s">
        <v>102</v>
      </c>
      <c r="DM117" s="880"/>
      <c r="DN117" s="880"/>
      <c r="DO117" s="880"/>
      <c r="DP117" s="880"/>
      <c r="DQ117" s="880" t="s">
        <v>102</v>
      </c>
      <c r="DR117" s="880"/>
      <c r="DS117" s="880"/>
      <c r="DT117" s="880"/>
      <c r="DU117" s="880"/>
      <c r="DV117" s="881" t="s">
        <v>102</v>
      </c>
      <c r="DW117" s="881"/>
      <c r="DX117" s="881"/>
      <c r="DY117" s="881"/>
      <c r="DZ117" s="882"/>
    </row>
    <row r="118" spans="1:130" s="189" customFormat="1" ht="26.25" customHeight="1">
      <c r="A118" s="864" t="s">
        <v>379</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377</v>
      </c>
      <c r="AB118" s="843"/>
      <c r="AC118" s="843"/>
      <c r="AD118" s="843"/>
      <c r="AE118" s="844"/>
      <c r="AF118" s="842" t="s">
        <v>277</v>
      </c>
      <c r="AG118" s="843"/>
      <c r="AH118" s="843"/>
      <c r="AI118" s="843"/>
      <c r="AJ118" s="844"/>
      <c r="AK118" s="842" t="s">
        <v>276</v>
      </c>
      <c r="AL118" s="843"/>
      <c r="AM118" s="843"/>
      <c r="AN118" s="843"/>
      <c r="AO118" s="844"/>
      <c r="AP118" s="950" t="s">
        <v>378</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407</v>
      </c>
      <c r="BP118" s="954"/>
      <c r="BQ118" s="945">
        <v>1428637754</v>
      </c>
      <c r="BR118" s="946"/>
      <c r="BS118" s="946"/>
      <c r="BT118" s="946"/>
      <c r="BU118" s="946"/>
      <c r="BV118" s="946">
        <v>1453799182</v>
      </c>
      <c r="BW118" s="946"/>
      <c r="BX118" s="946"/>
      <c r="BY118" s="946"/>
      <c r="BZ118" s="946"/>
      <c r="CA118" s="946">
        <v>1439945504</v>
      </c>
      <c r="CB118" s="946"/>
      <c r="CC118" s="946"/>
      <c r="CD118" s="946"/>
      <c r="CE118" s="946"/>
      <c r="CF118" s="947"/>
      <c r="CG118" s="948"/>
      <c r="CH118" s="948"/>
      <c r="CI118" s="948"/>
      <c r="CJ118" s="949"/>
      <c r="CK118" s="905"/>
      <c r="CL118" s="906"/>
      <c r="CM118" s="876" t="s">
        <v>408</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102</v>
      </c>
      <c r="DH118" s="880"/>
      <c r="DI118" s="880"/>
      <c r="DJ118" s="880"/>
      <c r="DK118" s="880"/>
      <c r="DL118" s="880" t="s">
        <v>102</v>
      </c>
      <c r="DM118" s="880"/>
      <c r="DN118" s="880"/>
      <c r="DO118" s="880"/>
      <c r="DP118" s="880"/>
      <c r="DQ118" s="880" t="s">
        <v>102</v>
      </c>
      <c r="DR118" s="880"/>
      <c r="DS118" s="880"/>
      <c r="DT118" s="880"/>
      <c r="DU118" s="880"/>
      <c r="DV118" s="881" t="s">
        <v>102</v>
      </c>
      <c r="DW118" s="881"/>
      <c r="DX118" s="881"/>
      <c r="DY118" s="881"/>
      <c r="DZ118" s="882"/>
    </row>
    <row r="119" spans="1:130" s="189" customFormat="1" ht="26.25" customHeight="1">
      <c r="A119" s="934" t="s">
        <v>382</v>
      </c>
      <c r="B119" s="904"/>
      <c r="C119" s="883" t="s">
        <v>383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102</v>
      </c>
      <c r="AB119" s="850"/>
      <c r="AC119" s="850"/>
      <c r="AD119" s="850"/>
      <c r="AE119" s="851"/>
      <c r="AF119" s="852" t="s">
        <v>102</v>
      </c>
      <c r="AG119" s="850"/>
      <c r="AH119" s="850"/>
      <c r="AI119" s="850"/>
      <c r="AJ119" s="851"/>
      <c r="AK119" s="852" t="s">
        <v>102</v>
      </c>
      <c r="AL119" s="850"/>
      <c r="AM119" s="850"/>
      <c r="AN119" s="850"/>
      <c r="AO119" s="851"/>
      <c r="AP119" s="853" t="s">
        <v>102</v>
      </c>
      <c r="AQ119" s="854"/>
      <c r="AR119" s="854"/>
      <c r="AS119" s="854"/>
      <c r="AT119" s="855"/>
      <c r="AU119" s="937" t="s">
        <v>409</v>
      </c>
      <c r="AV119" s="938"/>
      <c r="AW119" s="938"/>
      <c r="AX119" s="938"/>
      <c r="AY119" s="939"/>
      <c r="AZ119" s="900" t="s">
        <v>410</v>
      </c>
      <c r="BA119" s="847"/>
      <c r="BB119" s="847"/>
      <c r="BC119" s="847"/>
      <c r="BD119" s="847"/>
      <c r="BE119" s="847"/>
      <c r="BF119" s="847"/>
      <c r="BG119" s="847"/>
      <c r="BH119" s="847"/>
      <c r="BI119" s="847"/>
      <c r="BJ119" s="847"/>
      <c r="BK119" s="847"/>
      <c r="BL119" s="847"/>
      <c r="BM119" s="847"/>
      <c r="BN119" s="847"/>
      <c r="BO119" s="847"/>
      <c r="BP119" s="848"/>
      <c r="BQ119" s="886">
        <v>99043561</v>
      </c>
      <c r="BR119" s="887"/>
      <c r="BS119" s="887"/>
      <c r="BT119" s="887"/>
      <c r="BU119" s="887"/>
      <c r="BV119" s="887">
        <v>90019360</v>
      </c>
      <c r="BW119" s="887"/>
      <c r="BX119" s="887"/>
      <c r="BY119" s="887"/>
      <c r="BZ119" s="887"/>
      <c r="CA119" s="887">
        <v>87928472</v>
      </c>
      <c r="CB119" s="887"/>
      <c r="CC119" s="887"/>
      <c r="CD119" s="887"/>
      <c r="CE119" s="887"/>
      <c r="CF119" s="901">
        <v>27.5</v>
      </c>
      <c r="CG119" s="902"/>
      <c r="CH119" s="902"/>
      <c r="CI119" s="902"/>
      <c r="CJ119" s="902"/>
      <c r="CK119" s="907"/>
      <c r="CL119" s="908"/>
      <c r="CM119" s="957" t="s">
        <v>411</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t="s">
        <v>102</v>
      </c>
      <c r="DH119" s="880"/>
      <c r="DI119" s="880"/>
      <c r="DJ119" s="880"/>
      <c r="DK119" s="880"/>
      <c r="DL119" s="880" t="s">
        <v>102</v>
      </c>
      <c r="DM119" s="880"/>
      <c r="DN119" s="880"/>
      <c r="DO119" s="880"/>
      <c r="DP119" s="880"/>
      <c r="DQ119" s="880" t="s">
        <v>102</v>
      </c>
      <c r="DR119" s="880"/>
      <c r="DS119" s="880"/>
      <c r="DT119" s="880"/>
      <c r="DU119" s="880"/>
      <c r="DV119" s="881" t="s">
        <v>102</v>
      </c>
      <c r="DW119" s="881"/>
      <c r="DX119" s="881"/>
      <c r="DY119" s="881"/>
      <c r="DZ119" s="882"/>
    </row>
    <row r="120" spans="1:130" s="189" customFormat="1" ht="26.25" customHeight="1">
      <c r="A120" s="935"/>
      <c r="B120" s="906"/>
      <c r="C120" s="876" t="s">
        <v>387</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102</v>
      </c>
      <c r="AB120" s="913"/>
      <c r="AC120" s="913"/>
      <c r="AD120" s="913"/>
      <c r="AE120" s="914"/>
      <c r="AF120" s="915" t="s">
        <v>102</v>
      </c>
      <c r="AG120" s="913"/>
      <c r="AH120" s="913"/>
      <c r="AI120" s="913"/>
      <c r="AJ120" s="914"/>
      <c r="AK120" s="915" t="s">
        <v>102</v>
      </c>
      <c r="AL120" s="913"/>
      <c r="AM120" s="913"/>
      <c r="AN120" s="913"/>
      <c r="AO120" s="914"/>
      <c r="AP120" s="916" t="s">
        <v>102</v>
      </c>
      <c r="AQ120" s="917"/>
      <c r="AR120" s="917"/>
      <c r="AS120" s="917"/>
      <c r="AT120" s="918"/>
      <c r="AU120" s="940"/>
      <c r="AV120" s="941"/>
      <c r="AW120" s="941"/>
      <c r="AX120" s="941"/>
      <c r="AY120" s="942"/>
      <c r="AZ120" s="909" t="s">
        <v>412</v>
      </c>
      <c r="BA120" s="910"/>
      <c r="BB120" s="910"/>
      <c r="BC120" s="910"/>
      <c r="BD120" s="910"/>
      <c r="BE120" s="910"/>
      <c r="BF120" s="910"/>
      <c r="BG120" s="910"/>
      <c r="BH120" s="910"/>
      <c r="BI120" s="910"/>
      <c r="BJ120" s="910"/>
      <c r="BK120" s="910"/>
      <c r="BL120" s="910"/>
      <c r="BM120" s="910"/>
      <c r="BN120" s="910"/>
      <c r="BO120" s="910"/>
      <c r="BP120" s="911"/>
      <c r="BQ120" s="879">
        <v>12030139</v>
      </c>
      <c r="BR120" s="880"/>
      <c r="BS120" s="880"/>
      <c r="BT120" s="880"/>
      <c r="BU120" s="880"/>
      <c r="BV120" s="880">
        <v>11256641</v>
      </c>
      <c r="BW120" s="880"/>
      <c r="BX120" s="880"/>
      <c r="BY120" s="880"/>
      <c r="BZ120" s="880"/>
      <c r="CA120" s="880">
        <v>8293210</v>
      </c>
      <c r="CB120" s="880"/>
      <c r="CC120" s="880"/>
      <c r="CD120" s="880"/>
      <c r="CE120" s="880"/>
      <c r="CF120" s="874">
        <v>2.6</v>
      </c>
      <c r="CG120" s="875"/>
      <c r="CH120" s="875"/>
      <c r="CI120" s="875"/>
      <c r="CJ120" s="875"/>
      <c r="CK120" s="966" t="s">
        <v>413</v>
      </c>
      <c r="CL120" s="967"/>
      <c r="CM120" s="967"/>
      <c r="CN120" s="967"/>
      <c r="CO120" s="968"/>
      <c r="CP120" s="974" t="s">
        <v>362</v>
      </c>
      <c r="CQ120" s="975"/>
      <c r="CR120" s="975"/>
      <c r="CS120" s="975"/>
      <c r="CT120" s="975"/>
      <c r="CU120" s="975"/>
      <c r="CV120" s="975"/>
      <c r="CW120" s="975"/>
      <c r="CX120" s="975"/>
      <c r="CY120" s="975"/>
      <c r="CZ120" s="975"/>
      <c r="DA120" s="975"/>
      <c r="DB120" s="975"/>
      <c r="DC120" s="975"/>
      <c r="DD120" s="975"/>
      <c r="DE120" s="975"/>
      <c r="DF120" s="976"/>
      <c r="DG120" s="886">
        <v>1568063</v>
      </c>
      <c r="DH120" s="887"/>
      <c r="DI120" s="887"/>
      <c r="DJ120" s="887"/>
      <c r="DK120" s="887"/>
      <c r="DL120" s="887">
        <v>2849280</v>
      </c>
      <c r="DM120" s="887"/>
      <c r="DN120" s="887"/>
      <c r="DO120" s="887"/>
      <c r="DP120" s="887"/>
      <c r="DQ120" s="887">
        <v>3263014</v>
      </c>
      <c r="DR120" s="887"/>
      <c r="DS120" s="887"/>
      <c r="DT120" s="887"/>
      <c r="DU120" s="887"/>
      <c r="DV120" s="888">
        <v>1</v>
      </c>
      <c r="DW120" s="888"/>
      <c r="DX120" s="888"/>
      <c r="DY120" s="888"/>
      <c r="DZ120" s="889"/>
    </row>
    <row r="121" spans="1:130" s="189" customFormat="1" ht="26.25" customHeight="1">
      <c r="A121" s="935"/>
      <c r="B121" s="906"/>
      <c r="C121" s="963" t="s">
        <v>414</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3126459</v>
      </c>
      <c r="AB121" s="913"/>
      <c r="AC121" s="913"/>
      <c r="AD121" s="913"/>
      <c r="AE121" s="914"/>
      <c r="AF121" s="915">
        <v>3078677</v>
      </c>
      <c r="AG121" s="913"/>
      <c r="AH121" s="913"/>
      <c r="AI121" s="913"/>
      <c r="AJ121" s="914"/>
      <c r="AK121" s="915">
        <v>2888963</v>
      </c>
      <c r="AL121" s="913"/>
      <c r="AM121" s="913"/>
      <c r="AN121" s="913"/>
      <c r="AO121" s="914"/>
      <c r="AP121" s="916">
        <v>0.9</v>
      </c>
      <c r="AQ121" s="917"/>
      <c r="AR121" s="917"/>
      <c r="AS121" s="917"/>
      <c r="AT121" s="918"/>
      <c r="AU121" s="940"/>
      <c r="AV121" s="941"/>
      <c r="AW121" s="941"/>
      <c r="AX121" s="941"/>
      <c r="AY121" s="942"/>
      <c r="AZ121" s="955" t="s">
        <v>415</v>
      </c>
      <c r="BA121" s="931"/>
      <c r="BB121" s="931"/>
      <c r="BC121" s="931"/>
      <c r="BD121" s="931"/>
      <c r="BE121" s="931"/>
      <c r="BF121" s="931"/>
      <c r="BG121" s="931"/>
      <c r="BH121" s="931"/>
      <c r="BI121" s="931"/>
      <c r="BJ121" s="931"/>
      <c r="BK121" s="931"/>
      <c r="BL121" s="931"/>
      <c r="BM121" s="931"/>
      <c r="BN121" s="931"/>
      <c r="BO121" s="931"/>
      <c r="BP121" s="932"/>
      <c r="BQ121" s="945">
        <v>714326341</v>
      </c>
      <c r="BR121" s="946"/>
      <c r="BS121" s="946"/>
      <c r="BT121" s="946"/>
      <c r="BU121" s="946"/>
      <c r="BV121" s="946">
        <v>728518437</v>
      </c>
      <c r="BW121" s="946"/>
      <c r="BX121" s="946"/>
      <c r="BY121" s="946"/>
      <c r="BZ121" s="946"/>
      <c r="CA121" s="946">
        <v>757508375</v>
      </c>
      <c r="CB121" s="946"/>
      <c r="CC121" s="946"/>
      <c r="CD121" s="946"/>
      <c r="CE121" s="946"/>
      <c r="CF121" s="977">
        <v>236.8</v>
      </c>
      <c r="CG121" s="978"/>
      <c r="CH121" s="978"/>
      <c r="CI121" s="978"/>
      <c r="CJ121" s="978"/>
      <c r="CK121" s="969"/>
      <c r="CL121" s="970"/>
      <c r="CM121" s="970"/>
      <c r="CN121" s="970"/>
      <c r="CO121" s="971"/>
      <c r="CP121" s="960" t="s">
        <v>361</v>
      </c>
      <c r="CQ121" s="961"/>
      <c r="CR121" s="961"/>
      <c r="CS121" s="961"/>
      <c r="CT121" s="961"/>
      <c r="CU121" s="961"/>
      <c r="CV121" s="961"/>
      <c r="CW121" s="961"/>
      <c r="CX121" s="961"/>
      <c r="CY121" s="961"/>
      <c r="CZ121" s="961"/>
      <c r="DA121" s="961"/>
      <c r="DB121" s="961"/>
      <c r="DC121" s="961"/>
      <c r="DD121" s="961"/>
      <c r="DE121" s="961"/>
      <c r="DF121" s="962"/>
      <c r="DG121" s="879">
        <v>859411</v>
      </c>
      <c r="DH121" s="880"/>
      <c r="DI121" s="880"/>
      <c r="DJ121" s="880"/>
      <c r="DK121" s="880"/>
      <c r="DL121" s="880">
        <v>666324</v>
      </c>
      <c r="DM121" s="880"/>
      <c r="DN121" s="880"/>
      <c r="DO121" s="880"/>
      <c r="DP121" s="880"/>
      <c r="DQ121" s="880">
        <v>529413</v>
      </c>
      <c r="DR121" s="880"/>
      <c r="DS121" s="880"/>
      <c r="DT121" s="880"/>
      <c r="DU121" s="880"/>
      <c r="DV121" s="881">
        <v>0.2</v>
      </c>
      <c r="DW121" s="881"/>
      <c r="DX121" s="881"/>
      <c r="DY121" s="881"/>
      <c r="DZ121" s="882"/>
    </row>
    <row r="122" spans="1:130" s="189" customFormat="1" ht="26.25" customHeight="1">
      <c r="A122" s="935"/>
      <c r="B122" s="906"/>
      <c r="C122" s="876" t="s">
        <v>397</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146921</v>
      </c>
      <c r="AB122" s="913"/>
      <c r="AC122" s="913"/>
      <c r="AD122" s="913"/>
      <c r="AE122" s="914"/>
      <c r="AF122" s="915">
        <v>165467</v>
      </c>
      <c r="AG122" s="913"/>
      <c r="AH122" s="913"/>
      <c r="AI122" s="913"/>
      <c r="AJ122" s="914"/>
      <c r="AK122" s="915">
        <v>108330</v>
      </c>
      <c r="AL122" s="913"/>
      <c r="AM122" s="913"/>
      <c r="AN122" s="913"/>
      <c r="AO122" s="914"/>
      <c r="AP122" s="916">
        <v>0</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416</v>
      </c>
      <c r="BP122" s="954"/>
      <c r="BQ122" s="990">
        <v>825400041</v>
      </c>
      <c r="BR122" s="991"/>
      <c r="BS122" s="991"/>
      <c r="BT122" s="991"/>
      <c r="BU122" s="991"/>
      <c r="BV122" s="991">
        <v>829794438</v>
      </c>
      <c r="BW122" s="991"/>
      <c r="BX122" s="991"/>
      <c r="BY122" s="991"/>
      <c r="BZ122" s="991"/>
      <c r="CA122" s="991">
        <v>853730057</v>
      </c>
      <c r="CB122" s="991"/>
      <c r="CC122" s="991"/>
      <c r="CD122" s="991"/>
      <c r="CE122" s="991"/>
      <c r="CF122" s="947"/>
      <c r="CG122" s="948"/>
      <c r="CH122" s="948"/>
      <c r="CI122" s="948"/>
      <c r="CJ122" s="949"/>
      <c r="CK122" s="969"/>
      <c r="CL122" s="970"/>
      <c r="CM122" s="970"/>
      <c r="CN122" s="970"/>
      <c r="CO122" s="971"/>
      <c r="CP122" s="960" t="s">
        <v>355</v>
      </c>
      <c r="CQ122" s="961"/>
      <c r="CR122" s="961"/>
      <c r="CS122" s="961"/>
      <c r="CT122" s="961"/>
      <c r="CU122" s="961"/>
      <c r="CV122" s="961"/>
      <c r="CW122" s="961"/>
      <c r="CX122" s="961"/>
      <c r="CY122" s="961"/>
      <c r="CZ122" s="961"/>
      <c r="DA122" s="961"/>
      <c r="DB122" s="961"/>
      <c r="DC122" s="961"/>
      <c r="DD122" s="961"/>
      <c r="DE122" s="961"/>
      <c r="DF122" s="962"/>
      <c r="DG122" s="879">
        <v>30695</v>
      </c>
      <c r="DH122" s="880"/>
      <c r="DI122" s="880"/>
      <c r="DJ122" s="880"/>
      <c r="DK122" s="880"/>
      <c r="DL122" s="880">
        <v>23424</v>
      </c>
      <c r="DM122" s="880"/>
      <c r="DN122" s="880"/>
      <c r="DO122" s="880"/>
      <c r="DP122" s="880"/>
      <c r="DQ122" s="880">
        <v>18638</v>
      </c>
      <c r="DR122" s="880"/>
      <c r="DS122" s="880"/>
      <c r="DT122" s="880"/>
      <c r="DU122" s="880"/>
      <c r="DV122" s="881">
        <v>0</v>
      </c>
      <c r="DW122" s="881"/>
      <c r="DX122" s="881"/>
      <c r="DY122" s="881"/>
      <c r="DZ122" s="882"/>
    </row>
    <row r="123" spans="1:130" s="189" customFormat="1" ht="26.25" customHeight="1" thickBot="1">
      <c r="A123" s="935"/>
      <c r="B123" s="906"/>
      <c r="C123" s="876" t="s">
        <v>403</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102</v>
      </c>
      <c r="AB123" s="913"/>
      <c r="AC123" s="913"/>
      <c r="AD123" s="913"/>
      <c r="AE123" s="914"/>
      <c r="AF123" s="915" t="s">
        <v>102</v>
      </c>
      <c r="AG123" s="913"/>
      <c r="AH123" s="913"/>
      <c r="AI123" s="913"/>
      <c r="AJ123" s="914"/>
      <c r="AK123" s="915" t="s">
        <v>102</v>
      </c>
      <c r="AL123" s="913"/>
      <c r="AM123" s="913"/>
      <c r="AN123" s="913"/>
      <c r="AO123" s="914"/>
      <c r="AP123" s="916" t="s">
        <v>102</v>
      </c>
      <c r="AQ123" s="917"/>
      <c r="AR123" s="917"/>
      <c r="AS123" s="917"/>
      <c r="AT123" s="918"/>
      <c r="AU123" s="987" t="s">
        <v>417</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185.9</v>
      </c>
      <c r="BR123" s="983"/>
      <c r="BS123" s="983"/>
      <c r="BT123" s="983"/>
      <c r="BU123" s="983"/>
      <c r="BV123" s="983">
        <v>192.1</v>
      </c>
      <c r="BW123" s="983"/>
      <c r="BX123" s="983"/>
      <c r="BY123" s="983"/>
      <c r="BZ123" s="983"/>
      <c r="CA123" s="983">
        <v>183.2</v>
      </c>
      <c r="CB123" s="983"/>
      <c r="CC123" s="983"/>
      <c r="CD123" s="983"/>
      <c r="CE123" s="983"/>
      <c r="CF123" s="984"/>
      <c r="CG123" s="985"/>
      <c r="CH123" s="985"/>
      <c r="CI123" s="985"/>
      <c r="CJ123" s="986"/>
      <c r="CK123" s="969"/>
      <c r="CL123" s="970"/>
      <c r="CM123" s="970"/>
      <c r="CN123" s="970"/>
      <c r="CO123" s="971"/>
      <c r="CP123" s="960" t="s">
        <v>359</v>
      </c>
      <c r="CQ123" s="961"/>
      <c r="CR123" s="961"/>
      <c r="CS123" s="961"/>
      <c r="CT123" s="961"/>
      <c r="CU123" s="961"/>
      <c r="CV123" s="961"/>
      <c r="CW123" s="961"/>
      <c r="CX123" s="961"/>
      <c r="CY123" s="961"/>
      <c r="CZ123" s="961"/>
      <c r="DA123" s="961"/>
      <c r="DB123" s="961"/>
      <c r="DC123" s="961"/>
      <c r="DD123" s="961"/>
      <c r="DE123" s="961"/>
      <c r="DF123" s="962"/>
      <c r="DG123" s="879">
        <v>22007</v>
      </c>
      <c r="DH123" s="880"/>
      <c r="DI123" s="880"/>
      <c r="DJ123" s="880"/>
      <c r="DK123" s="880"/>
      <c r="DL123" s="880">
        <v>11477</v>
      </c>
      <c r="DM123" s="880"/>
      <c r="DN123" s="880"/>
      <c r="DO123" s="880"/>
      <c r="DP123" s="880"/>
      <c r="DQ123" s="880">
        <v>1515</v>
      </c>
      <c r="DR123" s="880"/>
      <c r="DS123" s="880"/>
      <c r="DT123" s="880"/>
      <c r="DU123" s="880"/>
      <c r="DV123" s="881">
        <v>0</v>
      </c>
      <c r="DW123" s="881"/>
      <c r="DX123" s="881"/>
      <c r="DY123" s="881"/>
      <c r="DZ123" s="882"/>
    </row>
    <row r="124" spans="1:130" s="189" customFormat="1" ht="26.25" customHeight="1">
      <c r="A124" s="935"/>
      <c r="B124" s="906"/>
      <c r="C124" s="876" t="s">
        <v>406</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102</v>
      </c>
      <c r="AB124" s="913"/>
      <c r="AC124" s="913"/>
      <c r="AD124" s="913"/>
      <c r="AE124" s="914"/>
      <c r="AF124" s="915" t="s">
        <v>102</v>
      </c>
      <c r="AG124" s="913"/>
      <c r="AH124" s="913"/>
      <c r="AI124" s="913"/>
      <c r="AJ124" s="914"/>
      <c r="AK124" s="915" t="s">
        <v>102</v>
      </c>
      <c r="AL124" s="913"/>
      <c r="AM124" s="913"/>
      <c r="AN124" s="913"/>
      <c r="AO124" s="914"/>
      <c r="AP124" s="916" t="s">
        <v>102</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418</v>
      </c>
      <c r="CQ124" s="980"/>
      <c r="CR124" s="980"/>
      <c r="CS124" s="980"/>
      <c r="CT124" s="980"/>
      <c r="CU124" s="980"/>
      <c r="CV124" s="980"/>
      <c r="CW124" s="980"/>
      <c r="CX124" s="980"/>
      <c r="CY124" s="980"/>
      <c r="CZ124" s="980"/>
      <c r="DA124" s="980"/>
      <c r="DB124" s="980"/>
      <c r="DC124" s="980"/>
      <c r="DD124" s="980"/>
      <c r="DE124" s="980"/>
      <c r="DF124" s="981"/>
      <c r="DG124" s="945" t="s">
        <v>102</v>
      </c>
      <c r="DH124" s="946"/>
      <c r="DI124" s="946"/>
      <c r="DJ124" s="946"/>
      <c r="DK124" s="946"/>
      <c r="DL124" s="946" t="s">
        <v>102</v>
      </c>
      <c r="DM124" s="946"/>
      <c r="DN124" s="946"/>
      <c r="DO124" s="946"/>
      <c r="DP124" s="946"/>
      <c r="DQ124" s="946" t="s">
        <v>102</v>
      </c>
      <c r="DR124" s="946"/>
      <c r="DS124" s="946"/>
      <c r="DT124" s="946"/>
      <c r="DU124" s="946"/>
      <c r="DV124" s="995" t="s">
        <v>102</v>
      </c>
      <c r="DW124" s="995"/>
      <c r="DX124" s="995"/>
      <c r="DY124" s="995"/>
      <c r="DZ124" s="996"/>
    </row>
    <row r="125" spans="1:130" s="189" customFormat="1" ht="26.25" customHeight="1" thickBot="1">
      <c r="A125" s="935"/>
      <c r="B125" s="906"/>
      <c r="C125" s="876" t="s">
        <v>408</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102</v>
      </c>
      <c r="AB125" s="913"/>
      <c r="AC125" s="913"/>
      <c r="AD125" s="913"/>
      <c r="AE125" s="914"/>
      <c r="AF125" s="915" t="s">
        <v>102</v>
      </c>
      <c r="AG125" s="913"/>
      <c r="AH125" s="913"/>
      <c r="AI125" s="913"/>
      <c r="AJ125" s="914"/>
      <c r="AK125" s="915" t="s">
        <v>102</v>
      </c>
      <c r="AL125" s="913"/>
      <c r="AM125" s="913"/>
      <c r="AN125" s="913"/>
      <c r="AO125" s="914"/>
      <c r="AP125" s="916" t="s">
        <v>102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419</v>
      </c>
      <c r="CL125" s="967"/>
      <c r="CM125" s="967"/>
      <c r="CN125" s="967"/>
      <c r="CO125" s="968"/>
      <c r="CP125" s="900" t="s">
        <v>420</v>
      </c>
      <c r="CQ125" s="847"/>
      <c r="CR125" s="847"/>
      <c r="CS125" s="847"/>
      <c r="CT125" s="847"/>
      <c r="CU125" s="847"/>
      <c r="CV125" s="847"/>
      <c r="CW125" s="847"/>
      <c r="CX125" s="847"/>
      <c r="CY125" s="847"/>
      <c r="CZ125" s="847"/>
      <c r="DA125" s="847"/>
      <c r="DB125" s="847"/>
      <c r="DC125" s="847"/>
      <c r="DD125" s="847"/>
      <c r="DE125" s="847"/>
      <c r="DF125" s="848"/>
      <c r="DG125" s="886" t="s">
        <v>102</v>
      </c>
      <c r="DH125" s="887"/>
      <c r="DI125" s="887"/>
      <c r="DJ125" s="887"/>
      <c r="DK125" s="887"/>
      <c r="DL125" s="887" t="s">
        <v>102</v>
      </c>
      <c r="DM125" s="887"/>
      <c r="DN125" s="887"/>
      <c r="DO125" s="887"/>
      <c r="DP125" s="887"/>
      <c r="DQ125" s="887" t="s">
        <v>102</v>
      </c>
      <c r="DR125" s="887"/>
      <c r="DS125" s="887"/>
      <c r="DT125" s="887"/>
      <c r="DU125" s="887"/>
      <c r="DV125" s="888" t="s">
        <v>102</v>
      </c>
      <c r="DW125" s="888"/>
      <c r="DX125" s="888"/>
      <c r="DY125" s="888"/>
      <c r="DZ125" s="889"/>
    </row>
    <row r="126" spans="1:130" s="189" customFormat="1" ht="26.25" customHeight="1">
      <c r="A126" s="935"/>
      <c r="B126" s="906"/>
      <c r="C126" s="876" t="s">
        <v>411</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t="s">
        <v>102</v>
      </c>
      <c r="AB126" s="913"/>
      <c r="AC126" s="913"/>
      <c r="AD126" s="913"/>
      <c r="AE126" s="914"/>
      <c r="AF126" s="915" t="s">
        <v>102</v>
      </c>
      <c r="AG126" s="913"/>
      <c r="AH126" s="913"/>
      <c r="AI126" s="913"/>
      <c r="AJ126" s="914"/>
      <c r="AK126" s="915" t="s">
        <v>102</v>
      </c>
      <c r="AL126" s="913"/>
      <c r="AM126" s="913"/>
      <c r="AN126" s="913"/>
      <c r="AO126" s="914"/>
      <c r="AP126" s="916" t="s">
        <v>102</v>
      </c>
      <c r="AQ126" s="917"/>
      <c r="AR126" s="917"/>
      <c r="AS126" s="917"/>
      <c r="AT126" s="918"/>
      <c r="AU126" s="225"/>
      <c r="AV126" s="225"/>
      <c r="AW126" s="225"/>
      <c r="AX126" s="992" t="s">
        <v>421</v>
      </c>
      <c r="AY126" s="993"/>
      <c r="AZ126" s="993"/>
      <c r="BA126" s="993"/>
      <c r="BB126" s="993"/>
      <c r="BC126" s="993"/>
      <c r="BD126" s="993"/>
      <c r="BE126" s="994"/>
      <c r="BF126" s="1010" t="s">
        <v>422</v>
      </c>
      <c r="BG126" s="993"/>
      <c r="BH126" s="993"/>
      <c r="BI126" s="993"/>
      <c r="BJ126" s="993"/>
      <c r="BK126" s="993"/>
      <c r="BL126" s="994"/>
      <c r="BM126" s="1010" t="s">
        <v>423</v>
      </c>
      <c r="BN126" s="993"/>
      <c r="BO126" s="993"/>
      <c r="BP126" s="993"/>
      <c r="BQ126" s="993"/>
      <c r="BR126" s="993"/>
      <c r="BS126" s="994"/>
      <c r="BT126" s="1010" t="s">
        <v>424</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425</v>
      </c>
      <c r="CQ126" s="910"/>
      <c r="CR126" s="910"/>
      <c r="CS126" s="910"/>
      <c r="CT126" s="910"/>
      <c r="CU126" s="910"/>
      <c r="CV126" s="910"/>
      <c r="CW126" s="910"/>
      <c r="CX126" s="910"/>
      <c r="CY126" s="910"/>
      <c r="CZ126" s="910"/>
      <c r="DA126" s="910"/>
      <c r="DB126" s="910"/>
      <c r="DC126" s="910"/>
      <c r="DD126" s="910"/>
      <c r="DE126" s="910"/>
      <c r="DF126" s="911"/>
      <c r="DG126" s="879" t="s">
        <v>102</v>
      </c>
      <c r="DH126" s="880"/>
      <c r="DI126" s="880"/>
      <c r="DJ126" s="880"/>
      <c r="DK126" s="880"/>
      <c r="DL126" s="880" t="s">
        <v>102</v>
      </c>
      <c r="DM126" s="880"/>
      <c r="DN126" s="880"/>
      <c r="DO126" s="880"/>
      <c r="DP126" s="880"/>
      <c r="DQ126" s="880" t="s">
        <v>102</v>
      </c>
      <c r="DR126" s="880"/>
      <c r="DS126" s="880"/>
      <c r="DT126" s="880"/>
      <c r="DU126" s="880"/>
      <c r="DV126" s="881" t="s">
        <v>102</v>
      </c>
      <c r="DW126" s="881"/>
      <c r="DX126" s="881"/>
      <c r="DY126" s="881"/>
      <c r="DZ126" s="882"/>
    </row>
    <row r="127" spans="1:130" s="189" customFormat="1" ht="26.25" customHeight="1" thickBot="1">
      <c r="A127" s="936"/>
      <c r="B127" s="908"/>
      <c r="C127" s="957" t="s">
        <v>426</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194051</v>
      </c>
      <c r="AB127" s="913"/>
      <c r="AC127" s="913"/>
      <c r="AD127" s="913"/>
      <c r="AE127" s="914"/>
      <c r="AF127" s="915">
        <v>182941</v>
      </c>
      <c r="AG127" s="913"/>
      <c r="AH127" s="913"/>
      <c r="AI127" s="913"/>
      <c r="AJ127" s="914"/>
      <c r="AK127" s="915">
        <v>168020</v>
      </c>
      <c r="AL127" s="913"/>
      <c r="AM127" s="913"/>
      <c r="AN127" s="913"/>
      <c r="AO127" s="914"/>
      <c r="AP127" s="916">
        <v>0.1</v>
      </c>
      <c r="AQ127" s="917"/>
      <c r="AR127" s="917"/>
      <c r="AS127" s="917"/>
      <c r="AT127" s="918"/>
      <c r="AU127" s="225"/>
      <c r="AV127" s="225"/>
      <c r="AW127" s="225"/>
      <c r="AX127" s="846" t="s">
        <v>427</v>
      </c>
      <c r="AY127" s="847"/>
      <c r="AZ127" s="847"/>
      <c r="BA127" s="847"/>
      <c r="BB127" s="847"/>
      <c r="BC127" s="847"/>
      <c r="BD127" s="847"/>
      <c r="BE127" s="848"/>
      <c r="BF127" s="999" t="s">
        <v>102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428</v>
      </c>
      <c r="CQ127" s="1003"/>
      <c r="CR127" s="1003"/>
      <c r="CS127" s="1003"/>
      <c r="CT127" s="1003"/>
      <c r="CU127" s="1003"/>
      <c r="CV127" s="1003"/>
      <c r="CW127" s="1003"/>
      <c r="CX127" s="1003"/>
      <c r="CY127" s="1003"/>
      <c r="CZ127" s="1003"/>
      <c r="DA127" s="1003"/>
      <c r="DB127" s="1003"/>
      <c r="DC127" s="1003"/>
      <c r="DD127" s="1003"/>
      <c r="DE127" s="1003"/>
      <c r="DF127" s="1004"/>
      <c r="DG127" s="1005">
        <v>5314509</v>
      </c>
      <c r="DH127" s="1006"/>
      <c r="DI127" s="1006"/>
      <c r="DJ127" s="1006"/>
      <c r="DK127" s="1006"/>
      <c r="DL127" s="1006">
        <v>4276500</v>
      </c>
      <c r="DM127" s="1006"/>
      <c r="DN127" s="1006"/>
      <c r="DO127" s="1006"/>
      <c r="DP127" s="1006"/>
      <c r="DQ127" s="1006">
        <v>3312946</v>
      </c>
      <c r="DR127" s="1006"/>
      <c r="DS127" s="1006"/>
      <c r="DT127" s="1006"/>
      <c r="DU127" s="1006"/>
      <c r="DV127" s="1007">
        <v>1</v>
      </c>
      <c r="DW127" s="1007"/>
      <c r="DX127" s="1007"/>
      <c r="DY127" s="1007"/>
      <c r="DZ127" s="1008"/>
    </row>
    <row r="128" spans="1:130" s="189" customFormat="1" ht="26.25" customHeight="1">
      <c r="A128" s="1029" t="s">
        <v>429</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430</v>
      </c>
      <c r="X128" s="1031"/>
      <c r="Y128" s="1031"/>
      <c r="Z128" s="1032"/>
      <c r="AA128" s="1051">
        <v>3962494</v>
      </c>
      <c r="AB128" s="1052"/>
      <c r="AC128" s="1052"/>
      <c r="AD128" s="1052"/>
      <c r="AE128" s="1053"/>
      <c r="AF128" s="1054">
        <v>4513964</v>
      </c>
      <c r="AG128" s="1052"/>
      <c r="AH128" s="1052"/>
      <c r="AI128" s="1052"/>
      <c r="AJ128" s="1053"/>
      <c r="AK128" s="1054">
        <v>6972525</v>
      </c>
      <c r="AL128" s="1052"/>
      <c r="AM128" s="1052"/>
      <c r="AN128" s="1052"/>
      <c r="AO128" s="1053"/>
      <c r="AP128" s="1055"/>
      <c r="AQ128" s="1056"/>
      <c r="AR128" s="1056"/>
      <c r="AS128" s="1056"/>
      <c r="AT128" s="1057"/>
      <c r="AU128" s="227"/>
      <c r="AV128" s="227"/>
      <c r="AW128" s="227"/>
      <c r="AX128" s="1012" t="s">
        <v>431</v>
      </c>
      <c r="AY128" s="910"/>
      <c r="AZ128" s="910"/>
      <c r="BA128" s="910"/>
      <c r="BB128" s="910"/>
      <c r="BC128" s="910"/>
      <c r="BD128" s="910"/>
      <c r="BE128" s="911"/>
      <c r="BF128" s="1024" t="s">
        <v>102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432</v>
      </c>
      <c r="X129" s="1019"/>
      <c r="Y129" s="1019"/>
      <c r="Z129" s="1020"/>
      <c r="AA129" s="912">
        <v>381705643</v>
      </c>
      <c r="AB129" s="913"/>
      <c r="AC129" s="913"/>
      <c r="AD129" s="913"/>
      <c r="AE129" s="914"/>
      <c r="AF129" s="915">
        <v>383408599</v>
      </c>
      <c r="AG129" s="913"/>
      <c r="AH129" s="913"/>
      <c r="AI129" s="913"/>
      <c r="AJ129" s="914"/>
      <c r="AK129" s="915">
        <v>380438961</v>
      </c>
      <c r="AL129" s="913"/>
      <c r="AM129" s="913"/>
      <c r="AN129" s="913"/>
      <c r="AO129" s="914"/>
      <c r="AP129" s="1021"/>
      <c r="AQ129" s="1022"/>
      <c r="AR129" s="1022"/>
      <c r="AS129" s="1022"/>
      <c r="AT129" s="1023"/>
      <c r="AU129" s="227"/>
      <c r="AV129" s="227"/>
      <c r="AW129" s="227"/>
      <c r="AX129" s="1012" t="s">
        <v>433</v>
      </c>
      <c r="AY129" s="910"/>
      <c r="AZ129" s="910"/>
      <c r="BA129" s="910"/>
      <c r="BB129" s="910"/>
      <c r="BC129" s="910"/>
      <c r="BD129" s="910"/>
      <c r="BE129" s="911"/>
      <c r="BF129" s="1013">
        <v>14.4</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0" t="s">
        <v>434</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435</v>
      </c>
      <c r="X130" s="1019"/>
      <c r="Y130" s="1019"/>
      <c r="Z130" s="1020"/>
      <c r="AA130" s="912">
        <v>57303432</v>
      </c>
      <c r="AB130" s="913"/>
      <c r="AC130" s="913"/>
      <c r="AD130" s="913"/>
      <c r="AE130" s="914"/>
      <c r="AF130" s="915">
        <v>58697633</v>
      </c>
      <c r="AG130" s="913"/>
      <c r="AH130" s="913"/>
      <c r="AI130" s="913"/>
      <c r="AJ130" s="914"/>
      <c r="AK130" s="915">
        <v>60589601</v>
      </c>
      <c r="AL130" s="913"/>
      <c r="AM130" s="913"/>
      <c r="AN130" s="913"/>
      <c r="AO130" s="914"/>
      <c r="AP130" s="1021"/>
      <c r="AQ130" s="1022"/>
      <c r="AR130" s="1022"/>
      <c r="AS130" s="1022"/>
      <c r="AT130" s="1023"/>
      <c r="AU130" s="227"/>
      <c r="AV130" s="227"/>
      <c r="AW130" s="227"/>
      <c r="AX130" s="1075" t="s">
        <v>436</v>
      </c>
      <c r="AY130" s="1003"/>
      <c r="AZ130" s="1003"/>
      <c r="BA130" s="1003"/>
      <c r="BB130" s="1003"/>
      <c r="BC130" s="1003"/>
      <c r="BD130" s="1003"/>
      <c r="BE130" s="1004"/>
      <c r="BF130" s="1033">
        <v>183.2</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437</v>
      </c>
      <c r="X131" s="1042"/>
      <c r="Y131" s="1042"/>
      <c r="Z131" s="1043"/>
      <c r="AA131" s="1044">
        <v>324402211</v>
      </c>
      <c r="AB131" s="1045"/>
      <c r="AC131" s="1045"/>
      <c r="AD131" s="1045"/>
      <c r="AE131" s="1046"/>
      <c r="AF131" s="1047">
        <v>324710966</v>
      </c>
      <c r="AG131" s="1045"/>
      <c r="AH131" s="1045"/>
      <c r="AI131" s="1045"/>
      <c r="AJ131" s="1046"/>
      <c r="AK131" s="1047">
        <v>319849360</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9" t="s">
        <v>438</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439</v>
      </c>
      <c r="W132" s="1063"/>
      <c r="X132" s="1063"/>
      <c r="Y132" s="1063"/>
      <c r="Z132" s="1064"/>
      <c r="AA132" s="1065">
        <v>14.71982908</v>
      </c>
      <c r="AB132" s="1066"/>
      <c r="AC132" s="1066"/>
      <c r="AD132" s="1066"/>
      <c r="AE132" s="1067"/>
      <c r="AF132" s="1068">
        <v>13.987612909999999</v>
      </c>
      <c r="AG132" s="1066"/>
      <c r="AH132" s="1066"/>
      <c r="AI132" s="1066"/>
      <c r="AJ132" s="1067"/>
      <c r="AK132" s="1068">
        <v>14.67556665</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440</v>
      </c>
      <c r="W133" s="1070"/>
      <c r="X133" s="1070"/>
      <c r="Y133" s="1070"/>
      <c r="Z133" s="1071"/>
      <c r="AA133" s="1072">
        <v>14.2</v>
      </c>
      <c r="AB133" s="1073"/>
      <c r="AC133" s="1073"/>
      <c r="AD133" s="1073"/>
      <c r="AE133" s="1074"/>
      <c r="AF133" s="1072">
        <v>14.3</v>
      </c>
      <c r="AG133" s="1073"/>
      <c r="AH133" s="1073"/>
      <c r="AI133" s="1073"/>
      <c r="AJ133" s="1074"/>
      <c r="AK133" s="1072">
        <v>14.4</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1" zoomScaleNormal="85" zoomScaleSheetLayoutView="100" workbookViewId="0">
      <selection activeCell="AG33" sqref="AG33"/>
    </sheetView>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C47" zoomScaleNormal="4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election sqref="A1:XFD1048576"/>
    </sheetView>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441</v>
      </c>
      <c r="B5" s="238"/>
      <c r="C5" s="238"/>
      <c r="D5" s="238"/>
      <c r="E5" s="238"/>
      <c r="F5" s="238"/>
      <c r="G5" s="238"/>
      <c r="H5" s="238"/>
      <c r="I5" s="238"/>
      <c r="J5" s="238"/>
      <c r="K5" s="238"/>
      <c r="L5" s="238"/>
      <c r="M5" s="238"/>
      <c r="N5" s="238"/>
      <c r="O5" s="239"/>
    </row>
    <row r="6" spans="1:16" ht="13.2">
      <c r="A6" s="240"/>
      <c r="B6" s="236"/>
      <c r="C6" s="236"/>
      <c r="D6" s="236"/>
      <c r="E6" s="236"/>
      <c r="F6" s="236"/>
      <c r="G6" s="241" t="s">
        <v>442</v>
      </c>
      <c r="H6" s="241"/>
      <c r="I6" s="241"/>
      <c r="J6" s="241"/>
      <c r="K6" s="236"/>
      <c r="L6" s="236"/>
      <c r="M6" s="236"/>
      <c r="N6" s="236"/>
    </row>
    <row r="7" spans="1:16" ht="13.2">
      <c r="A7" s="240"/>
      <c r="B7" s="236"/>
      <c r="C7" s="236"/>
      <c r="D7" s="236"/>
      <c r="E7" s="236"/>
      <c r="F7" s="236"/>
      <c r="G7" s="243"/>
      <c r="H7" s="244"/>
      <c r="I7" s="244"/>
      <c r="J7" s="245"/>
      <c r="K7" s="1076" t="s">
        <v>443</v>
      </c>
      <c r="L7" s="246"/>
      <c r="M7" s="247" t="s">
        <v>444</v>
      </c>
      <c r="N7" s="248"/>
    </row>
    <row r="8" spans="1:16" ht="13.2">
      <c r="A8" s="240"/>
      <c r="B8" s="236"/>
      <c r="C8" s="236"/>
      <c r="D8" s="236"/>
      <c r="E8" s="236"/>
      <c r="F8" s="236"/>
      <c r="G8" s="249"/>
      <c r="H8" s="250"/>
      <c r="I8" s="250"/>
      <c r="J8" s="251"/>
      <c r="K8" s="1077"/>
      <c r="L8" s="252" t="s">
        <v>445</v>
      </c>
      <c r="M8" s="253" t="s">
        <v>446</v>
      </c>
      <c r="N8" s="254" t="s">
        <v>447</v>
      </c>
    </row>
    <row r="9" spans="1:16" ht="13.2">
      <c r="A9" s="240"/>
      <c r="B9" s="236"/>
      <c r="C9" s="236"/>
      <c r="D9" s="236"/>
      <c r="E9" s="236"/>
      <c r="F9" s="236"/>
      <c r="G9" s="1078" t="s">
        <v>448</v>
      </c>
      <c r="H9" s="1079"/>
      <c r="I9" s="1079"/>
      <c r="J9" s="1080"/>
      <c r="K9" s="255">
        <v>182135266</v>
      </c>
      <c r="L9" s="256">
        <v>127856</v>
      </c>
      <c r="M9" s="257">
        <v>133997</v>
      </c>
      <c r="N9" s="258">
        <v>-4.5999999999999996</v>
      </c>
    </row>
    <row r="10" spans="1:16" ht="13.2">
      <c r="A10" s="240"/>
      <c r="B10" s="236"/>
      <c r="C10" s="236"/>
      <c r="D10" s="236"/>
      <c r="E10" s="236"/>
      <c r="F10" s="236"/>
      <c r="G10" s="1078" t="s">
        <v>449</v>
      </c>
      <c r="H10" s="1079"/>
      <c r="I10" s="1079"/>
      <c r="J10" s="1080"/>
      <c r="K10" s="255">
        <v>301466</v>
      </c>
      <c r="L10" s="256">
        <v>212</v>
      </c>
      <c r="M10" s="257">
        <v>503</v>
      </c>
      <c r="N10" s="258">
        <v>-57.9</v>
      </c>
    </row>
    <row r="11" spans="1:16" ht="13.5" customHeight="1">
      <c r="A11" s="240"/>
      <c r="B11" s="236"/>
      <c r="C11" s="236"/>
      <c r="D11" s="236"/>
      <c r="E11" s="236"/>
      <c r="F11" s="236"/>
      <c r="G11" s="1078" t="s">
        <v>450</v>
      </c>
      <c r="H11" s="1079"/>
      <c r="I11" s="1079"/>
      <c r="J11" s="1080"/>
      <c r="K11" s="255">
        <v>185926</v>
      </c>
      <c r="L11" s="256">
        <v>131</v>
      </c>
      <c r="M11" s="257">
        <v>948</v>
      </c>
      <c r="N11" s="258">
        <v>-86.2</v>
      </c>
    </row>
    <row r="12" spans="1:16" ht="13.5" customHeight="1">
      <c r="A12" s="240"/>
      <c r="B12" s="236"/>
      <c r="C12" s="236"/>
      <c r="D12" s="236"/>
      <c r="E12" s="236"/>
      <c r="F12" s="236"/>
      <c r="G12" s="1078" t="s">
        <v>451</v>
      </c>
      <c r="H12" s="1079"/>
      <c r="I12" s="1079"/>
      <c r="J12" s="1080"/>
      <c r="K12" s="255" t="s">
        <v>452</v>
      </c>
      <c r="L12" s="256" t="s">
        <v>452</v>
      </c>
      <c r="M12" s="257" t="s">
        <v>452</v>
      </c>
      <c r="N12" s="258" t="s">
        <v>452</v>
      </c>
    </row>
    <row r="13" spans="1:16" ht="13.5" customHeight="1">
      <c r="A13" s="240"/>
      <c r="B13" s="236"/>
      <c r="C13" s="236"/>
      <c r="D13" s="236"/>
      <c r="E13" s="236"/>
      <c r="F13" s="236"/>
      <c r="G13" s="1078" t="s">
        <v>453</v>
      </c>
      <c r="H13" s="1079"/>
      <c r="I13" s="1079"/>
      <c r="J13" s="1080"/>
      <c r="K13" s="255" t="s">
        <v>452</v>
      </c>
      <c r="L13" s="256" t="s">
        <v>452</v>
      </c>
      <c r="M13" s="257">
        <v>14</v>
      </c>
      <c r="N13" s="258" t="s">
        <v>452</v>
      </c>
    </row>
    <row r="14" spans="1:16" ht="13.5" customHeight="1">
      <c r="A14" s="240"/>
      <c r="B14" s="236"/>
      <c r="C14" s="236"/>
      <c r="D14" s="236"/>
      <c r="E14" s="236"/>
      <c r="F14" s="236"/>
      <c r="G14" s="1078" t="s">
        <v>454</v>
      </c>
      <c r="H14" s="1079"/>
      <c r="I14" s="1079"/>
      <c r="J14" s="1080"/>
      <c r="K14" s="255">
        <v>3469286</v>
      </c>
      <c r="L14" s="256">
        <v>2435</v>
      </c>
      <c r="M14" s="257">
        <v>3008</v>
      </c>
      <c r="N14" s="258">
        <v>-19</v>
      </c>
    </row>
    <row r="15" spans="1:16" ht="13.2">
      <c r="A15" s="240"/>
      <c r="B15" s="236"/>
      <c r="C15" s="236"/>
      <c r="D15" s="236"/>
      <c r="E15" s="236"/>
      <c r="F15" s="236"/>
      <c r="G15" s="1078" t="s">
        <v>455</v>
      </c>
      <c r="H15" s="1079"/>
      <c r="I15" s="1079"/>
      <c r="J15" s="1080"/>
      <c r="K15" s="255">
        <v>-13390843</v>
      </c>
      <c r="L15" s="256">
        <v>-9400</v>
      </c>
      <c r="M15" s="257">
        <v>-11475</v>
      </c>
      <c r="N15" s="258">
        <v>-18.100000000000001</v>
      </c>
    </row>
    <row r="16" spans="1:16" ht="13.2">
      <c r="A16" s="240"/>
      <c r="B16" s="236"/>
      <c r="C16" s="236"/>
      <c r="D16" s="236"/>
      <c r="E16" s="236"/>
      <c r="F16" s="236"/>
      <c r="G16" s="1084" t="s">
        <v>138</v>
      </c>
      <c r="H16" s="1085"/>
      <c r="I16" s="1085"/>
      <c r="J16" s="1086"/>
      <c r="K16" s="256">
        <v>172701101</v>
      </c>
      <c r="L16" s="256">
        <v>121233</v>
      </c>
      <c r="M16" s="257">
        <v>126996</v>
      </c>
      <c r="N16" s="258">
        <v>-4.5</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456</v>
      </c>
      <c r="H19" s="236"/>
      <c r="I19" s="236"/>
      <c r="J19" s="236"/>
      <c r="K19" s="236"/>
      <c r="L19" s="236"/>
      <c r="M19" s="236"/>
      <c r="N19" s="236"/>
    </row>
    <row r="20" spans="1:16" ht="13.2">
      <c r="A20" s="240"/>
      <c r="B20" s="236"/>
      <c r="C20" s="236"/>
      <c r="D20" s="236"/>
      <c r="E20" s="236"/>
      <c r="F20" s="236"/>
      <c r="G20" s="263"/>
      <c r="H20" s="264"/>
      <c r="I20" s="264"/>
      <c r="J20" s="265"/>
      <c r="K20" s="266" t="s">
        <v>457</v>
      </c>
      <c r="L20" s="267" t="s">
        <v>458</v>
      </c>
      <c r="M20" s="268" t="s">
        <v>459</v>
      </c>
      <c r="N20" s="269"/>
    </row>
    <row r="21" spans="1:16" s="275" customFormat="1" ht="13.2">
      <c r="A21" s="270"/>
      <c r="B21" s="241"/>
      <c r="C21" s="241"/>
      <c r="D21" s="241"/>
      <c r="E21" s="241"/>
      <c r="F21" s="241"/>
      <c r="G21" s="1087" t="s">
        <v>460</v>
      </c>
      <c r="H21" s="1088"/>
      <c r="I21" s="1088"/>
      <c r="J21" s="1089"/>
      <c r="K21" s="271">
        <v>1414.08</v>
      </c>
      <c r="L21" s="272">
        <v>1491.98</v>
      </c>
      <c r="M21" s="273">
        <v>-77.900000000000006</v>
      </c>
      <c r="N21" s="241"/>
      <c r="O21" s="274"/>
      <c r="P21" s="270"/>
    </row>
    <row r="22" spans="1:16" s="275" customFormat="1" ht="13.2">
      <c r="A22" s="270"/>
      <c r="B22" s="241"/>
      <c r="C22" s="241"/>
      <c r="D22" s="241"/>
      <c r="E22" s="241"/>
      <c r="F22" s="241"/>
      <c r="G22" s="1087" t="s">
        <v>461</v>
      </c>
      <c r="H22" s="1088"/>
      <c r="I22" s="1088"/>
      <c r="J22" s="1089"/>
      <c r="K22" s="276">
        <v>98.9</v>
      </c>
      <c r="L22" s="277">
        <v>98.1</v>
      </c>
      <c r="M22" s="278">
        <v>0.8</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t="s">
        <v>462</v>
      </c>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463</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464</v>
      </c>
      <c r="H29" s="241"/>
      <c r="I29" s="241"/>
      <c r="J29" s="241"/>
      <c r="K29" s="236"/>
      <c r="L29" s="236"/>
      <c r="M29" s="236"/>
      <c r="N29" s="236"/>
      <c r="O29" s="284"/>
    </row>
    <row r="30" spans="1:16" ht="13.2">
      <c r="A30" s="240"/>
      <c r="B30" s="236"/>
      <c r="C30" s="236"/>
      <c r="D30" s="236"/>
      <c r="E30" s="236"/>
      <c r="F30" s="236"/>
      <c r="G30" s="243"/>
      <c r="H30" s="244"/>
      <c r="I30" s="244"/>
      <c r="J30" s="245"/>
      <c r="K30" s="1076" t="s">
        <v>443</v>
      </c>
      <c r="L30" s="246"/>
      <c r="M30" s="247" t="s">
        <v>444</v>
      </c>
      <c r="N30" s="248"/>
    </row>
    <row r="31" spans="1:16" ht="13.2">
      <c r="A31" s="240"/>
      <c r="B31" s="236"/>
      <c r="C31" s="236"/>
      <c r="D31" s="236"/>
      <c r="E31" s="236"/>
      <c r="F31" s="236"/>
      <c r="G31" s="249"/>
      <c r="H31" s="250"/>
      <c r="I31" s="250"/>
      <c r="J31" s="251"/>
      <c r="K31" s="1077"/>
      <c r="L31" s="252" t="s">
        <v>445</v>
      </c>
      <c r="M31" s="253" t="s">
        <v>446</v>
      </c>
      <c r="N31" s="254" t="s">
        <v>447</v>
      </c>
    </row>
    <row r="32" spans="1:16" ht="27" customHeight="1">
      <c r="A32" s="240"/>
      <c r="B32" s="236"/>
      <c r="C32" s="236"/>
      <c r="D32" s="236"/>
      <c r="E32" s="236"/>
      <c r="F32" s="236"/>
      <c r="G32" s="1081" t="s">
        <v>465</v>
      </c>
      <c r="H32" s="1082"/>
      <c r="I32" s="1082"/>
      <c r="J32" s="1083"/>
      <c r="K32" s="256">
        <v>109232865</v>
      </c>
      <c r="L32" s="256">
        <v>76680</v>
      </c>
      <c r="M32" s="257">
        <v>82651</v>
      </c>
      <c r="N32" s="258">
        <v>-7.2</v>
      </c>
    </row>
    <row r="33" spans="1:16" ht="13.5" customHeight="1">
      <c r="A33" s="240"/>
      <c r="B33" s="236"/>
      <c r="C33" s="236"/>
      <c r="D33" s="236"/>
      <c r="E33" s="236"/>
      <c r="F33" s="236"/>
      <c r="G33" s="1081" t="s">
        <v>466</v>
      </c>
      <c r="H33" s="1082"/>
      <c r="I33" s="1082"/>
      <c r="J33" s="1083"/>
      <c r="K33" s="256" t="s">
        <v>452</v>
      </c>
      <c r="L33" s="256" t="s">
        <v>452</v>
      </c>
      <c r="M33" s="257">
        <v>69</v>
      </c>
      <c r="N33" s="258" t="s">
        <v>452</v>
      </c>
    </row>
    <row r="34" spans="1:16" ht="27" customHeight="1">
      <c r="A34" s="240"/>
      <c r="B34" s="236"/>
      <c r="C34" s="236"/>
      <c r="D34" s="236"/>
      <c r="E34" s="236"/>
      <c r="F34" s="236"/>
      <c r="G34" s="1081" t="s">
        <v>467</v>
      </c>
      <c r="H34" s="1082"/>
      <c r="I34" s="1082"/>
      <c r="J34" s="1083"/>
      <c r="K34" s="256">
        <v>666667</v>
      </c>
      <c r="L34" s="256">
        <v>468</v>
      </c>
      <c r="M34" s="257">
        <v>3083</v>
      </c>
      <c r="N34" s="258">
        <v>-84.8</v>
      </c>
    </row>
    <row r="35" spans="1:16" ht="27" customHeight="1">
      <c r="A35" s="240"/>
      <c r="B35" s="236"/>
      <c r="C35" s="236"/>
      <c r="D35" s="236"/>
      <c r="E35" s="236"/>
      <c r="F35" s="236"/>
      <c r="G35" s="1081" t="s">
        <v>468</v>
      </c>
      <c r="H35" s="1082"/>
      <c r="I35" s="1082"/>
      <c r="J35" s="1083"/>
      <c r="K35" s="256">
        <v>482709</v>
      </c>
      <c r="L35" s="256">
        <v>339</v>
      </c>
      <c r="M35" s="257">
        <v>1748</v>
      </c>
      <c r="N35" s="258">
        <v>-80.599999999999994</v>
      </c>
    </row>
    <row r="36" spans="1:16" ht="27" customHeight="1">
      <c r="A36" s="240"/>
      <c r="B36" s="236"/>
      <c r="C36" s="236"/>
      <c r="D36" s="236"/>
      <c r="E36" s="236"/>
      <c r="F36" s="236"/>
      <c r="G36" s="1081" t="s">
        <v>469</v>
      </c>
      <c r="H36" s="1082"/>
      <c r="I36" s="1082"/>
      <c r="J36" s="1083"/>
      <c r="K36" s="256">
        <v>946134</v>
      </c>
      <c r="L36" s="256">
        <v>664</v>
      </c>
      <c r="M36" s="257">
        <v>400</v>
      </c>
      <c r="N36" s="258">
        <v>66</v>
      </c>
    </row>
    <row r="37" spans="1:16" ht="13.5" customHeight="1">
      <c r="A37" s="240"/>
      <c r="B37" s="236"/>
      <c r="C37" s="236"/>
      <c r="D37" s="236"/>
      <c r="E37" s="236"/>
      <c r="F37" s="236"/>
      <c r="G37" s="1081" t="s">
        <v>470</v>
      </c>
      <c r="H37" s="1082"/>
      <c r="I37" s="1082"/>
      <c r="J37" s="1083"/>
      <c r="K37" s="256">
        <v>3165313</v>
      </c>
      <c r="L37" s="256">
        <v>2222</v>
      </c>
      <c r="M37" s="257">
        <v>1705</v>
      </c>
      <c r="N37" s="258">
        <v>30.3</v>
      </c>
    </row>
    <row r="38" spans="1:16" ht="27" customHeight="1">
      <c r="A38" s="240"/>
      <c r="B38" s="236"/>
      <c r="C38" s="236"/>
      <c r="D38" s="236"/>
      <c r="E38" s="236"/>
      <c r="F38" s="236"/>
      <c r="G38" s="1090" t="s">
        <v>471</v>
      </c>
      <c r="H38" s="1091"/>
      <c r="I38" s="1091"/>
      <c r="J38" s="1092"/>
      <c r="K38" s="285">
        <v>8144</v>
      </c>
      <c r="L38" s="285">
        <v>6</v>
      </c>
      <c r="M38" s="286">
        <v>17</v>
      </c>
      <c r="N38" s="287">
        <v>-64.7</v>
      </c>
      <c r="O38" s="284"/>
    </row>
    <row r="39" spans="1:16" ht="13.2">
      <c r="A39" s="240"/>
      <c r="B39" s="236"/>
      <c r="C39" s="236"/>
      <c r="D39" s="236"/>
      <c r="E39" s="236"/>
      <c r="F39" s="236"/>
      <c r="G39" s="1090" t="s">
        <v>472</v>
      </c>
      <c r="H39" s="1091"/>
      <c r="I39" s="1091"/>
      <c r="J39" s="1092"/>
      <c r="K39" s="255">
        <v>-6972525</v>
      </c>
      <c r="L39" s="255">
        <v>-4895</v>
      </c>
      <c r="M39" s="288">
        <v>-2598</v>
      </c>
      <c r="N39" s="289">
        <v>88.4</v>
      </c>
      <c r="O39" s="284"/>
    </row>
    <row r="40" spans="1:16" ht="27" customHeight="1">
      <c r="A40" s="240"/>
      <c r="B40" s="236"/>
      <c r="C40" s="236"/>
      <c r="D40" s="236"/>
      <c r="E40" s="236"/>
      <c r="F40" s="236"/>
      <c r="G40" s="1081" t="s">
        <v>473</v>
      </c>
      <c r="H40" s="1082"/>
      <c r="I40" s="1082"/>
      <c r="J40" s="1083"/>
      <c r="K40" s="255">
        <v>-60589601</v>
      </c>
      <c r="L40" s="255">
        <v>-42533</v>
      </c>
      <c r="M40" s="288">
        <v>-50631</v>
      </c>
      <c r="N40" s="289">
        <v>-16</v>
      </c>
      <c r="O40" s="284"/>
    </row>
    <row r="41" spans="1:16" ht="13.2">
      <c r="A41" s="240"/>
      <c r="B41" s="236"/>
      <c r="C41" s="236"/>
      <c r="D41" s="236"/>
      <c r="E41" s="236"/>
      <c r="F41" s="236"/>
      <c r="G41" s="1084" t="s">
        <v>474</v>
      </c>
      <c r="H41" s="1085"/>
      <c r="I41" s="1085"/>
      <c r="J41" s="1086"/>
      <c r="K41" s="256">
        <v>46939706</v>
      </c>
      <c r="L41" s="255">
        <v>32951</v>
      </c>
      <c r="M41" s="288">
        <v>36444</v>
      </c>
      <c r="N41" s="289">
        <v>-9.6</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ht="13.2">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93" t="s">
        <v>443</v>
      </c>
      <c r="J49" s="1095" t="s">
        <v>477</v>
      </c>
      <c r="K49" s="1096"/>
      <c r="L49" s="1096"/>
      <c r="M49" s="1096"/>
      <c r="N49" s="1097"/>
    </row>
    <row r="50" spans="1:14" ht="13.2">
      <c r="A50" s="240"/>
      <c r="B50" s="236"/>
      <c r="C50" s="236"/>
      <c r="D50" s="236"/>
      <c r="E50" s="236"/>
      <c r="F50" s="236"/>
      <c r="G50" s="298"/>
      <c r="H50" s="299"/>
      <c r="I50" s="1094"/>
      <c r="J50" s="300" t="s">
        <v>478</v>
      </c>
      <c r="K50" s="301" t="s">
        <v>479</v>
      </c>
      <c r="L50" s="302" t="s">
        <v>480</v>
      </c>
      <c r="M50" s="303" t="s">
        <v>481</v>
      </c>
      <c r="N50" s="304" t="s">
        <v>482</v>
      </c>
    </row>
    <row r="51" spans="1:14" ht="13.2">
      <c r="A51" s="240"/>
      <c r="B51" s="236"/>
      <c r="C51" s="236"/>
      <c r="D51" s="236"/>
      <c r="E51" s="236"/>
      <c r="F51" s="236"/>
      <c r="G51" s="296" t="s">
        <v>483</v>
      </c>
      <c r="H51" s="297"/>
      <c r="I51" s="305">
        <v>161184532</v>
      </c>
      <c r="J51" s="306">
        <v>111160</v>
      </c>
      <c r="K51" s="307">
        <v>5.4</v>
      </c>
      <c r="L51" s="308">
        <v>121636</v>
      </c>
      <c r="M51" s="309">
        <v>10.1</v>
      </c>
      <c r="N51" s="310">
        <v>-4.7</v>
      </c>
    </row>
    <row r="52" spans="1:14" ht="13.2">
      <c r="A52" s="240"/>
      <c r="B52" s="236"/>
      <c r="C52" s="236"/>
      <c r="D52" s="236"/>
      <c r="E52" s="236"/>
      <c r="F52" s="236"/>
      <c r="G52" s="311"/>
      <c r="H52" s="312" t="s">
        <v>484</v>
      </c>
      <c r="I52" s="313">
        <v>54586892</v>
      </c>
      <c r="J52" s="314">
        <v>37645</v>
      </c>
      <c r="K52" s="315">
        <v>20.8</v>
      </c>
      <c r="L52" s="316">
        <v>41856</v>
      </c>
      <c r="M52" s="317">
        <v>13.1</v>
      </c>
      <c r="N52" s="318">
        <v>7.7</v>
      </c>
    </row>
    <row r="53" spans="1:14" ht="13.2">
      <c r="A53" s="240"/>
      <c r="B53" s="236"/>
      <c r="C53" s="236"/>
      <c r="D53" s="236"/>
      <c r="E53" s="236"/>
      <c r="F53" s="236"/>
      <c r="G53" s="296" t="s">
        <v>485</v>
      </c>
      <c r="H53" s="297"/>
      <c r="I53" s="305">
        <v>148849495</v>
      </c>
      <c r="J53" s="306">
        <v>103307</v>
      </c>
      <c r="K53" s="307">
        <v>-7.1</v>
      </c>
      <c r="L53" s="308">
        <v>111719</v>
      </c>
      <c r="M53" s="309">
        <v>-8.1999999999999993</v>
      </c>
      <c r="N53" s="310">
        <v>1.1000000000000001</v>
      </c>
    </row>
    <row r="54" spans="1:14" ht="13.2">
      <c r="A54" s="240"/>
      <c r="B54" s="236"/>
      <c r="C54" s="236"/>
      <c r="D54" s="236"/>
      <c r="E54" s="236"/>
      <c r="F54" s="236"/>
      <c r="G54" s="311"/>
      <c r="H54" s="312" t="s">
        <v>484</v>
      </c>
      <c r="I54" s="313">
        <v>63166028</v>
      </c>
      <c r="J54" s="314">
        <v>43839</v>
      </c>
      <c r="K54" s="315">
        <v>16.5</v>
      </c>
      <c r="L54" s="316">
        <v>40776</v>
      </c>
      <c r="M54" s="317">
        <v>-2.6</v>
      </c>
      <c r="N54" s="318">
        <v>19.100000000000001</v>
      </c>
    </row>
    <row r="55" spans="1:14" ht="13.2">
      <c r="A55" s="240"/>
      <c r="B55" s="236"/>
      <c r="C55" s="236"/>
      <c r="D55" s="236"/>
      <c r="E55" s="236"/>
      <c r="F55" s="236"/>
      <c r="G55" s="296" t="s">
        <v>486</v>
      </c>
      <c r="H55" s="297"/>
      <c r="I55" s="305">
        <v>135872421</v>
      </c>
      <c r="J55" s="306">
        <v>94917</v>
      </c>
      <c r="K55" s="307">
        <v>-8.1</v>
      </c>
      <c r="L55" s="308">
        <v>107687</v>
      </c>
      <c r="M55" s="309">
        <v>-3.6</v>
      </c>
      <c r="N55" s="310">
        <v>-4.5</v>
      </c>
    </row>
    <row r="56" spans="1:14" ht="13.2">
      <c r="A56" s="240"/>
      <c r="B56" s="236"/>
      <c r="C56" s="236"/>
      <c r="D56" s="236"/>
      <c r="E56" s="236"/>
      <c r="F56" s="236"/>
      <c r="G56" s="311"/>
      <c r="H56" s="312" t="s">
        <v>484</v>
      </c>
      <c r="I56" s="313">
        <v>54470729</v>
      </c>
      <c r="J56" s="314">
        <v>38052</v>
      </c>
      <c r="K56" s="315">
        <v>-13.2</v>
      </c>
      <c r="L56" s="316">
        <v>30833</v>
      </c>
      <c r="M56" s="317">
        <v>-24.4</v>
      </c>
      <c r="N56" s="318">
        <v>11.2</v>
      </c>
    </row>
    <row r="57" spans="1:14" ht="13.2">
      <c r="A57" s="240"/>
      <c r="B57" s="236"/>
      <c r="C57" s="236"/>
      <c r="D57" s="236"/>
      <c r="E57" s="236"/>
      <c r="F57" s="236"/>
      <c r="G57" s="296" t="s">
        <v>487</v>
      </c>
      <c r="H57" s="297"/>
      <c r="I57" s="305">
        <v>135461487</v>
      </c>
      <c r="J57" s="306">
        <v>94919</v>
      </c>
      <c r="K57" s="307">
        <v>0</v>
      </c>
      <c r="L57" s="308">
        <v>98957</v>
      </c>
      <c r="M57" s="309">
        <v>-8.1</v>
      </c>
      <c r="N57" s="310">
        <v>8.1</v>
      </c>
    </row>
    <row r="58" spans="1:14" ht="13.2">
      <c r="A58" s="240"/>
      <c r="B58" s="236"/>
      <c r="C58" s="236"/>
      <c r="D58" s="236"/>
      <c r="E58" s="236"/>
      <c r="F58" s="236"/>
      <c r="G58" s="311"/>
      <c r="H58" s="312" t="s">
        <v>484</v>
      </c>
      <c r="I58" s="313">
        <v>49637023</v>
      </c>
      <c r="J58" s="314">
        <v>34781</v>
      </c>
      <c r="K58" s="315">
        <v>-8.6</v>
      </c>
      <c r="L58" s="316">
        <v>24884</v>
      </c>
      <c r="M58" s="317">
        <v>-19.3</v>
      </c>
      <c r="N58" s="318">
        <v>10.7</v>
      </c>
    </row>
    <row r="59" spans="1:14" ht="13.2">
      <c r="A59" s="240"/>
      <c r="B59" s="236"/>
      <c r="C59" s="236"/>
      <c r="D59" s="236"/>
      <c r="E59" s="236"/>
      <c r="F59" s="236"/>
      <c r="G59" s="296" t="s">
        <v>488</v>
      </c>
      <c r="H59" s="297"/>
      <c r="I59" s="305">
        <v>145370362</v>
      </c>
      <c r="J59" s="306">
        <v>102048</v>
      </c>
      <c r="K59" s="307">
        <v>7.5</v>
      </c>
      <c r="L59" s="308">
        <v>114030</v>
      </c>
      <c r="M59" s="309">
        <v>15.2</v>
      </c>
      <c r="N59" s="310">
        <v>-7.7</v>
      </c>
    </row>
    <row r="60" spans="1:14" ht="13.2">
      <c r="A60" s="240"/>
      <c r="B60" s="236"/>
      <c r="C60" s="236"/>
      <c r="D60" s="236"/>
      <c r="E60" s="236"/>
      <c r="F60" s="236"/>
      <c r="G60" s="311"/>
      <c r="H60" s="312" t="s">
        <v>484</v>
      </c>
      <c r="I60" s="319">
        <v>50972277</v>
      </c>
      <c r="J60" s="314">
        <v>35782</v>
      </c>
      <c r="K60" s="315">
        <v>2.9</v>
      </c>
      <c r="L60" s="316">
        <v>24881</v>
      </c>
      <c r="M60" s="317">
        <v>0</v>
      </c>
      <c r="N60" s="318">
        <v>2.9</v>
      </c>
    </row>
    <row r="61" spans="1:14" ht="13.2">
      <c r="A61" s="240"/>
      <c r="B61" s="236"/>
      <c r="C61" s="236"/>
      <c r="D61" s="236"/>
      <c r="E61" s="236"/>
      <c r="F61" s="236"/>
      <c r="G61" s="296" t="s">
        <v>489</v>
      </c>
      <c r="H61" s="320"/>
      <c r="I61" s="321">
        <v>145347659</v>
      </c>
      <c r="J61" s="322">
        <v>101270</v>
      </c>
      <c r="K61" s="323">
        <v>-0.5</v>
      </c>
      <c r="L61" s="324">
        <v>110806</v>
      </c>
      <c r="M61" s="325">
        <v>1.1000000000000001</v>
      </c>
      <c r="N61" s="310">
        <v>-1.6</v>
      </c>
    </row>
    <row r="62" spans="1:14" ht="13.2">
      <c r="A62" s="240"/>
      <c r="B62" s="236"/>
      <c r="C62" s="236"/>
      <c r="D62" s="236"/>
      <c r="E62" s="236"/>
      <c r="F62" s="236"/>
      <c r="G62" s="311"/>
      <c r="H62" s="312" t="s">
        <v>484</v>
      </c>
      <c r="I62" s="313">
        <v>54566590</v>
      </c>
      <c r="J62" s="314">
        <v>38020</v>
      </c>
      <c r="K62" s="315">
        <v>3.7</v>
      </c>
      <c r="L62" s="316">
        <v>32646</v>
      </c>
      <c r="M62" s="317">
        <v>-6.6</v>
      </c>
      <c r="N62" s="318">
        <v>10.3</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H43" zoomScaleSheetLayoutView="100" workbookViewId="0">
      <selection activeCell="J44" sqref="J44"/>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8" t="s">
        <v>3</v>
      </c>
      <c r="D47" s="1098"/>
      <c r="E47" s="1099"/>
      <c r="F47" s="331">
        <v>2.09</v>
      </c>
      <c r="G47" s="332">
        <v>2.38</v>
      </c>
      <c r="H47" s="332">
        <v>2.59</v>
      </c>
      <c r="I47" s="332">
        <v>1.91</v>
      </c>
      <c r="J47" s="333">
        <v>1.96</v>
      </c>
    </row>
    <row r="48" spans="2:10" ht="57.75" customHeight="1">
      <c r="B48" s="8"/>
      <c r="C48" s="1100" t="s">
        <v>4</v>
      </c>
      <c r="D48" s="1100"/>
      <c r="E48" s="1101"/>
      <c r="F48" s="334">
        <v>0.38</v>
      </c>
      <c r="G48" s="335">
        <v>0.28999999999999998</v>
      </c>
      <c r="H48" s="335">
        <v>0.22</v>
      </c>
      <c r="I48" s="335">
        <v>7.0000000000000007E-2</v>
      </c>
      <c r="J48" s="336">
        <v>0.13</v>
      </c>
    </row>
    <row r="49" spans="2:10" ht="57.75" customHeight="1" thickBot="1">
      <c r="B49" s="9"/>
      <c r="C49" s="1102" t="s">
        <v>5</v>
      </c>
      <c r="D49" s="1102"/>
      <c r="E49" s="1103"/>
      <c r="F49" s="337">
        <v>0.18</v>
      </c>
      <c r="G49" s="338">
        <v>0.3</v>
      </c>
      <c r="H49" s="338">
        <v>0.12</v>
      </c>
      <c r="I49" s="338" t="s">
        <v>495</v>
      </c>
      <c r="J49" s="339">
        <v>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E30" zoomScaleSheetLayoutView="100" workbookViewId="0">
      <selection sqref="A1:XFD1048576"/>
    </sheetView>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10" t="s">
        <v>496</v>
      </c>
      <c r="D34" s="1110"/>
      <c r="E34" s="1111"/>
      <c r="F34" s="20">
        <v>2.61</v>
      </c>
      <c r="G34" s="21">
        <v>1.83</v>
      </c>
      <c r="H34" s="21">
        <v>1.79</v>
      </c>
      <c r="I34" s="21">
        <v>1.5</v>
      </c>
      <c r="J34" s="22">
        <v>1.19</v>
      </c>
      <c r="K34" s="10"/>
      <c r="L34" s="10"/>
      <c r="M34" s="10"/>
      <c r="N34" s="10"/>
      <c r="O34" s="10"/>
      <c r="P34" s="10"/>
    </row>
    <row r="35" spans="1:16" ht="39" customHeight="1">
      <c r="A35" s="10"/>
      <c r="B35" s="23"/>
      <c r="C35" s="1104" t="s">
        <v>497</v>
      </c>
      <c r="D35" s="1105"/>
      <c r="E35" s="1106"/>
      <c r="F35" s="24">
        <v>0.91</v>
      </c>
      <c r="G35" s="25">
        <v>0.94</v>
      </c>
      <c r="H35" s="25">
        <v>0.93</v>
      </c>
      <c r="I35" s="25">
        <v>0.96</v>
      </c>
      <c r="J35" s="26">
        <v>1</v>
      </c>
      <c r="K35" s="10"/>
      <c r="L35" s="10"/>
      <c r="M35" s="10"/>
      <c r="N35" s="10"/>
      <c r="O35" s="10"/>
      <c r="P35" s="10"/>
    </row>
    <row r="36" spans="1:16" ht="39" customHeight="1">
      <c r="A36" s="10"/>
      <c r="B36" s="23"/>
      <c r="C36" s="1104" t="s">
        <v>498</v>
      </c>
      <c r="D36" s="1105"/>
      <c r="E36" s="1106"/>
      <c r="F36" s="24">
        <v>0.38</v>
      </c>
      <c r="G36" s="25">
        <v>0.28999999999999998</v>
      </c>
      <c r="H36" s="25">
        <v>0.22</v>
      </c>
      <c r="I36" s="25">
        <v>7.0000000000000007E-2</v>
      </c>
      <c r="J36" s="26">
        <v>0.13</v>
      </c>
      <c r="K36" s="10"/>
      <c r="L36" s="10"/>
      <c r="M36" s="10"/>
      <c r="N36" s="10"/>
      <c r="O36" s="10"/>
      <c r="P36" s="10"/>
    </row>
    <row r="37" spans="1:16" ht="39" customHeight="1">
      <c r="A37" s="10"/>
      <c r="B37" s="23"/>
      <c r="C37" s="1104" t="s">
        <v>499</v>
      </c>
      <c r="D37" s="1105"/>
      <c r="E37" s="1106"/>
      <c r="F37" s="24">
        <v>0.15</v>
      </c>
      <c r="G37" s="25">
        <v>0.17</v>
      </c>
      <c r="H37" s="25">
        <v>0.16</v>
      </c>
      <c r="I37" s="25">
        <v>0.12</v>
      </c>
      <c r="J37" s="26">
        <v>0.12</v>
      </c>
      <c r="K37" s="10"/>
      <c r="L37" s="10"/>
      <c r="M37" s="10"/>
      <c r="N37" s="10"/>
      <c r="O37" s="10"/>
      <c r="P37" s="10"/>
    </row>
    <row r="38" spans="1:16" ht="39" customHeight="1">
      <c r="A38" s="10"/>
      <c r="B38" s="23"/>
      <c r="C38" s="1104" t="s">
        <v>500</v>
      </c>
      <c r="D38" s="1105"/>
      <c r="E38" s="1106"/>
      <c r="F38" s="24">
        <v>0.11</v>
      </c>
      <c r="G38" s="25">
        <v>0.13</v>
      </c>
      <c r="H38" s="25">
        <v>0.17</v>
      </c>
      <c r="I38" s="25">
        <v>0.19</v>
      </c>
      <c r="J38" s="26">
        <v>0.09</v>
      </c>
      <c r="K38" s="10"/>
      <c r="L38" s="10"/>
      <c r="M38" s="10"/>
      <c r="N38" s="10"/>
      <c r="O38" s="10"/>
      <c r="P38" s="10"/>
    </row>
    <row r="39" spans="1:16" ht="39" customHeight="1">
      <c r="A39" s="10"/>
      <c r="B39" s="23"/>
      <c r="C39" s="1104" t="s">
        <v>501</v>
      </c>
      <c r="D39" s="1105"/>
      <c r="E39" s="1106"/>
      <c r="F39" s="24">
        <v>0.05</v>
      </c>
      <c r="G39" s="25">
        <v>0.06</v>
      </c>
      <c r="H39" s="25">
        <v>0.09</v>
      </c>
      <c r="I39" s="25">
        <v>0.09</v>
      </c>
      <c r="J39" s="26">
        <v>0.01</v>
      </c>
      <c r="K39" s="10"/>
      <c r="L39" s="10"/>
      <c r="M39" s="10"/>
      <c r="N39" s="10"/>
      <c r="O39" s="10"/>
      <c r="P39" s="10"/>
    </row>
    <row r="40" spans="1:16" ht="39" customHeight="1">
      <c r="A40" s="10"/>
      <c r="B40" s="23"/>
      <c r="C40" s="1104" t="s">
        <v>502</v>
      </c>
      <c r="D40" s="1105"/>
      <c r="E40" s="1106"/>
      <c r="F40" s="24">
        <v>0</v>
      </c>
      <c r="G40" s="25">
        <v>0</v>
      </c>
      <c r="H40" s="25">
        <v>0</v>
      </c>
      <c r="I40" s="25">
        <v>0</v>
      </c>
      <c r="J40" s="26">
        <v>0</v>
      </c>
      <c r="K40" s="10"/>
      <c r="L40" s="10"/>
      <c r="M40" s="10"/>
      <c r="N40" s="10"/>
      <c r="O40" s="10"/>
      <c r="P40" s="10"/>
    </row>
    <row r="41" spans="1:16" ht="39" customHeight="1">
      <c r="A41" s="10"/>
      <c r="B41" s="23"/>
      <c r="C41" s="1104" t="s">
        <v>503</v>
      </c>
      <c r="D41" s="1105"/>
      <c r="E41" s="1106"/>
      <c r="F41" s="24">
        <v>0</v>
      </c>
      <c r="G41" s="25">
        <v>0</v>
      </c>
      <c r="H41" s="25">
        <v>0</v>
      </c>
      <c r="I41" s="25">
        <v>0</v>
      </c>
      <c r="J41" s="26">
        <v>0</v>
      </c>
      <c r="K41" s="10"/>
      <c r="L41" s="10"/>
      <c r="M41" s="10"/>
      <c r="N41" s="10"/>
      <c r="O41" s="10"/>
      <c r="P41" s="10"/>
    </row>
    <row r="42" spans="1:16" ht="39" customHeight="1">
      <c r="A42" s="10"/>
      <c r="B42" s="27"/>
      <c r="C42" s="1104" t="s">
        <v>504</v>
      </c>
      <c r="D42" s="1105"/>
      <c r="E42" s="1106"/>
      <c r="F42" s="24" t="s">
        <v>452</v>
      </c>
      <c r="G42" s="25" t="s">
        <v>452</v>
      </c>
      <c r="H42" s="25" t="s">
        <v>452</v>
      </c>
      <c r="I42" s="25" t="s">
        <v>452</v>
      </c>
      <c r="J42" s="26" t="s">
        <v>452</v>
      </c>
      <c r="K42" s="10"/>
      <c r="L42" s="10"/>
      <c r="M42" s="10"/>
      <c r="N42" s="10"/>
      <c r="O42" s="10"/>
      <c r="P42" s="10"/>
    </row>
    <row r="43" spans="1:16" ht="39" customHeight="1" thickBot="1">
      <c r="A43" s="10"/>
      <c r="B43" s="28"/>
      <c r="C43" s="1107" t="s">
        <v>505</v>
      </c>
      <c r="D43" s="1108"/>
      <c r="E43" s="1109"/>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J47" zoomScaleSheetLayoutView="55" workbookViewId="0">
      <selection activeCell="P55" sqref="P55"/>
    </sheetView>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20" t="s">
        <v>10</v>
      </c>
      <c r="C45" s="1121"/>
      <c r="D45" s="46"/>
      <c r="E45" s="1126" t="s">
        <v>11</v>
      </c>
      <c r="F45" s="1126"/>
      <c r="G45" s="1126"/>
      <c r="H45" s="1126"/>
      <c r="I45" s="1126"/>
      <c r="J45" s="1127"/>
      <c r="K45" s="47">
        <v>99143</v>
      </c>
      <c r="L45" s="48">
        <v>102160</v>
      </c>
      <c r="M45" s="48">
        <v>104192</v>
      </c>
      <c r="N45" s="48">
        <v>103496</v>
      </c>
      <c r="O45" s="49">
        <v>109233</v>
      </c>
      <c r="P45" s="36"/>
      <c r="Q45" s="36"/>
      <c r="R45" s="36"/>
      <c r="S45" s="36"/>
      <c r="T45" s="36"/>
      <c r="U45" s="36"/>
    </row>
    <row r="46" spans="1:21" ht="30.75" customHeight="1">
      <c r="A46" s="36"/>
      <c r="B46" s="1122"/>
      <c r="C46" s="1123"/>
      <c r="D46" s="50"/>
      <c r="E46" s="1114" t="s">
        <v>12</v>
      </c>
      <c r="F46" s="1114"/>
      <c r="G46" s="1114"/>
      <c r="H46" s="1114"/>
      <c r="I46" s="1114"/>
      <c r="J46" s="1115"/>
      <c r="K46" s="51" t="s">
        <v>452</v>
      </c>
      <c r="L46" s="52" t="s">
        <v>452</v>
      </c>
      <c r="M46" s="52" t="s">
        <v>452</v>
      </c>
      <c r="N46" s="52" t="s">
        <v>452</v>
      </c>
      <c r="O46" s="53" t="s">
        <v>452</v>
      </c>
      <c r="P46" s="36"/>
      <c r="Q46" s="36"/>
      <c r="R46" s="36"/>
      <c r="S46" s="36"/>
      <c r="T46" s="36"/>
      <c r="U46" s="36"/>
    </row>
    <row r="47" spans="1:21" ht="30.75" customHeight="1">
      <c r="A47" s="36"/>
      <c r="B47" s="1122"/>
      <c r="C47" s="1123"/>
      <c r="D47" s="50"/>
      <c r="E47" s="1114" t="s">
        <v>13</v>
      </c>
      <c r="F47" s="1114"/>
      <c r="G47" s="1114"/>
      <c r="H47" s="1114"/>
      <c r="I47" s="1114"/>
      <c r="J47" s="1115"/>
      <c r="K47" s="51" t="s">
        <v>452</v>
      </c>
      <c r="L47" s="52" t="s">
        <v>452</v>
      </c>
      <c r="M47" s="52" t="s">
        <v>452</v>
      </c>
      <c r="N47" s="52">
        <v>333</v>
      </c>
      <c r="O47" s="53">
        <v>667</v>
      </c>
      <c r="P47" s="36"/>
      <c r="Q47" s="36"/>
      <c r="R47" s="36"/>
      <c r="S47" s="36"/>
      <c r="T47" s="36"/>
      <c r="U47" s="36"/>
    </row>
    <row r="48" spans="1:21" ht="30.75" customHeight="1">
      <c r="A48" s="36"/>
      <c r="B48" s="1122"/>
      <c r="C48" s="1123"/>
      <c r="D48" s="50"/>
      <c r="E48" s="1114" t="s">
        <v>14</v>
      </c>
      <c r="F48" s="1114"/>
      <c r="G48" s="1114"/>
      <c r="H48" s="1114"/>
      <c r="I48" s="1114"/>
      <c r="J48" s="1115"/>
      <c r="K48" s="51">
        <v>403</v>
      </c>
      <c r="L48" s="52">
        <v>584</v>
      </c>
      <c r="M48" s="52">
        <v>467</v>
      </c>
      <c r="N48" s="52">
        <v>435</v>
      </c>
      <c r="O48" s="53">
        <v>483</v>
      </c>
      <c r="P48" s="36"/>
      <c r="Q48" s="36"/>
      <c r="R48" s="36"/>
      <c r="S48" s="36"/>
      <c r="T48" s="36"/>
      <c r="U48" s="36"/>
    </row>
    <row r="49" spans="1:21" ht="30.75" customHeight="1">
      <c r="A49" s="36"/>
      <c r="B49" s="1122"/>
      <c r="C49" s="1123"/>
      <c r="D49" s="50"/>
      <c r="E49" s="1114" t="s">
        <v>15</v>
      </c>
      <c r="F49" s="1114"/>
      <c r="G49" s="1114"/>
      <c r="H49" s="1114"/>
      <c r="I49" s="1114"/>
      <c r="J49" s="1115"/>
      <c r="K49" s="51">
        <v>786</v>
      </c>
      <c r="L49" s="52">
        <v>848</v>
      </c>
      <c r="M49" s="52">
        <v>882</v>
      </c>
      <c r="N49" s="52">
        <v>939</v>
      </c>
      <c r="O49" s="53">
        <v>946</v>
      </c>
      <c r="P49" s="36"/>
      <c r="Q49" s="36"/>
      <c r="R49" s="36"/>
      <c r="S49" s="36"/>
      <c r="T49" s="36"/>
      <c r="U49" s="36"/>
    </row>
    <row r="50" spans="1:21" ht="30.75" customHeight="1">
      <c r="A50" s="36"/>
      <c r="B50" s="1122"/>
      <c r="C50" s="1123"/>
      <c r="D50" s="50"/>
      <c r="E50" s="1114" t="s">
        <v>16</v>
      </c>
      <c r="F50" s="1114"/>
      <c r="G50" s="1114"/>
      <c r="H50" s="1114"/>
      <c r="I50" s="1114"/>
      <c r="J50" s="1115"/>
      <c r="K50" s="51">
        <v>3429</v>
      </c>
      <c r="L50" s="52">
        <v>3432</v>
      </c>
      <c r="M50" s="52">
        <v>3467</v>
      </c>
      <c r="N50" s="52">
        <v>3427</v>
      </c>
      <c r="O50" s="53">
        <v>3165</v>
      </c>
      <c r="P50" s="36"/>
      <c r="Q50" s="36"/>
      <c r="R50" s="36"/>
      <c r="S50" s="36"/>
      <c r="T50" s="36"/>
      <c r="U50" s="36"/>
    </row>
    <row r="51" spans="1:21" ht="30.75" customHeight="1">
      <c r="A51" s="36"/>
      <c r="B51" s="1124"/>
      <c r="C51" s="1125"/>
      <c r="D51" s="54"/>
      <c r="E51" s="1114" t="s">
        <v>17</v>
      </c>
      <c r="F51" s="1114"/>
      <c r="G51" s="1114"/>
      <c r="H51" s="1114"/>
      <c r="I51" s="1114"/>
      <c r="J51" s="1115"/>
      <c r="K51" s="51">
        <v>14</v>
      </c>
      <c r="L51" s="52">
        <v>12</v>
      </c>
      <c r="M51" s="52">
        <v>8</v>
      </c>
      <c r="N51" s="52">
        <v>1</v>
      </c>
      <c r="O51" s="53">
        <v>8</v>
      </c>
      <c r="P51" s="36"/>
      <c r="Q51" s="36"/>
      <c r="R51" s="36"/>
      <c r="S51" s="36"/>
      <c r="T51" s="36"/>
      <c r="U51" s="36"/>
    </row>
    <row r="52" spans="1:21" ht="30.75" customHeight="1">
      <c r="A52" s="36"/>
      <c r="B52" s="1112" t="s">
        <v>18</v>
      </c>
      <c r="C52" s="1113"/>
      <c r="D52" s="54"/>
      <c r="E52" s="1114" t="s">
        <v>19</v>
      </c>
      <c r="F52" s="1114"/>
      <c r="G52" s="1114"/>
      <c r="H52" s="1114"/>
      <c r="I52" s="1114"/>
      <c r="J52" s="1115"/>
      <c r="K52" s="51">
        <v>60785</v>
      </c>
      <c r="L52" s="52">
        <v>59951</v>
      </c>
      <c r="M52" s="52">
        <v>61265</v>
      </c>
      <c r="N52" s="52">
        <v>63212</v>
      </c>
      <c r="O52" s="53">
        <v>67563</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42990</v>
      </c>
      <c r="L53" s="57">
        <v>47085</v>
      </c>
      <c r="M53" s="57">
        <v>47751</v>
      </c>
      <c r="N53" s="57">
        <v>45419</v>
      </c>
      <c r="O53" s="58">
        <v>46939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2015-05-28T13:19:13Z</cp:lastPrinted>
  <dcterms:created xsi:type="dcterms:W3CDTF">2015-02-16T02:18:39Z</dcterms:created>
  <dcterms:modified xsi:type="dcterms:W3CDTF">2015-05-28T13:20:07Z</dcterms:modified>
  <cp:category/>
</cp:coreProperties>
</file>