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2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<sst xmlns="http://schemas.openxmlformats.org/spreadsheetml/2006/main" count="221" uniqueCount="111">
  <si>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</si>
  <si>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</si>
  <si>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</si>
  <si>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</si>
  <si>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</si>
  <si>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</si>
  <si>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</si>
  <si>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</si>
  <si>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</si>
  <si>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</si>
  <si>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</si>
  <si>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</si>
  <si>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</si>
  <si>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</si>
  <si>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</si>
  <si>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</si>
  <si>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</si>
  <si>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</si>
  <si>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</si>
  <si>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</si>
  <si>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</si>
  <si>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</si>
  <si>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</si>
  <si>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</si>
  <si>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</si>
  <si>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</si>
  <si>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</si>
  <si>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</si>
  <si>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</si>
  <si>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</si>
  <si>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</si>
  <si>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</si>
  <si>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</si>
  <si>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</si>
  <si>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</si>
  <si>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</si>
  <si>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</si>
  <si>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</si>
  <si>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</si>
  <si>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</si>
  <si>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</si>
  <si>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</si>
  <si>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</si>
  <si>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</si>
  <si>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</si>
  <si>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</si>
  <si>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</si>
  <si>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</si>
  <si>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</si>
  <si>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</si>
  <si>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</si>
  <si>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</si>
  <si>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</si>
  <si>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</si>
  <si>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</si>
  <si>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</si>
  <si>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</si>
  <si>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</si>
  <si>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</si>
  <si>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</si>
  <si>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</si>
  <si>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</si>
  <si>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</si>
  <si>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</si>
  <si>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</si>
  <si>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</si>
  <si>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</si>
  <si>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</si>
  <si>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</si>
  <si>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</si>
  <si>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</si>
  <si>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</si>
  <si>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</si>
  <si>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</si>
  <si>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</si>
  <si>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</si>
  <si>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</si>
  <si>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</si>
  <si>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</si>
  <si>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</si>
  <si>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</si>
  <si>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</si>
  <si>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</si>
  <si>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</si>
  <si>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</si>
  <si>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</si>
  <si>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</si>
  <si>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</si>
  <si>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</si>
  <si>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</si>
  <si>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</si>
  <si>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</si>
  <si>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</si>
  <si>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</si>
  <si>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</si>
  <si>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</si>
  <si>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石川県</t>
  </si>
  <si>
    <t>法非適用</t>
  </si>
  <si>
    <t>下水道事業</t>
  </si>
  <si>
    <t>流域下水道</t>
  </si>
  <si>
    <t>E2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</si>
  <si>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</si>
  <si>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</si>
  <si>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</si>
  <si>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</si>
  <si>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</si>
  <si>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</si>
  <si>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</si>
  <si>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①収益的収支比率は７０％程度で推移しているが、地方債償還金に対して、別途の財源補填（一般会計繰出金、関係市負担金）があり、これを見込むと単年度で１００％を超えていることから、経営状況は健全である。
　また、⑦施設利用率は他類似団体平均より低い状況であるが、利用の増加にあわせ、近年施設規模を拡大したためである。
　その他、④企業債残高対事業規模比率や⑤経費回収率、⑥汚水処理原価、⑧水洗化率についても、他類似団体と同様の傾向であり、適切であると判断している。
</t>
    <rPh sb="2" eb="4">
      <t>シュウエキ</t>
    </rPh>
    <rPh sb="4" eb="5">
      <t>テキ</t>
    </rPh>
    <rPh sb="5" eb="7">
      <t>シュウシ</t>
    </rPh>
    <rPh sb="7" eb="9">
      <t>ヒリツ</t>
    </rPh>
    <rPh sb="13" eb="15">
      <t>テイド</t>
    </rPh>
    <rPh sb="16" eb="18">
      <t>スイイ</t>
    </rPh>
    <rPh sb="24" eb="27">
      <t>チホウサイ</t>
    </rPh>
    <rPh sb="27" eb="30">
      <t>ショウカンキン</t>
    </rPh>
    <rPh sb="31" eb="32">
      <t>タイ</t>
    </rPh>
    <rPh sb="35" eb="37">
      <t>ベット</t>
    </rPh>
    <rPh sb="38" eb="40">
      <t>ザイゲン</t>
    </rPh>
    <rPh sb="40" eb="42">
      <t>ホテン</t>
    </rPh>
    <rPh sb="43" eb="45">
      <t>イッパン</t>
    </rPh>
    <rPh sb="45" eb="47">
      <t>カイケイ</t>
    </rPh>
    <rPh sb="47" eb="48">
      <t>ク</t>
    </rPh>
    <rPh sb="48" eb="49">
      <t>ダ</t>
    </rPh>
    <rPh sb="49" eb="50">
      <t>キン</t>
    </rPh>
    <rPh sb="51" eb="53">
      <t>カンケイ</t>
    </rPh>
    <rPh sb="53" eb="54">
      <t>シ</t>
    </rPh>
    <rPh sb="54" eb="57">
      <t>フタンキン</t>
    </rPh>
    <rPh sb="65" eb="67">
      <t>ミコ</t>
    </rPh>
    <rPh sb="69" eb="72">
      <t>タンネンド</t>
    </rPh>
    <rPh sb="88" eb="90">
      <t>ケイエイ</t>
    </rPh>
    <rPh sb="90" eb="92">
      <t>ジョウキョウ</t>
    </rPh>
    <rPh sb="93" eb="95">
      <t>ケンゼン</t>
    </rPh>
    <rPh sb="105" eb="107">
      <t>シセツ</t>
    </rPh>
    <rPh sb="107" eb="109">
      <t>リヨウ</t>
    </rPh>
    <rPh sb="109" eb="110">
      <t>リツ</t>
    </rPh>
    <rPh sb="111" eb="112">
      <t>ホカ</t>
    </rPh>
    <rPh sb="112" eb="114">
      <t>ルイジ</t>
    </rPh>
    <rPh sb="114" eb="116">
      <t>ダンタイ</t>
    </rPh>
    <rPh sb="116" eb="118">
      <t>ヘイキン</t>
    </rPh>
    <rPh sb="120" eb="121">
      <t>ヒク</t>
    </rPh>
    <rPh sb="122" eb="124">
      <t>ジョウキョウ</t>
    </rPh>
    <rPh sb="129" eb="131">
      <t>リヨウ</t>
    </rPh>
    <rPh sb="139" eb="141">
      <t>キンネン</t>
    </rPh>
    <rPh sb="141" eb="143">
      <t>シセツ</t>
    </rPh>
    <rPh sb="143" eb="145">
      <t>キボ</t>
    </rPh>
    <rPh sb="146" eb="148">
      <t>カクダイ</t>
    </rPh>
    <rPh sb="160" eb="161">
      <t>ホカ</t>
    </rPh>
    <rPh sb="163" eb="166">
      <t>キギョウサイ</t>
    </rPh>
    <rPh sb="166" eb="168">
      <t>ザンダカ</t>
    </rPh>
    <rPh sb="168" eb="169">
      <t>タイ</t>
    </rPh>
    <rPh sb="169" eb="171">
      <t>ジギョウ</t>
    </rPh>
    <rPh sb="171" eb="173">
      <t>キボ</t>
    </rPh>
    <rPh sb="173" eb="175">
      <t>ヒリツ</t>
    </rPh>
    <rPh sb="177" eb="179">
      <t>ケイヒ</t>
    </rPh>
    <rPh sb="179" eb="181">
      <t>カイシュウ</t>
    </rPh>
    <rPh sb="181" eb="182">
      <t>リツ</t>
    </rPh>
    <rPh sb="192" eb="195">
      <t>スイセンカ</t>
    </rPh>
    <rPh sb="195" eb="196">
      <t>リツ</t>
    </rPh>
    <phoneticPr fontId="4"/>
  </si>
  <si>
    <t xml:space="preserve">③管渠改善率が０％となるのは、法定耐用年数（３０年）を経過した管渠が無いためである。
</t>
    <rPh sb="1" eb="2">
      <t>カン</t>
    </rPh>
    <rPh sb="2" eb="3">
      <t>キョ</t>
    </rPh>
    <rPh sb="3" eb="5">
      <t>カイゼン</t>
    </rPh>
    <rPh sb="5" eb="6">
      <t>リツ</t>
    </rPh>
    <rPh sb="15" eb="17">
      <t>ホウテイ</t>
    </rPh>
    <rPh sb="17" eb="19">
      <t>タイヨウ</t>
    </rPh>
    <rPh sb="19" eb="21">
      <t>ネンスウ</t>
    </rPh>
    <rPh sb="24" eb="25">
      <t>ネン</t>
    </rPh>
    <rPh sb="27" eb="29">
      <t>ケイカ</t>
    </rPh>
    <rPh sb="31" eb="32">
      <t>カン</t>
    </rPh>
    <rPh sb="32" eb="33">
      <t>キョ</t>
    </rPh>
    <rPh sb="34" eb="35">
      <t>ナ</t>
    </rPh>
    <phoneticPr fontId="4"/>
  </si>
  <si>
    <t>経営状況について、現段階では健全であると判断しているが、今後、管渠の老朽化に伴う更新等も予定しているため、今後も健全経営の維持に努める。</t>
    <rPh sb="0" eb="2">
      <t>ケイエイ</t>
    </rPh>
    <rPh sb="2" eb="4">
      <t>ジョウキョウ</t>
    </rPh>
    <rPh sb="9" eb="12">
      <t>ゲンダンカイ</t>
    </rPh>
    <rPh sb="14" eb="16">
      <t>ケンゼン</t>
    </rPh>
    <rPh sb="20" eb="22">
      <t>ハンダン</t>
    </rPh>
    <rPh sb="28" eb="30">
      <t>コンゴ</t>
    </rPh>
    <rPh sb="31" eb="32">
      <t>カン</t>
    </rPh>
    <rPh sb="32" eb="33">
      <t>キョ</t>
    </rPh>
    <rPh sb="34" eb="37">
      <t>ロウキュウカ</t>
    </rPh>
    <rPh sb="38" eb="39">
      <t>トモナ</t>
    </rPh>
    <rPh sb="40" eb="42">
      <t>コウシン</t>
    </rPh>
    <rPh sb="42" eb="43">
      <t>ナド</t>
    </rPh>
    <rPh sb="44" eb="46">
      <t>ヨテイ</t>
    </rPh>
    <rPh sb="53" eb="55">
      <t>コンゴ</t>
    </rPh>
    <rPh sb="56" eb="58">
      <t>ケンゼン</t>
    </rPh>
    <rPh sb="58" eb="60">
      <t>ケイエイ</t>
    </rPh>
    <rPh sb="61" eb="63">
      <t>イジ</t>
    </rPh>
    <rPh sb="64" eb="65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</si>
</sst>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768832"/>
        <c:axId val="35713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0.05</c:v>
                </c:pt>
                <c:pt idx="4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68832"/>
        <c:axId val="357134336"/>
      </c:lineChart>
      <c:dateAx>
        <c:axId val="33976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134336"/>
        <c:crosses val="autoZero"/>
        <c:auto val="1"/>
        <c:lblOffset val="100"/>
        <c:baseTimeUnit val="years"/>
      </c:dateAx>
      <c:valAx>
        <c:axId val="35713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76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54.87</c:v>
                </c:pt>
                <c:pt idx="1">
                  <c:v>50.18</c:v>
                </c:pt>
                <c:pt idx="2">
                  <c:v>48.17</c:v>
                </c:pt>
                <c:pt idx="3">
                  <c:v>49.46</c:v>
                </c:pt>
                <c:pt idx="4">
                  <c:v>57.85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777024"/>
        <c:axId val="32303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</c:v>
                </c:pt>
                <c:pt idx="1">
                  <c:v>63.22</c:v>
                </c:pt>
                <c:pt idx="2">
                  <c:v>60.25</c:v>
                </c:pt>
                <c:pt idx="3">
                  <c:v>62.32</c:v>
                </c:pt>
                <c:pt idx="4">
                  <c:v>64.010000000000005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77024"/>
        <c:axId val="323036672"/>
      </c:lineChart>
      <c:dateAx>
        <c:axId val="32177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036672"/>
        <c:crosses val="autoZero"/>
        <c:auto val="1"/>
        <c:lblOffset val="100"/>
        <c:baseTimeUnit val="years"/>
      </c:dateAx>
      <c:valAx>
        <c:axId val="32303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77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85.07</c:v>
                </c:pt>
                <c:pt idx="1">
                  <c:v>85.13</c:v>
                </c:pt>
                <c:pt idx="2">
                  <c:v>85.57</c:v>
                </c:pt>
                <c:pt idx="3">
                  <c:v>87.18</c:v>
                </c:pt>
                <c:pt idx="4">
                  <c:v>87.9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50496"/>
        <c:axId val="32305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86</c:v>
                </c:pt>
                <c:pt idx="1">
                  <c:v>86.58</c:v>
                </c:pt>
                <c:pt idx="2">
                  <c:v>87.56</c:v>
                </c:pt>
                <c:pt idx="3">
                  <c:v>87.52</c:v>
                </c:pt>
                <c:pt idx="4">
                  <c:v>87.99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50496"/>
        <c:axId val="323052672"/>
      </c:lineChart>
      <c:dateAx>
        <c:axId val="32305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052672"/>
        <c:crosses val="autoZero"/>
        <c:auto val="1"/>
        <c:lblOffset val="100"/>
        <c:baseTimeUnit val="years"/>
      </c:dateAx>
      <c:valAx>
        <c:axId val="32305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05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3701688848877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69.61</c:v>
                </c:pt>
                <c:pt idx="1">
                  <c:v>71.34</c:v>
                </c:pt>
                <c:pt idx="2">
                  <c:v>72.73</c:v>
                </c:pt>
                <c:pt idx="3">
                  <c:v>72.260000000000005</c:v>
                </c:pt>
                <c:pt idx="4">
                  <c:v>70.790000000000006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73088"/>
        <c:axId val="31619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73088"/>
        <c:axId val="316199680"/>
      </c:lineChart>
      <c:dateAx>
        <c:axId val="31447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199680"/>
        <c:crosses val="autoZero"/>
        <c:auto val="1"/>
        <c:lblOffset val="100"/>
        <c:baseTimeUnit val="years"/>
      </c:dateAx>
      <c:valAx>
        <c:axId val="31619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47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18144"/>
        <c:axId val="31812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18144"/>
        <c:axId val="318120320"/>
      </c:lineChart>
      <c:dateAx>
        <c:axId val="31811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20320"/>
        <c:crosses val="autoZero"/>
        <c:auto val="1"/>
        <c:lblOffset val="100"/>
        <c:baseTimeUnit val="years"/>
      </c:dateAx>
      <c:valAx>
        <c:axId val="31812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1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42336"/>
        <c:axId val="31815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42336"/>
        <c:axId val="318152704"/>
      </c:lineChart>
      <c:dateAx>
        <c:axId val="318142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52704"/>
        <c:crosses val="autoZero"/>
        <c:auto val="1"/>
        <c:lblOffset val="100"/>
        <c:baseTimeUnit val="years"/>
      </c:dateAx>
      <c:valAx>
        <c:axId val="31815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42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62432"/>
        <c:axId val="31816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62432"/>
        <c:axId val="318164352"/>
      </c:lineChart>
      <c:dateAx>
        <c:axId val="31816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64352"/>
        <c:crosses val="autoZero"/>
        <c:auto val="1"/>
        <c:lblOffset val="100"/>
        <c:baseTimeUnit val="years"/>
      </c:dateAx>
      <c:valAx>
        <c:axId val="31816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6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40576"/>
        <c:axId val="3184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40576"/>
        <c:axId val="318442496"/>
      </c:lineChart>
      <c:dateAx>
        <c:axId val="3184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42496"/>
        <c:crosses val="autoZero"/>
        <c:auto val="1"/>
        <c:lblOffset val="100"/>
        <c:baseTimeUnit val="years"/>
      </c:dateAx>
      <c:valAx>
        <c:axId val="3184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598.67999999999995</c:v>
                </c:pt>
                <c:pt idx="1">
                  <c:v>542.59</c:v>
                </c:pt>
                <c:pt idx="2">
                  <c:v>458.23</c:v>
                </c:pt>
                <c:pt idx="3">
                  <c:v>442.05</c:v>
                </c:pt>
                <c:pt idx="4">
                  <c:v>450.66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60672"/>
        <c:axId val="31846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473.06</c:v>
                </c:pt>
                <c:pt idx="1">
                  <c:v>479.57</c:v>
                </c:pt>
                <c:pt idx="2">
                  <c:v>376.18</c:v>
                </c:pt>
                <c:pt idx="3">
                  <c:v>385.46</c:v>
                </c:pt>
                <c:pt idx="4">
                  <c:v>350.99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60672"/>
        <c:axId val="318462592"/>
      </c:lineChart>
      <c:dateAx>
        <c:axId val="31846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62592"/>
        <c:crosses val="autoZero"/>
        <c:auto val="1"/>
        <c:lblOffset val="100"/>
        <c:baseTimeUnit val="years"/>
      </c:dateAx>
      <c:valAx>
        <c:axId val="31846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60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76672"/>
        <c:axId val="31847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76672"/>
        <c:axId val="318478592"/>
      </c:lineChart>
      <c:dateAx>
        <c:axId val="31847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78592"/>
        <c:crosses val="autoZero"/>
        <c:auto val="1"/>
        <c:lblOffset val="100"/>
        <c:baseTimeUnit val="years"/>
      </c:dateAx>
      <c:valAx>
        <c:axId val="31847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7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74.81</c:v>
                </c:pt>
                <c:pt idx="1">
                  <c:v>76.95</c:v>
                </c:pt>
                <c:pt idx="2">
                  <c:v>84</c:v>
                </c:pt>
                <c:pt idx="3">
                  <c:v>81.58</c:v>
                </c:pt>
                <c:pt idx="4">
                  <c:v>83.09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96768"/>
        <c:axId val="31849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72.3</c:v>
                </c:pt>
                <c:pt idx="1">
                  <c:v>68.48</c:v>
                </c:pt>
                <c:pt idx="2">
                  <c:v>74.37</c:v>
                </c:pt>
                <c:pt idx="3">
                  <c:v>72.790000000000006</c:v>
                </c:pt>
                <c:pt idx="4">
                  <c:v>84.43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96768"/>
        <c:axId val="318498688"/>
      </c:lineChart>
      <c:dateAx>
        <c:axId val="31849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98688"/>
        <c:crosses val="autoZero"/>
        <c:auto val="1"/>
        <c:lblOffset val="100"/>
        <c:baseTimeUnit val="years"/>
      </c:dateAx>
      <c:valAx>
        <c:axId val="31849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9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【69.26】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70" zoomScaleNormal="7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2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2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2" t="str">
        <f>データ!H6</f>
        <v>石川県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流域下水道</v>
      </c>
      <c r="Q8" s="70"/>
      <c r="R8" s="70"/>
      <c r="S8" s="70"/>
      <c r="T8" s="70"/>
      <c r="U8" s="70"/>
      <c r="V8" s="70"/>
      <c r="W8" s="70" t="str">
        <f>データ!L6</f>
        <v>E2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1159763</v>
      </c>
      <c r="AM8" s="64"/>
      <c r="AN8" s="64"/>
      <c r="AO8" s="64"/>
      <c r="AP8" s="64"/>
      <c r="AQ8" s="64"/>
      <c r="AR8" s="64"/>
      <c r="AS8" s="64"/>
      <c r="AT8" s="63">
        <f>データ!S6</f>
        <v>4186.1499999999996</v>
      </c>
      <c r="AU8" s="63"/>
      <c r="AV8" s="63"/>
      <c r="AW8" s="63"/>
      <c r="AX8" s="63"/>
      <c r="AY8" s="63"/>
      <c r="AZ8" s="63"/>
      <c r="BA8" s="63"/>
      <c r="BB8" s="63">
        <f>データ!T6</f>
        <v>277.05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25.86</v>
      </c>
      <c r="Q10" s="63"/>
      <c r="R10" s="63"/>
      <c r="S10" s="63"/>
      <c r="T10" s="63"/>
      <c r="U10" s="63"/>
      <c r="V10" s="63"/>
      <c r="W10" s="63">
        <f>データ!P6</f>
        <v>91.27</v>
      </c>
      <c r="X10" s="63"/>
      <c r="Y10" s="63"/>
      <c r="Z10" s="63"/>
      <c r="AA10" s="63"/>
      <c r="AB10" s="63"/>
      <c r="AC10" s="63"/>
      <c r="AD10" s="64">
        <f>データ!Q6</f>
        <v>0</v>
      </c>
      <c r="AE10" s="64"/>
      <c r="AF10" s="64"/>
      <c r="AG10" s="64"/>
      <c r="AH10" s="64"/>
      <c r="AI10" s="64"/>
      <c r="AJ10" s="64"/>
      <c r="AK10" s="2"/>
      <c r="AL10" s="64">
        <f>データ!U6</f>
        <v>218305</v>
      </c>
      <c r="AM10" s="64"/>
      <c r="AN10" s="64"/>
      <c r="AO10" s="64"/>
      <c r="AP10" s="64"/>
      <c r="AQ10" s="64"/>
      <c r="AR10" s="64"/>
      <c r="AS10" s="64"/>
      <c r="AT10" s="63">
        <f>データ!V6</f>
        <v>54.97</v>
      </c>
      <c r="AU10" s="63"/>
      <c r="AV10" s="63"/>
      <c r="AW10" s="63"/>
      <c r="AX10" s="63"/>
      <c r="AY10" s="63"/>
      <c r="AZ10" s="63"/>
      <c r="BA10" s="63"/>
      <c r="BB10" s="63">
        <f>データ!W6</f>
        <v>3971.35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2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2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2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2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2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2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2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2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2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2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2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2">
      <c r="C83" s="2" t="s">
        <v>40</v>
      </c>
    </row>
    <row r="84" spans="1:78" x14ac:dyDescent="0.2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2" x14ac:dyDescent="0.2"/>
  <cols>
    <col min="2" max="143" width="11.88671875" customWidth="1"/>
  </cols>
  <sheetData>
    <row r="1" spans="1:144" x14ac:dyDescent="0.2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2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2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2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2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2">
      <c r="A6" s="26" t="s">
        <v>95</v>
      </c>
      <c r="B6" s="31">
        <f>B7</f>
        <v>2014</v>
      </c>
      <c r="C6" s="31">
        <f t="shared" ref="C6:W6" si="3">C7</f>
        <v>170003</v>
      </c>
      <c r="D6" s="31">
        <f t="shared" si="3"/>
        <v>47</v>
      </c>
      <c r="E6" s="31">
        <f t="shared" si="3"/>
        <v>17</v>
      </c>
      <c r="F6" s="31">
        <f t="shared" si="3"/>
        <v>3</v>
      </c>
      <c r="G6" s="31">
        <f t="shared" si="3"/>
        <v>0</v>
      </c>
      <c r="H6" s="31" t="str">
        <f t="shared" si="3"/>
        <v>石川県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流域下水道</v>
      </c>
      <c r="L6" s="31" t="str">
        <f t="shared" si="3"/>
        <v>E2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25.86</v>
      </c>
      <c r="P6" s="32">
        <f t="shared" si="3"/>
        <v>91.27</v>
      </c>
      <c r="Q6" s="32">
        <f t="shared" si="3"/>
        <v>0</v>
      </c>
      <c r="R6" s="32">
        <f t="shared" si="3"/>
        <v>1159763</v>
      </c>
      <c r="S6" s="32">
        <f t="shared" si="3"/>
        <v>4186.1499999999996</v>
      </c>
      <c r="T6" s="32">
        <f t="shared" si="3"/>
        <v>277.05</v>
      </c>
      <c r="U6" s="32">
        <f t="shared" si="3"/>
        <v>218305</v>
      </c>
      <c r="V6" s="32">
        <f t="shared" si="3"/>
        <v>54.97</v>
      </c>
      <c r="W6" s="32">
        <f t="shared" si="3"/>
        <v>3971.35</v>
      </c>
      <c r="X6" s="33">
        <f>IF(X7="",NA(),X7)</f>
        <v>69.61</v>
      </c>
      <c r="Y6" s="33">
        <f t="shared" ref="Y6:AG6" si="4">IF(Y7="",NA(),Y7)</f>
        <v>71.34</v>
      </c>
      <c r="Z6" s="33">
        <f t="shared" si="4"/>
        <v>72.73</v>
      </c>
      <c r="AA6" s="33">
        <f t="shared" si="4"/>
        <v>72.260000000000005</v>
      </c>
      <c r="AB6" s="33">
        <f t="shared" si="4"/>
        <v>70.790000000000006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598.67999999999995</v>
      </c>
      <c r="BF6" s="33">
        <f t="shared" ref="BF6:BN6" si="7">IF(BF7="",NA(),BF7)</f>
        <v>542.59</v>
      </c>
      <c r="BG6" s="33">
        <f t="shared" si="7"/>
        <v>458.23</v>
      </c>
      <c r="BH6" s="33">
        <f t="shared" si="7"/>
        <v>442.05</v>
      </c>
      <c r="BI6" s="33">
        <f t="shared" si="7"/>
        <v>450.66</v>
      </c>
      <c r="BJ6" s="33">
        <f t="shared" si="7"/>
        <v>473.06</v>
      </c>
      <c r="BK6" s="33">
        <f t="shared" si="7"/>
        <v>479.57</v>
      </c>
      <c r="BL6" s="33">
        <f t="shared" si="7"/>
        <v>376.18</v>
      </c>
      <c r="BM6" s="33">
        <f t="shared" si="7"/>
        <v>385.46</v>
      </c>
      <c r="BN6" s="33">
        <f t="shared" si="7"/>
        <v>350.99</v>
      </c>
      <c r="BO6" s="32" t="str">
        <f>IF(BO7="","",IF(BO7="-","【-】","【"&amp;SUBSTITUTE(TEXT(BO7,"#,##0.00"),"-","△")&amp;"】"))</f>
        <v>【400.47】</v>
      </c>
      <c r="BP6" s="32">
        <f>IF(BP7="",NA(),BP7)</f>
        <v>0</v>
      </c>
      <c r="BQ6" s="32">
        <f t="shared" ref="BQ6:BY6" si="8">IF(BQ7="",NA(),BQ7)</f>
        <v>0</v>
      </c>
      <c r="BR6" s="32">
        <f t="shared" si="8"/>
        <v>0</v>
      </c>
      <c r="BS6" s="32">
        <f t="shared" si="8"/>
        <v>0</v>
      </c>
      <c r="BT6" s="32">
        <f t="shared" si="8"/>
        <v>0</v>
      </c>
      <c r="BU6" s="32">
        <f t="shared" si="8"/>
        <v>0</v>
      </c>
      <c r="BV6" s="32">
        <f t="shared" si="8"/>
        <v>0</v>
      </c>
      <c r="BW6" s="32">
        <f t="shared" si="8"/>
        <v>0</v>
      </c>
      <c r="BX6" s="32">
        <f t="shared" si="8"/>
        <v>0</v>
      </c>
      <c r="BY6" s="32">
        <f t="shared" si="8"/>
        <v>0</v>
      </c>
      <c r="BZ6" s="32" t="str">
        <f>IF(BZ7="","",IF(BZ7="-","【-】","【"&amp;SUBSTITUTE(TEXT(BZ7,"#,##0.00"),"-","△")&amp;"】"))</f>
        <v>【0.00】</v>
      </c>
      <c r="CA6" s="33">
        <f>IF(CA7="",NA(),CA7)</f>
        <v>74.81</v>
      </c>
      <c r="CB6" s="33">
        <f t="shared" ref="CB6:CJ6" si="9">IF(CB7="",NA(),CB7)</f>
        <v>76.95</v>
      </c>
      <c r="CC6" s="33">
        <f t="shared" si="9"/>
        <v>84</v>
      </c>
      <c r="CD6" s="33">
        <f t="shared" si="9"/>
        <v>81.58</v>
      </c>
      <c r="CE6" s="33">
        <f t="shared" si="9"/>
        <v>83.09</v>
      </c>
      <c r="CF6" s="33">
        <f t="shared" si="9"/>
        <v>72.3</v>
      </c>
      <c r="CG6" s="33">
        <f t="shared" si="9"/>
        <v>68.48</v>
      </c>
      <c r="CH6" s="33">
        <f t="shared" si="9"/>
        <v>74.37</v>
      </c>
      <c r="CI6" s="33">
        <f t="shared" si="9"/>
        <v>72.790000000000006</v>
      </c>
      <c r="CJ6" s="33">
        <f t="shared" si="9"/>
        <v>84.43</v>
      </c>
      <c r="CK6" s="32" t="str">
        <f>IF(CK7="","",IF(CK7="-","【-】","【"&amp;SUBSTITUTE(TEXT(CK7,"#,##0.00"),"-","△")&amp;"】"))</f>
        <v>【69.26】</v>
      </c>
      <c r="CL6" s="33">
        <f>IF(CL7="",NA(),CL7)</f>
        <v>54.87</v>
      </c>
      <c r="CM6" s="33">
        <f t="shared" ref="CM6:CU6" si="10">IF(CM7="",NA(),CM7)</f>
        <v>50.18</v>
      </c>
      <c r="CN6" s="33">
        <f t="shared" si="10"/>
        <v>48.17</v>
      </c>
      <c r="CO6" s="33">
        <f t="shared" si="10"/>
        <v>49.46</v>
      </c>
      <c r="CP6" s="33">
        <f t="shared" si="10"/>
        <v>57.85</v>
      </c>
      <c r="CQ6" s="33">
        <f t="shared" si="10"/>
        <v>63</v>
      </c>
      <c r="CR6" s="33">
        <f t="shared" si="10"/>
        <v>63.22</v>
      </c>
      <c r="CS6" s="33">
        <f t="shared" si="10"/>
        <v>60.25</v>
      </c>
      <c r="CT6" s="33">
        <f t="shared" si="10"/>
        <v>62.32</v>
      </c>
      <c r="CU6" s="33">
        <f t="shared" si="10"/>
        <v>64.010000000000005</v>
      </c>
      <c r="CV6" s="32" t="str">
        <f>IF(CV7="","",IF(CV7="-","【-】","【"&amp;SUBSTITUTE(TEXT(CV7,"#,##0.00"),"-","△")&amp;"】"))</f>
        <v>【64.78】</v>
      </c>
      <c r="CW6" s="33">
        <f>IF(CW7="",NA(),CW7)</f>
        <v>85.07</v>
      </c>
      <c r="CX6" s="33">
        <f t="shared" ref="CX6:DF6" si="11">IF(CX7="",NA(),CX7)</f>
        <v>85.13</v>
      </c>
      <c r="CY6" s="33">
        <f t="shared" si="11"/>
        <v>85.57</v>
      </c>
      <c r="CZ6" s="33">
        <f t="shared" si="11"/>
        <v>87.18</v>
      </c>
      <c r="DA6" s="33">
        <f t="shared" si="11"/>
        <v>87.9</v>
      </c>
      <c r="DB6" s="33">
        <f t="shared" si="11"/>
        <v>86</v>
      </c>
      <c r="DC6" s="33">
        <f t="shared" si="11"/>
        <v>86.58</v>
      </c>
      <c r="DD6" s="33">
        <f t="shared" si="11"/>
        <v>87.56</v>
      </c>
      <c r="DE6" s="33">
        <f t="shared" si="11"/>
        <v>87.52</v>
      </c>
      <c r="DF6" s="33">
        <f t="shared" si="11"/>
        <v>87.99</v>
      </c>
      <c r="DG6" s="32" t="str">
        <f>IF(DG7="","",IF(DG7="-","【-】","【"&amp;SUBSTITUTE(TEXT(DG7,"#,##0.00"),"-","△")&amp;"】"))</f>
        <v>【91.98】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7.0000000000000007E-2</v>
      </c>
      <c r="EK6" s="33">
        <f t="shared" si="14"/>
        <v>0.02</v>
      </c>
      <c r="EL6" s="33">
        <f t="shared" si="14"/>
        <v>0.05</v>
      </c>
      <c r="EM6" s="33">
        <f t="shared" si="14"/>
        <v>0.06</v>
      </c>
      <c r="EN6" s="32" t="str">
        <f>IF(EN7="","",IF(EN7="-","【-】","【"&amp;SUBSTITUTE(TEXT(EN7,"#,##0.00"),"-","△")&amp;"】"))</f>
        <v>【0.11】</v>
      </c>
    </row>
    <row r="7" spans="1:144" s="34" customFormat="1" x14ac:dyDescent="0.2">
      <c r="A7" s="26"/>
      <c r="B7" s="35">
        <v>2014</v>
      </c>
      <c r="C7" s="35">
        <v>170003</v>
      </c>
      <c r="D7" s="35">
        <v>47</v>
      </c>
      <c r="E7" s="35">
        <v>17</v>
      </c>
      <c r="F7" s="35">
        <v>3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25.86</v>
      </c>
      <c r="P7" s="36">
        <v>91.27</v>
      </c>
      <c r="Q7" s="36">
        <v>0</v>
      </c>
      <c r="R7" s="36">
        <v>1159763</v>
      </c>
      <c r="S7" s="36">
        <v>4186.1499999999996</v>
      </c>
      <c r="T7" s="36">
        <v>277.05</v>
      </c>
      <c r="U7" s="36">
        <v>218305</v>
      </c>
      <c r="V7" s="36">
        <v>54.97</v>
      </c>
      <c r="W7" s="36">
        <v>3971.35</v>
      </c>
      <c r="X7" s="36">
        <v>69.61</v>
      </c>
      <c r="Y7" s="36">
        <v>71.34</v>
      </c>
      <c r="Z7" s="36">
        <v>72.73</v>
      </c>
      <c r="AA7" s="36">
        <v>72.260000000000005</v>
      </c>
      <c r="AB7" s="36">
        <v>70.790000000000006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598.67999999999995</v>
      </c>
      <c r="BF7" s="36">
        <v>542.59</v>
      </c>
      <c r="BG7" s="36">
        <v>458.23</v>
      </c>
      <c r="BH7" s="36">
        <v>442.05</v>
      </c>
      <c r="BI7" s="36">
        <v>450.66</v>
      </c>
      <c r="BJ7" s="36">
        <v>473.06</v>
      </c>
      <c r="BK7" s="36">
        <v>479.57</v>
      </c>
      <c r="BL7" s="36">
        <v>376.18</v>
      </c>
      <c r="BM7" s="36">
        <v>385.46</v>
      </c>
      <c r="BN7" s="36">
        <v>350.99</v>
      </c>
      <c r="BO7" s="36">
        <v>400.47</v>
      </c>
      <c r="BP7" s="36">
        <v>0</v>
      </c>
      <c r="BQ7" s="36">
        <v>0</v>
      </c>
      <c r="BR7" s="36">
        <v>0</v>
      </c>
      <c r="BS7" s="36">
        <v>0</v>
      </c>
      <c r="BT7" s="36">
        <v>0</v>
      </c>
      <c r="BU7" s="36">
        <v>0</v>
      </c>
      <c r="BV7" s="36">
        <v>0</v>
      </c>
      <c r="BW7" s="36">
        <v>0</v>
      </c>
      <c r="BX7" s="36">
        <v>0</v>
      </c>
      <c r="BY7" s="36">
        <v>0</v>
      </c>
      <c r="BZ7" s="36">
        <v>0</v>
      </c>
      <c r="CA7" s="36">
        <v>74.81</v>
      </c>
      <c r="CB7" s="36">
        <v>76.95</v>
      </c>
      <c r="CC7" s="36">
        <v>84</v>
      </c>
      <c r="CD7" s="36">
        <v>81.58</v>
      </c>
      <c r="CE7" s="36">
        <v>83.09</v>
      </c>
      <c r="CF7" s="36">
        <v>72.3</v>
      </c>
      <c r="CG7" s="36">
        <v>68.48</v>
      </c>
      <c r="CH7" s="36">
        <v>74.37</v>
      </c>
      <c r="CI7" s="36">
        <v>72.790000000000006</v>
      </c>
      <c r="CJ7" s="36">
        <v>84.43</v>
      </c>
      <c r="CK7" s="36">
        <v>69.260000000000005</v>
      </c>
      <c r="CL7" s="36">
        <v>54.87</v>
      </c>
      <c r="CM7" s="36">
        <v>50.18</v>
      </c>
      <c r="CN7" s="36">
        <v>48.17</v>
      </c>
      <c r="CO7" s="36">
        <v>49.46</v>
      </c>
      <c r="CP7" s="36">
        <v>57.85</v>
      </c>
      <c r="CQ7" s="36">
        <v>63</v>
      </c>
      <c r="CR7" s="36">
        <v>63.22</v>
      </c>
      <c r="CS7" s="36">
        <v>60.25</v>
      </c>
      <c r="CT7" s="36">
        <v>62.32</v>
      </c>
      <c r="CU7" s="36">
        <v>64.010000000000005</v>
      </c>
      <c r="CV7" s="36">
        <v>64.78</v>
      </c>
      <c r="CW7" s="36">
        <v>85.07</v>
      </c>
      <c r="CX7" s="36">
        <v>85.13</v>
      </c>
      <c r="CY7" s="36">
        <v>85.57</v>
      </c>
      <c r="CZ7" s="36">
        <v>87.18</v>
      </c>
      <c r="DA7" s="36">
        <v>87.9</v>
      </c>
      <c r="DB7" s="36">
        <v>86</v>
      </c>
      <c r="DC7" s="36">
        <v>86.58</v>
      </c>
      <c r="DD7" s="36">
        <v>87.56</v>
      </c>
      <c r="DE7" s="36">
        <v>87.52</v>
      </c>
      <c r="DF7" s="36">
        <v>87.99</v>
      </c>
      <c r="DG7" s="36">
        <v>91.98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7.0000000000000007E-2</v>
      </c>
      <c r="EK7" s="36">
        <v>0.02</v>
      </c>
      <c r="EL7" s="36">
        <v>0.05</v>
      </c>
      <c r="EM7" s="36">
        <v>0.06</v>
      </c>
      <c r="EN7" s="36">
        <v>0.11</v>
      </c>
    </row>
    <row r="8" spans="1:144" x14ac:dyDescent="0.2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2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2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総務省</cp:lastModifiedBy>
  <dcterms:created xsi:type="dcterms:W3CDTF">2016-02-03T08:58:57Z</dcterms:created>
  <dcterms:modified xsi:type="dcterms:W3CDTF">2016-02-24T07:27:34Z</dcterms:modified>
  <cp:category/>
</cp:coreProperties>
</file>