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<sst xmlns="http://schemas.openxmlformats.org/spreadsheetml/2006/main" count="217" uniqueCount="107">
  <si>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</si>
  <si>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</si>
  <si>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</si>
  <si>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</si>
  <si>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</si>
  <si>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</si>
  <si>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</si>
  <si>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</si>
  <si>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</si>
  <si>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</si>
  <si>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</si>
  <si>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</si>
  <si>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</si>
  <si>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</si>
  <si>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</si>
  <si>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</si>
  <si>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</si>
  <si>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</si>
  <si>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</si>
  <si>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</si>
  <si>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</si>
  <si>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</si>
  <si>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</si>
  <si>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</si>
  <si>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</si>
  <si>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</si>
  <si>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</si>
  <si>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</si>
  <si>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</si>
  <si>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</si>
  <si>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</si>
  <si>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</si>
  <si>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</si>
  <si>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</si>
  <si>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</si>
  <si>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</si>
  <si>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</si>
  <si>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</si>
  <si>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</si>
  <si>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</si>
  <si>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</si>
  <si>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</si>
  <si>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</si>
  <si>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</si>
  <si>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</si>
  <si>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</si>
  <si>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</si>
  <si>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</si>
  <si>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</si>
  <si>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</si>
  <si>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</si>
  <si>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</si>
  <si>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</si>
  <si>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</si>
  <si>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</si>
  <si>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</si>
  <si>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</si>
  <si>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</si>
  <si>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</si>
  <si>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</si>
  <si>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</si>
  <si>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</si>
  <si>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</si>
  <si>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</si>
  <si>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</si>
  <si>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</si>
  <si>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</si>
  <si>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</si>
  <si>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</si>
  <si>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</si>
  <si>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</si>
  <si>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</si>
  <si>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</si>
  <si>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</si>
  <si>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</si>
  <si>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</si>
  <si>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</si>
  <si>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</si>
  <si>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</si>
  <si>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</si>
  <si>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</si>
  <si>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</si>
  <si>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</si>
  <si>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</si>
  <si>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</si>
  <si>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</si>
  <si>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</si>
  <si>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</si>
  <si>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</si>
  <si>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</si>
  <si>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</si>
  <si>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</si>
  <si>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</si>
  <si>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</si>
  <si>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</si>
  <si>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</si>
  <si>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</si>
  <si>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</si>
  <si>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</si>
  <si>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</si>
  <si>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</si>
  <si>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</si>
  <si>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</si>
  <si>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</si>
  <si>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平成２５年度の料金改定（引き下げ）により経常収支比率及び料金回収率が低下しているが、用水供給事業の平均的な水準を維持している。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rPh sb="109" eb="111">
      <t>ヘイキン</t>
    </rPh>
    <rPh sb="111" eb="112">
      <t>テキ</t>
    </rPh>
    <rPh sb="113" eb="115">
      <t>スイジュン</t>
    </rPh>
    <rPh sb="151" eb="153">
      <t>スイゲン</t>
    </rPh>
    <rPh sb="153" eb="155">
      <t>カイハツ</t>
    </rPh>
    <rPh sb="156" eb="157">
      <t>トモナ</t>
    </rPh>
    <rPh sb="158" eb="160">
      <t>フタン</t>
    </rPh>
    <rPh sb="160" eb="161">
      <t>ガク</t>
    </rPh>
    <rPh sb="162" eb="163">
      <t>オオ</t>
    </rPh>
    <rPh sb="332" eb="335">
      <t>ゲンジテン</t>
    </rPh>
    <rPh sb="337" eb="339">
      <t>ケンセツ</t>
    </rPh>
    <rPh sb="339" eb="341">
      <t>トウショ</t>
    </rPh>
    <rPh sb="343" eb="345">
      <t>ジュヨウ</t>
    </rPh>
    <rPh sb="346" eb="347">
      <t>ノ</t>
    </rPh>
    <phoneticPr fontId="4"/>
  </si>
  <si>
    <t xml:space="preserve">有形固定資産減価償却率及び管路経年化率は用水供給事業の平均より高い水準にあり年々増加している。これまでは、耐用年数が短い機械設備等を中心に施設更新に取り組んできたことによる。管路は更新率が０％の年度が多く更新はあまり進んでいないといえる。
また、浄水池等のコンクリート構造物及び機械設備については、計画的な点検や修繕により長寿命化を図ることとしている。
</t>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</si>
  <si>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に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２年度までに給水区域内での占有率を５０％から５６％まで高めることとしている。
また、施設更新の際には将来の水需要に見合った規模にダウンサイジングを行い効率的な施設運用に取り組んでいる。
なお、計画策定中である管路更新が本格化すると長期にわたり多額の更新財源が必要となるため、今後は自己資金を活用して企業債の借入を最小限にとどめることも視野に入れる等、企業債残高の抑制に努め、将来の負担軽減を目指す。</t>
    <rPh sb="98" eb="101">
      <t>シチョウソン</t>
    </rPh>
    <rPh sb="153" eb="155">
      <t>ヒヨウ</t>
    </rPh>
    <rPh sb="155" eb="156">
      <t>タイ</t>
    </rPh>
    <rPh sb="156" eb="158">
      <t>コウカ</t>
    </rPh>
    <rPh sb="159" eb="160">
      <t>フ</t>
    </rPh>
    <rPh sb="162" eb="165">
      <t>シチョウソン</t>
    </rPh>
    <rPh sb="181" eb="184">
      <t>シチョウソン</t>
    </rPh>
    <rPh sb="303" eb="305">
      <t>ケイカク</t>
    </rPh>
    <rPh sb="305" eb="308">
      <t>サクテイチュウ</t>
    </rPh>
    <rPh sb="311" eb="313">
      <t>カンロ</t>
    </rPh>
    <rPh sb="313" eb="315">
      <t>コウシン</t>
    </rPh>
    <rPh sb="316" eb="319">
      <t>ホンカクカ</t>
    </rPh>
    <rPh sb="322" eb="324">
      <t>チョウキ</t>
    </rPh>
    <rPh sb="328" eb="330">
      <t>タガク</t>
    </rPh>
    <rPh sb="331" eb="333">
      <t>コウシン</t>
    </rPh>
    <rPh sb="333" eb="335">
      <t>ザイゲン</t>
    </rPh>
    <rPh sb="336" eb="338">
      <t>ヒツヨウ</t>
    </rPh>
    <rPh sb="344" eb="346">
      <t>コンゴ</t>
    </rPh>
    <rPh sb="347" eb="349">
      <t>ジコ</t>
    </rPh>
    <rPh sb="349" eb="351">
      <t>シキン</t>
    </rPh>
    <rPh sb="352" eb="354">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</si>
</sst>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0.24</c:v>
                </c:pt>
                <c:pt idx="3">
                  <c:v>0</c:v>
                </c:pt>
                <c:pt idx="4">
                  <c:v>0</c:v>
                </c:pt>
              </c:numCache>
            </c:numRef>
          </c:val>
        </c:ser>
        <c:dLbls>
          <c:showLegendKey val="0"/>
          <c:showVal val="0"/>
          <c:showCatName val="0"/>
          <c:showSerName val="0"/>
          <c:showPercent val="0"/>
          <c:showBubbleSize val="0"/>
        </c:dLbls>
        <c:gapWidth val="150"/>
        <c:axId val="179578752"/>
        <c:axId val="1795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9578752"/>
        <c:axId val="179593216"/>
      </c:lineChart>
      <c:dateAx>
        <c:axId val="179578752"/>
        <c:scaling>
          <c:orientation val="minMax"/>
        </c:scaling>
        <c:delete val="1"/>
        <c:axPos val="b"/>
        <c:numFmt formatCode="ge" sourceLinked="1"/>
        <c:majorTickMark val="none"/>
        <c:minorTickMark val="none"/>
        <c:tickLblPos val="none"/>
        <c:crossAx val="179593216"/>
        <c:crosses val="autoZero"/>
        <c:auto val="1"/>
        <c:lblOffset val="100"/>
        <c:baseTimeUnit val="years"/>
      </c:dateAx>
      <c:valAx>
        <c:axId val="1795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43.17</c:v>
                </c:pt>
                <c:pt idx="1">
                  <c:v>42.93</c:v>
                </c:pt>
                <c:pt idx="2">
                  <c:v>42.33</c:v>
                </c:pt>
                <c:pt idx="3">
                  <c:v>47.15</c:v>
                </c:pt>
                <c:pt idx="4">
                  <c:v>46.57</c:v>
                </c:pt>
              </c:numCache>
            </c:numRef>
          </c:val>
        </c:ser>
        <c:dLbls>
          <c:showLegendKey val="0"/>
          <c:showVal val="0"/>
          <c:showCatName val="0"/>
          <c:showSerName val="0"/>
          <c:showPercent val="0"/>
          <c:showBubbleSize val="0"/>
        </c:dLbls>
        <c:gapWidth val="150"/>
        <c:axId val="181164672"/>
        <c:axId val="181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1164672"/>
        <c:axId val="181203712"/>
      </c:lineChart>
      <c:dateAx>
        <c:axId val="181164672"/>
        <c:scaling>
          <c:orientation val="minMax"/>
        </c:scaling>
        <c:delete val="1"/>
        <c:axPos val="b"/>
        <c:numFmt formatCode="ge" sourceLinked="1"/>
        <c:majorTickMark val="none"/>
        <c:minorTickMark val="none"/>
        <c:tickLblPos val="none"/>
        <c:crossAx val="181203712"/>
        <c:crosses val="autoZero"/>
        <c:auto val="1"/>
        <c:lblOffset val="100"/>
        <c:baseTimeUnit val="years"/>
      </c:dateAx>
      <c:valAx>
        <c:axId val="181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99.67</c:v>
                </c:pt>
                <c:pt idx="1">
                  <c:v>98.37</c:v>
                </c:pt>
                <c:pt idx="2">
                  <c:v>98.72</c:v>
                </c:pt>
                <c:pt idx="3">
                  <c:v>99.89</c:v>
                </c:pt>
                <c:pt idx="4">
                  <c:v>99.27</c:v>
                </c:pt>
              </c:numCache>
            </c:numRef>
          </c:val>
        </c:ser>
        <c:dLbls>
          <c:showLegendKey val="0"/>
          <c:showVal val="0"/>
          <c:showCatName val="0"/>
          <c:showSerName val="0"/>
          <c:showPercent val="0"/>
          <c:showBubbleSize val="0"/>
        </c:dLbls>
        <c:gapWidth val="150"/>
        <c:axId val="181229440"/>
        <c:axId val="181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229440"/>
        <c:axId val="181239808"/>
      </c:lineChart>
      <c:dateAx>
        <c:axId val="181229440"/>
        <c:scaling>
          <c:orientation val="minMax"/>
        </c:scaling>
        <c:delete val="1"/>
        <c:axPos val="b"/>
        <c:numFmt formatCode="ge" sourceLinked="1"/>
        <c:majorTickMark val="none"/>
        <c:minorTickMark val="none"/>
        <c:tickLblPos val="none"/>
        <c:crossAx val="181239808"/>
        <c:crosses val="autoZero"/>
        <c:auto val="1"/>
        <c:lblOffset val="100"/>
        <c:baseTimeUnit val="years"/>
      </c:dateAx>
      <c:valAx>
        <c:axId val="181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119.56</c:v>
                </c:pt>
                <c:pt idx="1">
                  <c:v>124.21</c:v>
                </c:pt>
                <c:pt idx="2">
                  <c:v>121.32</c:v>
                </c:pt>
                <c:pt idx="3">
                  <c:v>113.3</c:v>
                </c:pt>
                <c:pt idx="4">
                  <c:v>111.81</c:v>
                </c:pt>
              </c:numCache>
            </c:numRef>
          </c:val>
        </c:ser>
        <c:dLbls>
          <c:showLegendKey val="0"/>
          <c:showVal val="0"/>
          <c:showCatName val="0"/>
          <c:showSerName val="0"/>
          <c:showPercent val="0"/>
          <c:showBubbleSize val="0"/>
        </c:dLbls>
        <c:gapWidth val="150"/>
        <c:axId val="179623424"/>
        <c:axId val="179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9623424"/>
        <c:axId val="179625344"/>
      </c:lineChart>
      <c:dateAx>
        <c:axId val="179623424"/>
        <c:scaling>
          <c:orientation val="minMax"/>
        </c:scaling>
        <c:delete val="1"/>
        <c:axPos val="b"/>
        <c:numFmt formatCode="ge" sourceLinked="1"/>
        <c:majorTickMark val="none"/>
        <c:minorTickMark val="none"/>
        <c:tickLblPos val="none"/>
        <c:crossAx val="179625344"/>
        <c:crosses val="autoZero"/>
        <c:auto val="1"/>
        <c:lblOffset val="100"/>
        <c:baseTimeUnit val="years"/>
      </c:dateAx>
      <c:valAx>
        <c:axId val="17962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42.44</c:v>
                </c:pt>
                <c:pt idx="1">
                  <c:v>43.69</c:v>
                </c:pt>
                <c:pt idx="2">
                  <c:v>44.94</c:v>
                </c:pt>
                <c:pt idx="3">
                  <c:v>46.09</c:v>
                </c:pt>
                <c:pt idx="4">
                  <c:v>58.56</c:v>
                </c:pt>
              </c:numCache>
            </c:numRef>
          </c:val>
        </c:ser>
        <c:dLbls>
          <c:showLegendKey val="0"/>
          <c:showVal val="0"/>
          <c:showCatName val="0"/>
          <c:showSerName val="0"/>
          <c:showPercent val="0"/>
          <c:showBubbleSize val="0"/>
        </c:dLbls>
        <c:gapWidth val="150"/>
        <c:axId val="179917952"/>
        <c:axId val="179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9917952"/>
        <c:axId val="179919872"/>
      </c:lineChart>
      <c:dateAx>
        <c:axId val="179917952"/>
        <c:scaling>
          <c:orientation val="minMax"/>
        </c:scaling>
        <c:delete val="1"/>
        <c:axPos val="b"/>
        <c:numFmt formatCode="ge" sourceLinked="1"/>
        <c:majorTickMark val="none"/>
        <c:minorTickMark val="none"/>
        <c:tickLblPos val="none"/>
        <c:crossAx val="179919872"/>
        <c:crosses val="autoZero"/>
        <c:auto val="1"/>
        <c:lblOffset val="100"/>
        <c:baseTimeUnit val="years"/>
      </c:dateAx>
      <c:valAx>
        <c:axId val="179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15.37</c:v>
                </c:pt>
                <c:pt idx="1">
                  <c:v>19.22</c:v>
                </c:pt>
                <c:pt idx="2">
                  <c:v>28.09</c:v>
                </c:pt>
                <c:pt idx="3">
                  <c:v>33.590000000000003</c:v>
                </c:pt>
                <c:pt idx="4">
                  <c:v>39.57</c:v>
                </c:pt>
              </c:numCache>
            </c:numRef>
          </c:val>
        </c:ser>
        <c:dLbls>
          <c:showLegendKey val="0"/>
          <c:showVal val="0"/>
          <c:showCatName val="0"/>
          <c:showSerName val="0"/>
          <c:showPercent val="0"/>
          <c:showBubbleSize val="0"/>
        </c:dLbls>
        <c:gapWidth val="150"/>
        <c:axId val="180560640"/>
        <c:axId val="1805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560640"/>
        <c:axId val="180562560"/>
      </c:lineChart>
      <c:dateAx>
        <c:axId val="180560640"/>
        <c:scaling>
          <c:orientation val="minMax"/>
        </c:scaling>
        <c:delete val="1"/>
        <c:axPos val="b"/>
        <c:numFmt formatCode="ge" sourceLinked="1"/>
        <c:majorTickMark val="none"/>
        <c:minorTickMark val="none"/>
        <c:tickLblPos val="none"/>
        <c:crossAx val="180562560"/>
        <c:crosses val="autoZero"/>
        <c:auto val="1"/>
        <c:lblOffset val="100"/>
        <c:baseTimeUnit val="years"/>
      </c:dateAx>
      <c:valAx>
        <c:axId val="1805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91232"/>
        <c:axId val="180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591232"/>
        <c:axId val="180605696"/>
      </c:lineChart>
      <c:dateAx>
        <c:axId val="180591232"/>
        <c:scaling>
          <c:orientation val="minMax"/>
        </c:scaling>
        <c:delete val="1"/>
        <c:axPos val="b"/>
        <c:numFmt formatCode="ge" sourceLinked="1"/>
        <c:majorTickMark val="none"/>
        <c:minorTickMark val="none"/>
        <c:tickLblPos val="none"/>
        <c:crossAx val="180605696"/>
        <c:crosses val="autoZero"/>
        <c:auto val="1"/>
        <c:lblOffset val="100"/>
        <c:baseTimeUnit val="years"/>
      </c:dateAx>
      <c:valAx>
        <c:axId val="18060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1419.59</c:v>
                </c:pt>
                <c:pt idx="1">
                  <c:v>1526</c:v>
                </c:pt>
                <c:pt idx="2">
                  <c:v>1282.56</c:v>
                </c:pt>
                <c:pt idx="3">
                  <c:v>1677.39</c:v>
                </c:pt>
                <c:pt idx="4">
                  <c:v>292.73</c:v>
                </c:pt>
              </c:numCache>
            </c:numRef>
          </c:val>
        </c:ser>
        <c:dLbls>
          <c:showLegendKey val="0"/>
          <c:showVal val="0"/>
          <c:showCatName val="0"/>
          <c:showSerName val="0"/>
          <c:showPercent val="0"/>
          <c:showBubbleSize val="0"/>
        </c:dLbls>
        <c:gapWidth val="150"/>
        <c:axId val="180640000"/>
        <c:axId val="180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640000"/>
        <c:axId val="180646272"/>
      </c:lineChart>
      <c:dateAx>
        <c:axId val="180640000"/>
        <c:scaling>
          <c:orientation val="minMax"/>
        </c:scaling>
        <c:delete val="1"/>
        <c:axPos val="b"/>
        <c:numFmt formatCode="ge" sourceLinked="1"/>
        <c:majorTickMark val="none"/>
        <c:minorTickMark val="none"/>
        <c:tickLblPos val="none"/>
        <c:crossAx val="180646272"/>
        <c:crosses val="autoZero"/>
        <c:auto val="1"/>
        <c:lblOffset val="100"/>
        <c:baseTimeUnit val="years"/>
      </c:dateAx>
      <c:valAx>
        <c:axId val="1806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572.64</c:v>
                </c:pt>
                <c:pt idx="1">
                  <c:v>537.86</c:v>
                </c:pt>
                <c:pt idx="2">
                  <c:v>499.19</c:v>
                </c:pt>
                <c:pt idx="3">
                  <c:v>508.7</c:v>
                </c:pt>
                <c:pt idx="4">
                  <c:v>465.38</c:v>
                </c:pt>
              </c:numCache>
            </c:numRef>
          </c:val>
        </c:ser>
        <c:dLbls>
          <c:showLegendKey val="0"/>
          <c:showVal val="0"/>
          <c:showCatName val="0"/>
          <c:showSerName val="0"/>
          <c:showPercent val="0"/>
          <c:showBubbleSize val="0"/>
        </c:dLbls>
        <c:gapWidth val="150"/>
        <c:axId val="180672384"/>
        <c:axId val="180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672384"/>
        <c:axId val="180752384"/>
      </c:lineChart>
      <c:dateAx>
        <c:axId val="180672384"/>
        <c:scaling>
          <c:orientation val="minMax"/>
        </c:scaling>
        <c:delete val="1"/>
        <c:axPos val="b"/>
        <c:numFmt formatCode="ge" sourceLinked="1"/>
        <c:majorTickMark val="none"/>
        <c:minorTickMark val="none"/>
        <c:tickLblPos val="none"/>
        <c:crossAx val="180752384"/>
        <c:crosses val="autoZero"/>
        <c:auto val="1"/>
        <c:lblOffset val="100"/>
        <c:baseTimeUnit val="years"/>
      </c:dateAx>
      <c:valAx>
        <c:axId val="18075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118.63</c:v>
                </c:pt>
                <c:pt idx="1">
                  <c:v>123.36</c:v>
                </c:pt>
                <c:pt idx="2">
                  <c:v>120.44</c:v>
                </c:pt>
                <c:pt idx="3">
                  <c:v>112.68</c:v>
                </c:pt>
                <c:pt idx="4">
                  <c:v>113.04</c:v>
                </c:pt>
              </c:numCache>
            </c:numRef>
          </c:val>
        </c:ser>
        <c:dLbls>
          <c:showLegendKey val="0"/>
          <c:showVal val="0"/>
          <c:showCatName val="0"/>
          <c:showSerName val="0"/>
          <c:showPercent val="0"/>
          <c:showBubbleSize val="0"/>
        </c:dLbls>
        <c:gapWidth val="150"/>
        <c:axId val="180794880"/>
        <c:axId val="1807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0794880"/>
        <c:axId val="180796800"/>
      </c:lineChart>
      <c:dateAx>
        <c:axId val="180794880"/>
        <c:scaling>
          <c:orientation val="minMax"/>
        </c:scaling>
        <c:delete val="1"/>
        <c:axPos val="b"/>
        <c:numFmt formatCode="ge" sourceLinked="1"/>
        <c:majorTickMark val="none"/>
        <c:minorTickMark val="none"/>
        <c:tickLblPos val="none"/>
        <c:crossAx val="180796800"/>
        <c:crosses val="autoZero"/>
        <c:auto val="1"/>
        <c:lblOffset val="100"/>
        <c:baseTimeUnit val="years"/>
      </c:dateAx>
      <c:valAx>
        <c:axId val="1807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118.02</c:v>
                </c:pt>
                <c:pt idx="1">
                  <c:v>113.49</c:v>
                </c:pt>
                <c:pt idx="2">
                  <c:v>116.26</c:v>
                </c:pt>
                <c:pt idx="3">
                  <c:v>111.28</c:v>
                </c:pt>
                <c:pt idx="4">
                  <c:v>110.93</c:v>
                </c:pt>
              </c:numCache>
            </c:numRef>
          </c:val>
        </c:ser>
        <c:dLbls>
          <c:showLegendKey val="0"/>
          <c:showVal val="0"/>
          <c:showCatName val="0"/>
          <c:showSerName val="0"/>
          <c:showPercent val="0"/>
          <c:showBubbleSize val="0"/>
        </c:dLbls>
        <c:gapWidth val="150"/>
        <c:axId val="181150464"/>
        <c:axId val="181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1150464"/>
        <c:axId val="181152384"/>
      </c:lineChart>
      <c:dateAx>
        <c:axId val="181150464"/>
        <c:scaling>
          <c:orientation val="minMax"/>
        </c:scaling>
        <c:delete val="1"/>
        <c:axPos val="b"/>
        <c:numFmt formatCode="ge" sourceLinked="1"/>
        <c:majorTickMark val="none"/>
        <c:minorTickMark val="none"/>
        <c:tickLblPos val="none"/>
        <c:crossAx val="181152384"/>
        <c:crosses val="autoZero"/>
        <c:auto val="1"/>
        <c:lblOffset val="100"/>
        <c:baseTimeUnit val="years"/>
      </c:dateAx>
      <c:valAx>
        <c:axId val="181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奈良県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1395648</v>
      </c>
      <c r="AJ8" s="56"/>
      <c r="AK8" s="56"/>
      <c r="AL8" s="56"/>
      <c r="AM8" s="56"/>
      <c r="AN8" s="56"/>
      <c r="AO8" s="56"/>
      <c r="AP8" s="57"/>
      <c r="AQ8" s="47">
        <f>データ!R6</f>
        <v>3690.94</v>
      </c>
      <c r="AR8" s="47"/>
      <c r="AS8" s="47"/>
      <c r="AT8" s="47"/>
      <c r="AU8" s="47"/>
      <c r="AV8" s="47"/>
      <c r="AW8" s="47"/>
      <c r="AX8" s="47"/>
      <c r="AY8" s="47">
        <f>データ!S6</f>
        <v>378.13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68.22</v>
      </c>
      <c r="K10" s="47"/>
      <c r="L10" s="47"/>
      <c r="M10" s="47"/>
      <c r="N10" s="47"/>
      <c r="O10" s="47"/>
      <c r="P10" s="47"/>
      <c r="Q10" s="47"/>
      <c r="R10" s="47">
        <f>データ!O6</f>
        <v>98.59</v>
      </c>
      <c r="S10" s="47"/>
      <c r="T10" s="47"/>
      <c r="U10" s="47"/>
      <c r="V10" s="47"/>
      <c r="W10" s="47"/>
      <c r="X10" s="47"/>
      <c r="Y10" s="47"/>
      <c r="Z10" s="78">
        <f>データ!P6</f>
        <v>0</v>
      </c>
      <c r="AA10" s="78"/>
      <c r="AB10" s="78"/>
      <c r="AC10" s="78"/>
      <c r="AD10" s="78"/>
      <c r="AE10" s="78"/>
      <c r="AF10" s="78"/>
      <c r="AG10" s="78"/>
      <c r="AH10" s="2"/>
      <c r="AI10" s="78">
        <f>データ!T6</f>
        <v>1288219</v>
      </c>
      <c r="AJ10" s="78"/>
      <c r="AK10" s="78"/>
      <c r="AL10" s="78"/>
      <c r="AM10" s="78"/>
      <c r="AN10" s="78"/>
      <c r="AO10" s="78"/>
      <c r="AP10" s="78"/>
      <c r="AQ10" s="47">
        <f>データ!U6</f>
        <v>1150.1300000000001</v>
      </c>
      <c r="AR10" s="47"/>
      <c r="AS10" s="47"/>
      <c r="AT10" s="47"/>
      <c r="AU10" s="47"/>
      <c r="AV10" s="47"/>
      <c r="AW10" s="47"/>
      <c r="AX10" s="47"/>
      <c r="AY10" s="47">
        <f>データ!V6</f>
        <v>1120.06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5.6"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5.6"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5.6"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290009</v>
      </c>
      <c r="D6" s="31">
        <f t="shared" si="3"/>
        <v>46</v>
      </c>
      <c r="E6" s="31">
        <f t="shared" si="3"/>
        <v>1</v>
      </c>
      <c r="F6" s="31">
        <f t="shared" si="3"/>
        <v>0</v>
      </c>
      <c r="G6" s="31">
        <f t="shared" si="3"/>
        <v>2</v>
      </c>
      <c r="H6" s="31" t="str">
        <f t="shared" si="3"/>
        <v>奈良県</v>
      </c>
      <c r="I6" s="31" t="str">
        <f t="shared" si="3"/>
        <v>法適用</v>
      </c>
      <c r="J6" s="31" t="str">
        <f t="shared" si="3"/>
        <v>水道事業</v>
      </c>
      <c r="K6" s="31" t="str">
        <f t="shared" si="3"/>
        <v>用水供給事業</v>
      </c>
      <c r="L6" s="31" t="str">
        <f t="shared" si="3"/>
        <v>B</v>
      </c>
      <c r="M6" s="32" t="str">
        <f t="shared" si="3"/>
        <v>-</v>
      </c>
      <c r="N6" s="32">
        <f t="shared" si="3"/>
        <v>68.22</v>
      </c>
      <c r="O6" s="32">
        <f t="shared" si="3"/>
        <v>98.59</v>
      </c>
      <c r="P6" s="32">
        <f t="shared" si="3"/>
        <v>0</v>
      </c>
      <c r="Q6" s="32">
        <f t="shared" si="3"/>
        <v>1395648</v>
      </c>
      <c r="R6" s="32">
        <f t="shared" si="3"/>
        <v>3690.94</v>
      </c>
      <c r="S6" s="32">
        <f t="shared" si="3"/>
        <v>378.13</v>
      </c>
      <c r="T6" s="32">
        <f t="shared" si="3"/>
        <v>1288219</v>
      </c>
      <c r="U6" s="32">
        <f t="shared" si="3"/>
        <v>1150.1300000000001</v>
      </c>
      <c r="V6" s="32">
        <f t="shared" si="3"/>
        <v>1120.06</v>
      </c>
      <c r="W6" s="33">
        <f>IF(W7="",NA(),W7)</f>
        <v>119.56</v>
      </c>
      <c r="X6" s="33">
        <f t="shared" ref="X6:AF6" si="4">IF(X7="",NA(),X7)</f>
        <v>124.21</v>
      </c>
      <c r="Y6" s="33">
        <f t="shared" si="4"/>
        <v>121.32</v>
      </c>
      <c r="Z6" s="33">
        <f t="shared" si="4"/>
        <v>113.3</v>
      </c>
      <c r="AA6" s="33">
        <f t="shared" si="4"/>
        <v>111.81</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1419.59</v>
      </c>
      <c r="AT6" s="33">
        <f t="shared" ref="AT6:BB6" si="6">IF(AT7="",NA(),AT7)</f>
        <v>1526</v>
      </c>
      <c r="AU6" s="33">
        <f t="shared" si="6"/>
        <v>1282.56</v>
      </c>
      <c r="AV6" s="33">
        <f t="shared" si="6"/>
        <v>1677.39</v>
      </c>
      <c r="AW6" s="33">
        <f t="shared" si="6"/>
        <v>292.73</v>
      </c>
      <c r="AX6" s="33">
        <f t="shared" si="6"/>
        <v>669.4</v>
      </c>
      <c r="AY6" s="33">
        <f t="shared" si="6"/>
        <v>720.62</v>
      </c>
      <c r="AZ6" s="33">
        <f t="shared" si="6"/>
        <v>654.97</v>
      </c>
      <c r="BA6" s="33">
        <f t="shared" si="6"/>
        <v>634.53</v>
      </c>
      <c r="BB6" s="33">
        <f t="shared" si="6"/>
        <v>200.22</v>
      </c>
      <c r="BC6" s="32" t="str">
        <f>IF(BC7="","",IF(BC7="-","【-】","【"&amp;SUBSTITUTE(TEXT(BC7,"#,##0.00"),"-","△")&amp;"】"))</f>
        <v>【200.22】</v>
      </c>
      <c r="BD6" s="33">
        <f>IF(BD7="",NA(),BD7)</f>
        <v>572.64</v>
      </c>
      <c r="BE6" s="33">
        <f t="shared" ref="BE6:BM6" si="7">IF(BE7="",NA(),BE7)</f>
        <v>537.86</v>
      </c>
      <c r="BF6" s="33">
        <f t="shared" si="7"/>
        <v>499.19</v>
      </c>
      <c r="BG6" s="33">
        <f t="shared" si="7"/>
        <v>508.7</v>
      </c>
      <c r="BH6" s="33">
        <f t="shared" si="7"/>
        <v>465.38</v>
      </c>
      <c r="BI6" s="33">
        <f t="shared" si="7"/>
        <v>446.65</v>
      </c>
      <c r="BJ6" s="33">
        <f t="shared" si="7"/>
        <v>415.99</v>
      </c>
      <c r="BK6" s="33">
        <f t="shared" si="7"/>
        <v>383.75</v>
      </c>
      <c r="BL6" s="33">
        <f t="shared" si="7"/>
        <v>368.94</v>
      </c>
      <c r="BM6" s="33">
        <f t="shared" si="7"/>
        <v>351.06</v>
      </c>
      <c r="BN6" s="32" t="str">
        <f>IF(BN7="","",IF(BN7="-","【-】","【"&amp;SUBSTITUTE(TEXT(BN7,"#,##0.00"),"-","△")&amp;"】"))</f>
        <v>【351.06】</v>
      </c>
      <c r="BO6" s="33">
        <f>IF(BO7="",NA(),BO7)</f>
        <v>118.63</v>
      </c>
      <c r="BP6" s="33">
        <f t="shared" ref="BP6:BX6" si="8">IF(BP7="",NA(),BP7)</f>
        <v>123.36</v>
      </c>
      <c r="BQ6" s="33">
        <f t="shared" si="8"/>
        <v>120.44</v>
      </c>
      <c r="BR6" s="33">
        <f t="shared" si="8"/>
        <v>112.68</v>
      </c>
      <c r="BS6" s="33">
        <f t="shared" si="8"/>
        <v>113.04</v>
      </c>
      <c r="BT6" s="33">
        <f t="shared" si="8"/>
        <v>108.75</v>
      </c>
      <c r="BU6" s="33">
        <f t="shared" si="8"/>
        <v>108.61</v>
      </c>
      <c r="BV6" s="33">
        <f t="shared" si="8"/>
        <v>110.39</v>
      </c>
      <c r="BW6" s="33">
        <f t="shared" si="8"/>
        <v>111.12</v>
      </c>
      <c r="BX6" s="33">
        <f t="shared" si="8"/>
        <v>112.92</v>
      </c>
      <c r="BY6" s="32" t="str">
        <f>IF(BY7="","",IF(BY7="-","【-】","【"&amp;SUBSTITUTE(TEXT(BY7,"#,##0.00"),"-","△")&amp;"】"))</f>
        <v>【112.92】</v>
      </c>
      <c r="BZ6" s="33">
        <f>IF(BZ7="",NA(),BZ7)</f>
        <v>118.02</v>
      </c>
      <c r="CA6" s="33">
        <f t="shared" ref="CA6:CI6" si="9">IF(CA7="",NA(),CA7)</f>
        <v>113.49</v>
      </c>
      <c r="CB6" s="33">
        <f t="shared" si="9"/>
        <v>116.26</v>
      </c>
      <c r="CC6" s="33">
        <f t="shared" si="9"/>
        <v>111.28</v>
      </c>
      <c r="CD6" s="33">
        <f t="shared" si="9"/>
        <v>110.93</v>
      </c>
      <c r="CE6" s="33">
        <f t="shared" si="9"/>
        <v>80.38</v>
      </c>
      <c r="CF6" s="33">
        <f t="shared" si="9"/>
        <v>78.760000000000005</v>
      </c>
      <c r="CG6" s="33">
        <f t="shared" si="9"/>
        <v>76.81</v>
      </c>
      <c r="CH6" s="33">
        <f t="shared" si="9"/>
        <v>75.75</v>
      </c>
      <c r="CI6" s="33">
        <f t="shared" si="9"/>
        <v>75.3</v>
      </c>
      <c r="CJ6" s="32" t="str">
        <f>IF(CJ7="","",IF(CJ7="-","【-】","【"&amp;SUBSTITUTE(TEXT(CJ7,"#,##0.00"),"-","△")&amp;"】"))</f>
        <v>【75.30】</v>
      </c>
      <c r="CK6" s="33">
        <f>IF(CK7="",NA(),CK7)</f>
        <v>43.17</v>
      </c>
      <c r="CL6" s="33">
        <f t="shared" ref="CL6:CT6" si="10">IF(CL7="",NA(),CL7)</f>
        <v>42.93</v>
      </c>
      <c r="CM6" s="33">
        <f t="shared" si="10"/>
        <v>42.33</v>
      </c>
      <c r="CN6" s="33">
        <f t="shared" si="10"/>
        <v>47.15</v>
      </c>
      <c r="CO6" s="33">
        <f t="shared" si="10"/>
        <v>46.57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99.67</v>
      </c>
      <c r="CW6" s="33">
        <f t="shared" ref="CW6:DE6" si="11">IF(CW7="",NA(),CW7)</f>
        <v>98.37</v>
      </c>
      <c r="CX6" s="33">
        <f t="shared" si="11"/>
        <v>98.72</v>
      </c>
      <c r="CY6" s="33">
        <f t="shared" si="11"/>
        <v>99.89</v>
      </c>
      <c r="CZ6" s="33">
        <f t="shared" si="11"/>
        <v>99.27</v>
      </c>
      <c r="DA6" s="33">
        <f t="shared" si="11"/>
        <v>99.88</v>
      </c>
      <c r="DB6" s="33">
        <f t="shared" si="11"/>
        <v>99.96</v>
      </c>
      <c r="DC6" s="33">
        <f t="shared" si="11"/>
        <v>99.93</v>
      </c>
      <c r="DD6" s="33">
        <f t="shared" si="11"/>
        <v>100.12</v>
      </c>
      <c r="DE6" s="33">
        <f t="shared" si="11"/>
        <v>100.12</v>
      </c>
      <c r="DF6" s="32" t="str">
        <f>IF(DF7="","",IF(DF7="-","【-】","【"&amp;SUBSTITUTE(TEXT(DF7,"#,##0.00"),"-","△")&amp;"】"))</f>
        <v>【100.12】</v>
      </c>
      <c r="DG6" s="33">
        <f>IF(DG7="",NA(),DG7)</f>
        <v>42.44</v>
      </c>
      <c r="DH6" s="33">
        <f t="shared" ref="DH6:DP6" si="12">IF(DH7="",NA(),DH7)</f>
        <v>43.69</v>
      </c>
      <c r="DI6" s="33">
        <f t="shared" si="12"/>
        <v>44.94</v>
      </c>
      <c r="DJ6" s="33">
        <f t="shared" si="12"/>
        <v>46.09</v>
      </c>
      <c r="DK6" s="33">
        <f t="shared" si="12"/>
        <v>58.56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15.37</v>
      </c>
      <c r="DS6" s="33">
        <f t="shared" ref="DS6:EA6" si="13">IF(DS7="",NA(),DS7)</f>
        <v>19.22</v>
      </c>
      <c r="DT6" s="33">
        <f t="shared" si="13"/>
        <v>28.09</v>
      </c>
      <c r="DU6" s="33">
        <f t="shared" si="13"/>
        <v>33.590000000000003</v>
      </c>
      <c r="DV6" s="33">
        <f t="shared" si="13"/>
        <v>39.57</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3">
        <f t="shared" si="14"/>
        <v>0.24</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290009</v>
      </c>
      <c r="D7" s="35">
        <v>46</v>
      </c>
      <c r="E7" s="35">
        <v>1</v>
      </c>
      <c r="F7" s="35">
        <v>0</v>
      </c>
      <c r="G7" s="35">
        <v>2</v>
      </c>
      <c r="H7" s="35" t="s">
        <v>93</v>
      </c>
      <c r="I7" s="35" t="s">
        <v>94</v>
      </c>
      <c r="J7" s="35" t="s">
        <v>95</v>
      </c>
      <c r="K7" s="35" t="s">
        <v>96</v>
      </c>
      <c r="L7" s="35" t="s">
        <v>97</v>
      </c>
      <c r="M7" s="36" t="s">
        <v>98</v>
      </c>
      <c r="N7" s="36">
        <v>68.22</v>
      </c>
      <c r="O7" s="36">
        <v>98.59</v>
      </c>
      <c r="P7" s="36">
        <v>0</v>
      </c>
      <c r="Q7" s="36">
        <v>1395648</v>
      </c>
      <c r="R7" s="36">
        <v>3690.94</v>
      </c>
      <c r="S7" s="36">
        <v>378.13</v>
      </c>
      <c r="T7" s="36">
        <v>1288219</v>
      </c>
      <c r="U7" s="36">
        <v>1150.1300000000001</v>
      </c>
      <c r="V7" s="36">
        <v>1120.06</v>
      </c>
      <c r="W7" s="36">
        <v>119.56</v>
      </c>
      <c r="X7" s="36">
        <v>124.21</v>
      </c>
      <c r="Y7" s="36">
        <v>121.32</v>
      </c>
      <c r="Z7" s="36">
        <v>113.3</v>
      </c>
      <c r="AA7" s="36">
        <v>111.81</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1419.59</v>
      </c>
      <c r="AT7" s="36">
        <v>1526</v>
      </c>
      <c r="AU7" s="36">
        <v>1282.56</v>
      </c>
      <c r="AV7" s="36">
        <v>1677.39</v>
      </c>
      <c r="AW7" s="36">
        <v>292.73</v>
      </c>
      <c r="AX7" s="36">
        <v>669.4</v>
      </c>
      <c r="AY7" s="36">
        <v>720.62</v>
      </c>
      <c r="AZ7" s="36">
        <v>654.97</v>
      </c>
      <c r="BA7" s="36">
        <v>634.53</v>
      </c>
      <c r="BB7" s="36">
        <v>200.22</v>
      </c>
      <c r="BC7" s="36">
        <v>200.22</v>
      </c>
      <c r="BD7" s="36">
        <v>572.64</v>
      </c>
      <c r="BE7" s="36">
        <v>537.86</v>
      </c>
      <c r="BF7" s="36">
        <v>499.19</v>
      </c>
      <c r="BG7" s="36">
        <v>508.7</v>
      </c>
      <c r="BH7" s="36">
        <v>465.38</v>
      </c>
      <c r="BI7" s="36">
        <v>446.65</v>
      </c>
      <c r="BJ7" s="36">
        <v>415.99</v>
      </c>
      <c r="BK7" s="36">
        <v>383.75</v>
      </c>
      <c r="BL7" s="36">
        <v>368.94</v>
      </c>
      <c r="BM7" s="36">
        <v>351.06</v>
      </c>
      <c r="BN7" s="36">
        <v>351.06</v>
      </c>
      <c r="BO7" s="36">
        <v>118.63</v>
      </c>
      <c r="BP7" s="36">
        <v>123.36</v>
      </c>
      <c r="BQ7" s="36">
        <v>120.44</v>
      </c>
      <c r="BR7" s="36">
        <v>112.68</v>
      </c>
      <c r="BS7" s="36">
        <v>113.04</v>
      </c>
      <c r="BT7" s="36">
        <v>108.75</v>
      </c>
      <c r="BU7" s="36">
        <v>108.61</v>
      </c>
      <c r="BV7" s="36">
        <v>110.39</v>
      </c>
      <c r="BW7" s="36">
        <v>111.12</v>
      </c>
      <c r="BX7" s="36">
        <v>112.92</v>
      </c>
      <c r="BY7" s="36">
        <v>112.92</v>
      </c>
      <c r="BZ7" s="36">
        <v>118.02</v>
      </c>
      <c r="CA7" s="36">
        <v>113.49</v>
      </c>
      <c r="CB7" s="36">
        <v>116.26</v>
      </c>
      <c r="CC7" s="36">
        <v>111.28</v>
      </c>
      <c r="CD7" s="36">
        <v>110.93</v>
      </c>
      <c r="CE7" s="36">
        <v>80.38</v>
      </c>
      <c r="CF7" s="36">
        <v>78.760000000000005</v>
      </c>
      <c r="CG7" s="36">
        <v>76.81</v>
      </c>
      <c r="CH7" s="36">
        <v>75.75</v>
      </c>
      <c r="CI7" s="36">
        <v>75.3</v>
      </c>
      <c r="CJ7" s="36">
        <v>75.3</v>
      </c>
      <c r="CK7" s="36">
        <v>43.17</v>
      </c>
      <c r="CL7" s="36">
        <v>42.93</v>
      </c>
      <c r="CM7" s="36">
        <v>42.33</v>
      </c>
      <c r="CN7" s="36">
        <v>47.15</v>
      </c>
      <c r="CO7" s="36">
        <v>46.57</v>
      </c>
      <c r="CP7" s="36">
        <v>64.150000000000006</v>
      </c>
      <c r="CQ7" s="36">
        <v>63.73</v>
      </c>
      <c r="CR7" s="36">
        <v>64.55</v>
      </c>
      <c r="CS7" s="36">
        <v>64.12</v>
      </c>
      <c r="CT7" s="36">
        <v>62.69</v>
      </c>
      <c r="CU7" s="36">
        <v>62.69</v>
      </c>
      <c r="CV7" s="36">
        <v>99.67</v>
      </c>
      <c r="CW7" s="36">
        <v>98.37</v>
      </c>
      <c r="CX7" s="36">
        <v>98.72</v>
      </c>
      <c r="CY7" s="36">
        <v>99.89</v>
      </c>
      <c r="CZ7" s="36">
        <v>99.27</v>
      </c>
      <c r="DA7" s="36">
        <v>99.88</v>
      </c>
      <c r="DB7" s="36">
        <v>99.96</v>
      </c>
      <c r="DC7" s="36">
        <v>99.93</v>
      </c>
      <c r="DD7" s="36">
        <v>100.12</v>
      </c>
      <c r="DE7" s="36">
        <v>100.12</v>
      </c>
      <c r="DF7" s="36">
        <v>100.12</v>
      </c>
      <c r="DG7" s="36">
        <v>42.44</v>
      </c>
      <c r="DH7" s="36">
        <v>43.69</v>
      </c>
      <c r="DI7" s="36">
        <v>44.94</v>
      </c>
      <c r="DJ7" s="36">
        <v>46.09</v>
      </c>
      <c r="DK7" s="36">
        <v>58.56</v>
      </c>
      <c r="DL7" s="36">
        <v>36.57</v>
      </c>
      <c r="DM7" s="36">
        <v>37.549999999999997</v>
      </c>
      <c r="DN7" s="36">
        <v>38.86</v>
      </c>
      <c r="DO7" s="36">
        <v>39.81</v>
      </c>
      <c r="DP7" s="36">
        <v>51.44</v>
      </c>
      <c r="DQ7" s="36">
        <v>51.44</v>
      </c>
      <c r="DR7" s="36">
        <v>15.37</v>
      </c>
      <c r="DS7" s="36">
        <v>19.22</v>
      </c>
      <c r="DT7" s="36">
        <v>28.09</v>
      </c>
      <c r="DU7" s="36">
        <v>33.590000000000003</v>
      </c>
      <c r="DV7" s="36">
        <v>39.57</v>
      </c>
      <c r="DW7" s="36">
        <v>5.27</v>
      </c>
      <c r="DX7" s="36">
        <v>9.98</v>
      </c>
      <c r="DY7" s="36">
        <v>12.13</v>
      </c>
      <c r="DZ7" s="36">
        <v>13.72</v>
      </c>
      <c r="EA7" s="36">
        <v>16.77</v>
      </c>
      <c r="EB7" s="36">
        <v>16.77</v>
      </c>
      <c r="EC7" s="36">
        <v>0</v>
      </c>
      <c r="ED7" s="36">
        <v>0</v>
      </c>
      <c r="EE7" s="36">
        <v>0.24</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2016-02-17T04:16:49Z</cp:lastPrinted>
  <dcterms:created xsi:type="dcterms:W3CDTF">2016-01-18T04:51:21Z</dcterms:created>
  <dcterms:modified xsi:type="dcterms:W3CDTF">2016-02-25T01:33:04Z</dcterms:modified>
</cp:coreProperties>
</file>