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2" windowWidth="16608" windowHeight="9372" tabRatio="891" activeTab="0"/>
  </bookViews>
  <sheets>
    <sheet name="総括表③" sheetId="1" r:id="rId1"/>
    <sheet name="３①・23" sheetId="2" r:id="rId2"/>
    <sheet name="３①・24" sheetId="3" r:id="rId3"/>
    <sheet name="３①・25" sheetId="4" r:id="rId4"/>
    <sheet name="３②（総括表）" sheetId="5" r:id="rId5"/>
    <sheet name="３②A・B（法適）" sheetId="6" r:id="rId6"/>
    <sheet name="３②A'・B'（法適） (一組分)" sheetId="7" r:id="rId7"/>
    <sheet name="３②C（法適）" sheetId="8" r:id="rId8"/>
    <sheet name="３②D（法適）" sheetId="9" r:id="rId9"/>
    <sheet name="３②（E・F法非適）" sheetId="10" r:id="rId10"/>
    <sheet name="３②E'・F'（法非適）（一組用）" sheetId="11" r:id="rId11"/>
    <sheet name="３②G（法非適）" sheetId="12" r:id="rId12"/>
    <sheet name="３③A" sheetId="13" r:id="rId13"/>
    <sheet name="３③Ｂ" sheetId="14" r:id="rId14"/>
  </sheets>
  <definedNames>
    <definedName name="_xlnm.Print_Area" localSheetId="1">'３①・23'!$A$1:$S$152</definedName>
    <definedName name="_xlnm.Print_Area" localSheetId="2">'３①・24'!$A$1:$S$152</definedName>
    <definedName name="_xlnm.Print_Area" localSheetId="3">'３①・25'!$A$1:$S$152</definedName>
    <definedName name="_xlnm.Print_Area" localSheetId="9">'３②（E・F法非適）'!$A$1:$M$122</definedName>
    <definedName name="_xlnm.Print_Area" localSheetId="4">'３②（総括表）'!$A$1:$G$33</definedName>
    <definedName name="_xlnm.Print_Area" localSheetId="5">'３②A・B（法適）'!$A$1:$M$126</definedName>
    <definedName name="_xlnm.Print_Area" localSheetId="6">'３②A'・B'（法適） (一組分)'!$A$1:$N$125</definedName>
    <definedName name="_xlnm.Print_Area" localSheetId="8">'３②D（法適）'!$A$1:$G$31</definedName>
    <definedName name="_xlnm.Print_Area" localSheetId="10">'３②E'・F'（法非適）（一組用）'!$A$1:$M$122</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4" hidden="1">'３②（総括表）'!$A$1:$G$31</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<sst xmlns="http://schemas.openxmlformats.org/spreadsheetml/2006/main" count="1126" uniqueCount="433">
  <si>
    <t>（単位：千円）</t>
  </si>
  <si>
    <t>①</t>
  </si>
  <si>
    <t>②</t>
  </si>
  <si>
    <t>③</t>
  </si>
  <si>
    <t>団体名</t>
  </si>
  <si>
    <t>担当者名</t>
  </si>
  <si>
    <t>電話（直通）</t>
  </si>
  <si>
    <t>千円</t>
  </si>
  <si>
    <t>＜参考＞　貴団体の積立ルール（満期一括償還方式の地方債に係る積立ルール）</t>
  </si>
  <si>
    <t>①銘柄名</t>
  </si>
  <si>
    <t>③当初発行額</t>
  </si>
  <si>
    <t>⑭　年度割相当額（④（新発債）又は⑪（借換債））</t>
  </si>
  <si>
    <t>⑮　減債基金積立相当額（年度割相当額累計）</t>
  </si>
  <si>
    <t>平成</t>
  </si>
  <si>
    <t>⑯銘柄名</t>
  </si>
  <si>
    <t>⑱１回目借換債発行額</t>
  </si>
  <si>
    <t>（基金不足率）</t>
  </si>
  <si>
    <t>＜算定式＞</t>
  </si>
  <si>
    <t>減債基金不足率　＝</t>
  </si>
  <si>
    <t>Σ｛減債基金積立相当額｝</t>
  </si>
  <si>
    <t>【参考】　繰替運用額</t>
  </si>
  <si>
    <t>年度</t>
  </si>
  <si>
    <t>地方公共団体コード</t>
  </si>
  <si>
    <t>都道府県名</t>
  </si>
  <si>
    <t>市区町村名</t>
  </si>
  <si>
    <t>当該年度事業費</t>
  </si>
  <si>
    <t>①都市計画事業費（一般会計等分）</t>
  </si>
  <si>
    <t>②公営企業会計における都市計画事業（下水道、水道等）に対する繰出し</t>
  </si>
  <si>
    <t>公債費等</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</si>
  <si>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</si>
  <si>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</si>
  <si>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</si>
  <si>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</si>
  <si>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</si>
  <si>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</si>
  <si>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</si>
  <si>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</si>
  <si>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</si>
  <si>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国や都道府県等からの利子補給</t>
  </si>
  <si>
    <t>公営住宅使用料</t>
  </si>
  <si>
    <t>歳入年度</t>
  </si>
  <si>
    <t>特定財源の名称</t>
  </si>
  <si>
    <t>特定財源の額</t>
  </si>
  <si>
    <t>※Bが（③＋④＋⑤－⑦）を超えるときは、（③＋④＋⑤－⑦）の額</t>
  </si>
  <si>
    <r>
      <t>公債費
（</t>
    </r>
    <r>
      <rPr>
        <sz val="10"/>
        <color indexed="8"/>
        <rFont val="ＭＳ 明朝"/>
        <family val="1"/>
      </rPr>
      <t>一般会計等に係るものに限る。）</t>
    </r>
  </si>
  <si>
    <t>繰上償還額及び借換債を財源として償還した額</t>
  </si>
  <si>
    <t>満期一括償還地方債の元金に係る分</t>
  </si>
  <si>
    <t>特定財源</t>
  </si>
  <si>
    <t>都市計画事業の財源として発行された地方債償還額に充当した都市計画税(３③Ｂ表Ｂ欄の数値)</t>
  </si>
  <si>
    <t>その他</t>
  </si>
  <si>
    <r>
      <t>満期一括償還地方債（住民参加型市場公募債及び銀行等引受債を含む。）に係る発行額等（</t>
    </r>
    <r>
      <rPr>
        <b/>
        <sz val="20"/>
        <color indexed="10"/>
        <rFont val="ＭＳ ゴシック"/>
        <family val="3"/>
      </rPr>
      <t>実額ベース</t>
    </r>
    <r>
      <rPr>
        <b/>
        <sz val="20"/>
        <rFont val="ＭＳ ゴシック"/>
        <family val="3"/>
      </rPr>
      <t>）</t>
    </r>
  </si>
  <si>
    <t>（総括表③の②に転記する数値）</t>
  </si>
  <si>
    <t>算定対象年度</t>
  </si>
  <si>
    <t>②発行年度</t>
  </si>
  <si>
    <t>備考</t>
  </si>
  <si>
    <t>借換えを行っていない場合の年度割相当額</t>
  </si>
  <si>
    <t>借換えを行っていない場合の年度割相当額累計</t>
  </si>
  <si>
    <t>部分のみ記入</t>
  </si>
  <si>
    <t>⑧直近借換債発行上限年数</t>
  </si>
  <si>
    <t>⑨直近借換債発行額</t>
  </si>
  <si>
    <t>直近借換後の年度割相当額</t>
  </si>
  <si>
    <t>⑥（新発債）又は⑬（借換債）</t>
  </si>
  <si>
    <t>前年度までに行った借換えのみ記載</t>
  </si>
  <si>
    <t>⑫直近借換後経過年数</t>
  </si>
  <si>
    <t>⑯'（満期一括償還方式での）１回目借換債発行上限年数</t>
  </si>
  <si>
    <t>⑰1回目借換債発行年度</t>
  </si>
  <si>
    <t>⑳１回目借換後経過年数</t>
  </si>
  <si>
    <t>30年－直近の借換えまでの経過年数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</si>
  <si>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</si>
  <si>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</si>
  <si>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</si>
  <si>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</si>
  <si>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⑥（1回目借換債）又は⑬（その他の借換債）</t>
  </si>
  <si>
    <t>＜減債基金不足率（前年度末時点）＞</t>
  </si>
  <si>
    <t>前年度末減債基金現在高</t>
  </si>
  <si>
    <t>減債基金現在高※</t>
  </si>
  <si>
    <t>※　減債基金積立金の年度を超えた一般会計への貸付け（繰替運用額）については、減債基金残高から控除して記入願います。</t>
  </si>
  <si>
    <t>３①表　実質公債費比率の状況（満期一括償還地方債関係）</t>
  </si>
  <si>
    <t>(1)　満期一括償還方式により新発債を発行したもの</t>
  </si>
  <si>
    <t>(2)　定時償還方式により発行し、満期一括償還方式で借り換えたもの</t>
  </si>
  <si>
    <t>[23]直近借換債発行上限年数</t>
  </si>
  <si>
    <t>[24]直近借換債発行額</t>
  </si>
  <si>
    <t>[27]直近借換後経過年数</t>
  </si>
  <si>
    <t>[29]年度割相当額（⑲（１回目借換債）又は[26]（その他の借換債））</t>
  </si>
  <si>
    <t>[30]減債基金積立相当額（年度割相当額累計）</t>
  </si>
  <si>
    <t>１．(1)の地方債のうち対象年度に償還期限が満了したもの</t>
  </si>
  <si>
    <t>１．(2)の地方債のうち対象年度に償還期限が満了したもの</t>
  </si>
  <si>
    <t>満期一括償還地方債の１年当たりの元金償還金に相当するもの（年度割相当額）（千円）</t>
  </si>
  <si>
    <t>対象年度における満期一括償還方式の地方債に係る実質償還額又は理論ベースの償還額のいずれか少ない額の合計（ソ＋タ）×減債基金不足率（前年度末時点）</t>
  </si>
  <si>
    <t>30年－借換までの経過年数</t>
  </si>
  <si>
    <t>（総括表③の③に転記する数値）</t>
  </si>
  <si>
    <t>カ　積立ルール</t>
  </si>
  <si>
    <t>④</t>
  </si>
  <si>
    <t>地方債の利子の支払金のうち、減債基金の運用によって生じた利子その他の収入金を財源として支払を行ったもの</t>
  </si>
  <si>
    <t>⑤</t>
  </si>
  <si>
    <t>⑤特定財源「その他」の内訳</t>
  </si>
  <si>
    <t>元利償還金
（総括表③の①に転記する数値）
①-②-③-④</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</si>
  <si>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</si>
  <si>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</si>
  <si>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</si>
  <si>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</si>
  <si>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</si>
  <si>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</si>
  <si>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</si>
  <si>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</si>
  <si>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</si>
  <si>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</si>
  <si>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</si>
  <si>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</si>
  <si>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</si>
  <si>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</si>
  <si>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</si>
  <si>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</si>
  <si>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</si>
  <si>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</si>
  <si>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</si>
  <si>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</si>
  <si>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</si>
  <si>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</si>
  <si>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</si>
  <si>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</si>
  <si>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</si>
  <si>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</si>
  <si>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</si>
  <si>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</si>
  <si>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</si>
  <si>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</si>
  <si>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</si>
  <si>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</si>
  <si>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</si>
  <si>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</si>
  <si>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</si>
  <si>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</si>
  <si>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</si>
  <si>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</si>
  <si>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</si>
  <si>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</si>
  <si>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</si>
  <si>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＜工業用水道事業＞</t>
  </si>
  <si>
    <t>経営健全化対策に要する経費</t>
  </si>
  <si>
    <t>「経営健全化対策に要する経費」は、繰出基準第３の２(2)により算定された額。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</si>
  <si>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</si>
  <si>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</si>
  <si>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</si>
  <si>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＜電気事業＞</t>
  </si>
  <si>
    <t>ごみ固形燃料発電事業に要する経費</t>
  </si>
  <si>
    <t>「ごみ固形燃料発電事業に要する経費」は、繰出基準第５の(2)イにより算定された額。</t>
  </si>
  <si>
    <t>＜病院事業＞</t>
  </si>
  <si>
    <t>公立病院改革プランに要する経費</t>
  </si>
  <si>
    <t>＜簡易水道事業＞</t>
  </si>
  <si>
    <t>簡易水道の高料金対策に要する経費</t>
  </si>
  <si>
    <t>「簡易水道の建設改良に要する経費」は、繰出基準第８の１(2)アただし書き及びイにより算定された額。</t>
  </si>
  <si>
    <t>「簡易水道の高料金対策に要する経費」は、繰出基準第８の２（2）により算定された額。</t>
  </si>
  <si>
    <t>「簡易水道未普及解消緊急対策事業に要する経費」は、繰出基準第８の３(2)イにより算定された額。</t>
  </si>
  <si>
    <t>＜市場事業＞</t>
  </si>
  <si>
    <t>「市場の建設改良に要する経費」は、繰出基準第９の２(2)により算定された額。</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</si>
  <si>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</si>
  <si>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</si>
  <si>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</si>
  <si>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</si>
  <si>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</si>
  <si>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</si>
  <si>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</si>
  <si>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</si>
  <si>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</si>
  <si>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</si>
  <si>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「雨水処理に要する経費」は、繰出基準第１０の1（2）により算定された額のうち資本費分。</t>
  </si>
  <si>
    <t>「分流式下水道等に要する経費」は、繰出基準第１０の2(2)により算定された額。</t>
  </si>
  <si>
    <t>「流域下水道の建設に要する経費」は繰出基準第１０の3（2）ただし書きにより算定された額。</t>
  </si>
  <si>
    <t>「高度処理に要する経費」は繰出基準第１０の7（2）により算定された額のうち資本費分。</t>
  </si>
  <si>
    <t>「高資本費対策に要する経費」は繰出基準第１０の8の（2）により算定された額。</t>
  </si>
  <si>
    <t>「広域化・共同化の推進に要する経費」は繰出基準第１０の9（2）により算定された額。</t>
  </si>
  <si>
    <t>＜港湾整備事業＞</t>
  </si>
  <si>
    <t>離島における旅客上屋の整備に要する経費</t>
  </si>
  <si>
    <t>ふ頭用地の耐震性強化に要する経費</t>
  </si>
  <si>
    <t>＜共通＞</t>
  </si>
  <si>
    <t>工業団地の造成に要する経費</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</si>
  <si>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</si>
  <si>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</si>
  <si>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</si>
  <si>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</si>
  <si>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</si>
  <si>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</si>
  <si>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</si>
  <si>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</si>
  <si>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</si>
  <si>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</si>
  <si>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</si>
  <si>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</si>
  <si>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</si>
  <si>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</si>
  <si>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</si>
  <si>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</si>
  <si>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</si>
  <si>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</si>
  <si>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</si>
  <si>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</si>
  <si>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</si>
  <si>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</si>
  <si>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</si>
  <si>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</si>
  <si>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</si>
  <si>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</si>
  <si>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</si>
  <si>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</si>
  <si>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</si>
  <si>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</si>
  <si>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</si>
  <si>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</si>
  <si>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</si>
  <si>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</si>
  <si>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</si>
  <si>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</si>
  <si>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</si>
  <si>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</si>
  <si>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</si>
  <si>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</si>
  <si>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</si>
  <si>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</si>
  <si>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⑥</t>
  </si>
  <si>
    <t>⑦</t>
  </si>
  <si>
    <t>⑧</t>
  </si>
  <si>
    <t>⑨</t>
  </si>
  <si>
    <t>⑩</t>
  </si>
  <si>
    <t>⑪</t>
  </si>
  <si>
    <t>⑫</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</si>
  <si>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</si>
  <si>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</si>
  <si>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</si>
  <si>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</si>
  <si>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</si>
  <si>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</si>
  <si>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</si>
  <si>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</si>
  <si>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事業費補正により基準財政需要額に算入された公債費（準元利償還金に係るものに限る。）</t>
  </si>
  <si>
    <t>災害復旧費等に係る基準財政需要額</t>
  </si>
  <si>
    <t>災害復旧費等に係る基準財政需要額（準元利償還金に係るものに限る。）</t>
  </si>
  <si>
    <t>⑬</t>
  </si>
  <si>
    <t>⑭</t>
  </si>
  <si>
    <t>⑮</t>
  </si>
  <si>
    <t>⑯</t>
  </si>
  <si>
    <t>⑰</t>
  </si>
  <si>
    <t>⑱</t>
  </si>
  <si>
    <t>実質公債費比率（単年度）</t>
  </si>
  <si>
    <t>実質公債費比率（３カ年平均）</t>
  </si>
  <si>
    <t>密度補正により基準財政需要額に算入された元利償還金</t>
  </si>
  <si>
    <t>密度補正により基準財政需要額に算入された準元利償還金（地方債の元利償還額を基礎として算入されたものに限る。）</t>
  </si>
  <si>
    <t>標準税収入額等</t>
  </si>
  <si>
    <t>普通交付税額</t>
  </si>
  <si>
    <t>臨時財政対策債発行可能額</t>
  </si>
  <si>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</si>
  <si>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</si>
  <si>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</si>
  <si>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</si>
  <si>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</si>
  <si>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</si>
  <si>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</si>
  <si>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</si>
  <si>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</si>
  <si>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</si>
  <si>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利子補給に係るもの（政令第11条第４号）</t>
  </si>
  <si>
    <t>特定財源　計
（総括表③の⑧に転記する数値）
⑤</t>
  </si>
  <si>
    <t>[31]実質償還額</t>
  </si>
  <si>
    <t>[32]理論ベースの償還額（＝⑮の数値）</t>
  </si>
  <si>
    <t>[31]か[32]のいずれか少ない額</t>
  </si>
  <si>
    <t>[33]実質償還額</t>
  </si>
  <si>
    <t>[34]理論ベースの償還額（＝[30]の数値）</t>
  </si>
  <si>
    <t>[33]か[34]のいずれか少ない額</t>
  </si>
  <si>
    <t>⑦直近の借換年度</t>
  </si>
  <si>
    <t>⑩直近借換時実質償還額</t>
  </si>
  <si>
    <t>[22]直近の借換年度</t>
  </si>
  <si>
    <t>[25]直近借換時実質償還額</t>
  </si>
  <si>
    <t>減債基金積立不足額を考慮して算定した額（千円）</t>
  </si>
  <si>
    <t xml:space="preserve">元利償還金の額（繰上償還額等を除く）（３③Ａ表「元利償還金」欄の数値を転記）
</t>
  </si>
  <si>
    <t>算定対象年度の前年度末における満期一括償還債の状況</t>
  </si>
  <si>
    <r>
      <t>⑮’　減債基金積立相当額</t>
    </r>
    <r>
      <rPr>
        <sz val="10"/>
        <rFont val="ＭＳ ゴシック"/>
        <family val="3"/>
      </rPr>
      <t>（前年度末年度割相当額累計）</t>
    </r>
  </si>
  <si>
    <t>直近借換後の年度割相当額累計</t>
  </si>
  <si>
    <t>(30)’減債基金積立相当額（前年度末年度割相当額累計）</t>
  </si>
  <si>
    <t>「救急医療の確保に要する経費」は、繰出基準第７の１０（２）イにより算定された額。</t>
  </si>
  <si>
    <t>※未稼働資産整理債の残高の２分の１</t>
  </si>
  <si>
    <t>地下高速鉄道の緊急整備に要する経費</t>
  </si>
  <si>
    <t>地方空港アクセス鉄道の整備に要する経費</t>
  </si>
  <si>
    <t>地下高速鉄道の利子負担の軽減に要する経費</t>
  </si>
  <si>
    <t>病院の建設改良に要する経費</t>
  </si>
  <si>
    <t>救急医療の確保に要する経費</t>
  </si>
  <si>
    <t>簡易水道の建設改良に要する経費</t>
  </si>
  <si>
    <t>簡易水道未普及解消緊急対策事業に要する経費</t>
  </si>
  <si>
    <t>市場の建設改良に要する経費</t>
  </si>
  <si>
    <t>※Ｂ’には、Ｂのうち記載要領19に該当するものを計上</t>
  </si>
  <si>
    <t>算定されることになるが、これらは、総括表③の⑤に計上し、上記の合計欄には含めないこと。</t>
  </si>
  <si>
    <t>「公立病院改革プランに要する経費」は、繰出基準第７の１６(5)イ⑤により算定された額。</t>
  </si>
  <si>
    <t>臨時財政特例債の償還に要する経費</t>
  </si>
  <si>
    <t>平成23年度</t>
  </si>
  <si>
    <t>23年度</t>
  </si>
  <si>
    <t>「その他」は、繰出基準第10の14（2）により算定された額。</t>
  </si>
  <si>
    <t>駐車場の整備促進に要する経費</t>
  </si>
  <si>
    <r>
      <rPr>
        <sz val="11"/>
        <rFont val="ＭＳ 明朝"/>
        <family val="1"/>
      </rPr>
      <t xml:space="preserve">地方財政法第５条の３第４項第１号の規定に基づき総務大臣が定める額
</t>
    </r>
    <r>
      <rPr>
        <sz val="10"/>
        <rFont val="ＭＳ 明朝"/>
        <family val="1"/>
      </rPr>
      <t>（特別区のみ記入）</t>
    </r>
  </si>
  <si>
    <t>「地下高速鉄道の緊急整備に要する経費」は、繰出基準第４の５(2)イにより算定された額。</t>
  </si>
  <si>
    <t>「病院の建設改良に要する経費」は、繰出基準第７の１(2)により算定された額。※建設改良費分を除く。</t>
  </si>
  <si>
    <t>「小規模集合排水処理施設整備事業に要する経費」は繰出基準第１０の11（2）ただし書きにより算定された額。</t>
  </si>
  <si>
    <t>「個別排水処理施設整備事業に要する経費」は繰出基準第１０の12（2）ただし書きにより算定された額。</t>
  </si>
  <si>
    <t>「下水道事業債(特別措置分）の償還に要する経費」は、繰出基準第１０の13(2)により算定された額。</t>
  </si>
  <si>
    <t>「離島における旅客上屋の整備に要する経費」は、繰出基準第11の１(2)により算定された額。</t>
  </si>
  <si>
    <t>「ふ頭用地の耐震性強化に要する経費」は、繰出基準第11の２(2)により算定された額。</t>
  </si>
  <si>
    <t>「駐車場の整備促進に要する経費」は、繰出基準第１2の1(2)により算定された額。</t>
  </si>
  <si>
    <t>「臨時財政特例債の償還に要する経費」は、繰出基準第12の5(2)により算定された額。</t>
  </si>
  <si>
    <t>○３②F'表（一部事務組合共通分）</t>
  </si>
  <si>
    <t xml:space="preserve">   基礎年金拠出金にかかる公的負担に要する経費、地方公営企業職員に係る子ども手当に要する経費、共済追加費用の負担に要する経費</t>
  </si>
  <si>
    <t>24年度</t>
  </si>
  <si>
    <t>平成24年度</t>
  </si>
  <si>
    <t>統合水道に係る統合前の簡易水道の建設改良に要する経費</t>
  </si>
  <si>
    <t>統合水道に係る統合後に実施する建設改良に要する経費</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</si>
  <si>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</si>
  <si>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</si>
  <si>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</si>
  <si>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</si>
  <si>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</si>
  <si>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</si>
  <si>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r>
      <t>※一般会計等ベース</t>
    </r>
    <r>
      <rPr>
        <sz val="16"/>
        <rFont val="ＭＳ ゴシック"/>
        <family val="3"/>
      </rPr>
      <t>（単位：特記がないものは千円、年）</t>
    </r>
  </si>
  <si>
    <t>e-mail</t>
  </si>
  <si>
    <t>１．</t>
  </si>
  <si>
    <t>④当初発行額×1/30</t>
  </si>
  <si>
    <t>⑤経過年数</t>
  </si>
  <si>
    <t>⑥　④×⑤</t>
  </si>
  <si>
    <t>⑪ ⑨×1/⑧</t>
  </si>
  <si>
    <t>⑬　⑪×⑫</t>
  </si>
  <si>
    <t>例）H12年度発行の場合→「12」と記入</t>
  </si>
  <si>
    <t>③－⑨</t>
  </si>
  <si>
    <t>（単位：千円、年）</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</si>
  <si>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</si>
  <si>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</si>
  <si>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</si>
  <si>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</si>
  <si>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</si>
  <si>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</si>
  <si>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</si>
  <si>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</si>
  <si>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</si>
  <si>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</si>
  <si>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</si>
  <si>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</si>
  <si>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</si>
  <si>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</si>
  <si>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</si>
  <si>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千円</t>
  </si>
  <si>
    <t>e-mail</t>
  </si>
  <si>
    <t>１．</t>
  </si>
  <si>
    <t>④当初発行額×1/30</t>
  </si>
  <si>
    <t>⑤経過年数</t>
  </si>
  <si>
    <t>⑥　④×⑤</t>
  </si>
  <si>
    <t>⑪ ⑨×1/⑧</t>
  </si>
  <si>
    <t>⑬　⑪×⑫</t>
  </si>
  <si>
    <t>ケ’＋シ’</t>
  </si>
  <si>
    <t>e-mail</t>
  </si>
  <si>
    <t>１．</t>
  </si>
  <si>
    <t>ケ’＋シ’</t>
  </si>
  <si>
    <t>①</t>
  </si>
  <si>
    <t>②</t>
  </si>
  <si>
    <t>③</t>
  </si>
  <si>
    <t>④</t>
  </si>
  <si>
    <t>⑤</t>
  </si>
  <si>
    <t>貸付金の財源として発行した地方債に係る貸付金の元利償還金</t>
  </si>
  <si>
    <t xml:space="preserve">③都市計画事業関連の地方債償還額 </t>
  </si>
  <si>
    <t>平成25年度</t>
  </si>
  <si>
    <t>（単位：千円）</t>
  </si>
  <si>
    <t>25年度</t>
  </si>
  <si>
    <t xml:space="preserve">
B①</t>
  </si>
  <si>
    <t>※A①については、次のとおり計上する。
A①≧G→G
A①＜G→A①</t>
  </si>
  <si>
    <t>Ｂ②</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</si>
  <si>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</si>
  <si>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</si>
  <si>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</si>
  <si>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</si>
  <si>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</si>
  <si>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</si>
  <si>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</si>
  <si>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</si>
  <si>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</si>
  <si>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</si>
  <si>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</si>
  <si>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</si>
  <si>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</si>
  <si>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</si>
  <si>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※未稼働資産整理債の残高の２分の１</t>
  </si>
  <si>
    <t>地下高速鉄道の緊急整備に要する経費</t>
  </si>
  <si>
    <t>地方空港アクセス鉄道の整備に要する経費</t>
  </si>
  <si>
    <t>地下高速鉄道の利子負担の軽減に要する経費</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</si>
  <si>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</si>
  <si>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</si>
  <si>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</si>
  <si>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</si>
  <si>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</si>
  <si>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</si>
  <si>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</si>
  <si>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</si>
  <si>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</si>
  <si>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</si>
  <si>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</si>
  <si>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</si>
  <si>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</si>
  <si>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</si>
  <si>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</si>
  <si>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</si>
  <si>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※Ｂ’には、Ｂ②のうち記載要領８③・④･⑤･⑥･⑦に該当するものを計上</t>
  </si>
  <si>
    <t>＜元利償還金に対する繰出基準額＞</t>
  </si>
  <si>
    <t>＜上水道事業＞</t>
  </si>
  <si>
    <t>上水道の水源開発に要する経費</t>
  </si>
  <si>
    <t>統合水道に係る統合前の簡易水道の建設改良に要する経費</t>
  </si>
  <si>
    <t>中水道の建設改良に要する経費</t>
  </si>
  <si>
    <t>（単位：千円）</t>
  </si>
  <si>
    <t xml:space="preserve">   ”予算書・決算書等における位置づけ”の欄に、記入すること。</t>
  </si>
  <si>
    <t xml:space="preserve">   基礎年金拠出金にかかる公的負担に要する経費、地方公営企業職員に係る子ども手当に要する経費、共済追加費用の負担に要する経費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</si>
  <si>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</si>
  <si>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</si>
  <si>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</si>
  <si>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Ａ</t>
  </si>
  <si>
    <t>Ｃ①＝Ｘ－（Ａ＋Ｂ）</t>
  </si>
  <si>
    <t>Ｃ②＝Ｙ－Ａ</t>
  </si>
  <si>
    <t>Ｈ＝（Ｅ－Ｆ）－Ｙ－Ｂ’</t>
  </si>
  <si>
    <t>Ｉ＝Ｇ（-Ｋ）ｰＹ</t>
  </si>
  <si>
    <t>※Ｂ’には、Ｂのうち記載要領19③・④･⑤･⑥･⑦に該当するものを計上</t>
  </si>
  <si>
    <t>※未稼働資産整理債の残高の２分の１</t>
  </si>
  <si>
    <t>地下高速鉄道の緊急整備に要する経費</t>
  </si>
  <si>
    <t>地方空港アクセス鉄道の整備に要する経費</t>
  </si>
  <si>
    <t>地下高速鉄道の利子負担の軽減に要する経費</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</si>
  <si>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</si>
  <si>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</si>
  <si>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</si>
  <si>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</si>
  <si>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</si>
  <si>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</si>
  <si>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</si>
  <si>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③　法令に基づき地方公共団体が負担する経費のうち、繰出金の充当経費が元利償還金以外であることがあきらかにされている経費である、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</si>
</sst>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97">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2"/>
      <name val="ＭＳ 明朝"/>
      <family val="1"/>
    </font>
    <font>
      <sz val="10"/>
      <name val="ＭＳ 明朝"/>
      <family val="1"/>
    </font>
    <font>
      <sz val="10"/>
      <color indexed="8"/>
      <name val="ＭＳ 明朝"/>
      <family val="1"/>
    </font>
    <font>
      <sz val="10"/>
      <name val="ＭＳ Ｐ明朝"/>
      <family val="1"/>
    </font>
    <font>
      <sz val="16"/>
      <name val="ＭＳ ゴシック"/>
      <family val="3"/>
    </font>
    <font>
      <sz val="11"/>
      <name val="ＭＳ ゴシック"/>
      <family val="3"/>
    </font>
    <font>
      <sz val="18"/>
      <name val="ＭＳ ゴシック"/>
      <family val="3"/>
    </font>
    <font>
      <b/>
      <sz val="20"/>
      <name val="ＭＳ ゴシック"/>
      <family val="3"/>
    </font>
    <font>
      <b/>
      <sz val="20"/>
      <color indexed="10"/>
      <name val="ＭＳ ゴシック"/>
      <family val="3"/>
    </font>
    <font>
      <sz val="20"/>
      <name val="ＭＳ ゴシック"/>
      <family val="3"/>
    </font>
    <font>
      <sz val="12"/>
      <name val="ＭＳ ゴシック"/>
      <family val="3"/>
    </font>
    <font>
      <sz val="10"/>
      <name val="ＭＳ ゴシック"/>
      <family val="3"/>
    </font>
    <font>
      <sz val="14"/>
      <name val="ＭＳ ゴシック"/>
      <family val="3"/>
    </font>
    <font>
      <b/>
      <sz val="14"/>
      <color indexed="10"/>
      <name val="ＭＳ ゴシック"/>
      <family val="3"/>
    </font>
    <font>
      <sz val="8"/>
      <name val="ＭＳ ゴシック"/>
      <family val="3"/>
    </font>
    <font>
      <sz val="14"/>
      <color indexed="10"/>
      <name val="ＭＳ ゴシック"/>
      <family val="3"/>
    </font>
    <font>
      <sz val="16"/>
      <color indexed="10"/>
      <name val="ＭＳ ゴシック"/>
      <family val="3"/>
    </font>
    <font>
      <i/>
      <sz val="11"/>
      <name val="ＭＳ ゴシック"/>
      <family val="3"/>
    </font>
    <font>
      <b/>
      <sz val="11"/>
      <name val="ＭＳ ゴシック"/>
      <family val="3"/>
    </font>
    <font>
      <i/>
      <sz val="12"/>
      <name val="ＭＳ ゴシック"/>
      <family val="3"/>
    </font>
    <font>
      <i/>
      <sz val="9"/>
      <name val="ＭＳ ゴシック"/>
      <family val="3"/>
    </font>
    <font>
      <i/>
      <sz val="8"/>
      <name val="ＭＳ ゴシック"/>
      <family val="3"/>
    </font>
    <font>
      <i/>
      <sz val="6"/>
      <name val="ＭＳ ゴシック"/>
      <family val="3"/>
    </font>
    <font>
      <b/>
      <u val="single"/>
      <sz val="16"/>
      <name val="ＭＳ ゴシック"/>
      <family val="3"/>
    </font>
    <font>
      <sz val="9"/>
      <name val="ＭＳ ゴシック"/>
      <family val="3"/>
    </font>
    <font>
      <b/>
      <sz val="12"/>
      <name val="ＭＳ Ｐゴシック"/>
      <family val="3"/>
    </font>
    <font>
      <sz val="16"/>
      <name val="ＭＳ Ｐゴシック"/>
      <family val="3"/>
    </font>
    <font>
      <sz val="10"/>
      <name val="ＭＳ Ｐゴシック"/>
      <family val="3"/>
    </font>
    <font>
      <b/>
      <sz val="12"/>
      <name val="ＭＳ 明朝"/>
      <family val="1"/>
    </font>
    <font>
      <b/>
      <sz val="16"/>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10"/>
      <color indexed="8"/>
      <name val="ＭＳ Ｐ明朝"/>
      <family val="1"/>
    </font>
    <font>
      <sz val="9"/>
      <color indexed="8"/>
      <name val="ＤＨＰ平成ゴシックW5"/>
      <family val="3"/>
    </font>
    <font>
      <sz val="12"/>
      <color indexed="8"/>
      <name val="ＭＳ ゴシック"/>
      <family val="3"/>
    </font>
    <font>
      <sz val="10"/>
      <color indexed="8"/>
      <name val="ＭＳ Ｐゴシック"/>
      <family val="3"/>
    </font>
    <font>
      <sz val="12"/>
      <color indexed="62"/>
      <name val="ＭＳ Ｐゴシック"/>
      <family val="3"/>
    </font>
    <font>
      <sz val="12"/>
      <color indexed="8"/>
      <name val="ＭＳ 明朝"/>
      <family val="1"/>
    </font>
    <font>
      <sz val="12"/>
      <color indexed="8"/>
      <name val="ＭＳ Ｐゴシック"/>
      <family val="3"/>
    </font>
    <font>
      <sz val="8"/>
      <color indexed="8"/>
      <name val="ＭＳ Ｐゴシック"/>
      <family val="3"/>
    </font>
    <font>
      <sz val="12"/>
      <color indexed="8"/>
      <name val="ＭＳ Ｐ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sz val="11"/>
      <color rgb="FF006100"/>
      <name val="Verdana"/>
      <family val="3"/>
    </font>
    <font>
      <sz val="12"/>
      <name val="Verdana"/>
      <family val="3"/>
    </font>
    <font>
      <sz val="11"/>
      <color theme="1"/>
      <name val="ＭＳ 明朝"/>
      <family val="1"/>
    </font>
    <font>
      <sz val="10"/>
      <color theme="1"/>
      <name val="ＭＳ 明朝"/>
      <family val="1"/>
    </font>
    <font>
      <sz val="10"/>
      <color theme="1"/>
      <name val="ＭＳ Ｐ明朝"/>
      <family val="1"/>
    </font>
    <font>
      <sz val="9"/>
      <color theme="1"/>
      <name val="ＤＨＰ平成ゴシックW5"/>
      <family val="3"/>
    </font>
    <font>
      <i/>
      <sz val="9"/>
      <name val="Verdana"/>
      <family val="3"/>
    </font>
    <font>
      <sz val="12"/>
      <color theme="1"/>
      <name val="Verdana"/>
      <family val="3"/>
    </font>
    <font>
      <sz val="10"/>
      <color theme="1"/>
      <name val="ＭＳ Ｐゴシック"/>
      <family val="3"/>
    </font>
    <font>
      <sz val="11"/>
      <color theme="1"/>
      <name val="ＭＳ Ｐゴシック"/>
      <family val="3"/>
    </font>
    <font>
      <sz val="12"/>
      <color theme="3" tint="0.39998000860214233"/>
      <name val="ＭＳ Ｐゴシック"/>
      <family val="3"/>
    </font>
    <font>
      <sz val="12"/>
      <color theme="1"/>
      <name val="ＭＳ 明朝"/>
      <family val="1"/>
    </font>
    <font>
      <sz val="12"/>
      <color theme="1"/>
      <name val="ＭＳ Ｐゴシック"/>
      <family val="3"/>
    </font>
    <font>
      <sz val="8"/>
      <color theme="1"/>
      <name val="ＭＳ Ｐゴシック"/>
      <family val="3"/>
    </font>
    <font>
      <sz val="12"/>
      <color theme="1"/>
      <name val="ＭＳ Ｐ明朝"/>
      <family val="1"/>
    </font>
    <font>
      <sz val="11"/>
      <color theme="1"/>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medium"/>
    </border>
    <border>
      <left style="thin"/>
      <right/>
      <top style="medium"/>
      <bottom style="thin"/>
    </border>
    <border>
      <left style="thin"/>
      <right/>
      <top style="thin"/>
      <bottom style="medium"/>
    </border>
    <border>
      <left style="thin"/>
      <right/>
      <top style="medium"/>
      <bottom style="hair"/>
    </border>
    <border>
      <left style="thin"/>
      <right/>
      <top style="thin"/>
      <bottom/>
    </border>
    <border>
      <left style="thin"/>
      <right/>
      <top style="hair"/>
      <bottom style="double"/>
    </border>
    <border>
      <left style="medium"/>
      <right/>
      <top style="medium"/>
      <bottom style="hair"/>
    </border>
    <border>
      <left style="medium"/>
      <right/>
      <top style="thin"/>
      <bottom style="thin"/>
    </border>
    <border>
      <left style="medium"/>
      <right/>
      <top style="thin"/>
      <bottom/>
    </border>
    <border>
      <left style="double"/>
      <right/>
      <top style="double"/>
      <bottom style="double"/>
    </border>
    <border>
      <left/>
      <right/>
      <top style="double"/>
      <bottom style="double"/>
    </border>
    <border>
      <left/>
      <right style="thin"/>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double"/>
      <top style="thin"/>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border>
    <border>
      <left style="thin"/>
      <right style="thin"/>
      <top style="double"/>
      <bottom/>
    </border>
    <border>
      <left style="thin"/>
      <right style="medium"/>
      <top style="double"/>
      <bottom/>
    </border>
    <border>
      <left style="thin"/>
      <right style="medium"/>
      <top style="thin"/>
      <bottom style="thin"/>
    </border>
    <border>
      <left style="medium"/>
      <right style="thin"/>
      <top style="double"/>
      <bottom style="double"/>
    </border>
    <border>
      <left/>
      <right style="thin"/>
      <top style="double"/>
      <bottom style="double"/>
    </border>
    <border>
      <left style="thin"/>
      <right style="medium"/>
      <top style="double"/>
      <bottom style="double"/>
    </border>
    <border>
      <left/>
      <right/>
      <top/>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left/>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border>
    <border>
      <left style="thin"/>
      <right style="medium"/>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style="double"/>
      <right style="thin"/>
      <top style="medium"/>
      <bottom style="thin"/>
    </border>
    <border>
      <left style="double"/>
      <right style="thin"/>
      <top style="thin"/>
      <bottom style="double"/>
    </border>
    <border>
      <left style="double"/>
      <right style="thin"/>
      <top style="double"/>
      <bottom/>
    </border>
    <border>
      <left style="double"/>
      <right style="thin"/>
      <top style="medium"/>
      <bottom style="medium"/>
    </border>
    <border>
      <left style="double"/>
      <right style="thin"/>
      <top/>
      <bottom style="medium"/>
    </border>
    <border>
      <left style="medium"/>
      <right style="medium"/>
      <top style="medium"/>
      <bottom style="thin"/>
    </border>
    <border>
      <left style="double"/>
      <right style="thin"/>
      <top/>
      <bottom style="double"/>
    </border>
    <border>
      <left/>
      <right/>
      <top/>
      <bottom style="double"/>
    </border>
    <border>
      <left style="medium"/>
      <right style="medium"/>
      <top style="thin"/>
      <bottom style="double"/>
    </border>
    <border>
      <left style="medium"/>
      <right style="medium"/>
      <top style="double"/>
      <bottom style="medium"/>
    </border>
    <border>
      <left style="medium"/>
      <right style="medium"/>
      <top/>
      <bottom style="medium"/>
    </border>
    <border>
      <left style="thin"/>
      <right style="thin"/>
      <top style="medium"/>
      <bottom style="medium"/>
    </border>
    <border>
      <left style="medium"/>
      <right style="medium"/>
      <top style="thin"/>
      <bottom style="medium"/>
    </border>
    <border>
      <left style="thin"/>
      <right style="thin"/>
      <top/>
      <bottom style="medium"/>
    </border>
    <border>
      <left style="double"/>
      <right style="thin"/>
      <top style="thin"/>
      <bottom style="medium"/>
    </border>
    <border>
      <left style="thin"/>
      <right style="medium"/>
      <top/>
      <bottom style="medium"/>
    </border>
    <border>
      <left style="medium"/>
      <right style="double"/>
      <top style="double"/>
      <bottom style="medium"/>
    </border>
    <border>
      <left style="medium"/>
      <right style="double"/>
      <top style="thin"/>
      <bottom style="medium"/>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style="double"/>
      <right style="double"/>
      <top style="double"/>
      <bottom/>
    </border>
    <border>
      <left style="medium"/>
      <right style="medium"/>
      <top/>
      <bottom style="thin"/>
    </border>
    <border>
      <left style="medium"/>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right style="thin"/>
      <top style="thin"/>
      <bottom/>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65"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5"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65" fillId="0" borderId="0">
      <alignment vertical="center"/>
      <protection/>
    </xf>
    <xf numFmtId="0" fontId="0" fillId="0" borderId="0">
      <alignment vertical="center"/>
      <protection/>
    </xf>
    <xf numFmtId="0" fontId="6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1" fillId="32" borderId="0" applyNumberFormat="0" applyBorder="0" applyAlignment="0" applyProtection="0"/>
  </cellStyleXfs>
  <cellXfs count="609">
    <xf numFmtId="0" fontId="0" fillId="0" borderId="0" xfId="0" applyAlignment="1">
      <alignment vertical="center"/>
    </xf>
    <xf numFmtId="0" fontId="7" fillId="33" borderId="10" xfId="70" applyFont="1" applyFill="1" applyBorder="1" applyAlignment="1">
      <alignment horizontal="center" vertical="center" shrinkToFit="1"/>
      <protection/>
    </xf>
    <xf numFmtId="0" fontId="7" fillId="33" borderId="11" xfId="70" applyFont="1" applyFill="1" applyBorder="1" applyAlignment="1">
      <alignment horizontal="center" vertical="center" shrinkToFit="1"/>
      <protection/>
    </xf>
    <xf numFmtId="0" fontId="3" fillId="33" borderId="0" xfId="70" applyFont="1" applyFill="1" applyBorder="1" applyAlignment="1">
      <alignment vertical="center"/>
      <protection/>
    </xf>
    <xf numFmtId="0" fontId="0" fillId="0" borderId="0" xfId="70">
      <alignment vertical="center"/>
      <protection/>
    </xf>
    <xf numFmtId="0" fontId="6" fillId="33" borderId="0" xfId="70" applyFont="1" applyFill="1" applyBorder="1" applyAlignment="1">
      <alignment horizontal="center" vertical="center"/>
      <protection/>
    </xf>
    <xf numFmtId="0" fontId="3" fillId="33" borderId="0" xfId="70" applyFont="1" applyFill="1" applyBorder="1" applyAlignment="1">
      <alignment horizontal="center" vertical="center"/>
      <protection/>
    </xf>
    <xf numFmtId="0" fontId="6" fillId="33" borderId="0" xfId="70" applyFont="1" applyFill="1" applyBorder="1" applyAlignment="1">
      <alignment horizontal="right" vertical="center"/>
      <protection/>
    </xf>
    <xf numFmtId="0" fontId="6" fillId="33" borderId="12" xfId="70" applyFont="1" applyFill="1" applyBorder="1" applyAlignment="1">
      <alignment horizontal="center" vertical="center"/>
      <protection/>
    </xf>
    <xf numFmtId="0" fontId="4" fillId="0" borderId="13" xfId="70" applyFont="1" applyBorder="1" applyAlignment="1">
      <alignment horizontal="left" vertical="center"/>
      <protection/>
    </xf>
    <xf numFmtId="0" fontId="4" fillId="0" borderId="14" xfId="70" applyFont="1" applyBorder="1" applyAlignment="1">
      <alignment horizontal="left" vertical="center" shrinkToFit="1"/>
      <protection/>
    </xf>
    <xf numFmtId="0" fontId="4" fillId="0" borderId="15" xfId="70" applyFont="1" applyBorder="1" applyAlignment="1">
      <alignment horizontal="left" vertical="center"/>
      <protection/>
    </xf>
    <xf numFmtId="0" fontId="4" fillId="0" borderId="16" xfId="70" applyFont="1" applyBorder="1" applyAlignment="1">
      <alignment horizontal="left" vertical="center" wrapText="1"/>
      <protection/>
    </xf>
    <xf numFmtId="0" fontId="4" fillId="0" borderId="17" xfId="70" applyFont="1" applyBorder="1" applyAlignment="1">
      <alignment horizontal="left" vertical="center" wrapText="1"/>
      <protection/>
    </xf>
    <xf numFmtId="0" fontId="4" fillId="0" borderId="18" xfId="70" applyFont="1" applyBorder="1" applyAlignment="1">
      <alignment horizontal="left" vertical="center"/>
      <protection/>
    </xf>
    <xf numFmtId="0" fontId="4" fillId="0" borderId="19" xfId="70" applyFont="1" applyBorder="1" applyAlignment="1">
      <alignment horizontal="left" vertical="center"/>
      <protection/>
    </xf>
    <xf numFmtId="0" fontId="4" fillId="0" borderId="19" xfId="70" applyFont="1" applyBorder="1" applyAlignment="1">
      <alignment vertical="center" wrapText="1"/>
      <protection/>
    </xf>
    <xf numFmtId="0" fontId="4" fillId="0" borderId="20" xfId="70" applyFont="1" applyBorder="1">
      <alignment vertical="center"/>
      <protection/>
    </xf>
    <xf numFmtId="0" fontId="0" fillId="34" borderId="21" xfId="70" applyFill="1" applyBorder="1">
      <alignment vertical="center"/>
      <protection/>
    </xf>
    <xf numFmtId="0" fontId="4" fillId="34" borderId="22" xfId="70" applyFont="1" applyFill="1" applyBorder="1" applyAlignment="1">
      <alignment horizontal="left" vertical="center" shrinkToFit="1"/>
      <protection/>
    </xf>
    <xf numFmtId="0" fontId="5" fillId="0" borderId="0" xfId="70" applyFont="1" applyAlignment="1">
      <alignment horizontal="right" vertical="center"/>
      <protection/>
    </xf>
    <xf numFmtId="178" fontId="0" fillId="0" borderId="0" xfId="70" applyNumberFormat="1" applyFont="1">
      <alignment vertical="center"/>
      <protection/>
    </xf>
    <xf numFmtId="178" fontId="0" fillId="0" borderId="0" xfId="70" applyNumberFormat="1" applyFont="1" applyAlignment="1">
      <alignment horizontal="right" vertical="center"/>
      <protection/>
    </xf>
    <xf numFmtId="0" fontId="82" fillId="35" borderId="0" xfId="71" applyFont="1" applyFill="1" applyBorder="1" applyAlignment="1">
      <alignment vertical="center"/>
      <protection/>
    </xf>
    <xf numFmtId="0" fontId="65" fillId="35" borderId="0" xfId="71" applyFill="1">
      <alignment vertical="center"/>
      <protection/>
    </xf>
    <xf numFmtId="0" fontId="7" fillId="35" borderId="11" xfId="71" applyFont="1" applyFill="1" applyBorder="1" applyAlignment="1">
      <alignment horizontal="center" vertical="center" shrinkToFit="1"/>
      <protection/>
    </xf>
    <xf numFmtId="0" fontId="82" fillId="35" borderId="0" xfId="71" applyFont="1" applyFill="1" applyBorder="1" applyAlignment="1">
      <alignment horizontal="left" vertical="center"/>
      <protection/>
    </xf>
    <xf numFmtId="0" fontId="7" fillId="35" borderId="0" xfId="71" applyFont="1" applyFill="1" applyBorder="1" applyAlignment="1">
      <alignment horizontal="center" vertical="center" shrinkToFit="1"/>
      <protection/>
    </xf>
    <xf numFmtId="0" fontId="83" fillId="35" borderId="0" xfId="71" applyFont="1" applyFill="1" applyAlignment="1">
      <alignment horizontal="right" vertical="center"/>
      <protection/>
    </xf>
    <xf numFmtId="0" fontId="65" fillId="35" borderId="23" xfId="71" applyFill="1" applyBorder="1" applyAlignment="1">
      <alignment horizontal="center" vertical="center"/>
      <protection/>
    </xf>
    <xf numFmtId="0" fontId="83" fillId="35" borderId="24" xfId="71" applyFont="1" applyFill="1" applyBorder="1" applyAlignment="1">
      <alignment horizontal="center" vertical="center" wrapText="1"/>
      <protection/>
    </xf>
    <xf numFmtId="0" fontId="83" fillId="35" borderId="14" xfId="71" applyFont="1" applyFill="1" applyBorder="1" applyAlignment="1">
      <alignment horizontal="center" vertical="center" wrapText="1"/>
      <protection/>
    </xf>
    <xf numFmtId="38" fontId="65" fillId="35" borderId="25" xfId="56" applyFont="1" applyFill="1" applyBorder="1" applyAlignment="1">
      <alignment vertical="center"/>
    </xf>
    <xf numFmtId="38" fontId="65" fillId="35" borderId="26" xfId="56" applyFont="1" applyFill="1" applyBorder="1" applyAlignment="1">
      <alignment vertical="center"/>
    </xf>
    <xf numFmtId="38" fontId="65" fillId="34" borderId="26" xfId="56" applyFont="1" applyFill="1" applyBorder="1" applyAlignment="1">
      <alignment vertical="center"/>
    </xf>
    <xf numFmtId="38" fontId="65" fillId="34" borderId="13" xfId="56" applyFont="1" applyFill="1" applyBorder="1" applyAlignment="1">
      <alignment vertical="center"/>
    </xf>
    <xf numFmtId="38" fontId="65" fillId="35" borderId="27" xfId="56" applyFont="1" applyFill="1" applyBorder="1" applyAlignment="1">
      <alignment vertical="center"/>
    </xf>
    <xf numFmtId="38" fontId="65" fillId="35" borderId="11" xfId="56" applyFont="1" applyFill="1" applyBorder="1" applyAlignment="1">
      <alignment vertical="center"/>
    </xf>
    <xf numFmtId="38" fontId="65" fillId="34" borderId="11" xfId="56" applyFont="1" applyFill="1" applyBorder="1" applyAlignment="1">
      <alignment vertical="center"/>
    </xf>
    <xf numFmtId="38" fontId="65" fillId="34" borderId="10" xfId="56" applyFont="1" applyFill="1" applyBorder="1" applyAlignment="1">
      <alignment vertical="center"/>
    </xf>
    <xf numFmtId="38" fontId="65" fillId="35" borderId="28" xfId="56" applyFont="1" applyFill="1" applyBorder="1" applyAlignment="1">
      <alignment vertical="center"/>
    </xf>
    <xf numFmtId="38" fontId="65" fillId="35" borderId="24" xfId="56" applyFont="1" applyFill="1" applyBorder="1" applyAlignment="1">
      <alignment vertical="center"/>
    </xf>
    <xf numFmtId="38" fontId="65" fillId="34" borderId="24" xfId="56" applyFont="1" applyFill="1" applyBorder="1" applyAlignment="1">
      <alignment vertical="center"/>
    </xf>
    <xf numFmtId="38" fontId="65" fillId="34" borderId="14" xfId="56" applyFont="1" applyFill="1" applyBorder="1" applyAlignment="1">
      <alignment vertical="center"/>
    </xf>
    <xf numFmtId="0" fontId="84" fillId="35" borderId="0" xfId="71" applyFont="1" applyFill="1">
      <alignment vertical="center"/>
      <protection/>
    </xf>
    <xf numFmtId="0" fontId="85" fillId="35" borderId="11" xfId="71" applyFont="1" applyFill="1" applyBorder="1" applyAlignment="1">
      <alignment horizontal="center" vertical="center"/>
      <protection/>
    </xf>
    <xf numFmtId="0" fontId="85" fillId="35" borderId="29" xfId="71" applyFont="1" applyFill="1" applyBorder="1" applyAlignment="1">
      <alignment horizontal="center" vertical="center"/>
      <protection/>
    </xf>
    <xf numFmtId="0" fontId="85" fillId="35" borderId="30" xfId="71" applyFont="1" applyFill="1" applyBorder="1" applyAlignment="1">
      <alignment horizontal="center" vertical="center"/>
      <protection/>
    </xf>
    <xf numFmtId="38" fontId="65" fillId="35" borderId="31" xfId="56" applyFont="1" applyFill="1" applyBorder="1" applyAlignment="1">
      <alignment vertical="center"/>
    </xf>
    <xf numFmtId="0" fontId="85" fillId="35" borderId="32" xfId="71" applyFont="1" applyFill="1" applyBorder="1" applyAlignment="1">
      <alignment horizontal="center" vertical="center"/>
      <protection/>
    </xf>
    <xf numFmtId="38" fontId="65" fillId="35" borderId="33" xfId="56" applyFont="1" applyFill="1" applyBorder="1" applyAlignment="1">
      <alignment vertical="center"/>
    </xf>
    <xf numFmtId="0" fontId="85" fillId="35" borderId="34" xfId="71" applyFont="1" applyFill="1" applyBorder="1" applyAlignment="1">
      <alignment horizontal="center" vertical="center"/>
      <protection/>
    </xf>
    <xf numFmtId="38" fontId="65" fillId="35" borderId="35" xfId="56" applyFont="1" applyFill="1" applyBorder="1" applyAlignment="1">
      <alignment vertical="center"/>
    </xf>
    <xf numFmtId="0" fontId="85" fillId="35" borderId="36" xfId="71" applyFont="1" applyFill="1" applyBorder="1" applyAlignment="1">
      <alignment horizontal="center" vertical="center"/>
      <protection/>
    </xf>
    <xf numFmtId="38" fontId="65" fillId="35" borderId="37" xfId="56" applyFont="1" applyFill="1" applyBorder="1" applyAlignment="1">
      <alignment vertical="center"/>
    </xf>
    <xf numFmtId="0" fontId="85" fillId="35" borderId="38" xfId="71" applyFont="1" applyFill="1" applyBorder="1" applyAlignment="1">
      <alignment horizontal="center" vertical="center"/>
      <protection/>
    </xf>
    <xf numFmtId="38" fontId="65" fillId="35" borderId="39" xfId="56" applyFont="1" applyFill="1" applyBorder="1" applyAlignment="1">
      <alignment vertical="center"/>
    </xf>
    <xf numFmtId="0" fontId="85" fillId="35" borderId="40" xfId="71" applyFont="1" applyFill="1" applyBorder="1" applyAlignment="1">
      <alignment horizontal="center" vertical="center"/>
      <protection/>
    </xf>
    <xf numFmtId="38" fontId="65" fillId="35" borderId="41" xfId="56" applyFont="1" applyFill="1" applyBorder="1" applyAlignment="1">
      <alignment vertical="center"/>
    </xf>
    <xf numFmtId="38" fontId="0" fillId="28" borderId="25" xfId="53" applyFill="1" applyBorder="1" applyAlignment="1">
      <alignment vertical="center"/>
    </xf>
    <xf numFmtId="38" fontId="0" fillId="28" borderId="26" xfId="53" applyFill="1" applyBorder="1" applyAlignment="1">
      <alignment vertical="center"/>
    </xf>
    <xf numFmtId="38" fontId="0" fillId="28" borderId="42" xfId="53" applyFill="1" applyBorder="1" applyAlignment="1">
      <alignment vertical="center"/>
    </xf>
    <xf numFmtId="38" fontId="0" fillId="28" borderId="28" xfId="53" applyFill="1" applyBorder="1" applyAlignment="1">
      <alignment vertical="center"/>
    </xf>
    <xf numFmtId="38" fontId="0" fillId="28" borderId="24" xfId="53" applyFill="1" applyBorder="1" applyAlignment="1">
      <alignment vertical="center"/>
    </xf>
    <xf numFmtId="38" fontId="0" fillId="28" borderId="43" xfId="53" applyFill="1" applyBorder="1" applyAlignment="1">
      <alignment vertical="center"/>
    </xf>
    <xf numFmtId="38" fontId="0" fillId="28" borderId="44" xfId="53" applyFill="1" applyBorder="1" applyAlignment="1">
      <alignment vertical="center"/>
    </xf>
    <xf numFmtId="38" fontId="0" fillId="28" borderId="45" xfId="53" applyFill="1" applyBorder="1" applyAlignment="1">
      <alignment vertical="center"/>
    </xf>
    <xf numFmtId="38" fontId="0" fillId="28" borderId="46" xfId="53" applyFill="1" applyBorder="1" applyAlignment="1">
      <alignment vertical="center"/>
    </xf>
    <xf numFmtId="38" fontId="0" fillId="28" borderId="47" xfId="53" applyFill="1" applyBorder="1" applyAlignment="1">
      <alignment vertical="center"/>
    </xf>
    <xf numFmtId="38" fontId="0" fillId="28" borderId="48" xfId="53" applyFill="1" applyBorder="1" applyAlignment="1">
      <alignment vertical="center"/>
    </xf>
    <xf numFmtId="38" fontId="0" fillId="28" borderId="49" xfId="53" applyFill="1" applyBorder="1" applyAlignment="1">
      <alignment vertical="center"/>
    </xf>
    <xf numFmtId="38" fontId="0" fillId="0" borderId="50" xfId="53" applyBorder="1" applyAlignment="1">
      <alignment vertical="center"/>
    </xf>
    <xf numFmtId="38" fontId="0" fillId="0" borderId="51" xfId="53" applyBorder="1" applyAlignment="1">
      <alignment vertical="center"/>
    </xf>
    <xf numFmtId="38" fontId="0" fillId="0" borderId="52" xfId="53" applyBorder="1" applyAlignment="1">
      <alignment vertical="center"/>
    </xf>
    <xf numFmtId="38" fontId="0" fillId="28" borderId="27" xfId="53" applyFill="1" applyBorder="1" applyAlignment="1">
      <alignment vertical="center"/>
    </xf>
    <xf numFmtId="38" fontId="0" fillId="28" borderId="11" xfId="53" applyFill="1" applyBorder="1" applyAlignment="1">
      <alignment vertical="center"/>
    </xf>
    <xf numFmtId="38" fontId="0" fillId="28" borderId="53" xfId="53" applyFill="1" applyBorder="1" applyAlignment="1">
      <alignment vertical="center"/>
    </xf>
    <xf numFmtId="38" fontId="0" fillId="0" borderId="44" xfId="53" applyBorder="1" applyAlignment="1">
      <alignment vertical="center"/>
    </xf>
    <xf numFmtId="38" fontId="0" fillId="0" borderId="45" xfId="53" applyBorder="1" applyAlignment="1">
      <alignment vertical="center"/>
    </xf>
    <xf numFmtId="38" fontId="0" fillId="0" borderId="46" xfId="53" applyBorder="1" applyAlignment="1">
      <alignment vertical="center"/>
    </xf>
    <xf numFmtId="38" fontId="0" fillId="34" borderId="54" xfId="53" applyFill="1" applyBorder="1" applyAlignment="1">
      <alignment vertical="center"/>
    </xf>
    <xf numFmtId="38" fontId="0" fillId="34" borderId="55" xfId="53" applyFill="1" applyBorder="1" applyAlignment="1">
      <alignment vertical="center"/>
    </xf>
    <xf numFmtId="38" fontId="0" fillId="34" borderId="56" xfId="53" applyFill="1" applyBorder="1" applyAlignment="1">
      <alignment vertical="center"/>
    </xf>
    <xf numFmtId="178" fontId="11" fillId="0" borderId="0" xfId="70" applyNumberFormat="1" applyFont="1">
      <alignment vertical="center"/>
      <protection/>
    </xf>
    <xf numFmtId="178" fontId="12" fillId="0" borderId="0" xfId="70" applyNumberFormat="1" applyFont="1" applyAlignment="1">
      <alignment horizontal="right" vertical="center"/>
      <protection/>
    </xf>
    <xf numFmtId="178" fontId="12" fillId="36" borderId="57" xfId="70" applyNumberFormat="1" applyFont="1" applyFill="1" applyBorder="1" applyAlignment="1">
      <alignment horizontal="left" vertical="center"/>
      <protection/>
    </xf>
    <xf numFmtId="178" fontId="12" fillId="36" borderId="58" xfId="70" applyNumberFormat="1" applyFont="1" applyFill="1" applyBorder="1" applyAlignment="1">
      <alignment horizontal="left" vertical="center"/>
      <protection/>
    </xf>
    <xf numFmtId="178" fontId="13" fillId="0" borderId="0" xfId="70" applyNumberFormat="1" applyFont="1">
      <alignment vertical="center"/>
      <protection/>
    </xf>
    <xf numFmtId="178" fontId="15" fillId="0" borderId="0" xfId="70" applyNumberFormat="1" applyFont="1">
      <alignment vertical="center"/>
      <protection/>
    </xf>
    <xf numFmtId="178" fontId="11" fillId="0" borderId="0" xfId="70" applyNumberFormat="1" applyFont="1" applyAlignment="1">
      <alignment horizontal="right" vertical="center"/>
      <protection/>
    </xf>
    <xf numFmtId="178" fontId="10" fillId="0" borderId="0" xfId="70" applyNumberFormat="1" applyFont="1" applyAlignment="1" quotePrefix="1">
      <alignment horizontal="right" vertical="center"/>
      <protection/>
    </xf>
    <xf numFmtId="178" fontId="10" fillId="0" borderId="0" xfId="70" applyNumberFormat="1" applyFont="1">
      <alignment vertical="center"/>
      <protection/>
    </xf>
    <xf numFmtId="179" fontId="10" fillId="0" borderId="0" xfId="70" applyNumberFormat="1" applyFont="1" applyFill="1" applyBorder="1" applyAlignment="1">
      <alignment horizontal="center" vertical="center"/>
      <protection/>
    </xf>
    <xf numFmtId="178" fontId="10" fillId="0" borderId="0" xfId="70" applyNumberFormat="1" applyFont="1" applyFill="1" applyBorder="1" applyAlignment="1">
      <alignment horizontal="right" vertical="center"/>
      <protection/>
    </xf>
    <xf numFmtId="179" fontId="10" fillId="0" borderId="0" xfId="70" applyNumberFormat="1" applyFont="1" applyFill="1" applyBorder="1" applyAlignment="1">
      <alignment horizontal="right" vertical="center"/>
      <protection/>
    </xf>
    <xf numFmtId="178" fontId="11" fillId="0" borderId="0" xfId="70" applyNumberFormat="1" applyFont="1" applyAlignment="1" quotePrefix="1">
      <alignment horizontal="right" vertical="center"/>
      <protection/>
    </xf>
    <xf numFmtId="178" fontId="11" fillId="0" borderId="0" xfId="70" applyNumberFormat="1" applyFont="1" applyFill="1" applyBorder="1" applyAlignment="1">
      <alignment horizontal="right" vertical="center"/>
      <protection/>
    </xf>
    <xf numFmtId="178" fontId="11" fillId="36" borderId="11" xfId="70" applyNumberFormat="1" applyFont="1" applyFill="1" applyBorder="1" applyAlignment="1">
      <alignment horizontal="center" vertical="center"/>
      <protection/>
    </xf>
    <xf numFmtId="180" fontId="11" fillId="36" borderId="11" xfId="70" applyNumberFormat="1" applyFont="1" applyFill="1" applyBorder="1" applyAlignment="1">
      <alignment horizontal="right" vertical="center"/>
      <protection/>
    </xf>
    <xf numFmtId="179" fontId="11" fillId="36" borderId="10" xfId="70" applyNumberFormat="1" applyFont="1" applyFill="1" applyBorder="1" applyAlignment="1">
      <alignment horizontal="right" vertical="center"/>
      <protection/>
    </xf>
    <xf numFmtId="179" fontId="11" fillId="0" borderId="10" xfId="70" applyNumberFormat="1" applyFont="1" applyFill="1" applyBorder="1" applyAlignment="1">
      <alignment horizontal="right" vertical="center"/>
      <protection/>
    </xf>
    <xf numFmtId="180" fontId="11" fillId="0" borderId="11" xfId="70" applyNumberFormat="1" applyFont="1" applyFill="1" applyBorder="1" applyAlignment="1">
      <alignment horizontal="right" vertical="center"/>
      <protection/>
    </xf>
    <xf numFmtId="179" fontId="11" fillId="36" borderId="11" xfId="70" applyNumberFormat="1" applyFont="1" applyFill="1" applyBorder="1" applyAlignment="1">
      <alignment horizontal="right" vertical="center"/>
      <protection/>
    </xf>
    <xf numFmtId="179" fontId="11" fillId="0" borderId="11" xfId="70" applyNumberFormat="1" applyFont="1" applyFill="1" applyBorder="1" applyAlignment="1">
      <alignment horizontal="right" vertical="center"/>
      <protection/>
    </xf>
    <xf numFmtId="179" fontId="11" fillId="0" borderId="11" xfId="70" applyNumberFormat="1" applyFont="1" applyBorder="1">
      <alignment vertical="center"/>
      <protection/>
    </xf>
    <xf numFmtId="180" fontId="11" fillId="0" borderId="59" xfId="70" applyNumberFormat="1" applyFont="1" applyBorder="1" applyAlignment="1">
      <alignment horizontal="right" vertical="center"/>
      <protection/>
    </xf>
    <xf numFmtId="181" fontId="11" fillId="0" borderId="59" xfId="70" applyNumberFormat="1" applyFont="1" applyFill="1" applyBorder="1" applyAlignment="1">
      <alignment horizontal="center" vertical="center"/>
      <protection/>
    </xf>
    <xf numFmtId="181" fontId="11" fillId="0" borderId="60" xfId="70" applyNumberFormat="1" applyFont="1" applyFill="1" applyBorder="1" applyAlignment="1">
      <alignment horizontal="right" vertical="center"/>
      <protection/>
    </xf>
    <xf numFmtId="181" fontId="11" fillId="0" borderId="59" xfId="70" applyNumberFormat="1" applyFont="1" applyBorder="1" applyAlignment="1">
      <alignment horizontal="right" vertical="center"/>
      <protection/>
    </xf>
    <xf numFmtId="181" fontId="11" fillId="0" borderId="59" xfId="70" applyNumberFormat="1" applyFont="1" applyFill="1" applyBorder="1" applyAlignment="1">
      <alignment horizontal="right" vertical="center"/>
      <protection/>
    </xf>
    <xf numFmtId="181" fontId="11" fillId="0" borderId="59" xfId="70" applyNumberFormat="1" applyFont="1" applyFill="1" applyBorder="1">
      <alignment vertical="center"/>
      <protection/>
    </xf>
    <xf numFmtId="181" fontId="11" fillId="37" borderId="11" xfId="70" applyNumberFormat="1" applyFont="1" applyFill="1" applyBorder="1" applyAlignment="1">
      <alignment horizontal="right" vertical="center"/>
      <protection/>
    </xf>
    <xf numFmtId="181" fontId="11" fillId="37" borderId="11" xfId="70" applyNumberFormat="1" applyFont="1" applyFill="1" applyBorder="1" applyAlignment="1">
      <alignment horizontal="center" vertical="center"/>
      <protection/>
    </xf>
    <xf numFmtId="178" fontId="11" fillId="0" borderId="0" xfId="70" applyNumberFormat="1" applyFont="1" applyBorder="1" applyAlignment="1">
      <alignment horizontal="right" vertical="center"/>
      <protection/>
    </xf>
    <xf numFmtId="178" fontId="11" fillId="0" borderId="0" xfId="70" applyNumberFormat="1" applyFont="1" applyAlignment="1">
      <alignment horizontal="left" vertical="center"/>
      <protection/>
    </xf>
    <xf numFmtId="178" fontId="11" fillId="0" borderId="0" xfId="70" applyNumberFormat="1" applyFont="1" applyBorder="1" applyAlignment="1">
      <alignment horizontal="center" vertical="center"/>
      <protection/>
    </xf>
    <xf numFmtId="178" fontId="11" fillId="0" borderId="0" xfId="70" applyNumberFormat="1" applyFont="1" applyFill="1">
      <alignment vertical="center"/>
      <protection/>
    </xf>
    <xf numFmtId="0" fontId="11" fillId="0" borderId="0" xfId="70" applyFont="1" applyBorder="1" applyAlignment="1">
      <alignment horizontal="right" vertical="center"/>
      <protection/>
    </xf>
    <xf numFmtId="178" fontId="18" fillId="0" borderId="0" xfId="70" applyNumberFormat="1" applyFont="1" applyAlignment="1" quotePrefix="1">
      <alignment horizontal="right" vertical="center"/>
      <protection/>
    </xf>
    <xf numFmtId="178" fontId="18" fillId="0" borderId="0" xfId="70" applyNumberFormat="1" applyFont="1">
      <alignment vertical="center"/>
      <protection/>
    </xf>
    <xf numFmtId="178" fontId="18" fillId="0" borderId="16" xfId="70" applyNumberFormat="1" applyFont="1" applyBorder="1" applyAlignment="1">
      <alignment horizontal="center" vertical="center" wrapText="1" shrinkToFit="1"/>
      <protection/>
    </xf>
    <xf numFmtId="178" fontId="18" fillId="0" borderId="61" xfId="70" applyNumberFormat="1" applyFont="1" applyBorder="1" applyAlignment="1">
      <alignment horizontal="center" vertical="center" wrapText="1" shrinkToFit="1"/>
      <protection/>
    </xf>
    <xf numFmtId="178" fontId="18" fillId="0" borderId="62" xfId="70" applyNumberFormat="1" applyFont="1" applyBorder="1" applyAlignment="1">
      <alignment horizontal="center" vertical="center" wrapText="1" shrinkToFit="1"/>
      <protection/>
    </xf>
    <xf numFmtId="178" fontId="18" fillId="0" borderId="57" xfId="70" applyNumberFormat="1" applyFont="1" applyBorder="1" applyAlignment="1">
      <alignment horizontal="center" vertical="center" wrapText="1" shrinkToFit="1"/>
      <protection/>
    </xf>
    <xf numFmtId="178" fontId="18" fillId="36" borderId="10" xfId="70" applyNumberFormat="1" applyFont="1" applyFill="1" applyBorder="1" applyAlignment="1">
      <alignment horizontal="center" vertical="center"/>
      <protection/>
    </xf>
    <xf numFmtId="178" fontId="18" fillId="36" borderId="63" xfId="70" applyNumberFormat="1" applyFont="1" applyFill="1" applyBorder="1" applyAlignment="1">
      <alignment horizontal="center" vertical="center"/>
      <protection/>
    </xf>
    <xf numFmtId="179" fontId="18" fillId="0" borderId="0" xfId="70" applyNumberFormat="1" applyFont="1">
      <alignment vertical="center"/>
      <protection/>
    </xf>
    <xf numFmtId="179" fontId="16" fillId="0" borderId="10" xfId="70" applyNumberFormat="1" applyFont="1" applyBorder="1" applyAlignment="1">
      <alignment horizontal="left" vertical="center"/>
      <protection/>
    </xf>
    <xf numFmtId="179" fontId="16" fillId="0" borderId="63" xfId="70" applyNumberFormat="1" applyFont="1" applyBorder="1" applyAlignment="1">
      <alignment horizontal="center" vertical="center"/>
      <protection/>
    </xf>
    <xf numFmtId="179" fontId="19" fillId="0" borderId="0" xfId="70" applyNumberFormat="1" applyFont="1" applyAlignment="1">
      <alignment horizontal="center" vertical="center"/>
      <protection/>
    </xf>
    <xf numFmtId="178" fontId="20" fillId="0" borderId="0" xfId="70" applyNumberFormat="1" applyFont="1" applyFill="1">
      <alignment vertical="center"/>
      <protection/>
    </xf>
    <xf numFmtId="178" fontId="18" fillId="0" borderId="0" xfId="70" applyNumberFormat="1" applyFont="1" applyBorder="1" applyAlignment="1">
      <alignment horizontal="center" vertical="center"/>
      <protection/>
    </xf>
    <xf numFmtId="179" fontId="18" fillId="0" borderId="0" xfId="70" applyNumberFormat="1" applyFont="1" applyBorder="1" applyAlignment="1">
      <alignment horizontal="center" vertical="center"/>
      <protection/>
    </xf>
    <xf numFmtId="179" fontId="18" fillId="0" borderId="0" xfId="70" applyNumberFormat="1" applyFont="1" quotePrefix="1">
      <alignment vertical="center"/>
      <protection/>
    </xf>
    <xf numFmtId="178" fontId="19" fillId="0" borderId="0" xfId="70" applyNumberFormat="1" applyFont="1" applyAlignment="1">
      <alignment horizontal="center" vertical="center"/>
      <protection/>
    </xf>
    <xf numFmtId="178" fontId="18" fillId="0" borderId="0" xfId="70" applyNumberFormat="1" applyFont="1" quotePrefix="1">
      <alignment vertical="center"/>
      <protection/>
    </xf>
    <xf numFmtId="182" fontId="19" fillId="37" borderId="0" xfId="70" applyNumberFormat="1" applyFont="1" applyFill="1" applyAlignment="1">
      <alignment horizontal="center" vertical="center"/>
      <protection/>
    </xf>
    <xf numFmtId="178" fontId="18" fillId="0" borderId="0" xfId="70" applyNumberFormat="1" applyFont="1" applyAlignment="1">
      <alignment horizontal="center" vertical="center"/>
      <protection/>
    </xf>
    <xf numFmtId="178" fontId="18" fillId="37" borderId="0" xfId="70" applyNumberFormat="1" applyFont="1" applyFill="1" applyAlignment="1">
      <alignment horizontal="center" vertical="center"/>
      <protection/>
    </xf>
    <xf numFmtId="178" fontId="18" fillId="0" borderId="61" xfId="70" applyNumberFormat="1" applyFont="1" applyBorder="1" applyAlignment="1">
      <alignment horizontal="center" vertical="center"/>
      <protection/>
    </xf>
    <xf numFmtId="178" fontId="18" fillId="37" borderId="61" xfId="70" applyNumberFormat="1" applyFont="1" applyFill="1" applyBorder="1" applyAlignment="1">
      <alignment horizontal="center" vertical="center"/>
      <protection/>
    </xf>
    <xf numFmtId="178" fontId="18" fillId="0" borderId="0" xfId="70" applyNumberFormat="1" applyFont="1" applyFill="1">
      <alignment vertical="center"/>
      <protection/>
    </xf>
    <xf numFmtId="178" fontId="18" fillId="0" borderId="0" xfId="70" applyNumberFormat="1" applyFont="1" applyFill="1" applyBorder="1" applyAlignment="1">
      <alignment horizontal="right" vertical="center"/>
      <protection/>
    </xf>
    <xf numFmtId="178" fontId="23" fillId="0" borderId="0" xfId="70" applyNumberFormat="1" applyFont="1">
      <alignment vertical="center"/>
      <protection/>
    </xf>
    <xf numFmtId="178" fontId="24" fillId="0" borderId="64" xfId="70" applyNumberFormat="1" applyFont="1" applyBorder="1">
      <alignment vertical="center"/>
      <protection/>
    </xf>
    <xf numFmtId="178" fontId="11" fillId="0" borderId="65" xfId="70" applyNumberFormat="1" applyFont="1" applyBorder="1" applyAlignment="1">
      <alignment horizontal="center" vertical="center"/>
      <protection/>
    </xf>
    <xf numFmtId="178" fontId="11" fillId="0" borderId="66" xfId="70" applyNumberFormat="1" applyFont="1" applyBorder="1" applyAlignment="1">
      <alignment horizontal="center" vertical="center"/>
      <protection/>
    </xf>
    <xf numFmtId="0" fontId="26" fillId="0" borderId="62" xfId="70" applyFont="1" applyBorder="1" applyAlignment="1">
      <alignment horizontal="center" vertical="center" wrapText="1" shrinkToFit="1"/>
      <protection/>
    </xf>
    <xf numFmtId="0" fontId="23" fillId="0" borderId="67" xfId="70" applyFont="1" applyBorder="1" applyAlignment="1">
      <alignment horizontal="center" vertical="center" wrapText="1" shrinkToFit="1"/>
      <protection/>
    </xf>
    <xf numFmtId="178" fontId="26" fillId="0" borderId="67" xfId="70" applyNumberFormat="1" applyFont="1" applyBorder="1" applyAlignment="1">
      <alignment vertical="center" wrapText="1"/>
      <protection/>
    </xf>
    <xf numFmtId="0" fontId="26" fillId="0" borderId="62" xfId="70" applyFont="1" applyBorder="1" applyAlignment="1">
      <alignment vertical="center" wrapText="1" shrinkToFit="1"/>
      <protection/>
    </xf>
    <xf numFmtId="41" fontId="26" fillId="0" borderId="62" xfId="70" applyNumberFormat="1" applyFont="1" applyBorder="1" applyAlignment="1">
      <alignment vertical="center" wrapText="1" shrinkToFit="1"/>
      <protection/>
    </xf>
    <xf numFmtId="0" fontId="26" fillId="0" borderId="67" xfId="70" applyFont="1" applyBorder="1" applyAlignment="1">
      <alignment vertical="center" wrapText="1" shrinkToFit="1"/>
      <protection/>
    </xf>
    <xf numFmtId="179" fontId="86" fillId="36" borderId="11" xfId="70" applyNumberFormat="1" applyFont="1" applyFill="1" applyBorder="1" applyAlignment="1">
      <alignment horizontal="center" vertical="center"/>
      <protection/>
    </xf>
    <xf numFmtId="181" fontId="11" fillId="0" borderId="0" xfId="70" applyNumberFormat="1" applyFont="1" applyFill="1" applyBorder="1" applyAlignment="1">
      <alignment horizontal="center" vertical="center"/>
      <protection/>
    </xf>
    <xf numFmtId="41" fontId="11" fillId="0" borderId="0" xfId="70" applyNumberFormat="1" applyFont="1" applyFill="1" applyBorder="1" applyAlignment="1">
      <alignment horizontal="center" vertical="center"/>
      <protection/>
    </xf>
    <xf numFmtId="181" fontId="11" fillId="0" borderId="0" xfId="70" applyNumberFormat="1" applyFont="1" applyFill="1" applyBorder="1">
      <alignment vertical="center"/>
      <protection/>
    </xf>
    <xf numFmtId="181" fontId="11" fillId="0" borderId="0" xfId="70" applyNumberFormat="1" applyFont="1" applyFill="1" applyBorder="1" applyAlignment="1">
      <alignment horizontal="right" vertical="center"/>
      <protection/>
    </xf>
    <xf numFmtId="178" fontId="11" fillId="0" borderId="0" xfId="70" applyNumberFormat="1" applyFont="1" applyFill="1" applyBorder="1" applyAlignment="1">
      <alignment horizontal="center" vertical="center"/>
      <protection/>
    </xf>
    <xf numFmtId="180" fontId="11" fillId="0" borderId="0" xfId="70" applyNumberFormat="1" applyFont="1" applyFill="1" applyBorder="1" applyAlignment="1">
      <alignment horizontal="right" vertical="center"/>
      <protection/>
    </xf>
    <xf numFmtId="179" fontId="11" fillId="0" borderId="0" xfId="70" applyNumberFormat="1" applyFont="1" applyFill="1">
      <alignment vertical="center"/>
      <protection/>
    </xf>
    <xf numFmtId="181" fontId="11" fillId="0" borderId="57" xfId="70" applyNumberFormat="1" applyFont="1" applyFill="1" applyBorder="1" applyAlignment="1">
      <alignment horizontal="center" vertical="center"/>
      <protection/>
    </xf>
    <xf numFmtId="0" fontId="87" fillId="0" borderId="11" xfId="0" applyFont="1" applyBorder="1" applyAlignment="1">
      <alignment vertical="center" wrapText="1"/>
    </xf>
    <xf numFmtId="0" fontId="27" fillId="0" borderId="67" xfId="70" applyFont="1" applyBorder="1" applyAlignment="1">
      <alignment vertical="center" wrapText="1" shrinkToFit="1"/>
      <protection/>
    </xf>
    <xf numFmtId="0" fontId="27" fillId="0" borderId="62" xfId="70" applyFont="1" applyBorder="1" applyAlignment="1">
      <alignment vertical="center" wrapText="1" shrinkToFit="1"/>
      <protection/>
    </xf>
    <xf numFmtId="189" fontId="11" fillId="0" borderId="10" xfId="70" applyNumberFormat="1" applyFont="1" applyFill="1" applyBorder="1" applyAlignment="1">
      <alignment vertical="center"/>
      <protection/>
    </xf>
    <xf numFmtId="178" fontId="10" fillId="0" borderId="68" xfId="70" applyNumberFormat="1" applyFont="1" applyBorder="1" applyAlignment="1">
      <alignment vertical="center"/>
      <protection/>
    </xf>
    <xf numFmtId="178" fontId="10" fillId="0" borderId="0" xfId="70" applyNumberFormat="1" applyFont="1" applyBorder="1" applyAlignment="1">
      <alignment vertical="center"/>
      <protection/>
    </xf>
    <xf numFmtId="178" fontId="11" fillId="0" borderId="0" xfId="70" applyNumberFormat="1" applyFont="1" applyBorder="1">
      <alignment vertical="center"/>
      <protection/>
    </xf>
    <xf numFmtId="178" fontId="10" fillId="0" borderId="0" xfId="70" applyNumberFormat="1" applyFont="1" applyBorder="1" applyAlignment="1">
      <alignment horizontal="center" vertical="center"/>
      <protection/>
    </xf>
    <xf numFmtId="179" fontId="10" fillId="0" borderId="0" xfId="70" applyNumberFormat="1" applyFont="1" applyBorder="1" applyAlignment="1">
      <alignment horizontal="center" vertical="center"/>
      <protection/>
    </xf>
    <xf numFmtId="178" fontId="10" fillId="0" borderId="0" xfId="70" applyNumberFormat="1" applyFont="1" applyFill="1">
      <alignment vertical="center"/>
      <protection/>
    </xf>
    <xf numFmtId="179" fontId="21" fillId="0" borderId="0" xfId="70" applyNumberFormat="1" applyFont="1" applyFill="1">
      <alignment vertical="center"/>
      <protection/>
    </xf>
    <xf numFmtId="179" fontId="10" fillId="0" borderId="0" xfId="70" applyNumberFormat="1" applyFont="1" applyFill="1" applyBorder="1" applyAlignment="1">
      <alignment horizontal="left" vertical="center"/>
      <protection/>
    </xf>
    <xf numFmtId="178" fontId="29" fillId="0" borderId="0" xfId="70" applyNumberFormat="1" applyFont="1" applyBorder="1" applyAlignment="1">
      <alignment horizontal="left" vertical="center"/>
      <protection/>
    </xf>
    <xf numFmtId="178" fontId="29" fillId="0" borderId="0" xfId="70" applyNumberFormat="1" applyFont="1">
      <alignment vertical="center"/>
      <protection/>
    </xf>
    <xf numFmtId="179" fontId="18" fillId="0" borderId="0" xfId="70" applyNumberFormat="1" applyFont="1" applyAlignment="1">
      <alignment horizontal="left" vertical="center"/>
      <protection/>
    </xf>
    <xf numFmtId="0" fontId="65" fillId="35" borderId="26" xfId="71" applyFill="1" applyBorder="1" applyAlignment="1">
      <alignment horizontal="center" vertical="center"/>
      <protection/>
    </xf>
    <xf numFmtId="38" fontId="88" fillId="34" borderId="26" xfId="56" applyFont="1" applyFill="1" applyBorder="1" applyAlignment="1">
      <alignment vertical="center"/>
    </xf>
    <xf numFmtId="38" fontId="88" fillId="34" borderId="11" xfId="56" applyFont="1" applyFill="1" applyBorder="1" applyAlignment="1">
      <alignment vertical="center"/>
    </xf>
    <xf numFmtId="38" fontId="88" fillId="34" borderId="24" xfId="56" applyFont="1" applyFill="1" applyBorder="1" applyAlignment="1">
      <alignment vertical="center"/>
    </xf>
    <xf numFmtId="0" fontId="31" fillId="35" borderId="0" xfId="0" applyFont="1" applyFill="1" applyAlignment="1">
      <alignment vertical="center"/>
    </xf>
    <xf numFmtId="0" fontId="32" fillId="35" borderId="0" xfId="0" applyFont="1" applyFill="1" applyBorder="1" applyAlignment="1">
      <alignment vertical="center"/>
    </xf>
    <xf numFmtId="0" fontId="32" fillId="35" borderId="0" xfId="0" applyFont="1" applyFill="1" applyAlignment="1">
      <alignment vertical="center"/>
    </xf>
    <xf numFmtId="0" fontId="0" fillId="35" borderId="0" xfId="0" applyFill="1" applyAlignment="1">
      <alignment vertical="center"/>
    </xf>
    <xf numFmtId="0" fontId="3" fillId="35" borderId="0" xfId="0" applyFont="1" applyFill="1" applyAlignment="1">
      <alignment vertical="center"/>
    </xf>
    <xf numFmtId="0" fontId="0" fillId="35" borderId="0" xfId="0" applyFill="1" applyAlignment="1">
      <alignment horizontal="right" vertical="center"/>
    </xf>
    <xf numFmtId="0" fontId="3" fillId="35" borderId="67" xfId="0" applyFont="1" applyFill="1" applyBorder="1" applyAlignment="1" applyProtection="1">
      <alignment horizontal="distributed" vertical="distributed" indent="1"/>
      <protection locked="0"/>
    </xf>
    <xf numFmtId="183" fontId="3" fillId="35" borderId="67" xfId="0" applyNumberFormat="1" applyFont="1" applyFill="1" applyBorder="1" applyAlignment="1" applyProtection="1">
      <alignment horizontal="right" vertical="center"/>
      <protection locked="0"/>
    </xf>
    <xf numFmtId="184" fontId="3" fillId="35" borderId="67" xfId="0" applyNumberFormat="1" applyFont="1" applyFill="1" applyBorder="1" applyAlignment="1" applyProtection="1">
      <alignment vertical="center"/>
      <protection locked="0"/>
    </xf>
    <xf numFmtId="0" fontId="3" fillId="35" borderId="69" xfId="0" applyFont="1" applyFill="1" applyBorder="1" applyAlignment="1">
      <alignment vertical="center"/>
    </xf>
    <xf numFmtId="0" fontId="3" fillId="35" borderId="11" xfId="0" applyFont="1" applyFill="1" applyBorder="1" applyAlignment="1" applyProtection="1">
      <alignment horizontal="distributed" vertical="distributed" indent="1"/>
      <protection locked="0"/>
    </xf>
    <xf numFmtId="183" fontId="3" fillId="35" borderId="11" xfId="0" applyNumberFormat="1" applyFont="1" applyFill="1" applyBorder="1" applyAlignment="1" applyProtection="1">
      <alignment horizontal="right" vertical="center"/>
      <protection locked="0"/>
    </xf>
    <xf numFmtId="184" fontId="3" fillId="35" borderId="11" xfId="0" applyNumberFormat="1" applyFont="1" applyFill="1" applyBorder="1" applyAlignment="1" applyProtection="1">
      <alignment vertical="center"/>
      <protection locked="0"/>
    </xf>
    <xf numFmtId="0" fontId="3" fillId="35" borderId="53" xfId="0" applyFont="1" applyFill="1" applyBorder="1" applyAlignment="1">
      <alignment vertical="center"/>
    </xf>
    <xf numFmtId="0" fontId="3" fillId="34" borderId="24" xfId="0" applyFont="1" applyFill="1" applyBorder="1" applyAlignment="1">
      <alignment horizontal="center" vertical="center"/>
    </xf>
    <xf numFmtId="183" fontId="3" fillId="34" borderId="24" xfId="0" applyNumberFormat="1" applyFont="1" applyFill="1" applyBorder="1" applyAlignment="1">
      <alignment horizontal="right" vertical="center"/>
    </xf>
    <xf numFmtId="183" fontId="3" fillId="34" borderId="43" xfId="0" applyNumberFormat="1" applyFont="1" applyFill="1" applyBorder="1" applyAlignment="1">
      <alignment horizontal="right" vertical="center"/>
    </xf>
    <xf numFmtId="0" fontId="0" fillId="35" borderId="0" xfId="0" applyFill="1" applyBorder="1" applyAlignment="1" applyProtection="1">
      <alignment horizontal="center" vertical="center"/>
      <protection locked="0"/>
    </xf>
    <xf numFmtId="0" fontId="0" fillId="35" borderId="0" xfId="0" applyFill="1" applyBorder="1" applyAlignment="1">
      <alignment horizontal="center" vertical="center"/>
    </xf>
    <xf numFmtId="184" fontId="0" fillId="35" borderId="0" xfId="0" applyNumberFormat="1" applyFill="1" applyBorder="1" applyAlignment="1">
      <alignment vertical="center"/>
    </xf>
    <xf numFmtId="0" fontId="33" fillId="35" borderId="0" xfId="0" applyFont="1" applyFill="1" applyAlignment="1">
      <alignment vertical="center"/>
    </xf>
    <xf numFmtId="38" fontId="89" fillId="0" borderId="11" xfId="49" applyFont="1" applyFill="1" applyBorder="1" applyAlignment="1">
      <alignment horizontal="center" vertical="center" wrapText="1"/>
    </xf>
    <xf numFmtId="0" fontId="89" fillId="0" borderId="11" xfId="0" applyFont="1" applyFill="1" applyBorder="1" applyAlignment="1">
      <alignment horizontal="center" vertical="center"/>
    </xf>
    <xf numFmtId="0" fontId="90" fillId="0" borderId="0" xfId="0" applyFont="1" applyFill="1" applyBorder="1" applyAlignment="1">
      <alignment horizontal="left" vertical="top"/>
    </xf>
    <xf numFmtId="0" fontId="90" fillId="0" borderId="0" xfId="0" applyFont="1" applyFill="1" applyBorder="1" applyAlignment="1">
      <alignment vertical="center"/>
    </xf>
    <xf numFmtId="0" fontId="0" fillId="35" borderId="0" xfId="0" applyFont="1" applyFill="1" applyAlignment="1">
      <alignment vertical="center"/>
    </xf>
    <xf numFmtId="0" fontId="3" fillId="35" borderId="57" xfId="0" applyFont="1" applyFill="1" applyBorder="1" applyAlignment="1">
      <alignment vertical="center"/>
    </xf>
    <xf numFmtId="0" fontId="3" fillId="35" borderId="57" xfId="0" applyFont="1" applyFill="1" applyBorder="1" applyAlignment="1">
      <alignment horizontal="right" vertical="center"/>
    </xf>
    <xf numFmtId="0" fontId="3" fillId="35" borderId="0" xfId="0" applyFont="1" applyFill="1" applyAlignment="1">
      <alignment horizontal="right" vertical="center"/>
    </xf>
    <xf numFmtId="0" fontId="0" fillId="35" borderId="0" xfId="0" applyFont="1" applyFill="1" applyAlignment="1">
      <alignment horizontal="right" vertical="center"/>
    </xf>
    <xf numFmtId="0" fontId="3" fillId="35" borderId="0" xfId="0" applyFont="1" applyFill="1" applyBorder="1" applyAlignment="1">
      <alignment vertical="center"/>
    </xf>
    <xf numFmtId="0" fontId="3" fillId="35" borderId="0" xfId="0" applyFont="1" applyFill="1" applyBorder="1" applyAlignment="1">
      <alignment horizontal="right" vertical="center"/>
    </xf>
    <xf numFmtId="0" fontId="0" fillId="35" borderId="0" xfId="0" applyFont="1" applyFill="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vertical="center"/>
    </xf>
    <xf numFmtId="183" fontId="0" fillId="35" borderId="67" xfId="0" applyNumberFormat="1" applyFont="1" applyFill="1" applyBorder="1" applyAlignment="1">
      <alignment vertical="center"/>
    </xf>
    <xf numFmtId="0" fontId="0" fillId="35" borderId="67" xfId="0" applyFont="1" applyFill="1" applyBorder="1" applyAlignment="1">
      <alignment vertical="center"/>
    </xf>
    <xf numFmtId="0" fontId="0" fillId="35" borderId="69" xfId="0" applyFont="1" applyFill="1" applyBorder="1" applyAlignment="1">
      <alignment vertical="center"/>
    </xf>
    <xf numFmtId="0" fontId="0" fillId="35" borderId="27" xfId="0" applyFont="1" applyFill="1" applyBorder="1" applyAlignment="1">
      <alignment vertical="center"/>
    </xf>
    <xf numFmtId="183" fontId="0" fillId="35" borderId="11" xfId="0" applyNumberFormat="1" applyFont="1" applyFill="1" applyBorder="1" applyAlignment="1">
      <alignment vertical="center"/>
    </xf>
    <xf numFmtId="0" fontId="0" fillId="35" borderId="11" xfId="0" applyFont="1" applyFill="1" applyBorder="1" applyAlignment="1">
      <alignment vertical="center"/>
    </xf>
    <xf numFmtId="0" fontId="0" fillId="35" borderId="53" xfId="0" applyFont="1" applyFill="1" applyBorder="1" applyAlignment="1">
      <alignment vertical="center"/>
    </xf>
    <xf numFmtId="0" fontId="0" fillId="35" borderId="28" xfId="0" applyFont="1" applyFill="1" applyBorder="1" applyAlignment="1">
      <alignment vertical="center"/>
    </xf>
    <xf numFmtId="183" fontId="0" fillId="35" borderId="24" xfId="0" applyNumberFormat="1" applyFont="1" applyFill="1" applyBorder="1" applyAlignment="1">
      <alignment vertical="center"/>
    </xf>
    <xf numFmtId="0" fontId="0" fillId="35" borderId="24" xfId="0" applyFont="1" applyFill="1" applyBorder="1" applyAlignment="1">
      <alignment vertical="center"/>
    </xf>
    <xf numFmtId="0" fontId="0" fillId="35" borderId="43" xfId="0" applyFont="1" applyFill="1" applyBorder="1" applyAlignment="1">
      <alignment vertical="center"/>
    </xf>
    <xf numFmtId="0" fontId="0" fillId="34" borderId="28" xfId="0" applyFont="1" applyFill="1" applyBorder="1" applyAlignment="1">
      <alignment horizontal="center" vertical="center"/>
    </xf>
    <xf numFmtId="183" fontId="0" fillId="34" borderId="24" xfId="0" applyNumberFormat="1" applyFont="1" applyFill="1" applyBorder="1" applyAlignment="1">
      <alignment vertical="center"/>
    </xf>
    <xf numFmtId="0" fontId="0" fillId="35" borderId="74" xfId="0" applyFont="1" applyFill="1" applyBorder="1" applyAlignment="1">
      <alignment vertical="center"/>
    </xf>
    <xf numFmtId="0" fontId="0" fillId="35" borderId="75" xfId="0" applyFont="1" applyFill="1" applyBorder="1" applyAlignment="1">
      <alignment vertical="center"/>
    </xf>
    <xf numFmtId="0" fontId="0" fillId="35" borderId="0" xfId="0" applyFont="1" applyFill="1" applyAlignment="1">
      <alignment horizontal="left" vertical="center"/>
    </xf>
    <xf numFmtId="0" fontId="90" fillId="0" borderId="45" xfId="0" applyFont="1" applyFill="1" applyBorder="1" applyAlignment="1">
      <alignment horizontal="center" vertical="center" wrapText="1"/>
    </xf>
    <xf numFmtId="0" fontId="3" fillId="35" borderId="0" xfId="74" applyFont="1" applyFill="1" applyBorder="1" applyAlignment="1" applyProtection="1">
      <alignment vertical="center" shrinkToFit="1"/>
      <protection/>
    </xf>
    <xf numFmtId="0" fontId="3" fillId="35" borderId="0" xfId="74" applyFont="1" applyFill="1" applyBorder="1" applyAlignment="1" applyProtection="1">
      <alignment horizontal="center" vertical="center" shrinkToFit="1"/>
      <protection/>
    </xf>
    <xf numFmtId="0" fontId="3" fillId="35" borderId="0" xfId="74" applyFont="1" applyFill="1" applyProtection="1">
      <alignment vertical="center"/>
      <protection/>
    </xf>
    <xf numFmtId="0" fontId="3" fillId="35" borderId="0" xfId="74" applyFont="1" applyFill="1" applyAlignment="1" applyProtection="1">
      <alignment horizontal="right" vertical="center"/>
      <protection/>
    </xf>
    <xf numFmtId="0" fontId="3" fillId="35" borderId="0" xfId="74" applyFont="1" applyFill="1" applyBorder="1" applyAlignment="1" applyProtection="1">
      <alignment horizontal="left" vertical="center"/>
      <protection/>
    </xf>
    <xf numFmtId="0" fontId="3" fillId="35" borderId="0" xfId="74" applyFont="1" applyFill="1" applyBorder="1" applyAlignment="1" applyProtection="1">
      <alignment horizontal="center" vertical="center"/>
      <protection/>
    </xf>
    <xf numFmtId="0" fontId="91" fillId="35" borderId="0" xfId="74" applyFont="1" applyFill="1" applyAlignment="1" applyProtection="1">
      <alignment horizontal="right" vertical="center"/>
      <protection hidden="1"/>
    </xf>
    <xf numFmtId="0" fontId="3" fillId="35" borderId="76" xfId="74" applyFont="1" applyFill="1" applyBorder="1" applyAlignment="1" applyProtection="1">
      <alignment horizontal="left" vertical="center"/>
      <protection/>
    </xf>
    <xf numFmtId="0" fontId="3" fillId="35" borderId="0" xfId="74" applyFont="1" applyFill="1" applyBorder="1" applyAlignment="1" applyProtection="1">
      <alignment vertical="center"/>
      <protection/>
    </xf>
    <xf numFmtId="0" fontId="3" fillId="35" borderId="0" xfId="74" applyFont="1" applyFill="1" applyBorder="1" applyProtection="1">
      <alignment vertical="center"/>
      <protection/>
    </xf>
    <xf numFmtId="0" fontId="6" fillId="35" borderId="0" xfId="74" applyFont="1" applyFill="1" applyAlignment="1" applyProtection="1">
      <alignment horizontal="right" vertical="center"/>
      <protection/>
    </xf>
    <xf numFmtId="0" fontId="3" fillId="35" borderId="77" xfId="74" applyFont="1" applyFill="1" applyBorder="1" applyAlignment="1" applyProtection="1">
      <alignment horizontal="center" vertical="center"/>
      <protection/>
    </xf>
    <xf numFmtId="0" fontId="3" fillId="35" borderId="26" xfId="74" applyFont="1" applyFill="1" applyBorder="1" applyAlignment="1" applyProtection="1">
      <alignment horizontal="center" vertical="center"/>
      <protection/>
    </xf>
    <xf numFmtId="0" fontId="3" fillId="35" borderId="42" xfId="74" applyFont="1" applyFill="1" applyBorder="1" applyAlignment="1" applyProtection="1">
      <alignment horizontal="center" vertical="center"/>
      <protection/>
    </xf>
    <xf numFmtId="0" fontId="5" fillId="35" borderId="78" xfId="74" applyFont="1" applyFill="1" applyBorder="1" applyAlignment="1" applyProtection="1">
      <alignment horizontal="left" vertical="top" wrapText="1"/>
      <protection/>
    </xf>
    <xf numFmtId="0" fontId="5" fillId="35" borderId="48" xfId="74" applyFont="1" applyFill="1" applyBorder="1" applyAlignment="1" applyProtection="1">
      <alignment horizontal="left" vertical="top" wrapText="1"/>
      <protection/>
    </xf>
    <xf numFmtId="0" fontId="5" fillId="35" borderId="49" xfId="74" applyFont="1" applyFill="1" applyBorder="1" applyAlignment="1" applyProtection="1">
      <alignment horizontal="left" vertical="top" wrapText="1"/>
      <protection/>
    </xf>
    <xf numFmtId="38" fontId="3" fillId="28" borderId="79" xfId="52" applyFont="1" applyFill="1" applyBorder="1" applyAlignment="1" applyProtection="1">
      <alignment horizontal="right" vertical="center" shrinkToFit="1"/>
      <protection locked="0"/>
    </xf>
    <xf numFmtId="38" fontId="3" fillId="28" borderId="24" xfId="52" applyFont="1" applyFill="1" applyBorder="1" applyAlignment="1" applyProtection="1">
      <alignment horizontal="right" vertical="center" shrinkToFit="1"/>
      <protection locked="0"/>
    </xf>
    <xf numFmtId="38" fontId="3" fillId="28" borderId="24" xfId="52" applyFont="1" applyFill="1" applyBorder="1" applyAlignment="1" applyProtection="1">
      <alignment horizontal="right" vertical="center" shrinkToFit="1"/>
      <protection/>
    </xf>
    <xf numFmtId="38" fontId="3" fillId="34" borderId="24" xfId="52" applyFont="1" applyFill="1" applyBorder="1" applyAlignment="1" applyProtection="1">
      <alignment horizontal="right" vertical="center" shrinkToFit="1"/>
      <protection locked="0"/>
    </xf>
    <xf numFmtId="38" fontId="3" fillId="28" borderId="43" xfId="52" applyFont="1" applyFill="1" applyBorder="1" applyAlignment="1" applyProtection="1">
      <alignment horizontal="right" vertical="center" shrinkToFit="1"/>
      <protection locked="0"/>
    </xf>
    <xf numFmtId="38" fontId="3" fillId="28" borderId="80" xfId="52" applyFont="1" applyFill="1" applyBorder="1" applyAlignment="1" applyProtection="1">
      <alignment horizontal="right" vertical="center" shrinkToFit="1"/>
      <protection locked="0"/>
    </xf>
    <xf numFmtId="38" fontId="3" fillId="28" borderId="81" xfId="52" applyFont="1" applyFill="1" applyBorder="1" applyAlignment="1" applyProtection="1">
      <alignment horizontal="right" vertical="center" shrinkToFit="1"/>
      <protection locked="0"/>
    </xf>
    <xf numFmtId="0" fontId="34" fillId="35" borderId="0" xfId="74" applyFont="1" applyFill="1" applyBorder="1" applyAlignment="1" applyProtection="1">
      <alignment vertical="center"/>
      <protection/>
    </xf>
    <xf numFmtId="0" fontId="3" fillId="35" borderId="0" xfId="74" applyFont="1" applyFill="1" applyAlignment="1" applyProtection="1">
      <alignment horizontal="center" vertical="center"/>
      <protection/>
    </xf>
    <xf numFmtId="0" fontId="6" fillId="35" borderId="77" xfId="74" applyFont="1" applyFill="1" applyBorder="1" applyAlignment="1" applyProtection="1">
      <alignment horizontal="center" vertical="center"/>
      <protection/>
    </xf>
    <xf numFmtId="0" fontId="6" fillId="35" borderId="23" xfId="74" applyFont="1" applyFill="1" applyBorder="1" applyAlignment="1" applyProtection="1">
      <alignment horizontal="center" vertical="center"/>
      <protection/>
    </xf>
    <xf numFmtId="0" fontId="6" fillId="35" borderId="0" xfId="74" applyFont="1" applyFill="1" applyProtection="1">
      <alignment vertical="center"/>
      <protection/>
    </xf>
    <xf numFmtId="0" fontId="3" fillId="35" borderId="82" xfId="74" applyFont="1" applyFill="1" applyBorder="1" applyAlignment="1" applyProtection="1">
      <alignment horizontal="center" vertical="center"/>
      <protection/>
    </xf>
    <xf numFmtId="0" fontId="5" fillId="0" borderId="83" xfId="74" applyFont="1" applyBorder="1" applyAlignment="1" applyProtection="1">
      <alignment horizontal="left" vertical="top" wrapText="1"/>
      <protection/>
    </xf>
    <xf numFmtId="0" fontId="5" fillId="0" borderId="84" xfId="74" applyFont="1" applyBorder="1" applyAlignment="1" applyProtection="1">
      <alignment horizontal="left" vertical="top" wrapText="1"/>
      <protection/>
    </xf>
    <xf numFmtId="0" fontId="6" fillId="35" borderId="85" xfId="74" applyFont="1" applyFill="1" applyBorder="1" applyAlignment="1" applyProtection="1">
      <alignment horizontal="left" vertical="top" wrapText="1"/>
      <protection/>
    </xf>
    <xf numFmtId="38" fontId="3" fillId="28" borderId="51" xfId="52" applyFont="1" applyFill="1" applyBorder="1" applyAlignment="1" applyProtection="1">
      <alignment horizontal="right" vertical="center" shrinkToFit="1"/>
      <protection locked="0"/>
    </xf>
    <xf numFmtId="38" fontId="3" fillId="28" borderId="86" xfId="52" applyFont="1" applyFill="1" applyBorder="1" applyAlignment="1" applyProtection="1">
      <alignment horizontal="right" vertical="center" shrinkToFit="1"/>
      <protection locked="0"/>
    </xf>
    <xf numFmtId="177" fontId="31" fillId="34" borderId="87" xfId="74" applyNumberFormat="1" applyFont="1" applyFill="1" applyBorder="1" applyAlignment="1" applyProtection="1">
      <alignment horizontal="right" vertical="center" shrinkToFit="1"/>
      <protection/>
    </xf>
    <xf numFmtId="38" fontId="3" fillId="28" borderId="88" xfId="52" applyFont="1" applyFill="1" applyBorder="1" applyAlignment="1" applyProtection="1">
      <alignment horizontal="right" vertical="center" shrinkToFit="1"/>
      <protection locked="0"/>
    </xf>
    <xf numFmtId="38" fontId="3" fillId="28" borderId="89" xfId="52" applyFont="1" applyFill="1" applyBorder="1" applyAlignment="1" applyProtection="1">
      <alignment horizontal="right" vertical="center" shrinkToFit="1"/>
      <protection locked="0"/>
    </xf>
    <xf numFmtId="38" fontId="3" fillId="28" borderId="90" xfId="52" applyFont="1" applyFill="1" applyBorder="1" applyAlignment="1" applyProtection="1">
      <alignment horizontal="right" vertical="center" shrinkToFit="1"/>
      <protection locked="0"/>
    </xf>
    <xf numFmtId="0" fontId="6" fillId="35" borderId="0" xfId="74" applyFont="1" applyFill="1" applyBorder="1" applyAlignment="1" applyProtection="1">
      <alignment horizontal="center" vertical="center"/>
      <protection/>
    </xf>
    <xf numFmtId="176" fontId="3" fillId="35" borderId="0" xfId="74" applyNumberFormat="1" applyFont="1" applyFill="1" applyBorder="1" applyAlignment="1" applyProtection="1">
      <alignment horizontal="right" vertical="center"/>
      <protection/>
    </xf>
    <xf numFmtId="177" fontId="31" fillId="35" borderId="0" xfId="74" applyNumberFormat="1" applyFont="1" applyFill="1" applyBorder="1" applyAlignment="1" applyProtection="1">
      <alignment horizontal="center" vertical="center"/>
      <protection/>
    </xf>
    <xf numFmtId="0" fontId="7" fillId="35" borderId="78" xfId="74" applyFont="1" applyFill="1" applyBorder="1" applyAlignment="1" applyProtection="1">
      <alignment horizontal="left" vertical="top" wrapText="1"/>
      <protection/>
    </xf>
    <xf numFmtId="0" fontId="7" fillId="35" borderId="48" xfId="74" applyFont="1" applyFill="1" applyBorder="1" applyAlignment="1" applyProtection="1">
      <alignment horizontal="left" vertical="top" wrapText="1"/>
      <protection/>
    </xf>
    <xf numFmtId="0" fontId="7" fillId="35" borderId="49" xfId="74" applyFont="1" applyFill="1" applyBorder="1" applyAlignment="1" applyProtection="1">
      <alignment horizontal="left" vertical="top" wrapText="1"/>
      <protection/>
    </xf>
    <xf numFmtId="176" fontId="3" fillId="28" borderId="91" xfId="74" applyNumberFormat="1" applyFont="1" applyFill="1" applyBorder="1" applyAlignment="1" applyProtection="1">
      <alignment horizontal="right" vertical="center" shrinkToFit="1"/>
      <protection locked="0"/>
    </xf>
    <xf numFmtId="176" fontId="3" fillId="28" borderId="24" xfId="74" applyNumberFormat="1" applyFont="1" applyFill="1" applyBorder="1" applyAlignment="1" applyProtection="1">
      <alignment horizontal="right" vertical="center" shrinkToFit="1"/>
      <protection locked="0"/>
    </xf>
    <xf numFmtId="176" fontId="3" fillId="28" borderId="43" xfId="74" applyNumberFormat="1" applyFont="1" applyFill="1" applyBorder="1" applyAlignment="1" applyProtection="1">
      <alignment horizontal="right" vertical="center" shrinkToFit="1"/>
      <protection locked="0"/>
    </xf>
    <xf numFmtId="38" fontId="3" fillId="34" borderId="42" xfId="56" applyFont="1" applyFill="1" applyBorder="1" applyAlignment="1" applyProtection="1">
      <alignment horizontal="right" vertical="center"/>
      <protection/>
    </xf>
    <xf numFmtId="38" fontId="3" fillId="34" borderId="69" xfId="56" applyFont="1" applyFill="1" applyBorder="1" applyAlignment="1" applyProtection="1">
      <alignment horizontal="right" vertical="center"/>
      <protection/>
    </xf>
    <xf numFmtId="38" fontId="3" fillId="34" borderId="92" xfId="56" applyFont="1" applyFill="1" applyBorder="1" applyAlignment="1" applyProtection="1">
      <alignment horizontal="right" vertical="center"/>
      <protection/>
    </xf>
    <xf numFmtId="0" fontId="84" fillId="35" borderId="24" xfId="71" applyFont="1" applyFill="1" applyBorder="1" applyAlignment="1">
      <alignment vertical="center" wrapText="1"/>
      <protection/>
    </xf>
    <xf numFmtId="178" fontId="11" fillId="38" borderId="65" xfId="70" applyNumberFormat="1" applyFont="1" applyFill="1" applyBorder="1" applyAlignment="1">
      <alignment horizontal="center" vertical="center"/>
      <protection/>
    </xf>
    <xf numFmtId="0" fontId="92" fillId="35" borderId="93" xfId="74" applyFont="1" applyFill="1" applyBorder="1" applyAlignment="1" applyProtection="1">
      <alignment horizontal="center" vertical="center"/>
      <protection/>
    </xf>
    <xf numFmtId="0" fontId="92" fillId="35" borderId="94" xfId="74" applyFont="1" applyFill="1" applyBorder="1" applyAlignment="1" applyProtection="1">
      <alignment horizontal="center" vertical="center"/>
      <protection/>
    </xf>
    <xf numFmtId="0" fontId="92" fillId="35" borderId="94" xfId="74" applyFont="1" applyFill="1" applyBorder="1" applyAlignment="1" applyProtection="1">
      <alignment horizontal="center" vertical="center" shrinkToFit="1"/>
      <protection/>
    </xf>
    <xf numFmtId="0" fontId="90" fillId="35" borderId="48" xfId="0" applyFont="1" applyFill="1" applyBorder="1" applyAlignment="1">
      <alignment horizontal="center" vertical="center" wrapText="1"/>
    </xf>
    <xf numFmtId="0" fontId="90" fillId="35" borderId="48" xfId="0" applyFont="1" applyFill="1" applyBorder="1" applyAlignment="1">
      <alignment horizontal="center" vertical="center"/>
    </xf>
    <xf numFmtId="0" fontId="90" fillId="35" borderId="49" xfId="0" applyFont="1" applyFill="1" applyBorder="1" applyAlignment="1">
      <alignment horizontal="center" vertical="center"/>
    </xf>
    <xf numFmtId="0" fontId="93" fillId="0" borderId="0" xfId="0" applyFont="1" applyAlignment="1">
      <alignment vertical="center"/>
    </xf>
    <xf numFmtId="0" fontId="93" fillId="0" borderId="57" xfId="0" applyFont="1" applyBorder="1" applyAlignment="1">
      <alignment vertical="center"/>
    </xf>
    <xf numFmtId="0" fontId="93" fillId="0" borderId="0" xfId="0" applyFont="1" applyFill="1" applyBorder="1" applyAlignment="1" applyProtection="1">
      <alignment horizontal="left" vertical="center"/>
      <protection locked="0"/>
    </xf>
    <xf numFmtId="0" fontId="93" fillId="0" borderId="0" xfId="0" applyFont="1" applyBorder="1" applyAlignment="1">
      <alignment vertical="center"/>
    </xf>
    <xf numFmtId="0" fontId="93" fillId="0" borderId="0" xfId="0" applyFont="1" applyFill="1" applyBorder="1" applyAlignment="1">
      <alignment horizontal="right" vertical="center"/>
    </xf>
    <xf numFmtId="0" fontId="93" fillId="0" borderId="0" xfId="0" applyFont="1" applyFill="1" applyAlignment="1">
      <alignment horizontal="right" vertical="center"/>
    </xf>
    <xf numFmtId="0" fontId="89" fillId="0" borderId="0" xfId="0" applyFont="1" applyAlignment="1">
      <alignment vertical="center"/>
    </xf>
    <xf numFmtId="0" fontId="89" fillId="0" borderId="11"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0" xfId="0" applyFont="1" applyFill="1" applyAlignment="1">
      <alignment vertical="center"/>
    </xf>
    <xf numFmtId="0" fontId="89" fillId="0" borderId="0" xfId="0" applyFont="1" applyFill="1" applyAlignment="1">
      <alignment vertical="center" wrapText="1"/>
    </xf>
    <xf numFmtId="185" fontId="89" fillId="39" borderId="11" xfId="49" applyNumberFormat="1" applyFont="1" applyFill="1" applyBorder="1" applyAlignment="1">
      <alignment vertical="center"/>
    </xf>
    <xf numFmtId="185" fontId="89" fillId="39" borderId="10" xfId="49" applyNumberFormat="1" applyFont="1" applyFill="1" applyBorder="1" applyAlignment="1">
      <alignment vertical="center"/>
    </xf>
    <xf numFmtId="185" fontId="89" fillId="0" borderId="67" xfId="49" applyNumberFormat="1" applyFont="1" applyFill="1" applyBorder="1" applyAlignment="1">
      <alignment vertical="center"/>
    </xf>
    <xf numFmtId="185" fontId="89" fillId="0" borderId="0" xfId="49" applyNumberFormat="1" applyFont="1" applyFill="1" applyBorder="1" applyAlignment="1">
      <alignment vertical="center"/>
    </xf>
    <xf numFmtId="0" fontId="89" fillId="0" borderId="82" xfId="0" applyFont="1" applyFill="1" applyBorder="1" applyAlignment="1">
      <alignment horizontal="center" vertical="center" wrapText="1"/>
    </xf>
    <xf numFmtId="0" fontId="93" fillId="0" borderId="95" xfId="0" applyFont="1" applyFill="1" applyBorder="1" applyAlignment="1">
      <alignment horizontal="center" vertical="center" wrapText="1"/>
    </xf>
    <xf numFmtId="0" fontId="89" fillId="0" borderId="0" xfId="0" applyFont="1" applyAlignment="1">
      <alignment vertical="center" wrapText="1"/>
    </xf>
    <xf numFmtId="185" fontId="89" fillId="39" borderId="67" xfId="49" applyNumberFormat="1" applyFont="1" applyFill="1" applyBorder="1" applyAlignment="1">
      <alignment vertical="center"/>
    </xf>
    <xf numFmtId="185" fontId="89" fillId="0" borderId="11" xfId="49" applyNumberFormat="1" applyFont="1" applyFill="1" applyBorder="1" applyAlignment="1">
      <alignment vertical="center"/>
    </xf>
    <xf numFmtId="185" fontId="89" fillId="0" borderId="89" xfId="49" applyNumberFormat="1" applyFont="1" applyFill="1" applyBorder="1" applyAlignment="1">
      <alignment vertical="center"/>
    </xf>
    <xf numFmtId="185" fontId="89" fillId="0" borderId="0" xfId="49" applyNumberFormat="1" applyFont="1" applyFill="1" applyAlignment="1">
      <alignment vertical="center"/>
    </xf>
    <xf numFmtId="185" fontId="89" fillId="0" borderId="96" xfId="49" applyNumberFormat="1" applyFont="1" applyFill="1" applyBorder="1" applyAlignment="1">
      <alignment vertical="center"/>
    </xf>
    <xf numFmtId="184" fontId="90" fillId="0" borderId="0" xfId="0" applyNumberFormat="1" applyFont="1" applyFill="1" applyBorder="1" applyAlignment="1">
      <alignment vertical="center"/>
    </xf>
    <xf numFmtId="0" fontId="94" fillId="0" borderId="0" xfId="0" applyFont="1" applyFill="1" applyBorder="1" applyAlignment="1">
      <alignment vertical="center" wrapText="1"/>
    </xf>
    <xf numFmtId="0" fontId="89" fillId="0" borderId="0" xfId="0" applyFont="1" applyBorder="1" applyAlignment="1">
      <alignment vertical="center"/>
    </xf>
    <xf numFmtId="184" fontId="90" fillId="0" borderId="97" xfId="0" applyNumberFormat="1" applyFont="1" applyFill="1" applyBorder="1" applyAlignment="1">
      <alignment vertical="center" wrapText="1"/>
    </xf>
    <xf numFmtId="0" fontId="94" fillId="0" borderId="98" xfId="0" applyFont="1" applyBorder="1" applyAlignment="1">
      <alignment vertical="center" wrapText="1"/>
    </xf>
    <xf numFmtId="0" fontId="89" fillId="0" borderId="99" xfId="0" applyFont="1" applyBorder="1" applyAlignment="1">
      <alignment vertical="center"/>
    </xf>
    <xf numFmtId="0" fontId="89" fillId="0" borderId="11" xfId="0" applyFont="1" applyBorder="1" applyAlignment="1">
      <alignment horizontal="center" vertical="center" wrapText="1"/>
    </xf>
    <xf numFmtId="186" fontId="89" fillId="39" borderId="11" xfId="0" applyNumberFormat="1" applyFont="1" applyFill="1" applyBorder="1" applyAlignment="1">
      <alignment vertical="center"/>
    </xf>
    <xf numFmtId="186" fontId="89" fillId="0" borderId="11" xfId="0" applyNumberFormat="1" applyFont="1" applyBorder="1" applyAlignment="1">
      <alignment vertical="center"/>
    </xf>
    <xf numFmtId="186" fontId="89" fillId="0" borderId="0" xfId="0" applyNumberFormat="1" applyFont="1" applyFill="1" applyBorder="1" applyAlignment="1">
      <alignment vertical="center"/>
    </xf>
    <xf numFmtId="185" fontId="89" fillId="0" borderId="0" xfId="49" applyNumberFormat="1" applyFont="1" applyFill="1" applyBorder="1" applyAlignment="1">
      <alignment vertical="center" wrapText="1"/>
    </xf>
    <xf numFmtId="186" fontId="89" fillId="0" borderId="0" xfId="0" applyNumberFormat="1" applyFont="1" applyBorder="1" applyAlignment="1">
      <alignment vertical="center" wrapText="1"/>
    </xf>
    <xf numFmtId="0" fontId="90" fillId="0" borderId="0" xfId="0" applyFont="1" applyFill="1" applyAlignment="1">
      <alignment vertical="center"/>
    </xf>
    <xf numFmtId="184" fontId="90" fillId="0" borderId="0" xfId="0" applyNumberFormat="1"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90" fillId="0" borderId="0" xfId="0" applyFont="1" applyFill="1" applyBorder="1" applyAlignment="1">
      <alignment horizontal="left" vertical="top" wrapText="1"/>
    </xf>
    <xf numFmtId="183" fontId="90" fillId="0" borderId="0" xfId="0" applyNumberFormat="1" applyFont="1" applyFill="1" applyBorder="1" applyAlignment="1">
      <alignment vertical="center" wrapText="1"/>
    </xf>
    <xf numFmtId="0" fontId="90" fillId="0" borderId="0" xfId="0" applyFont="1" applyFill="1" applyAlignment="1">
      <alignment horizontal="right" vertical="center"/>
    </xf>
    <xf numFmtId="0" fontId="90" fillId="0" borderId="0" xfId="0" applyFont="1" applyAlignment="1">
      <alignment vertical="center"/>
    </xf>
    <xf numFmtId="0" fontId="90" fillId="0" borderId="11" xfId="0" applyFont="1" applyFill="1" applyBorder="1" applyAlignment="1">
      <alignment horizontal="left" vertical="top" wrapText="1"/>
    </xf>
    <xf numFmtId="0" fontId="90" fillId="0" borderId="45" xfId="0" applyFont="1" applyFill="1" applyBorder="1" applyAlignment="1">
      <alignment horizontal="left" vertical="top" wrapText="1"/>
    </xf>
    <xf numFmtId="0" fontId="90" fillId="0" borderId="0" xfId="0" applyFont="1" applyFill="1" applyAlignment="1">
      <alignment horizontal="left" vertical="top" wrapText="1"/>
    </xf>
    <xf numFmtId="0" fontId="90" fillId="0" borderId="11" xfId="0" applyFont="1" applyFill="1" applyBorder="1" applyAlignment="1">
      <alignment vertical="center" wrapText="1"/>
    </xf>
    <xf numFmtId="183" fontId="90" fillId="39" borderId="11" xfId="0" applyNumberFormat="1" applyFont="1" applyFill="1" applyBorder="1" applyAlignment="1">
      <alignment horizontal="left" vertical="top" wrapText="1"/>
    </xf>
    <xf numFmtId="183" fontId="90" fillId="0" borderId="100" xfId="0" applyNumberFormat="1" applyFont="1" applyFill="1" applyBorder="1" applyAlignment="1">
      <alignment horizontal="left" vertical="top" wrapText="1"/>
    </xf>
    <xf numFmtId="0" fontId="90" fillId="0" borderId="0" xfId="0" applyFont="1" applyFill="1" applyBorder="1" applyAlignment="1">
      <alignment vertical="center"/>
    </xf>
    <xf numFmtId="0" fontId="90" fillId="0" borderId="0" xfId="0" applyFont="1" applyFill="1" applyBorder="1" applyAlignment="1">
      <alignment horizontal="center" vertical="top" wrapText="1"/>
    </xf>
    <xf numFmtId="183" fontId="90" fillId="39" borderId="10" xfId="0" applyNumberFormat="1" applyFont="1" applyFill="1" applyBorder="1" applyAlignment="1">
      <alignment horizontal="left" vertical="top" wrapText="1"/>
    </xf>
    <xf numFmtId="183" fontId="90" fillId="40" borderId="10" xfId="0" applyNumberFormat="1" applyFont="1" applyFill="1" applyBorder="1" applyAlignment="1">
      <alignment horizontal="left" vertical="top" wrapText="1"/>
    </xf>
    <xf numFmtId="0" fontId="90" fillId="0" borderId="0" xfId="0" applyFont="1" applyBorder="1" applyAlignment="1">
      <alignment vertical="center" wrapText="1"/>
    </xf>
    <xf numFmtId="0" fontId="90" fillId="0" borderId="11" xfId="0" applyFont="1" applyBorder="1" applyAlignment="1">
      <alignment vertical="center" wrapText="1"/>
    </xf>
    <xf numFmtId="186" fontId="90" fillId="39" borderId="11" xfId="49" applyNumberFormat="1" applyFont="1" applyFill="1" applyBorder="1" applyAlignment="1">
      <alignment vertical="center"/>
    </xf>
    <xf numFmtId="186" fontId="90" fillId="0" borderId="0" xfId="49" applyNumberFormat="1" applyFont="1" applyFill="1" applyBorder="1" applyAlignment="1">
      <alignment vertical="center"/>
    </xf>
    <xf numFmtId="186" fontId="90" fillId="0" borderId="0" xfId="49" applyNumberFormat="1" applyFont="1" applyBorder="1" applyAlignment="1">
      <alignment vertical="center"/>
    </xf>
    <xf numFmtId="0" fontId="90" fillId="0" borderId="45" xfId="0" applyFont="1" applyBorder="1" applyAlignment="1">
      <alignment vertical="center" wrapText="1"/>
    </xf>
    <xf numFmtId="186" fontId="90" fillId="39" borderId="10" xfId="49" applyNumberFormat="1" applyFont="1" applyFill="1" applyBorder="1" applyAlignment="1">
      <alignment vertical="center"/>
    </xf>
    <xf numFmtId="186" fontId="90" fillId="0" borderId="100" xfId="49" applyNumberFormat="1" applyFont="1" applyFill="1" applyBorder="1" applyAlignment="1">
      <alignment horizontal="left" vertical="top"/>
    </xf>
    <xf numFmtId="0" fontId="90" fillId="0" borderId="11" xfId="0" applyFont="1" applyFill="1" applyBorder="1" applyAlignment="1">
      <alignment vertical="top" wrapText="1"/>
    </xf>
    <xf numFmtId="0" fontId="90" fillId="0" borderId="10" xfId="0" applyFont="1" applyFill="1" applyBorder="1" applyAlignment="1">
      <alignment vertical="center" wrapText="1"/>
    </xf>
    <xf numFmtId="0" fontId="90" fillId="40" borderId="11" xfId="0" applyFont="1" applyFill="1" applyBorder="1" applyAlignment="1">
      <alignment vertical="center" wrapText="1"/>
    </xf>
    <xf numFmtId="183" fontId="90" fillId="39" borderId="11" xfId="0" applyNumberFormat="1" applyFont="1" applyFill="1" applyBorder="1" applyAlignment="1">
      <alignment vertical="center" wrapText="1"/>
    </xf>
    <xf numFmtId="0" fontId="93" fillId="0" borderId="101" xfId="0" applyFont="1" applyBorder="1" applyAlignment="1">
      <alignment vertical="center"/>
    </xf>
    <xf numFmtId="0" fontId="93" fillId="0" borderId="57" xfId="0" applyFont="1" applyFill="1" applyBorder="1" applyAlignment="1">
      <alignment horizontal="right" vertical="center"/>
    </xf>
    <xf numFmtId="0" fontId="89" fillId="0" borderId="101" xfId="0" applyFont="1" applyBorder="1" applyAlignment="1">
      <alignment vertical="center"/>
    </xf>
    <xf numFmtId="0" fontId="89" fillId="0" borderId="102" xfId="0" applyFont="1" applyBorder="1" applyAlignment="1">
      <alignment horizontal="center" vertical="center" wrapText="1"/>
    </xf>
    <xf numFmtId="0" fontId="89" fillId="0" borderId="89" xfId="0" applyFont="1" applyBorder="1" applyAlignment="1">
      <alignment vertical="center"/>
    </xf>
    <xf numFmtId="0" fontId="89" fillId="0" borderId="76" xfId="0" applyFont="1" applyBorder="1" applyAlignment="1">
      <alignment vertical="center"/>
    </xf>
    <xf numFmtId="0" fontId="89" fillId="0" borderId="84" xfId="0" applyFont="1" applyBorder="1" applyAlignment="1">
      <alignment vertical="center"/>
    </xf>
    <xf numFmtId="0" fontId="90" fillId="35" borderId="0" xfId="0" applyFont="1" applyFill="1" applyAlignment="1">
      <alignment vertical="center"/>
    </xf>
    <xf numFmtId="0" fontId="93" fillId="35" borderId="57" xfId="0" applyFont="1" applyFill="1" applyBorder="1" applyAlignment="1">
      <alignment vertical="center"/>
    </xf>
    <xf numFmtId="0" fontId="93" fillId="35" borderId="0" xfId="0" applyFont="1" applyFill="1" applyAlignment="1">
      <alignment vertical="center"/>
    </xf>
    <xf numFmtId="0" fontId="93" fillId="35" borderId="57" xfId="0" applyFont="1" applyFill="1" applyBorder="1" applyAlignment="1">
      <alignment horizontal="right" vertical="center"/>
    </xf>
    <xf numFmtId="0" fontId="93" fillId="35" borderId="0" xfId="0" applyFont="1" applyFill="1" applyAlignment="1">
      <alignment horizontal="right" vertical="center"/>
    </xf>
    <xf numFmtId="0" fontId="90" fillId="35" borderId="0" xfId="0" applyFont="1" applyFill="1" applyAlignment="1">
      <alignment horizontal="right" vertical="center"/>
    </xf>
    <xf numFmtId="0" fontId="90" fillId="35" borderId="0" xfId="0" applyFont="1" applyFill="1" applyAlignment="1">
      <alignment horizontal="center" vertical="center"/>
    </xf>
    <xf numFmtId="0" fontId="90" fillId="35" borderId="70" xfId="0" applyFont="1" applyFill="1" applyBorder="1" applyAlignment="1">
      <alignment horizontal="center" vertical="center"/>
    </xf>
    <xf numFmtId="0" fontId="90" fillId="35" borderId="71" xfId="0" applyFont="1" applyFill="1" applyBorder="1" applyAlignment="1">
      <alignment horizontal="center" vertical="center"/>
    </xf>
    <xf numFmtId="0" fontId="90" fillId="35" borderId="72" xfId="0" applyFont="1" applyFill="1" applyBorder="1" applyAlignment="1">
      <alignment horizontal="center" vertical="center"/>
    </xf>
    <xf numFmtId="0" fontId="90" fillId="35" borderId="73" xfId="0" applyFont="1" applyFill="1" applyBorder="1" applyAlignment="1">
      <alignment vertical="center"/>
    </xf>
    <xf numFmtId="183" fontId="90" fillId="35" borderId="67" xfId="0" applyNumberFormat="1" applyFont="1" applyFill="1" applyBorder="1" applyAlignment="1">
      <alignment vertical="center"/>
    </xf>
    <xf numFmtId="0" fontId="90" fillId="35" borderId="67" xfId="0" applyFont="1" applyFill="1" applyBorder="1" applyAlignment="1">
      <alignment vertical="center"/>
    </xf>
    <xf numFmtId="0" fontId="90" fillId="35" borderId="69" xfId="0" applyFont="1" applyFill="1" applyBorder="1" applyAlignment="1">
      <alignment vertical="center"/>
    </xf>
    <xf numFmtId="0" fontId="90" fillId="35" borderId="27" xfId="0" applyFont="1" applyFill="1" applyBorder="1" applyAlignment="1">
      <alignment vertical="center"/>
    </xf>
    <xf numFmtId="183" fontId="90" fillId="35" borderId="11" xfId="0" applyNumberFormat="1" applyFont="1" applyFill="1" applyBorder="1" applyAlignment="1">
      <alignment vertical="center"/>
    </xf>
    <xf numFmtId="0" fontId="90" fillId="35" borderId="11" xfId="0" applyFont="1" applyFill="1" applyBorder="1" applyAlignment="1">
      <alignment vertical="center"/>
    </xf>
    <xf numFmtId="0" fontId="90" fillId="35" borderId="53" xfId="0" applyFont="1" applyFill="1" applyBorder="1" applyAlignment="1">
      <alignment vertical="center"/>
    </xf>
    <xf numFmtId="0" fontId="90" fillId="35" borderId="28" xfId="0" applyFont="1" applyFill="1" applyBorder="1" applyAlignment="1">
      <alignment vertical="center"/>
    </xf>
    <xf numFmtId="183" fontId="90" fillId="35" borderId="24" xfId="0" applyNumberFormat="1" applyFont="1" applyFill="1" applyBorder="1" applyAlignment="1">
      <alignment vertical="center"/>
    </xf>
    <xf numFmtId="0" fontId="90" fillId="35" borderId="24" xfId="0" applyFont="1" applyFill="1" applyBorder="1" applyAlignment="1">
      <alignment vertical="center"/>
    </xf>
    <xf numFmtId="0" fontId="90" fillId="35" borderId="43" xfId="0" applyFont="1" applyFill="1" applyBorder="1" applyAlignment="1">
      <alignment vertical="center"/>
    </xf>
    <xf numFmtId="0" fontId="90" fillId="34" borderId="28" xfId="0" applyFont="1" applyFill="1" applyBorder="1" applyAlignment="1">
      <alignment horizontal="center" vertical="center"/>
    </xf>
    <xf numFmtId="183" fontId="90" fillId="34" borderId="24" xfId="0" applyNumberFormat="1" applyFont="1" applyFill="1" applyBorder="1" applyAlignment="1">
      <alignment vertical="center"/>
    </xf>
    <xf numFmtId="0" fontId="90" fillId="35" borderId="74" xfId="0" applyFont="1" applyFill="1" applyBorder="1" applyAlignment="1">
      <alignment vertical="center"/>
    </xf>
    <xf numFmtId="0" fontId="90" fillId="35" borderId="75" xfId="0" applyFont="1" applyFill="1" applyBorder="1" applyAlignment="1">
      <alignment vertical="center"/>
    </xf>
    <xf numFmtId="0" fontId="90" fillId="35" borderId="0" xfId="0" applyFont="1" applyFill="1" applyAlignment="1">
      <alignment horizontal="left" vertical="center"/>
    </xf>
    <xf numFmtId="0" fontId="90" fillId="0" borderId="11" xfId="0" applyFont="1" applyFill="1" applyBorder="1" applyAlignment="1">
      <alignment horizontal="center" vertical="center" wrapText="1"/>
    </xf>
    <xf numFmtId="186" fontId="90" fillId="39" borderId="10" xfId="0" applyNumberFormat="1" applyFont="1" applyFill="1" applyBorder="1" applyAlignment="1" applyProtection="1">
      <alignment vertical="center"/>
      <protection locked="0"/>
    </xf>
    <xf numFmtId="186" fontId="90" fillId="39" borderId="11" xfId="0" applyNumberFormat="1" applyFont="1" applyFill="1" applyBorder="1" applyAlignment="1" applyProtection="1">
      <alignment vertical="center"/>
      <protection locked="0"/>
    </xf>
    <xf numFmtId="186" fontId="90" fillId="0" borderId="11" xfId="0" applyNumberFormat="1" applyFont="1" applyFill="1" applyBorder="1" applyAlignment="1" applyProtection="1">
      <alignment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lignment horizontal="center" vertical="center"/>
    </xf>
    <xf numFmtId="0" fontId="90" fillId="0" borderId="16"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03" xfId="0" applyFont="1" applyFill="1" applyBorder="1" applyAlignment="1">
      <alignment horizontal="center" vertical="center" wrapText="1"/>
    </xf>
    <xf numFmtId="186" fontId="90" fillId="39" borderId="10" xfId="49" applyNumberFormat="1" applyFont="1" applyFill="1" applyBorder="1" applyAlignment="1" applyProtection="1">
      <alignment vertical="center"/>
      <protection locked="0"/>
    </xf>
    <xf numFmtId="186" fontId="90" fillId="0" borderId="10" xfId="49" applyNumberFormat="1" applyFont="1" applyFill="1" applyBorder="1" applyAlignment="1" applyProtection="1">
      <alignment vertical="center"/>
      <protection locked="0"/>
    </xf>
    <xf numFmtId="186" fontId="90" fillId="0" borderId="96" xfId="0" applyNumberFormat="1" applyFont="1" applyFill="1" applyBorder="1" applyAlignment="1">
      <alignment vertical="center"/>
    </xf>
    <xf numFmtId="0" fontId="90" fillId="0" borderId="0" xfId="0" applyFont="1" applyFill="1" applyBorder="1" applyAlignment="1">
      <alignment horizontal="left" vertical="center" wrapText="1"/>
    </xf>
    <xf numFmtId="184" fontId="90" fillId="0" borderId="98" xfId="0" applyNumberFormat="1" applyFont="1" applyFill="1" applyBorder="1" applyAlignment="1">
      <alignment vertical="center" wrapText="1"/>
    </xf>
    <xf numFmtId="184" fontId="90" fillId="0" borderId="99" xfId="0" applyNumberFormat="1" applyFont="1" applyFill="1" applyBorder="1" applyAlignment="1">
      <alignment vertical="center"/>
    </xf>
    <xf numFmtId="0" fontId="90" fillId="0" borderId="11" xfId="0" applyFont="1" applyFill="1" applyBorder="1" applyAlignment="1" applyProtection="1">
      <alignment horizontal="center" vertical="center" wrapText="1"/>
      <protection locked="0"/>
    </xf>
    <xf numFmtId="184" fontId="90" fillId="0" borderId="11" xfId="0" applyNumberFormat="1" applyFont="1" applyFill="1" applyBorder="1" applyAlignment="1">
      <alignment horizontal="center" vertical="center" wrapText="1"/>
    </xf>
    <xf numFmtId="186" fontId="90" fillId="39" borderId="11" xfId="0" applyNumberFormat="1" applyFont="1" applyFill="1" applyBorder="1" applyAlignment="1" applyProtection="1">
      <alignment horizontal="center" vertical="center"/>
      <protection locked="0"/>
    </xf>
    <xf numFmtId="186" fontId="90" fillId="39" borderId="11" xfId="0" applyNumberFormat="1" applyFont="1" applyFill="1" applyBorder="1" applyAlignment="1">
      <alignment horizontal="center" vertical="center"/>
    </xf>
    <xf numFmtId="186" fontId="90" fillId="39" borderId="11" xfId="0" applyNumberFormat="1" applyFont="1" applyFill="1" applyBorder="1" applyAlignment="1">
      <alignment vertical="center"/>
    </xf>
    <xf numFmtId="186" fontId="90" fillId="0" borderId="11" xfId="49" applyNumberFormat="1" applyFont="1" applyFill="1" applyBorder="1" applyAlignment="1" applyProtection="1">
      <alignment vertical="center"/>
      <protection locked="0"/>
    </xf>
    <xf numFmtId="184" fontId="93" fillId="0" borderId="0" xfId="0" applyNumberFormat="1" applyFont="1" applyFill="1" applyBorder="1" applyAlignment="1">
      <alignment vertical="center"/>
    </xf>
    <xf numFmtId="0" fontId="93" fillId="0" borderId="61" xfId="0" applyFont="1" applyBorder="1" applyAlignment="1">
      <alignment vertical="center"/>
    </xf>
    <xf numFmtId="0" fontId="89" fillId="0" borderId="12" xfId="0" applyFont="1" applyBorder="1" applyAlignment="1">
      <alignment vertical="center"/>
    </xf>
    <xf numFmtId="0" fontId="90" fillId="0" borderId="101" xfId="0" applyFont="1" applyBorder="1" applyAlignment="1">
      <alignment vertical="center"/>
    </xf>
    <xf numFmtId="0" fontId="90" fillId="0" borderId="95" xfId="0" applyFont="1" applyFill="1" applyBorder="1" applyAlignment="1">
      <alignment horizontal="center" vertical="center" wrapText="1"/>
    </xf>
    <xf numFmtId="0" fontId="95" fillId="35" borderId="104" xfId="71" applyFont="1" applyFill="1" applyBorder="1" applyAlignment="1" applyProtection="1">
      <alignment horizontal="center" vertical="center" shrinkToFit="1"/>
      <protection/>
    </xf>
    <xf numFmtId="0" fontId="95" fillId="35" borderId="105" xfId="71" applyFont="1" applyFill="1" applyBorder="1" applyAlignment="1" applyProtection="1">
      <alignment horizontal="center" vertical="center" shrinkToFit="1"/>
      <protection/>
    </xf>
    <xf numFmtId="0" fontId="95" fillId="35" borderId="89" xfId="71" applyFont="1" applyFill="1" applyBorder="1" applyAlignment="1" applyProtection="1">
      <alignment horizontal="center" vertical="center" shrinkToFit="1"/>
      <protection/>
    </xf>
    <xf numFmtId="0" fontId="95" fillId="33" borderId="106" xfId="70" applyFont="1" applyFill="1" applyBorder="1" applyAlignment="1">
      <alignment horizontal="center" vertical="center" shrinkToFit="1"/>
      <protection/>
    </xf>
    <xf numFmtId="0" fontId="95" fillId="33" borderId="107" xfId="70" applyFont="1" applyFill="1" applyBorder="1" applyAlignment="1">
      <alignment horizontal="center" vertical="center" shrinkToFit="1"/>
      <protection/>
    </xf>
    <xf numFmtId="0" fontId="95" fillId="33" borderId="108" xfId="70" applyFont="1" applyFill="1" applyBorder="1" applyAlignment="1">
      <alignment horizontal="center" vertical="center" shrinkToFit="1"/>
      <protection/>
    </xf>
    <xf numFmtId="0" fontId="90" fillId="0" borderId="0" xfId="0" applyFont="1" applyFill="1" applyAlignment="1" applyProtection="1">
      <alignment vertical="center"/>
      <protection locked="0"/>
    </xf>
    <xf numFmtId="0" fontId="90" fillId="0" borderId="0" xfId="0" applyFont="1" applyAlignment="1" applyProtection="1">
      <alignment vertical="center"/>
      <protection locked="0"/>
    </xf>
    <xf numFmtId="0" fontId="90" fillId="0" borderId="11" xfId="0" applyFont="1" applyFill="1" applyBorder="1" applyAlignment="1" applyProtection="1">
      <alignment horizontal="left" vertical="top" wrapText="1"/>
      <protection locked="0"/>
    </xf>
    <xf numFmtId="183" fontId="90" fillId="0" borderId="100" xfId="0" applyNumberFormat="1" applyFont="1" applyFill="1" applyBorder="1" applyAlignment="1" applyProtection="1">
      <alignment horizontal="left" vertical="top" wrapText="1"/>
      <protection locked="0"/>
    </xf>
    <xf numFmtId="0" fontId="90" fillId="0" borderId="0" xfId="0" applyFont="1" applyFill="1" applyBorder="1" applyAlignment="1" applyProtection="1">
      <alignment horizontal="left" vertical="top" wrapText="1"/>
      <protection locked="0"/>
    </xf>
    <xf numFmtId="0" fontId="90" fillId="0" borderId="11" xfId="0" applyFont="1" applyFill="1" applyBorder="1" applyAlignment="1" applyProtection="1">
      <alignment vertical="top" wrapText="1"/>
      <protection locked="0"/>
    </xf>
    <xf numFmtId="0" fontId="90" fillId="0" borderId="10" xfId="0" applyFont="1" applyFill="1" applyBorder="1" applyAlignment="1" applyProtection="1">
      <alignment vertical="center" wrapText="1"/>
      <protection locked="0"/>
    </xf>
    <xf numFmtId="0" fontId="90" fillId="40" borderId="11" xfId="0" applyFont="1" applyFill="1" applyBorder="1" applyAlignment="1" applyProtection="1">
      <alignment vertical="center" wrapText="1"/>
      <protection locked="0"/>
    </xf>
    <xf numFmtId="0" fontId="85" fillId="35" borderId="63" xfId="71" applyFont="1" applyFill="1" applyBorder="1" applyAlignment="1">
      <alignment horizontal="center" vertical="center"/>
      <protection/>
    </xf>
    <xf numFmtId="38" fontId="11" fillId="36" borderId="11" xfId="49" applyFont="1" applyFill="1" applyBorder="1" applyAlignment="1">
      <alignment horizontal="right" vertical="center"/>
    </xf>
    <xf numFmtId="38" fontId="11" fillId="36" borderId="10" xfId="49" applyFont="1" applyFill="1" applyBorder="1" applyAlignment="1">
      <alignment horizontal="right" vertical="center"/>
    </xf>
    <xf numFmtId="38" fontId="11" fillId="0" borderId="10" xfId="49" applyFont="1" applyFill="1" applyBorder="1" applyAlignment="1">
      <alignment horizontal="right" vertical="center"/>
    </xf>
    <xf numFmtId="38" fontId="11" fillId="0" borderId="11" xfId="49" applyFont="1" applyFill="1" applyBorder="1" applyAlignment="1">
      <alignment horizontal="right" vertical="center"/>
    </xf>
    <xf numFmtId="38" fontId="11" fillId="0" borderId="11" xfId="49" applyFont="1" applyBorder="1" applyAlignment="1">
      <alignment vertical="center"/>
    </xf>
    <xf numFmtId="38" fontId="11" fillId="0" borderId="59" xfId="49" applyFont="1" applyBorder="1" applyAlignment="1">
      <alignment horizontal="right" vertical="center"/>
    </xf>
    <xf numFmtId="38" fontId="11" fillId="0" borderId="59" xfId="49" applyFont="1" applyFill="1" applyBorder="1" applyAlignment="1">
      <alignment horizontal="center" vertical="center"/>
    </xf>
    <xf numFmtId="38" fontId="11" fillId="0" borderId="60" xfId="49" applyFont="1" applyFill="1" applyBorder="1" applyAlignment="1">
      <alignment horizontal="right" vertical="center"/>
    </xf>
    <xf numFmtId="38" fontId="11" fillId="0" borderId="59" xfId="49" applyFont="1" applyFill="1" applyBorder="1" applyAlignment="1">
      <alignment horizontal="right" vertical="center"/>
    </xf>
    <xf numFmtId="38" fontId="11" fillId="0" borderId="59" xfId="49" applyFont="1" applyFill="1" applyBorder="1" applyAlignment="1">
      <alignment vertical="center"/>
    </xf>
    <xf numFmtId="38" fontId="11" fillId="37" borderId="11" xfId="49" applyFont="1" applyFill="1" applyBorder="1" applyAlignment="1">
      <alignment horizontal="center" vertical="center"/>
    </xf>
    <xf numFmtId="38" fontId="11" fillId="37" borderId="11" xfId="49" applyFont="1" applyFill="1" applyBorder="1" applyAlignment="1">
      <alignment horizontal="right" vertical="center"/>
    </xf>
    <xf numFmtId="38" fontId="18" fillId="0" borderId="10" xfId="49" applyFont="1" applyFill="1" applyBorder="1" applyAlignment="1">
      <alignment horizontal="right" vertical="center"/>
    </xf>
    <xf numFmtId="38" fontId="18" fillId="0" borderId="11" xfId="49" applyFont="1" applyFill="1" applyBorder="1" applyAlignment="1">
      <alignment horizontal="right" vertical="center"/>
    </xf>
    <xf numFmtId="38" fontId="18" fillId="0" borderId="11" xfId="49" applyFont="1" applyFill="1" applyBorder="1" applyAlignment="1">
      <alignment horizontal="center" vertical="center"/>
    </xf>
    <xf numFmtId="38" fontId="18" fillId="37" borderId="11" xfId="49" applyFont="1" applyFill="1" applyBorder="1" applyAlignment="1">
      <alignment horizontal="center" vertical="center"/>
    </xf>
    <xf numFmtId="38" fontId="3" fillId="28" borderId="91" xfId="52" applyFont="1" applyFill="1" applyBorder="1" applyAlignment="1" applyProtection="1">
      <alignment horizontal="right" vertical="center"/>
      <protection/>
    </xf>
    <xf numFmtId="38" fontId="3" fillId="28" borderId="109" xfId="52" applyFont="1" applyFill="1" applyBorder="1" applyAlignment="1" applyProtection="1">
      <alignment horizontal="right" vertical="center"/>
      <protection/>
    </xf>
    <xf numFmtId="0" fontId="90" fillId="41" borderId="11" xfId="0" applyFont="1" applyFill="1" applyBorder="1" applyAlignment="1">
      <alignment horizontal="left" vertical="top" wrapText="1"/>
    </xf>
    <xf numFmtId="183" fontId="90" fillId="41" borderId="11" xfId="0" applyNumberFormat="1" applyFont="1" applyFill="1" applyBorder="1" applyAlignment="1">
      <alignment horizontal="left" vertical="top" wrapText="1"/>
    </xf>
    <xf numFmtId="187" fontId="35" fillId="34" borderId="102" xfId="74" applyNumberFormat="1" applyFont="1" applyFill="1" applyBorder="1" applyAlignment="1" applyProtection="1">
      <alignment horizontal="right" vertical="center" shrinkToFit="1"/>
      <protection/>
    </xf>
    <xf numFmtId="187" fontId="35" fillId="34" borderId="110" xfId="74" applyNumberFormat="1" applyFont="1" applyFill="1" applyBorder="1" applyAlignment="1" applyProtection="1">
      <alignment horizontal="right" vertical="center" shrinkToFit="1"/>
      <protection/>
    </xf>
    <xf numFmtId="187" fontId="35" fillId="34" borderId="87" xfId="74" applyNumberFormat="1" applyFont="1" applyFill="1" applyBorder="1" applyAlignment="1" applyProtection="1">
      <alignment horizontal="right" vertical="center" shrinkToFit="1"/>
      <protection/>
    </xf>
    <xf numFmtId="0" fontId="6" fillId="35" borderId="111" xfId="74" applyFont="1" applyFill="1" applyBorder="1" applyAlignment="1" applyProtection="1">
      <alignment horizontal="center" vertical="center"/>
      <protection/>
    </xf>
    <xf numFmtId="0" fontId="6" fillId="35" borderId="112" xfId="74" applyFont="1" applyFill="1" applyBorder="1" applyAlignment="1" applyProtection="1">
      <alignment horizontal="center" vertical="center"/>
      <protection/>
    </xf>
    <xf numFmtId="0" fontId="6" fillId="35" borderId="113" xfId="74" applyFont="1" applyFill="1" applyBorder="1" applyAlignment="1" applyProtection="1">
      <alignment horizontal="center" vertical="center"/>
      <protection/>
    </xf>
    <xf numFmtId="0" fontId="6" fillId="35" borderId="114" xfId="74" applyFont="1" applyFill="1" applyBorder="1" applyAlignment="1" applyProtection="1">
      <alignment horizontal="center" vertical="center"/>
      <protection/>
    </xf>
    <xf numFmtId="0" fontId="6" fillId="35" borderId="115" xfId="74" applyFont="1" applyFill="1" applyBorder="1" applyAlignment="1" applyProtection="1">
      <alignment horizontal="center" vertical="center"/>
      <protection/>
    </xf>
    <xf numFmtId="0" fontId="3" fillId="35" borderId="64" xfId="73" applyFont="1" applyFill="1" applyBorder="1" applyAlignment="1" applyProtection="1">
      <alignment horizontal="center" vertical="center"/>
      <protection/>
    </xf>
    <xf numFmtId="0" fontId="3" fillId="35" borderId="66" xfId="73" applyFont="1" applyFill="1" applyBorder="1" applyAlignment="1" applyProtection="1">
      <alignment horizontal="center" vertical="center"/>
      <protection/>
    </xf>
    <xf numFmtId="0" fontId="6" fillId="35" borderId="116" xfId="74" applyFont="1" applyFill="1" applyBorder="1" applyAlignment="1" applyProtection="1">
      <alignment horizontal="center" vertical="center"/>
      <protection/>
    </xf>
    <xf numFmtId="0" fontId="0" fillId="0" borderId="112" xfId="74" applyFont="1" applyBorder="1" applyAlignment="1" applyProtection="1">
      <alignment horizontal="center" vertical="center"/>
      <protection/>
    </xf>
    <xf numFmtId="0" fontId="6" fillId="0" borderId="117" xfId="74" applyFont="1" applyFill="1" applyBorder="1" applyAlignment="1" applyProtection="1">
      <alignment horizontal="center" vertical="center"/>
      <protection/>
    </xf>
    <xf numFmtId="0" fontId="6" fillId="0" borderId="118" xfId="74" applyFont="1" applyFill="1" applyBorder="1" applyAlignment="1" applyProtection="1">
      <alignment horizontal="center" vertical="center"/>
      <protection/>
    </xf>
    <xf numFmtId="0" fontId="5" fillId="35" borderId="102" xfId="74" applyFont="1" applyFill="1" applyBorder="1" applyAlignment="1" applyProtection="1">
      <alignment horizontal="center" vertical="center" wrapText="1"/>
      <protection/>
    </xf>
    <xf numFmtId="0" fontId="5" fillId="35" borderId="87" xfId="74" applyFont="1" applyFill="1" applyBorder="1" applyAlignment="1" applyProtection="1">
      <alignment horizontal="center" vertical="center" wrapText="1"/>
      <protection/>
    </xf>
    <xf numFmtId="0" fontId="6" fillId="35" borderId="87" xfId="74" applyFont="1" applyFill="1" applyBorder="1" applyAlignment="1" applyProtection="1">
      <alignment horizontal="center" vertical="center" wrapText="1"/>
      <protection/>
    </xf>
    <xf numFmtId="178" fontId="16" fillId="0" borderId="45" xfId="70" applyNumberFormat="1" applyFont="1" applyBorder="1" applyAlignment="1">
      <alignment horizontal="center" vertical="center" wrapText="1" shrinkToFit="1"/>
      <protection/>
    </xf>
    <xf numFmtId="0" fontId="16" fillId="0" borderId="67" xfId="70" applyFont="1" applyBorder="1" applyAlignment="1">
      <alignment horizontal="center" vertical="center" wrapText="1" shrinkToFit="1"/>
      <protection/>
    </xf>
    <xf numFmtId="178" fontId="10" fillId="0" borderId="10" xfId="70" applyNumberFormat="1" applyFont="1" applyBorder="1" applyAlignment="1">
      <alignment horizontal="center" vertical="center"/>
      <protection/>
    </xf>
    <xf numFmtId="178" fontId="10" fillId="0" borderId="58" xfId="70" applyNumberFormat="1" applyFont="1" applyBorder="1" applyAlignment="1">
      <alignment horizontal="center" vertical="center"/>
      <protection/>
    </xf>
    <xf numFmtId="178" fontId="16" fillId="0" borderId="16" xfId="70" applyNumberFormat="1" applyFont="1" applyBorder="1" applyAlignment="1">
      <alignment horizontal="center" vertical="center" wrapText="1" shrinkToFit="1"/>
      <protection/>
    </xf>
    <xf numFmtId="178" fontId="16" fillId="0" borderId="61" xfId="70" applyNumberFormat="1" applyFont="1" applyBorder="1" applyAlignment="1">
      <alignment horizontal="center" vertical="center" wrapText="1" shrinkToFit="1"/>
      <protection/>
    </xf>
    <xf numFmtId="178" fontId="16" fillId="0" borderId="119" xfId="70" applyNumberFormat="1" applyFont="1" applyBorder="1" applyAlignment="1">
      <alignment horizontal="center" vertical="center" wrapText="1" shrinkToFit="1"/>
      <protection/>
    </xf>
    <xf numFmtId="178" fontId="16" fillId="0" borderId="62" xfId="70" applyNumberFormat="1" applyFont="1" applyBorder="1" applyAlignment="1">
      <alignment horizontal="center" vertical="center" wrapText="1" shrinkToFit="1"/>
      <protection/>
    </xf>
    <xf numFmtId="178" fontId="16" fillId="0" borderId="57" xfId="70" applyNumberFormat="1" applyFont="1" applyBorder="1" applyAlignment="1">
      <alignment horizontal="center" vertical="center" wrapText="1" shrinkToFit="1"/>
      <protection/>
    </xf>
    <xf numFmtId="178" fontId="16" fillId="0" borderId="120" xfId="70" applyNumberFormat="1" applyFont="1" applyBorder="1" applyAlignment="1">
      <alignment horizontal="center" vertical="center" wrapText="1" shrinkToFit="1"/>
      <protection/>
    </xf>
    <xf numFmtId="178" fontId="16" fillId="0" borderId="45" xfId="70" applyNumberFormat="1" applyFont="1" applyBorder="1" applyAlignment="1">
      <alignment horizontal="center" vertical="center" wrapText="1"/>
      <protection/>
    </xf>
    <xf numFmtId="178" fontId="16" fillId="0" borderId="67" xfId="70" applyNumberFormat="1" applyFont="1" applyBorder="1" applyAlignment="1">
      <alignment horizontal="center" vertical="center" wrapText="1"/>
      <protection/>
    </xf>
    <xf numFmtId="0" fontId="16" fillId="0" borderId="62" xfId="70" applyFont="1" applyBorder="1" applyAlignment="1">
      <alignment horizontal="center" vertical="center" wrapText="1" shrinkToFit="1"/>
      <protection/>
    </xf>
    <xf numFmtId="41" fontId="16" fillId="0" borderId="45" xfId="70" applyNumberFormat="1" applyFont="1" applyBorder="1" applyAlignment="1">
      <alignment horizontal="center" vertical="center" wrapText="1" shrinkToFit="1"/>
      <protection/>
    </xf>
    <xf numFmtId="41" fontId="16" fillId="0" borderId="67" xfId="70" applyNumberFormat="1" applyFont="1" applyBorder="1" applyAlignment="1">
      <alignment horizontal="center" vertical="center" wrapText="1" shrinkToFit="1"/>
      <protection/>
    </xf>
    <xf numFmtId="178" fontId="17" fillId="0" borderId="45" xfId="70" applyNumberFormat="1" applyFont="1" applyBorder="1" applyAlignment="1">
      <alignment horizontal="center" vertical="center" wrapText="1" shrinkToFit="1"/>
      <protection/>
    </xf>
    <xf numFmtId="0" fontId="17" fillId="0" borderId="67" xfId="70" applyFont="1" applyBorder="1" applyAlignment="1">
      <alignment horizontal="center" vertical="center" wrapText="1" shrinkToFit="1"/>
      <protection/>
    </xf>
    <xf numFmtId="178" fontId="11" fillId="0" borderId="45" xfId="70" applyNumberFormat="1" applyFont="1" applyBorder="1" applyAlignment="1">
      <alignment horizontal="center" vertical="center" wrapText="1" shrinkToFit="1"/>
      <protection/>
    </xf>
    <xf numFmtId="0" fontId="11" fillId="0" borderId="67" xfId="70" applyFont="1" applyBorder="1" applyAlignment="1">
      <alignment horizontal="center" vertical="center" wrapText="1" shrinkToFit="1"/>
      <protection/>
    </xf>
    <xf numFmtId="178" fontId="25" fillId="0" borderId="10" xfId="70" applyNumberFormat="1" applyFont="1" applyBorder="1" applyAlignment="1">
      <alignment horizontal="center" vertical="center" wrapText="1" shrinkToFit="1"/>
      <protection/>
    </xf>
    <xf numFmtId="178" fontId="25" fillId="0" borderId="58" xfId="70" applyNumberFormat="1" applyFont="1" applyBorder="1" applyAlignment="1">
      <alignment horizontal="center" vertical="center" wrapText="1" shrinkToFit="1"/>
      <protection/>
    </xf>
    <xf numFmtId="178" fontId="25" fillId="0" borderId="63" xfId="70" applyNumberFormat="1" applyFont="1" applyBorder="1" applyAlignment="1">
      <alignment horizontal="center" vertical="center" wrapText="1" shrinkToFit="1"/>
      <protection/>
    </xf>
    <xf numFmtId="178" fontId="11" fillId="36" borderId="11" xfId="70" applyNumberFormat="1" applyFont="1" applyFill="1" applyBorder="1" applyAlignment="1">
      <alignment horizontal="center" vertical="center"/>
      <protection/>
    </xf>
    <xf numFmtId="178" fontId="11" fillId="0" borderId="10" xfId="70" applyNumberFormat="1" applyFont="1" applyBorder="1" applyAlignment="1">
      <alignment horizontal="center" vertical="center"/>
      <protection/>
    </xf>
    <xf numFmtId="178" fontId="11" fillId="0" borderId="58" xfId="70" applyNumberFormat="1" applyFont="1" applyBorder="1" applyAlignment="1">
      <alignment horizontal="center" vertical="center"/>
      <protection/>
    </xf>
    <xf numFmtId="178" fontId="11" fillId="0" borderId="63" xfId="70" applyNumberFormat="1" applyFont="1" applyBorder="1" applyAlignment="1">
      <alignment horizontal="center" vertical="center"/>
      <protection/>
    </xf>
    <xf numFmtId="178" fontId="17" fillId="0" borderId="45" xfId="70" applyNumberFormat="1" applyFont="1" applyBorder="1" applyAlignment="1">
      <alignment horizontal="center" vertical="center" wrapText="1"/>
      <protection/>
    </xf>
    <xf numFmtId="178" fontId="17" fillId="0" borderId="67" xfId="70" applyNumberFormat="1" applyFont="1" applyBorder="1" applyAlignment="1">
      <alignment horizontal="center" vertical="center" wrapText="1"/>
      <protection/>
    </xf>
    <xf numFmtId="178" fontId="11" fillId="0" borderId="45" xfId="70" applyNumberFormat="1" applyFont="1" applyBorder="1" applyAlignment="1">
      <alignment horizontal="center" vertical="center" wrapText="1"/>
      <protection/>
    </xf>
    <xf numFmtId="0" fontId="0" fillId="0" borderId="67" xfId="0" applyBorder="1" applyAlignment="1">
      <alignment vertical="center" wrapText="1"/>
    </xf>
    <xf numFmtId="178" fontId="30" fillId="0" borderId="45" xfId="70" applyNumberFormat="1" applyFont="1" applyBorder="1" applyAlignment="1">
      <alignment horizontal="center" vertical="center" wrapText="1" shrinkToFit="1"/>
      <protection/>
    </xf>
    <xf numFmtId="0" fontId="30" fillId="0" borderId="67" xfId="70" applyFont="1" applyBorder="1" applyAlignment="1">
      <alignment horizontal="center" vertical="center" wrapText="1" shrinkToFit="1"/>
      <protection/>
    </xf>
    <xf numFmtId="178" fontId="11" fillId="36" borderId="10" xfId="70" applyNumberFormat="1" applyFont="1" applyFill="1" applyBorder="1" applyAlignment="1">
      <alignment horizontal="center" vertical="center"/>
      <protection/>
    </xf>
    <xf numFmtId="178" fontId="11" fillId="36" borderId="63" xfId="70" applyNumberFormat="1" applyFont="1" applyFill="1" applyBorder="1" applyAlignment="1">
      <alignment horizontal="center" vertical="center"/>
      <protection/>
    </xf>
    <xf numFmtId="178" fontId="18" fillId="0" borderId="57" xfId="70" applyNumberFormat="1" applyFont="1" applyBorder="1" applyAlignment="1">
      <alignment horizontal="center" vertical="center"/>
      <protection/>
    </xf>
    <xf numFmtId="182" fontId="22" fillId="37" borderId="0" xfId="70" applyNumberFormat="1" applyFont="1" applyFill="1" applyAlignment="1">
      <alignment horizontal="right" vertical="center"/>
      <protection/>
    </xf>
    <xf numFmtId="178" fontId="18" fillId="0" borderId="61" xfId="70" applyNumberFormat="1" applyFont="1" applyBorder="1" applyAlignment="1">
      <alignment horizontal="center" vertical="center"/>
      <protection/>
    </xf>
    <xf numFmtId="178" fontId="16" fillId="0" borderId="45" xfId="70" applyNumberFormat="1" applyFont="1" applyFill="1" applyBorder="1" applyAlignment="1">
      <alignment horizontal="center" vertical="center" wrapText="1" shrinkToFit="1"/>
      <protection/>
    </xf>
    <xf numFmtId="178" fontId="16" fillId="0" borderId="67" xfId="70" applyNumberFormat="1" applyFont="1" applyFill="1" applyBorder="1" applyAlignment="1">
      <alignment horizontal="center" vertical="center" wrapText="1" shrinkToFit="1"/>
      <protection/>
    </xf>
    <xf numFmtId="178" fontId="17" fillId="0" borderId="67" xfId="70" applyNumberFormat="1" applyFont="1" applyBorder="1" applyAlignment="1">
      <alignment horizontal="center" vertical="center" wrapText="1" shrinkToFit="1"/>
      <protection/>
    </xf>
    <xf numFmtId="178" fontId="11" fillId="0" borderId="45" xfId="70" applyNumberFormat="1" applyFont="1" applyFill="1" applyBorder="1" applyAlignment="1">
      <alignment horizontal="center" vertical="center" wrapText="1" shrinkToFit="1"/>
      <protection/>
    </xf>
    <xf numFmtId="178" fontId="11" fillId="0" borderId="67" xfId="70" applyNumberFormat="1" applyFont="1" applyFill="1" applyBorder="1" applyAlignment="1">
      <alignment horizontal="center" vertical="center" wrapText="1" shrinkToFit="1"/>
      <protection/>
    </xf>
    <xf numFmtId="178" fontId="18" fillId="28" borderId="0" xfId="70" applyNumberFormat="1" applyFont="1" applyFill="1" applyAlignment="1">
      <alignment horizontal="right" vertical="center"/>
      <protection/>
    </xf>
    <xf numFmtId="178" fontId="18" fillId="36" borderId="0" xfId="70" applyNumberFormat="1" applyFont="1" applyFill="1" applyBorder="1" applyAlignment="1">
      <alignment horizontal="right" vertical="center"/>
      <protection/>
    </xf>
    <xf numFmtId="0" fontId="10" fillId="0" borderId="64" xfId="70" applyFont="1" applyFill="1" applyBorder="1" applyAlignment="1">
      <alignment horizontal="center" vertical="center"/>
      <protection/>
    </xf>
    <xf numFmtId="0" fontId="10" fillId="0" borderId="65" xfId="70" applyFont="1" applyFill="1" applyBorder="1" applyAlignment="1">
      <alignment horizontal="center" vertical="center"/>
      <protection/>
    </xf>
    <xf numFmtId="0" fontId="10" fillId="0" borderId="65" xfId="70" applyFont="1" applyFill="1" applyBorder="1" applyAlignment="1">
      <alignment vertical="center"/>
      <protection/>
    </xf>
    <xf numFmtId="0" fontId="10" fillId="0" borderId="66" xfId="70" applyFont="1" applyFill="1" applyBorder="1" applyAlignment="1">
      <alignment vertical="center"/>
      <protection/>
    </xf>
    <xf numFmtId="0" fontId="10" fillId="36" borderId="121" xfId="70" applyFont="1" applyFill="1" applyBorder="1" applyAlignment="1">
      <alignment horizontal="center" vertical="center"/>
      <protection/>
    </xf>
    <xf numFmtId="0" fontId="10" fillId="36" borderId="76" xfId="70" applyFont="1" applyFill="1" applyBorder="1" applyAlignment="1">
      <alignment horizontal="center" vertical="center"/>
      <protection/>
    </xf>
    <xf numFmtId="0" fontId="10" fillId="36" borderId="76" xfId="70" applyFont="1" applyFill="1" applyBorder="1" applyAlignment="1">
      <alignment vertical="center"/>
      <protection/>
    </xf>
    <xf numFmtId="0" fontId="10" fillId="36" borderId="122" xfId="70" applyFont="1" applyFill="1" applyBorder="1" applyAlignment="1">
      <alignment vertical="center"/>
      <protection/>
    </xf>
    <xf numFmtId="0" fontId="10" fillId="36" borderId="123" xfId="70" applyFont="1" applyFill="1" applyBorder="1" applyAlignment="1">
      <alignment horizontal="center" vertical="center"/>
      <protection/>
    </xf>
    <xf numFmtId="0" fontId="10" fillId="36" borderId="0" xfId="70" applyFont="1" applyFill="1" applyBorder="1" applyAlignment="1">
      <alignment horizontal="center" vertical="center"/>
      <protection/>
    </xf>
    <xf numFmtId="0" fontId="10" fillId="36" borderId="0" xfId="70" applyFont="1" applyFill="1" applyBorder="1" applyAlignment="1">
      <alignment vertical="center"/>
      <protection/>
    </xf>
    <xf numFmtId="0" fontId="10" fillId="36" borderId="124" xfId="70" applyFont="1" applyFill="1" applyBorder="1" applyAlignment="1">
      <alignment vertical="center"/>
      <protection/>
    </xf>
    <xf numFmtId="0" fontId="10" fillId="36" borderId="123" xfId="70" applyFont="1" applyFill="1" applyBorder="1" applyAlignment="1">
      <alignment vertical="center"/>
      <protection/>
    </xf>
    <xf numFmtId="0" fontId="10" fillId="36" borderId="125" xfId="70" applyFont="1" applyFill="1" applyBorder="1" applyAlignment="1">
      <alignment vertical="center"/>
      <protection/>
    </xf>
    <xf numFmtId="0" fontId="10" fillId="36" borderId="12" xfId="70" applyFont="1" applyFill="1" applyBorder="1" applyAlignment="1">
      <alignment vertical="center"/>
      <protection/>
    </xf>
    <xf numFmtId="0" fontId="10" fillId="36" borderId="126" xfId="70" applyFont="1" applyFill="1" applyBorder="1" applyAlignment="1">
      <alignment vertical="center"/>
      <protection/>
    </xf>
    <xf numFmtId="0" fontId="11" fillId="0" borderId="67" xfId="70" applyFont="1" applyBorder="1" applyAlignment="1">
      <alignment vertical="center"/>
      <protection/>
    </xf>
    <xf numFmtId="178" fontId="10" fillId="40" borderId="57" xfId="70" applyNumberFormat="1" applyFont="1" applyFill="1" applyBorder="1" applyAlignment="1">
      <alignment horizontal="right" vertical="center"/>
      <protection/>
    </xf>
    <xf numFmtId="38" fontId="10" fillId="40" borderId="57" xfId="49" applyNumberFormat="1" applyFont="1" applyFill="1" applyBorder="1" applyAlignment="1">
      <alignment horizontal="right" vertical="center"/>
    </xf>
    <xf numFmtId="178" fontId="18" fillId="0" borderId="0" xfId="70" applyNumberFormat="1" applyFont="1" applyAlignment="1">
      <alignment horizontal="left" vertical="center"/>
      <protection/>
    </xf>
    <xf numFmtId="178" fontId="12" fillId="0" borderId="0" xfId="70" applyNumberFormat="1" applyFont="1" applyFill="1" applyAlignment="1">
      <alignment horizontal="center" vertical="center"/>
      <protection/>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11"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26"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53" xfId="0" applyFill="1" applyBorder="1" applyAlignment="1">
      <alignment horizontal="center" vertical="center" wrapText="1"/>
    </xf>
    <xf numFmtId="0" fontId="3" fillId="35" borderId="73" xfId="0" applyFont="1" applyFill="1" applyBorder="1" applyAlignment="1" applyProtection="1">
      <alignment horizontal="center" vertical="center"/>
      <protection locked="0"/>
    </xf>
    <xf numFmtId="0" fontId="3" fillId="35" borderId="67" xfId="0" applyFont="1" applyFill="1" applyBorder="1" applyAlignment="1" applyProtection="1">
      <alignment horizontal="center" vertical="center"/>
      <protection locked="0"/>
    </xf>
    <xf numFmtId="0" fontId="3" fillId="35" borderId="27"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89" fillId="0" borderId="68" xfId="0" applyFont="1" applyFill="1" applyBorder="1" applyAlignment="1">
      <alignment horizontal="left" vertical="center" wrapText="1"/>
    </xf>
    <xf numFmtId="0" fontId="89" fillId="0" borderId="124" xfId="0" applyFont="1" applyFill="1" applyBorder="1" applyAlignment="1">
      <alignment horizontal="left" vertical="center" wrapText="1"/>
    </xf>
    <xf numFmtId="0" fontId="89" fillId="0" borderId="68" xfId="0" applyFont="1" applyFill="1" applyBorder="1" applyAlignment="1">
      <alignment horizontal="left" wrapText="1"/>
    </xf>
    <xf numFmtId="0" fontId="89" fillId="0" borderId="0" xfId="0" applyFont="1" applyFill="1" applyAlignment="1">
      <alignment horizontal="left" wrapText="1"/>
    </xf>
    <xf numFmtId="0" fontId="90" fillId="0" borderId="0" xfId="70" applyFont="1" applyAlignment="1" applyProtection="1">
      <alignment/>
      <protection/>
    </xf>
    <xf numFmtId="0" fontId="90" fillId="0" borderId="0" xfId="0" applyFont="1" applyAlignment="1">
      <alignment/>
    </xf>
    <xf numFmtId="0" fontId="89" fillId="0" borderId="0" xfId="0" applyFont="1" applyFill="1" applyBorder="1" applyAlignment="1" applyProtection="1">
      <alignment horizontal="left" vertical="center" wrapText="1"/>
      <protection locked="0"/>
    </xf>
    <xf numFmtId="0" fontId="96" fillId="0" borderId="0" xfId="70" applyFont="1" applyAlignment="1" applyProtection="1">
      <alignment/>
      <protection/>
    </xf>
    <xf numFmtId="0" fontId="96" fillId="0" borderId="0" xfId="0" applyFont="1" applyAlignment="1">
      <alignment/>
    </xf>
    <xf numFmtId="0" fontId="65" fillId="35" borderId="127" xfId="71" applyFill="1" applyBorder="1" applyAlignment="1">
      <alignment horizontal="center" vertical="center"/>
      <protection/>
    </xf>
    <xf numFmtId="0" fontId="65" fillId="35" borderId="128" xfId="71" applyFill="1" applyBorder="1" applyAlignment="1">
      <alignment horizontal="center" vertical="center"/>
      <protection/>
    </xf>
    <xf numFmtId="0" fontId="65" fillId="35" borderId="129" xfId="71" applyFill="1" applyBorder="1" applyAlignment="1">
      <alignment horizontal="center" vertical="center"/>
      <protection/>
    </xf>
    <xf numFmtId="0" fontId="65" fillId="35" borderId="107" xfId="71" applyFill="1" applyBorder="1" applyAlignment="1">
      <alignment horizontal="center" vertical="center" wrapText="1"/>
      <protection/>
    </xf>
    <xf numFmtId="0" fontId="65" fillId="35" borderId="130" xfId="71" applyFill="1" applyBorder="1" applyAlignment="1">
      <alignment horizontal="center" vertical="center"/>
      <protection/>
    </xf>
    <xf numFmtId="0" fontId="65" fillId="35" borderId="90" xfId="71" applyFill="1" applyBorder="1" applyAlignment="1">
      <alignment horizontal="center" vertical="center"/>
      <protection/>
    </xf>
    <xf numFmtId="0" fontId="65" fillId="35" borderId="13" xfId="71" applyFill="1" applyBorder="1" applyAlignment="1">
      <alignment horizontal="center" vertical="center"/>
      <protection/>
    </xf>
    <xf numFmtId="0" fontId="65" fillId="35" borderId="114" xfId="71" applyFill="1" applyBorder="1" applyAlignment="1">
      <alignment horizontal="center" vertical="center"/>
      <protection/>
    </xf>
    <xf numFmtId="0" fontId="11" fillId="35" borderId="108" xfId="71" applyFont="1" applyFill="1" applyBorder="1" applyAlignment="1" applyProtection="1">
      <alignment horizontal="center" vertical="center" wrapText="1"/>
      <protection/>
    </xf>
    <xf numFmtId="0" fontId="11" fillId="35" borderId="131" xfId="71" applyFont="1" applyFill="1" applyBorder="1" applyAlignment="1" applyProtection="1">
      <alignment horizontal="center" vertical="center" wrapText="1"/>
      <protection/>
    </xf>
    <xf numFmtId="0" fontId="11" fillId="35" borderId="92" xfId="71" applyFont="1" applyFill="1" applyBorder="1" applyAlignment="1" applyProtection="1">
      <alignment horizontal="center" vertical="center" wrapText="1"/>
      <protection/>
    </xf>
    <xf numFmtId="0" fontId="83" fillId="35" borderId="119" xfId="71" applyFont="1" applyFill="1" applyBorder="1" applyAlignment="1">
      <alignment horizontal="left" vertical="center" wrapText="1"/>
      <protection/>
    </xf>
    <xf numFmtId="0" fontId="83" fillId="35" borderId="132" xfId="71" applyFont="1" applyFill="1" applyBorder="1" applyAlignment="1">
      <alignment horizontal="left" vertical="center" wrapText="1"/>
      <protection/>
    </xf>
    <xf numFmtId="0" fontId="83" fillId="35" borderId="11" xfId="71" applyFont="1" applyFill="1" applyBorder="1" applyAlignment="1">
      <alignment horizontal="left" vertical="center" wrapText="1"/>
      <protection/>
    </xf>
    <xf numFmtId="0" fontId="83" fillId="35" borderId="24" xfId="71" applyFont="1" applyFill="1" applyBorder="1" applyAlignment="1">
      <alignment horizontal="left" vertical="center" wrapText="1"/>
      <protection/>
    </xf>
    <xf numFmtId="0" fontId="83" fillId="35" borderId="45" xfId="71" applyFont="1" applyFill="1" applyBorder="1" applyAlignment="1">
      <alignment horizontal="left" vertical="center" wrapText="1"/>
      <protection/>
    </xf>
    <xf numFmtId="0" fontId="83" fillId="35" borderId="90" xfId="71" applyFont="1" applyFill="1" applyBorder="1" applyAlignment="1">
      <alignment horizontal="left" vertical="center" wrapText="1"/>
      <protection/>
    </xf>
    <xf numFmtId="0" fontId="83" fillId="35" borderId="10" xfId="71" applyFont="1" applyFill="1" applyBorder="1" applyAlignment="1">
      <alignment horizontal="center" vertical="center"/>
      <protection/>
    </xf>
    <xf numFmtId="0" fontId="83" fillId="35" borderId="58" xfId="71" applyFont="1" applyFill="1" applyBorder="1" applyAlignment="1">
      <alignment horizontal="center" vertical="center"/>
      <protection/>
    </xf>
    <xf numFmtId="0" fontId="85" fillId="35" borderId="10" xfId="71" applyFont="1" applyFill="1" applyBorder="1" applyAlignment="1">
      <alignment horizontal="center" vertical="center"/>
      <protection/>
    </xf>
    <xf numFmtId="0" fontId="85" fillId="35" borderId="58" xfId="71" applyFont="1" applyFill="1" applyBorder="1" applyAlignment="1">
      <alignment horizontal="center" vertical="center"/>
      <protection/>
    </xf>
    <xf numFmtId="0" fontId="85" fillId="35" borderId="63" xfId="71" applyFont="1" applyFill="1" applyBorder="1" applyAlignment="1">
      <alignment horizontal="center" vertical="center"/>
      <protection/>
    </xf>
    <xf numFmtId="0" fontId="85" fillId="35" borderId="30" xfId="71" applyFont="1" applyFill="1" applyBorder="1" applyAlignment="1">
      <alignment horizontal="left" vertical="center" shrinkToFit="1"/>
      <protection/>
    </xf>
    <xf numFmtId="0" fontId="85" fillId="35" borderId="32" xfId="71" applyFont="1" applyFill="1" applyBorder="1" applyAlignment="1">
      <alignment horizontal="left" vertical="center" shrinkToFit="1"/>
      <protection/>
    </xf>
    <xf numFmtId="0" fontId="85" fillId="35" borderId="33" xfId="71" applyFont="1" applyFill="1" applyBorder="1" applyAlignment="1">
      <alignment horizontal="left" vertical="center" shrinkToFit="1"/>
      <protection/>
    </xf>
    <xf numFmtId="0" fontId="9" fillId="0" borderId="16" xfId="70" applyFont="1" applyBorder="1" applyAlignment="1">
      <alignment vertical="center"/>
      <protection/>
    </xf>
    <xf numFmtId="0" fontId="9" fillId="0" borderId="119" xfId="70" applyFont="1" applyBorder="1" applyAlignment="1">
      <alignment vertical="center"/>
      <protection/>
    </xf>
    <xf numFmtId="0" fontId="85" fillId="35" borderId="34" xfId="71" applyFont="1" applyFill="1" applyBorder="1" applyAlignment="1">
      <alignment horizontal="left" vertical="center" shrinkToFit="1"/>
      <protection/>
    </xf>
    <xf numFmtId="0" fontId="85" fillId="35" borderId="36" xfId="71" applyFont="1" applyFill="1" applyBorder="1" applyAlignment="1">
      <alignment horizontal="left" vertical="center" shrinkToFit="1"/>
      <protection/>
    </xf>
    <xf numFmtId="0" fontId="85" fillId="35" borderId="37" xfId="71" applyFont="1" applyFill="1" applyBorder="1" applyAlignment="1">
      <alignment horizontal="left" vertical="center" shrinkToFit="1"/>
      <protection/>
    </xf>
    <xf numFmtId="0" fontId="9" fillId="0" borderId="34" xfId="70" applyFont="1" applyBorder="1" applyAlignment="1">
      <alignment horizontal="left" vertical="center" shrinkToFit="1"/>
      <protection/>
    </xf>
    <xf numFmtId="0" fontId="9" fillId="0" borderId="37" xfId="70" applyFont="1" applyBorder="1" applyAlignment="1">
      <alignment horizontal="left" vertical="center" shrinkToFit="1"/>
      <protection/>
    </xf>
    <xf numFmtId="0" fontId="85" fillId="35" borderId="38" xfId="71" applyFont="1" applyFill="1" applyBorder="1" applyAlignment="1">
      <alignment horizontal="left" vertical="center" shrinkToFit="1"/>
      <protection/>
    </xf>
    <xf numFmtId="0" fontId="85" fillId="35" borderId="40" xfId="71" applyFont="1" applyFill="1" applyBorder="1" applyAlignment="1">
      <alignment horizontal="left" vertical="center" shrinkToFit="1"/>
      <protection/>
    </xf>
    <xf numFmtId="0" fontId="85" fillId="35" borderId="41" xfId="71" applyFont="1" applyFill="1" applyBorder="1" applyAlignment="1">
      <alignment horizontal="left" vertical="center" shrinkToFit="1"/>
      <protection/>
    </xf>
    <xf numFmtId="0" fontId="9" fillId="0" borderId="38" xfId="70" applyFont="1" applyBorder="1" applyAlignment="1">
      <alignment horizontal="left" vertical="center" shrinkToFit="1"/>
      <protection/>
    </xf>
    <xf numFmtId="0" fontId="9" fillId="0" borderId="41" xfId="70" applyFont="1" applyBorder="1" applyAlignment="1">
      <alignment horizontal="left" vertical="center" shrinkToFit="1"/>
      <protection/>
    </xf>
    <xf numFmtId="0" fontId="82" fillId="33" borderId="0" xfId="70" applyFont="1" applyFill="1" applyBorder="1" applyAlignment="1">
      <alignment horizontal="left" vertical="center"/>
      <protection/>
    </xf>
    <xf numFmtId="0" fontId="7" fillId="0" borderId="106" xfId="70" applyFont="1" applyBorder="1" applyAlignment="1">
      <alignment horizontal="center" vertical="center" textRotation="255" wrapText="1"/>
      <protection/>
    </xf>
    <xf numFmtId="0" fontId="7" fillId="0" borderId="133" xfId="70" applyFont="1" applyBorder="1" applyAlignment="1">
      <alignment horizontal="center" vertical="center" textRotation="255" wrapText="1"/>
      <protection/>
    </xf>
    <xf numFmtId="0" fontId="4" fillId="0" borderId="106" xfId="70" applyFont="1" applyBorder="1" applyAlignment="1">
      <alignment horizontal="center" vertical="center" textRotation="255" wrapText="1"/>
      <protection/>
    </xf>
    <xf numFmtId="0" fontId="4" fillId="0" borderId="134" xfId="70" applyFont="1" applyBorder="1" applyAlignment="1">
      <alignment horizontal="center" vertical="center" textRotation="255" wrapText="1"/>
      <protection/>
    </xf>
    <xf numFmtId="0" fontId="4" fillId="0" borderId="135" xfId="70" applyFont="1" applyBorder="1" applyAlignment="1">
      <alignment horizontal="center" vertical="center" textRotation="255" wrapText="1"/>
      <protection/>
    </xf>
    <xf numFmtId="0" fontId="4" fillId="0" borderId="136" xfId="70" applyFont="1" applyBorder="1" applyAlignment="1">
      <alignment horizontal="left" vertical="center"/>
      <protection/>
    </xf>
    <xf numFmtId="0" fontId="4" fillId="0" borderId="137" xfId="70" applyFont="1" applyBorder="1" applyAlignment="1">
      <alignment horizontal="left" vertical="center"/>
      <protection/>
    </xf>
    <xf numFmtId="0" fontId="4" fillId="0" borderId="82" xfId="70" applyFont="1" applyBorder="1" applyAlignment="1">
      <alignment horizontal="center" vertical="center" textRotation="255"/>
      <protection/>
    </xf>
    <xf numFmtId="0" fontId="4" fillId="0" borderId="105" xfId="70" applyFont="1" applyBorder="1" applyAlignment="1">
      <alignment horizontal="center" vertical="center" textRotation="255"/>
      <protection/>
    </xf>
    <xf numFmtId="0" fontId="4" fillId="0" borderId="138" xfId="70" applyFont="1" applyBorder="1" applyAlignment="1">
      <alignment horizontal="center" vertical="center" textRotation="255"/>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3" xfId="72"/>
    <cellStyle name="標準 3 2" xfId="73"/>
    <cellStyle name="標準 4" xfId="74"/>
    <cellStyle name="標準 5"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6</xdr:col>
      <xdr:colOff>190500</xdr:colOff>
      <xdr:row>2</xdr:row>
      <xdr:rowOff>19050</xdr:rowOff>
    </xdr:to>
    <xdr:sp>
      <xdr:nvSpPr>
        <xdr:cNvPr id="1" name="Text Box 1"/>
        <xdr:cNvSpPr txBox="1">
          <a:spLocks noChangeArrowheads="1"/>
        </xdr:cNvSpPr>
      </xdr:nvSpPr>
      <xdr:spPr>
        <a:xfrm>
          <a:off x="152400" y="66675"/>
          <a:ext cx="48291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57750" y="368617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29150" y="4352925"/>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57750" y="368617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29150" y="4352925"/>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291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005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291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005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70" zoomScaleSheetLayoutView="70" zoomScalePageLayoutView="0" workbookViewId="0" topLeftCell="A1">
      <selection activeCell="B1" sqref="B1"/>
    </sheetView>
  </sheetViews>
  <sheetFormatPr defaultColWidth="9.00390625" defaultRowHeight="13.5"/>
  <cols>
    <col min="1" max="2" width="0.2421875" style="237" customWidth="1"/>
    <col min="3" max="3" width="14.75390625" style="237" customWidth="1"/>
    <col min="4" max="15" width="15.875" style="237" customWidth="1"/>
    <col min="16" max="18" width="14.875" style="237" customWidth="1"/>
    <col min="19" max="19" width="5.875" style="237" customWidth="1"/>
    <col min="20" max="22" width="14.875" style="237" customWidth="1"/>
    <col min="23" max="23" width="2.50390625" style="237" customWidth="1"/>
    <col min="24" max="24" width="10.50390625" style="237" customWidth="1"/>
    <col min="25" max="25" width="1.37890625" style="237" customWidth="1"/>
    <col min="26" max="16384" width="9.00390625" style="237" customWidth="1"/>
  </cols>
  <sheetData>
    <row r="1" spans="2:15" ht="23.25" customHeight="1" thickBot="1">
      <c r="B1" s="235"/>
      <c r="C1" s="236"/>
      <c r="D1" s="236"/>
      <c r="M1" s="238" t="s">
        <v>4</v>
      </c>
      <c r="N1" s="462"/>
      <c r="O1" s="463"/>
    </row>
    <row r="2" spans="2:23" ht="19.5" customHeight="1">
      <c r="B2" s="239"/>
      <c r="C2" s="240"/>
      <c r="G2" s="241"/>
      <c r="K2" s="239"/>
      <c r="N2" s="242"/>
      <c r="O2" s="242"/>
      <c r="W2" s="243"/>
    </row>
    <row r="3" spans="2:23" ht="6.75" customHeight="1">
      <c r="B3" s="239"/>
      <c r="C3" s="240"/>
      <c r="G3" s="239"/>
      <c r="H3" s="239"/>
      <c r="I3" s="239"/>
      <c r="J3" s="239"/>
      <c r="K3" s="239"/>
      <c r="L3" s="239"/>
      <c r="M3" s="244"/>
      <c r="W3" s="243"/>
    </row>
    <row r="4" spans="2:23" ht="6.75" customHeight="1">
      <c r="B4" s="239"/>
      <c r="C4" s="240"/>
      <c r="G4" s="239"/>
      <c r="H4" s="239"/>
      <c r="I4" s="239"/>
      <c r="J4" s="239"/>
      <c r="K4" s="239"/>
      <c r="L4" s="239"/>
      <c r="M4" s="244"/>
      <c r="W4" s="243"/>
    </row>
    <row r="5" spans="2:23" ht="19.5" customHeight="1" thickBot="1">
      <c r="B5" s="240"/>
      <c r="C5" s="240"/>
      <c r="L5" s="240"/>
      <c r="M5" s="239"/>
      <c r="N5" s="239"/>
      <c r="O5" s="245" t="s">
        <v>0</v>
      </c>
      <c r="W5" s="243"/>
    </row>
    <row r="6" spans="3:15" ht="19.5" customHeight="1">
      <c r="C6" s="457"/>
      <c r="D6" s="246" t="s">
        <v>1</v>
      </c>
      <c r="E6" s="247" t="s">
        <v>2</v>
      </c>
      <c r="F6" s="247" t="s">
        <v>3</v>
      </c>
      <c r="G6" s="247" t="s">
        <v>92</v>
      </c>
      <c r="H6" s="247" t="s">
        <v>94</v>
      </c>
      <c r="I6" s="247" t="s">
        <v>219</v>
      </c>
      <c r="J6" s="247" t="s">
        <v>220</v>
      </c>
      <c r="K6" s="247" t="s">
        <v>221</v>
      </c>
      <c r="L6" s="247" t="s">
        <v>222</v>
      </c>
      <c r="M6" s="247" t="s">
        <v>223</v>
      </c>
      <c r="N6" s="247" t="s">
        <v>224</v>
      </c>
      <c r="O6" s="248" t="s">
        <v>225</v>
      </c>
    </row>
    <row r="7" spans="3:15" ht="125.25" customHeight="1" thickBot="1">
      <c r="C7" s="464"/>
      <c r="D7" s="249" t="s">
        <v>273</v>
      </c>
      <c r="E7" s="250" t="s">
        <v>226</v>
      </c>
      <c r="F7" s="250" t="s">
        <v>227</v>
      </c>
      <c r="G7" s="250" t="s">
        <v>228</v>
      </c>
      <c r="H7" s="250" t="s">
        <v>229</v>
      </c>
      <c r="I7" s="250" t="s">
        <v>230</v>
      </c>
      <c r="J7" s="250" t="s">
        <v>231</v>
      </c>
      <c r="K7" s="250" t="s">
        <v>232</v>
      </c>
      <c r="L7" s="250" t="s">
        <v>233</v>
      </c>
      <c r="M7" s="250" t="s">
        <v>234</v>
      </c>
      <c r="N7" s="250" t="s">
        <v>235</v>
      </c>
      <c r="O7" s="251" t="s">
        <v>236</v>
      </c>
    </row>
    <row r="8" spans="3:15" ht="30" customHeight="1" thickBot="1" thickTop="1">
      <c r="C8" s="288" t="s">
        <v>292</v>
      </c>
      <c r="D8" s="252"/>
      <c r="E8" s="253"/>
      <c r="F8" s="253"/>
      <c r="G8" s="253"/>
      <c r="H8" s="254"/>
      <c r="I8" s="255">
        <f>SUM(D21:L21)</f>
        <v>0</v>
      </c>
      <c r="J8" s="253"/>
      <c r="K8" s="253"/>
      <c r="L8" s="253"/>
      <c r="M8" s="253"/>
      <c r="N8" s="253"/>
      <c r="O8" s="256"/>
    </row>
    <row r="9" spans="3:15" ht="30" customHeight="1" thickBot="1">
      <c r="C9" s="289" t="s">
        <v>309</v>
      </c>
      <c r="D9" s="257"/>
      <c r="E9" s="253"/>
      <c r="F9" s="253"/>
      <c r="G9" s="253"/>
      <c r="H9" s="254"/>
      <c r="I9" s="255">
        <f>SUM(D22:L22)</f>
        <v>0</v>
      </c>
      <c r="J9" s="253"/>
      <c r="K9" s="253"/>
      <c r="L9" s="253"/>
      <c r="M9" s="253"/>
      <c r="N9" s="253"/>
      <c r="O9" s="256"/>
    </row>
    <row r="10" spans="3:15" ht="30" customHeight="1" thickBot="1">
      <c r="C10" s="289" t="s">
        <v>363</v>
      </c>
      <c r="D10" s="258"/>
      <c r="E10" s="253"/>
      <c r="F10" s="253"/>
      <c r="G10" s="253"/>
      <c r="H10" s="254"/>
      <c r="I10" s="255">
        <f>SUM(D23:L23)</f>
        <v>0</v>
      </c>
      <c r="J10" s="253"/>
      <c r="K10" s="253"/>
      <c r="L10" s="253"/>
      <c r="M10" s="253"/>
      <c r="N10" s="253"/>
      <c r="O10" s="256"/>
    </row>
    <row r="11" spans="3:25" ht="19.5" customHeight="1" thickBot="1">
      <c r="C11" s="259"/>
      <c r="I11" s="238"/>
      <c r="J11" s="238"/>
      <c r="Y11" s="260"/>
    </row>
    <row r="12" spans="3:15" ht="19.5" customHeight="1">
      <c r="C12" s="457"/>
      <c r="D12" s="261" t="s">
        <v>237</v>
      </c>
      <c r="E12" s="262" t="s">
        <v>238</v>
      </c>
      <c r="F12" s="247" t="s">
        <v>239</v>
      </c>
      <c r="G12" s="247" t="s">
        <v>240</v>
      </c>
      <c r="H12" s="248" t="s">
        <v>241</v>
      </c>
      <c r="I12" s="263"/>
      <c r="J12" s="264" t="s">
        <v>242</v>
      </c>
      <c r="K12" s="263"/>
      <c r="L12" s="466"/>
      <c r="M12" s="468" t="s">
        <v>243</v>
      </c>
      <c r="N12" s="263"/>
      <c r="O12" s="468" t="s">
        <v>244</v>
      </c>
    </row>
    <row r="13" spans="3:15" ht="125.25" customHeight="1" thickBot="1">
      <c r="C13" s="465"/>
      <c r="D13" s="265" t="s">
        <v>245</v>
      </c>
      <c r="E13" s="266" t="s">
        <v>246</v>
      </c>
      <c r="F13" s="250" t="s">
        <v>247</v>
      </c>
      <c r="G13" s="250" t="s">
        <v>248</v>
      </c>
      <c r="H13" s="251" t="s">
        <v>249</v>
      </c>
      <c r="I13" s="263"/>
      <c r="J13" s="267" t="s">
        <v>296</v>
      </c>
      <c r="K13" s="263"/>
      <c r="L13" s="467"/>
      <c r="M13" s="469"/>
      <c r="N13" s="263"/>
      <c r="O13" s="470"/>
    </row>
    <row r="14" spans="3:15" ht="30" customHeight="1" thickBot="1" thickTop="1">
      <c r="C14" s="289" t="str">
        <f>$C$8</f>
        <v>平成23年度</v>
      </c>
      <c r="D14" s="450"/>
      <c r="E14" s="451"/>
      <c r="F14" s="253"/>
      <c r="G14" s="268"/>
      <c r="H14" s="256"/>
      <c r="J14" s="269"/>
      <c r="L14" s="290" t="str">
        <f>$C$8</f>
        <v>平成23年度</v>
      </c>
      <c r="M14" s="270" t="str">
        <f>IF((SUM(F14:H14)-SUM(L8:O8,D14:E14))=0,"-",((SUM(D8:J8)-SUM(K8:O8,D14:E14,J14))/(SUM(F14:H14)-SUM(L8:O8,D14:E14,J14)))*100)</f>
        <v>-</v>
      </c>
      <c r="O14" s="454" t="str">
        <f>IF(OR(M14="-",M15="-",M16="-")=TRUE,"-",ROUNDDOWN((M14+M15+M16)/3,1))</f>
        <v>-</v>
      </c>
    </row>
    <row r="15" spans="3:15" ht="30" customHeight="1" thickBot="1">
      <c r="C15" s="289" t="str">
        <f>$C$9</f>
        <v>平成24年度</v>
      </c>
      <c r="D15" s="450"/>
      <c r="E15" s="451"/>
      <c r="F15" s="253"/>
      <c r="G15" s="271"/>
      <c r="H15" s="256"/>
      <c r="J15" s="272"/>
      <c r="L15" s="290" t="str">
        <f>$C$9</f>
        <v>平成24年度</v>
      </c>
      <c r="M15" s="270" t="str">
        <f>IF((SUM(F15:H15)-SUM(L9:O9,D15:E15))=0,"-",((SUM(D9:J9)-SUM(K9:O9,D15:E15,J15))/(SUM(F15:H15)-SUM(L9:O9,D15:E15,J15)))*100)</f>
        <v>-</v>
      </c>
      <c r="O15" s="455"/>
    </row>
    <row r="16" spans="3:15" ht="30" customHeight="1" thickBot="1">
      <c r="C16" s="289" t="str">
        <f>$C$10</f>
        <v>平成25年度</v>
      </c>
      <c r="D16" s="450"/>
      <c r="E16" s="451"/>
      <c r="F16" s="253"/>
      <c r="G16" s="273"/>
      <c r="H16" s="256"/>
      <c r="J16" s="272"/>
      <c r="L16" s="290" t="str">
        <f>$C$10</f>
        <v>平成25年度</v>
      </c>
      <c r="M16" s="270" t="str">
        <f>IF((SUM(F16:H16)-SUM(L10:O10,D16:E16))=0,"-",((SUM(D10:J10)-SUM(K10:O10,D16:E16,J16))/(SUM(F16:H16)-SUM(L10:O10,D16:E16,J16)))*100)</f>
        <v>-</v>
      </c>
      <c r="O16" s="456"/>
    </row>
    <row r="17" spans="3:20" ht="34.5" customHeight="1">
      <c r="C17" s="274"/>
      <c r="D17" s="275"/>
      <c r="E17" s="275"/>
      <c r="F17" s="275"/>
      <c r="G17" s="275"/>
      <c r="H17" s="275"/>
      <c r="I17" s="275"/>
      <c r="J17" s="275"/>
      <c r="K17" s="275"/>
      <c r="L17" s="275"/>
      <c r="M17" s="275"/>
      <c r="N17" s="275"/>
      <c r="O17" s="275"/>
      <c r="P17" s="275"/>
      <c r="Q17" s="275"/>
      <c r="R17" s="275"/>
      <c r="T17" s="276"/>
    </row>
    <row r="18" spans="3:28" ht="19.5" customHeight="1" thickBot="1">
      <c r="C18" s="259" t="s">
        <v>250</v>
      </c>
      <c r="D18" s="263"/>
      <c r="E18" s="263"/>
      <c r="F18" s="263"/>
      <c r="G18" s="263"/>
      <c r="H18" s="263"/>
      <c r="I18" s="263"/>
      <c r="J18" s="263"/>
      <c r="K18" s="245"/>
      <c r="L18" s="245"/>
      <c r="M18" s="238"/>
      <c r="AB18" s="260"/>
    </row>
    <row r="19" spans="3:12" ht="19.5" customHeight="1">
      <c r="C19" s="457"/>
      <c r="D19" s="459" t="s">
        <v>251</v>
      </c>
      <c r="E19" s="460"/>
      <c r="F19" s="460"/>
      <c r="G19" s="460"/>
      <c r="H19" s="460"/>
      <c r="I19" s="460"/>
      <c r="J19" s="460"/>
      <c r="K19" s="460"/>
      <c r="L19" s="461"/>
    </row>
    <row r="20" spans="3:12" ht="123" customHeight="1" thickBot="1">
      <c r="C20" s="458"/>
      <c r="D20" s="277" t="s">
        <v>252</v>
      </c>
      <c r="E20" s="278" t="s">
        <v>253</v>
      </c>
      <c r="F20" s="278" t="s">
        <v>254</v>
      </c>
      <c r="G20" s="278" t="s">
        <v>255</v>
      </c>
      <c r="H20" s="278" t="s">
        <v>256</v>
      </c>
      <c r="I20" s="278" t="s">
        <v>257</v>
      </c>
      <c r="J20" s="278" t="s">
        <v>258</v>
      </c>
      <c r="K20" s="278" t="s">
        <v>259</v>
      </c>
      <c r="L20" s="279" t="s">
        <v>260</v>
      </c>
    </row>
    <row r="21" spans="3:14" ht="30" customHeight="1" thickBot="1" thickTop="1">
      <c r="C21" s="289" t="str">
        <f>C8</f>
        <v>平成23年度</v>
      </c>
      <c r="D21" s="280"/>
      <c r="E21" s="281"/>
      <c r="F21" s="281"/>
      <c r="G21" s="281"/>
      <c r="H21" s="281"/>
      <c r="I21" s="281"/>
      <c r="J21" s="281"/>
      <c r="K21" s="281"/>
      <c r="L21" s="282"/>
      <c r="N21" s="260"/>
    </row>
    <row r="22" spans="3:12" ht="30" customHeight="1" thickBot="1">
      <c r="C22" s="289" t="str">
        <f>C9</f>
        <v>平成24年度</v>
      </c>
      <c r="D22" s="280"/>
      <c r="E22" s="281"/>
      <c r="F22" s="281"/>
      <c r="G22" s="281"/>
      <c r="H22" s="281"/>
      <c r="I22" s="281"/>
      <c r="J22" s="281"/>
      <c r="K22" s="281"/>
      <c r="L22" s="282"/>
    </row>
    <row r="23" spans="3:12" ht="30" customHeight="1" thickBot="1">
      <c r="C23" s="289" t="str">
        <f>C10</f>
        <v>平成25年度</v>
      </c>
      <c r="D23" s="280"/>
      <c r="E23" s="281"/>
      <c r="F23" s="281"/>
      <c r="G23" s="281"/>
      <c r="H23" s="281"/>
      <c r="I23" s="281"/>
      <c r="J23" s="281"/>
      <c r="K23" s="281"/>
      <c r="L23" s="282"/>
    </row>
  </sheetData>
  <sheetProtection/>
  <mergeCells count="9">
    <mergeCell ref="O14:O16"/>
    <mergeCell ref="C19:C20"/>
    <mergeCell ref="D19:L19"/>
    <mergeCell ref="N1:O1"/>
    <mergeCell ref="C6:C7"/>
    <mergeCell ref="C12:C13"/>
    <mergeCell ref="L12:L13"/>
    <mergeCell ref="M12:M13"/>
    <mergeCell ref="O12:O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M122"/>
  <sheetViews>
    <sheetView view="pageBreakPreview" zoomScale="85" zoomScaleSheetLayoutView="85" zoomScalePageLayoutView="0" workbookViewId="0" topLeftCell="A103">
      <selection activeCell="D111" sqref="D111:D112"/>
    </sheetView>
  </sheetViews>
  <sheetFormatPr defaultColWidth="9.00390625" defaultRowHeight="13.5"/>
  <cols>
    <col min="1" max="1" width="3.75390625" style="336" customWidth="1"/>
    <col min="2" max="13" width="14.375" style="336" customWidth="1"/>
    <col min="14" max="16384" width="9.00390625" style="336" customWidth="1"/>
  </cols>
  <sheetData>
    <row r="1" spans="1:9" s="294" customFormat="1" ht="14.25">
      <c r="A1" s="294" t="s">
        <v>199</v>
      </c>
      <c r="H1" s="295" t="s">
        <v>21</v>
      </c>
      <c r="I1" s="295"/>
    </row>
    <row r="2" s="294" customFormat="1" ht="14.25">
      <c r="A2" s="296" t="s">
        <v>200</v>
      </c>
    </row>
    <row r="3" spans="1:9" s="294" customFormat="1" ht="14.25">
      <c r="A3" s="296"/>
      <c r="H3" s="295" t="s">
        <v>4</v>
      </c>
      <c r="I3" s="360"/>
    </row>
    <row r="4" spans="1:9" s="294" customFormat="1" ht="14.25">
      <c r="A4" s="296"/>
      <c r="I4" s="299"/>
    </row>
    <row r="5" spans="1:3" s="294" customFormat="1" ht="14.25">
      <c r="A5" s="296"/>
      <c r="B5" s="295" t="s">
        <v>108</v>
      </c>
      <c r="C5" s="295"/>
    </row>
    <row r="6" spans="1:9" s="294" customFormat="1" ht="14.25">
      <c r="A6" s="296"/>
      <c r="B6" s="297"/>
      <c r="C6" s="297"/>
      <c r="H6" s="297"/>
      <c r="I6" s="298"/>
    </row>
    <row r="7" s="300" customFormat="1" ht="14.25">
      <c r="I7" s="299" t="s">
        <v>0</v>
      </c>
    </row>
    <row r="8" spans="1:6" ht="82.5" customHeight="1">
      <c r="A8" s="330"/>
      <c r="B8" s="234" t="s">
        <v>201</v>
      </c>
      <c r="C8" s="234" t="s">
        <v>414</v>
      </c>
      <c r="D8" s="393" t="s">
        <v>415</v>
      </c>
      <c r="E8" s="234" t="s">
        <v>416</v>
      </c>
      <c r="F8" s="330"/>
    </row>
    <row r="9" spans="1:6" ht="36" customHeight="1">
      <c r="A9" s="330"/>
      <c r="B9" s="394"/>
      <c r="C9" s="394"/>
      <c r="D9" s="395"/>
      <c r="E9" s="396">
        <f>B9-C9-D9</f>
        <v>0</v>
      </c>
      <c r="F9" s="330"/>
    </row>
    <row r="10" spans="1:6" ht="12.75">
      <c r="A10" s="330"/>
      <c r="B10" s="397"/>
      <c r="C10" s="397"/>
      <c r="D10" s="398"/>
      <c r="E10" s="318"/>
      <c r="F10" s="318"/>
    </row>
    <row r="11" spans="1:6" ht="12.75" customHeight="1" thickBot="1">
      <c r="A11" s="330"/>
      <c r="B11" s="397"/>
      <c r="C11" s="397"/>
      <c r="D11" s="398"/>
      <c r="E11" s="318"/>
      <c r="F11" s="318"/>
    </row>
    <row r="12" spans="1:10" ht="74.25" customHeight="1" thickTop="1">
      <c r="A12" s="330"/>
      <c r="B12" s="397"/>
      <c r="C12" s="397"/>
      <c r="D12" s="399" t="s">
        <v>202</v>
      </c>
      <c r="E12" s="400" t="s">
        <v>417</v>
      </c>
      <c r="F12" s="401" t="s">
        <v>203</v>
      </c>
      <c r="G12" s="558" t="s">
        <v>204</v>
      </c>
      <c r="H12" s="558"/>
      <c r="I12" s="318"/>
      <c r="J12" s="318"/>
    </row>
    <row r="13" spans="1:10" ht="36" customHeight="1" thickBot="1">
      <c r="A13" s="330"/>
      <c r="B13" s="397"/>
      <c r="C13" s="397"/>
      <c r="D13" s="402"/>
      <c r="E13" s="403">
        <f>+D13-D9</f>
        <v>0</v>
      </c>
      <c r="F13" s="404" t="e">
        <f>IF(IF(E9&lt;E13,E9+D9,E15+(E9-E15)*H19/G19+D9)&gt;D19,D19,IF(E9&lt;E13,E9+D9,E15+(E9-E15)*H19/G19+D9))</f>
        <v>#DIV/0!</v>
      </c>
      <c r="H13" s="398"/>
      <c r="I13" s="318"/>
      <c r="J13" s="318"/>
    </row>
    <row r="14" spans="1:6" ht="57.75" customHeight="1" thickTop="1">
      <c r="A14" s="330"/>
      <c r="B14" s="397"/>
      <c r="C14" s="397"/>
      <c r="D14" s="405" t="s">
        <v>205</v>
      </c>
      <c r="E14" s="406" t="s">
        <v>206</v>
      </c>
      <c r="F14" s="318"/>
    </row>
    <row r="15" spans="1:6" ht="12.75" customHeight="1">
      <c r="A15" s="330"/>
      <c r="B15" s="397"/>
      <c r="C15" s="397"/>
      <c r="D15" s="398"/>
      <c r="E15" s="407">
        <f>IF(E13&gt;0,E13,0)</f>
        <v>0</v>
      </c>
      <c r="F15" s="318"/>
    </row>
    <row r="16" spans="1:6" ht="12.75">
      <c r="A16" s="330"/>
      <c r="B16" s="397"/>
      <c r="C16" s="397"/>
      <c r="D16" s="398"/>
      <c r="E16" s="318"/>
      <c r="F16" s="318"/>
    </row>
    <row r="17" spans="1:6" ht="12.75">
      <c r="A17" s="330"/>
      <c r="B17" s="304" t="s">
        <v>117</v>
      </c>
      <c r="C17" s="397"/>
      <c r="D17" s="398"/>
      <c r="E17" s="318"/>
      <c r="F17" s="318"/>
    </row>
    <row r="18" spans="1:8" ht="67.5" customHeight="1">
      <c r="A18" s="330"/>
      <c r="B18" s="408" t="s">
        <v>207</v>
      </c>
      <c r="C18" s="393" t="s">
        <v>208</v>
      </c>
      <c r="D18" s="409" t="s">
        <v>209</v>
      </c>
      <c r="E18" s="202" t="s">
        <v>122</v>
      </c>
      <c r="F18" s="202" t="s">
        <v>399</v>
      </c>
      <c r="G18" s="234" t="s">
        <v>418</v>
      </c>
      <c r="H18" s="234" t="s">
        <v>419</v>
      </c>
    </row>
    <row r="19" spans="1:8" ht="36" customHeight="1">
      <c r="A19" s="330"/>
      <c r="B19" s="410"/>
      <c r="C19" s="411"/>
      <c r="D19" s="412"/>
      <c r="E19" s="306"/>
      <c r="F19" s="306"/>
      <c r="G19" s="413">
        <f>(B19-C19)-D13-F19</f>
        <v>0</v>
      </c>
      <c r="H19" s="413">
        <f>D19-E19-D13</f>
        <v>0</v>
      </c>
    </row>
    <row r="20" spans="1:7" ht="70.5" customHeight="1">
      <c r="A20" s="330"/>
      <c r="B20" s="397"/>
      <c r="C20" s="397"/>
      <c r="D20" s="398"/>
      <c r="E20" s="328" t="s">
        <v>402</v>
      </c>
      <c r="F20" s="328" t="s">
        <v>420</v>
      </c>
      <c r="G20" s="318"/>
    </row>
    <row r="21" spans="1:6" ht="14.25">
      <c r="A21" s="330"/>
      <c r="B21" s="397"/>
      <c r="C21" s="397"/>
      <c r="D21" s="398"/>
      <c r="E21" s="414"/>
      <c r="F21" s="414"/>
    </row>
    <row r="22" ht="12.75">
      <c r="A22" s="336" t="s">
        <v>210</v>
      </c>
    </row>
    <row r="23" spans="1:13" s="330" customFormat="1" ht="12.75">
      <c r="A23" s="330" t="s">
        <v>404</v>
      </c>
      <c r="B23" s="331"/>
      <c r="C23" s="332"/>
      <c r="D23" s="334"/>
      <c r="E23" s="332"/>
      <c r="F23" s="332"/>
      <c r="G23" s="332"/>
      <c r="M23" s="335" t="s">
        <v>0</v>
      </c>
    </row>
    <row r="24" spans="1:12" s="300" customFormat="1" ht="12.75">
      <c r="A24" s="336" t="s">
        <v>211</v>
      </c>
      <c r="B24" s="336"/>
      <c r="C24" s="336"/>
      <c r="D24" s="336"/>
      <c r="E24" s="336"/>
      <c r="F24" s="336"/>
      <c r="G24" s="336"/>
      <c r="H24" s="336"/>
      <c r="I24" s="336"/>
      <c r="J24" s="336"/>
      <c r="K24" s="336"/>
      <c r="L24" s="336"/>
    </row>
    <row r="25" ht="12.75">
      <c r="M25" s="300"/>
    </row>
    <row r="26" s="330" customFormat="1" ht="12.75">
      <c r="B26" s="205" t="s">
        <v>405</v>
      </c>
    </row>
    <row r="27" spans="2:8" s="330" customFormat="1" ht="66" thickBot="1">
      <c r="B27" s="337" t="s">
        <v>406</v>
      </c>
      <c r="C27" s="337" t="s">
        <v>127</v>
      </c>
      <c r="D27" s="337" t="s">
        <v>128</v>
      </c>
      <c r="E27" s="337" t="s">
        <v>407</v>
      </c>
      <c r="F27" s="337" t="s">
        <v>311</v>
      </c>
      <c r="G27" s="338" t="s">
        <v>129</v>
      </c>
      <c r="H27" s="339"/>
    </row>
    <row r="28" spans="1:8" s="330" customFormat="1" ht="39.75" thickBot="1">
      <c r="A28" s="340" t="s">
        <v>130</v>
      </c>
      <c r="B28" s="341"/>
      <c r="C28" s="341"/>
      <c r="D28" s="341"/>
      <c r="E28" s="341"/>
      <c r="F28" s="341"/>
      <c r="G28" s="342">
        <f>SUM(B28:E28)</f>
        <v>0</v>
      </c>
      <c r="H28" s="339"/>
    </row>
    <row r="29" spans="1:9" s="330" customFormat="1" ht="12.75">
      <c r="A29" s="343"/>
      <c r="B29" s="333" t="s">
        <v>131</v>
      </c>
      <c r="C29" s="333"/>
      <c r="D29" s="333"/>
      <c r="E29" s="333"/>
      <c r="F29" s="333"/>
      <c r="G29" s="333"/>
      <c r="H29" s="333"/>
      <c r="I29" s="339"/>
    </row>
    <row r="30" spans="1:9" s="330" customFormat="1" ht="12.75">
      <c r="A30" s="343"/>
      <c r="B30" s="204" t="s">
        <v>132</v>
      </c>
      <c r="C30" s="333"/>
      <c r="D30" s="333"/>
      <c r="E30" s="333"/>
      <c r="F30" s="333"/>
      <c r="G30" s="333"/>
      <c r="H30" s="333"/>
      <c r="I30" s="339"/>
    </row>
    <row r="31" spans="1:9" s="330" customFormat="1" ht="12.75">
      <c r="A31" s="343"/>
      <c r="B31" s="204" t="s">
        <v>133</v>
      </c>
      <c r="C31" s="333"/>
      <c r="D31" s="333"/>
      <c r="E31" s="333"/>
      <c r="F31" s="333"/>
      <c r="G31" s="333"/>
      <c r="H31" s="333"/>
      <c r="I31" s="339"/>
    </row>
    <row r="32" spans="1:9" s="330" customFormat="1" ht="12.75">
      <c r="A32" s="343"/>
      <c r="B32" s="204" t="s">
        <v>134</v>
      </c>
      <c r="C32" s="333"/>
      <c r="D32" s="333"/>
      <c r="E32" s="333"/>
      <c r="F32" s="333"/>
      <c r="G32" s="333"/>
      <c r="H32" s="333"/>
      <c r="I32" s="339"/>
    </row>
    <row r="33" spans="1:9" s="330" customFormat="1" ht="12.75">
      <c r="A33" s="343"/>
      <c r="B33" s="204" t="s">
        <v>135</v>
      </c>
      <c r="C33" s="333"/>
      <c r="D33" s="333"/>
      <c r="E33" s="333"/>
      <c r="F33" s="333"/>
      <c r="G33" s="333"/>
      <c r="H33" s="333"/>
      <c r="I33" s="339"/>
    </row>
    <row r="34" spans="1:9" s="330" customFormat="1" ht="12.75">
      <c r="A34" s="343"/>
      <c r="B34" s="204"/>
      <c r="C34" s="333"/>
      <c r="D34" s="333"/>
      <c r="E34" s="333"/>
      <c r="F34" s="333"/>
      <c r="G34" s="333"/>
      <c r="H34" s="333"/>
      <c r="I34" s="339"/>
    </row>
    <row r="35" s="330" customFormat="1" ht="12.75">
      <c r="B35" s="330" t="s">
        <v>136</v>
      </c>
    </row>
    <row r="36" spans="2:8" s="330" customFormat="1" ht="39.75" thickBot="1">
      <c r="B36" s="337" t="s">
        <v>408</v>
      </c>
      <c r="C36" s="337" t="s">
        <v>129</v>
      </c>
      <c r="D36" s="333"/>
      <c r="E36" s="333"/>
      <c r="F36" s="333"/>
      <c r="G36" s="333"/>
      <c r="H36" s="339"/>
    </row>
    <row r="37" spans="1:8" s="330" customFormat="1" ht="39.75" thickBot="1">
      <c r="A37" s="340" t="s">
        <v>130</v>
      </c>
      <c r="B37" s="341"/>
      <c r="C37" s="342">
        <f>SUM(B37)</f>
        <v>0</v>
      </c>
      <c r="D37" s="333"/>
      <c r="E37" s="344"/>
      <c r="F37" s="333"/>
      <c r="G37" s="333"/>
      <c r="H37" s="339"/>
    </row>
    <row r="38" spans="1:9" s="330" customFormat="1" ht="12.75">
      <c r="A38" s="343"/>
      <c r="B38" s="333" t="s">
        <v>131</v>
      </c>
      <c r="C38" s="333"/>
      <c r="D38" s="333"/>
      <c r="E38" s="333"/>
      <c r="F38" s="333"/>
      <c r="G38" s="333"/>
      <c r="H38" s="333"/>
      <c r="I38" s="339"/>
    </row>
    <row r="39" spans="1:9" s="330" customFormat="1" ht="12.75">
      <c r="A39" s="343"/>
      <c r="B39" s="204" t="s">
        <v>137</v>
      </c>
      <c r="C39" s="333"/>
      <c r="D39" s="333"/>
      <c r="E39" s="333"/>
      <c r="F39" s="333"/>
      <c r="G39" s="333"/>
      <c r="H39" s="333"/>
      <c r="I39" s="339"/>
    </row>
    <row r="40" spans="1:12" s="300" customFormat="1" ht="12.75">
      <c r="A40" s="336"/>
      <c r="B40" s="336"/>
      <c r="C40" s="336"/>
      <c r="D40" s="336"/>
      <c r="E40" s="336"/>
      <c r="F40" s="336"/>
      <c r="G40" s="336"/>
      <c r="H40" s="336"/>
      <c r="I40" s="336"/>
      <c r="J40" s="336"/>
      <c r="K40" s="336"/>
      <c r="L40" s="336"/>
    </row>
    <row r="41" s="330" customFormat="1" ht="12.75">
      <c r="B41" s="330" t="s">
        <v>138</v>
      </c>
    </row>
    <row r="42" spans="2:8" s="330" customFormat="1" ht="27" thickBot="1">
      <c r="B42" s="337" t="s">
        <v>139</v>
      </c>
      <c r="C42" s="337" t="s">
        <v>129</v>
      </c>
      <c r="D42" s="333"/>
      <c r="E42" s="333"/>
      <c r="F42" s="333"/>
      <c r="G42" s="333"/>
      <c r="H42" s="339"/>
    </row>
    <row r="43" spans="1:8" s="330" customFormat="1" ht="39.75" thickBot="1">
      <c r="A43" s="340" t="s">
        <v>130</v>
      </c>
      <c r="B43" s="341"/>
      <c r="C43" s="342">
        <f>SUM(B43)</f>
        <v>0</v>
      </c>
      <c r="D43" s="333"/>
      <c r="E43" s="344"/>
      <c r="F43" s="333"/>
      <c r="G43" s="333"/>
      <c r="H43" s="339"/>
    </row>
    <row r="44" spans="1:9" s="330" customFormat="1" ht="12.75">
      <c r="A44" s="343"/>
      <c r="B44" s="333" t="s">
        <v>131</v>
      </c>
      <c r="C44" s="333"/>
      <c r="D44" s="333"/>
      <c r="E44" s="333"/>
      <c r="F44" s="333"/>
      <c r="G44" s="333"/>
      <c r="H44" s="333"/>
      <c r="I44" s="339"/>
    </row>
    <row r="45" spans="1:9" s="330" customFormat="1" ht="12.75">
      <c r="A45" s="343"/>
      <c r="B45" s="204" t="s">
        <v>140</v>
      </c>
      <c r="C45" s="333"/>
      <c r="D45" s="333"/>
      <c r="E45" s="333"/>
      <c r="F45" s="333"/>
      <c r="G45" s="333"/>
      <c r="H45" s="333"/>
      <c r="I45" s="339"/>
    </row>
    <row r="46" spans="1:9" s="330" customFormat="1" ht="12.75">
      <c r="A46" s="343"/>
      <c r="B46" s="204" t="s">
        <v>421</v>
      </c>
      <c r="C46" s="333"/>
      <c r="D46" s="333"/>
      <c r="E46" s="333"/>
      <c r="F46" s="333"/>
      <c r="G46" s="333"/>
      <c r="H46" s="333"/>
      <c r="I46" s="339"/>
    </row>
    <row r="47" spans="1:12" s="300" customFormat="1" ht="12.75">
      <c r="A47" s="336"/>
      <c r="B47" s="336"/>
      <c r="C47" s="336"/>
      <c r="D47" s="336"/>
      <c r="E47" s="336"/>
      <c r="F47" s="336"/>
      <c r="G47" s="336"/>
      <c r="H47" s="336"/>
      <c r="I47" s="336"/>
      <c r="J47" s="336"/>
      <c r="K47" s="336"/>
      <c r="L47" s="336"/>
    </row>
    <row r="48" s="330" customFormat="1" ht="12.75">
      <c r="B48" s="330" t="s">
        <v>141</v>
      </c>
    </row>
    <row r="49" spans="2:8" s="330" customFormat="1" ht="53.25" thickBot="1">
      <c r="B49" s="337" t="s">
        <v>422</v>
      </c>
      <c r="C49" s="337" t="s">
        <v>423</v>
      </c>
      <c r="D49" s="337" t="s">
        <v>424</v>
      </c>
      <c r="E49" s="337" t="s">
        <v>129</v>
      </c>
      <c r="F49" s="333"/>
      <c r="G49" s="333"/>
      <c r="H49" s="339"/>
    </row>
    <row r="50" spans="1:8" s="330" customFormat="1" ht="39.75" thickBot="1">
      <c r="A50" s="340" t="s">
        <v>130</v>
      </c>
      <c r="B50" s="341"/>
      <c r="C50" s="341"/>
      <c r="D50" s="341"/>
      <c r="E50" s="342">
        <f>SUM(B50:D50)</f>
        <v>0</v>
      </c>
      <c r="F50" s="333"/>
      <c r="G50" s="333"/>
      <c r="H50" s="339"/>
    </row>
    <row r="51" spans="1:9" s="330" customFormat="1" ht="12.75">
      <c r="A51" s="343"/>
      <c r="B51" s="333" t="s">
        <v>131</v>
      </c>
      <c r="C51" s="333"/>
      <c r="D51" s="333"/>
      <c r="E51" s="333"/>
      <c r="F51" s="333"/>
      <c r="G51" s="333"/>
      <c r="H51" s="333"/>
      <c r="I51" s="339"/>
    </row>
    <row r="52" spans="1:9" s="330" customFormat="1" ht="12.75">
      <c r="A52" s="343"/>
      <c r="B52" s="204" t="s">
        <v>297</v>
      </c>
      <c r="C52" s="333"/>
      <c r="D52" s="333"/>
      <c r="E52" s="333"/>
      <c r="F52" s="333"/>
      <c r="G52" s="333"/>
      <c r="H52" s="333"/>
      <c r="I52" s="339"/>
    </row>
    <row r="53" spans="1:9" s="330" customFormat="1" ht="12.75">
      <c r="A53" s="343"/>
      <c r="B53" s="204" t="s">
        <v>142</v>
      </c>
      <c r="C53" s="333"/>
      <c r="D53" s="333"/>
      <c r="E53" s="333"/>
      <c r="F53" s="333"/>
      <c r="G53" s="333"/>
      <c r="H53" s="333"/>
      <c r="I53" s="339"/>
    </row>
    <row r="54" spans="1:9" s="330" customFormat="1" ht="12.75">
      <c r="A54" s="343"/>
      <c r="B54" s="204" t="s">
        <v>143</v>
      </c>
      <c r="C54" s="333"/>
      <c r="D54" s="333"/>
      <c r="E54" s="333"/>
      <c r="F54" s="333"/>
      <c r="G54" s="333"/>
      <c r="H54" s="333"/>
      <c r="I54" s="339"/>
    </row>
    <row r="55" spans="1:12" s="300" customFormat="1" ht="12.75">
      <c r="A55" s="336"/>
      <c r="B55" s="336"/>
      <c r="C55" s="336"/>
      <c r="D55" s="336"/>
      <c r="E55" s="336"/>
      <c r="F55" s="336"/>
      <c r="G55" s="336"/>
      <c r="H55" s="336"/>
      <c r="I55" s="336"/>
      <c r="J55" s="336"/>
      <c r="K55" s="336"/>
      <c r="L55" s="336"/>
    </row>
    <row r="56" s="330" customFormat="1" ht="12.75">
      <c r="B56" s="330" t="s">
        <v>144</v>
      </c>
    </row>
    <row r="57" spans="2:8" s="330" customFormat="1" ht="39.75" thickBot="1">
      <c r="B57" s="337" t="s">
        <v>145</v>
      </c>
      <c r="C57" s="337" t="s">
        <v>129</v>
      </c>
      <c r="D57" s="333"/>
      <c r="E57" s="333"/>
      <c r="F57" s="333"/>
      <c r="G57" s="333"/>
      <c r="H57" s="339"/>
    </row>
    <row r="58" spans="1:8" s="330" customFormat="1" ht="39.75" thickBot="1">
      <c r="A58" s="340" t="s">
        <v>130</v>
      </c>
      <c r="B58" s="341"/>
      <c r="C58" s="342">
        <f>SUM(B58)</f>
        <v>0</v>
      </c>
      <c r="D58" s="333"/>
      <c r="E58" s="344"/>
      <c r="F58" s="333"/>
      <c r="G58" s="333"/>
      <c r="H58" s="339"/>
    </row>
    <row r="59" spans="1:9" s="330" customFormat="1" ht="12.75">
      <c r="A59" s="343"/>
      <c r="B59" s="333" t="s">
        <v>131</v>
      </c>
      <c r="C59" s="333"/>
      <c r="D59" s="333"/>
      <c r="E59" s="333"/>
      <c r="F59" s="333"/>
      <c r="G59" s="333"/>
      <c r="H59" s="333"/>
      <c r="I59" s="339"/>
    </row>
    <row r="60" s="330" customFormat="1" ht="12" customHeight="1">
      <c r="B60" s="330" t="s">
        <v>146</v>
      </c>
    </row>
    <row r="61" s="330" customFormat="1" ht="12" customHeight="1"/>
    <row r="62" s="330" customFormat="1" ht="12.75">
      <c r="B62" s="330" t="s">
        <v>147</v>
      </c>
    </row>
    <row r="63" spans="2:6" s="330" customFormat="1" ht="39.75" thickBot="1">
      <c r="B63" s="337" t="s">
        <v>425</v>
      </c>
      <c r="C63" s="338" t="s">
        <v>148</v>
      </c>
      <c r="D63" s="337" t="s">
        <v>426</v>
      </c>
      <c r="E63" s="337" t="s">
        <v>129</v>
      </c>
      <c r="F63" s="339"/>
    </row>
    <row r="64" spans="1:6" s="330" customFormat="1" ht="39.75" thickBot="1">
      <c r="A64" s="340" t="s">
        <v>130</v>
      </c>
      <c r="B64" s="345"/>
      <c r="C64" s="346"/>
      <c r="D64" s="346"/>
      <c r="E64" s="342">
        <f>SUM(B64:D64)</f>
        <v>0</v>
      </c>
      <c r="F64" s="339"/>
    </row>
    <row r="65" spans="1:9" s="330" customFormat="1" ht="12.75">
      <c r="A65" s="343"/>
      <c r="B65" s="333" t="s">
        <v>131</v>
      </c>
      <c r="C65" s="333"/>
      <c r="D65" s="333"/>
      <c r="E65" s="333"/>
      <c r="F65" s="333"/>
      <c r="G65" s="333"/>
      <c r="H65" s="333"/>
      <c r="I65" s="339"/>
    </row>
    <row r="66" spans="1:9" s="330" customFormat="1" ht="12.75">
      <c r="A66" s="343"/>
      <c r="B66" s="204" t="s">
        <v>298</v>
      </c>
      <c r="C66" s="333"/>
      <c r="D66" s="333"/>
      <c r="E66" s="333"/>
      <c r="F66" s="333"/>
      <c r="G66" s="333"/>
      <c r="H66" s="333"/>
      <c r="I66" s="339"/>
    </row>
    <row r="67" spans="1:9" s="330" customFormat="1" ht="12.75">
      <c r="A67" s="343"/>
      <c r="B67" s="204" t="s">
        <v>290</v>
      </c>
      <c r="C67" s="333"/>
      <c r="D67" s="333"/>
      <c r="E67" s="333"/>
      <c r="F67" s="333"/>
      <c r="G67" s="333"/>
      <c r="H67" s="333"/>
      <c r="I67" s="339"/>
    </row>
    <row r="68" spans="1:9" s="330" customFormat="1" ht="12.75">
      <c r="A68" s="343"/>
      <c r="B68" s="559" t="s">
        <v>278</v>
      </c>
      <c r="C68" s="560"/>
      <c r="D68" s="560"/>
      <c r="E68" s="560"/>
      <c r="F68" s="560"/>
      <c r="G68" s="333"/>
      <c r="H68" s="333"/>
      <c r="I68" s="339"/>
    </row>
    <row r="69" spans="1:9" s="330" customFormat="1" ht="12.75">
      <c r="A69" s="343"/>
      <c r="B69" s="204"/>
      <c r="C69" s="333"/>
      <c r="D69" s="333"/>
      <c r="E69" s="333"/>
      <c r="F69" s="333"/>
      <c r="G69" s="333"/>
      <c r="H69" s="333"/>
      <c r="I69" s="339"/>
    </row>
    <row r="70" s="330" customFormat="1" ht="12.75">
      <c r="B70" s="330" t="s">
        <v>149</v>
      </c>
    </row>
    <row r="71" spans="2:9" s="330" customFormat="1" ht="53.25" thickBot="1">
      <c r="B71" s="337" t="s">
        <v>427</v>
      </c>
      <c r="C71" s="337" t="s">
        <v>150</v>
      </c>
      <c r="D71" s="337" t="s">
        <v>428</v>
      </c>
      <c r="E71" s="337" t="s">
        <v>129</v>
      </c>
      <c r="F71" s="333"/>
      <c r="G71" s="333"/>
      <c r="H71" s="333"/>
      <c r="I71" s="339"/>
    </row>
    <row r="72" spans="1:9" s="330" customFormat="1" ht="39.75" thickBot="1">
      <c r="A72" s="340" t="s">
        <v>130</v>
      </c>
      <c r="B72" s="341"/>
      <c r="C72" s="341"/>
      <c r="D72" s="341"/>
      <c r="E72" s="342">
        <f>SUM(B72:D72)</f>
        <v>0</v>
      </c>
      <c r="F72" s="333"/>
      <c r="G72" s="333"/>
      <c r="H72" s="333"/>
      <c r="I72" s="339"/>
    </row>
    <row r="73" spans="1:9" s="330" customFormat="1" ht="12.75">
      <c r="A73" s="343"/>
      <c r="B73" s="333" t="s">
        <v>131</v>
      </c>
      <c r="C73" s="333"/>
      <c r="D73" s="333"/>
      <c r="E73" s="333"/>
      <c r="F73" s="333"/>
      <c r="G73" s="333"/>
      <c r="H73" s="333"/>
      <c r="I73" s="339"/>
    </row>
    <row r="74" spans="1:9" s="330" customFormat="1" ht="12.75">
      <c r="A74" s="343"/>
      <c r="B74" s="204" t="s">
        <v>151</v>
      </c>
      <c r="C74" s="333"/>
      <c r="D74" s="333"/>
      <c r="E74" s="333"/>
      <c r="F74" s="333"/>
      <c r="G74" s="333"/>
      <c r="H74" s="333"/>
      <c r="I74" s="339"/>
    </row>
    <row r="75" spans="1:9" s="330" customFormat="1" ht="12.75">
      <c r="A75" s="343"/>
      <c r="B75" s="204" t="s">
        <v>152</v>
      </c>
      <c r="C75" s="333"/>
      <c r="D75" s="333"/>
      <c r="E75" s="333"/>
      <c r="F75" s="333"/>
      <c r="G75" s="333"/>
      <c r="H75" s="333"/>
      <c r="I75" s="339"/>
    </row>
    <row r="76" spans="1:9" s="330" customFormat="1" ht="12.75">
      <c r="A76" s="343"/>
      <c r="B76" s="204" t="s">
        <v>153</v>
      </c>
      <c r="C76" s="333"/>
      <c r="D76" s="333"/>
      <c r="E76" s="333"/>
      <c r="F76" s="333"/>
      <c r="G76" s="333"/>
      <c r="H76" s="333"/>
      <c r="I76" s="339"/>
    </row>
    <row r="77" spans="1:9" s="330" customFormat="1" ht="12.75">
      <c r="A77" s="343"/>
      <c r="B77" s="204"/>
      <c r="C77" s="333"/>
      <c r="D77" s="333"/>
      <c r="E77" s="333"/>
      <c r="F77" s="333"/>
      <c r="G77" s="333"/>
      <c r="H77" s="333"/>
      <c r="I77" s="339"/>
    </row>
    <row r="78" s="330" customFormat="1" ht="12.75">
      <c r="B78" s="330" t="s">
        <v>154</v>
      </c>
    </row>
    <row r="79" spans="2:8" s="330" customFormat="1" ht="27" thickBot="1">
      <c r="B79" s="337" t="s">
        <v>429</v>
      </c>
      <c r="C79" s="337" t="s">
        <v>129</v>
      </c>
      <c r="D79" s="333"/>
      <c r="E79" s="333"/>
      <c r="F79" s="333"/>
      <c r="G79" s="333"/>
      <c r="H79" s="339"/>
    </row>
    <row r="80" spans="1:8" s="330" customFormat="1" ht="39.75" thickBot="1">
      <c r="A80" s="340" t="s">
        <v>130</v>
      </c>
      <c r="B80" s="341"/>
      <c r="C80" s="342">
        <f>SUM(B80)</f>
        <v>0</v>
      </c>
      <c r="D80" s="333"/>
      <c r="E80" s="344"/>
      <c r="F80" s="333"/>
      <c r="G80" s="333"/>
      <c r="H80" s="339"/>
    </row>
    <row r="81" spans="1:9" s="330" customFormat="1" ht="12.75">
      <c r="A81" s="343"/>
      <c r="B81" s="333" t="s">
        <v>131</v>
      </c>
      <c r="C81" s="333"/>
      <c r="D81" s="333"/>
      <c r="E81" s="333"/>
      <c r="F81" s="333"/>
      <c r="G81" s="333"/>
      <c r="H81" s="333"/>
      <c r="I81" s="339"/>
    </row>
    <row r="82" spans="1:9" s="330" customFormat="1" ht="12.75">
      <c r="A82" s="343"/>
      <c r="B82" s="204" t="s">
        <v>155</v>
      </c>
      <c r="C82" s="333"/>
      <c r="D82" s="333"/>
      <c r="E82" s="333"/>
      <c r="F82" s="333"/>
      <c r="G82" s="333"/>
      <c r="H82" s="333"/>
      <c r="I82" s="339"/>
    </row>
    <row r="83" spans="1:9" s="330" customFormat="1" ht="12.75">
      <c r="A83" s="343"/>
      <c r="B83" s="204"/>
      <c r="C83" s="333"/>
      <c r="D83" s="333"/>
      <c r="E83" s="333"/>
      <c r="F83" s="333"/>
      <c r="G83" s="333"/>
      <c r="H83" s="333"/>
      <c r="I83" s="339"/>
    </row>
    <row r="84" spans="1:12" s="300" customFormat="1" ht="12.75">
      <c r="A84" s="336"/>
      <c r="B84" s="336" t="s">
        <v>156</v>
      </c>
      <c r="C84" s="336"/>
      <c r="D84" s="336"/>
      <c r="E84" s="336"/>
      <c r="F84" s="336"/>
      <c r="G84" s="336"/>
      <c r="H84" s="336"/>
      <c r="I84" s="336"/>
      <c r="J84" s="336"/>
      <c r="K84" s="336"/>
      <c r="L84" s="336"/>
    </row>
    <row r="85" spans="1:9" s="300" customFormat="1" ht="52.5">
      <c r="A85" s="347"/>
      <c r="B85" s="348" t="s">
        <v>157</v>
      </c>
      <c r="C85" s="348" t="s">
        <v>158</v>
      </c>
      <c r="D85" s="348" t="s">
        <v>159</v>
      </c>
      <c r="E85" s="348" t="s">
        <v>160</v>
      </c>
      <c r="F85" s="348" t="s">
        <v>161</v>
      </c>
      <c r="G85" s="348" t="s">
        <v>162</v>
      </c>
      <c r="H85" s="348" t="s">
        <v>163</v>
      </c>
      <c r="I85" s="348" t="s">
        <v>164</v>
      </c>
    </row>
    <row r="86" spans="1:9" s="300" customFormat="1" ht="39">
      <c r="A86" s="348" t="s">
        <v>130</v>
      </c>
      <c r="B86" s="349"/>
      <c r="C86" s="349"/>
      <c r="D86" s="349"/>
      <c r="E86" s="349"/>
      <c r="F86" s="349"/>
      <c r="G86" s="349"/>
      <c r="H86" s="349"/>
      <c r="I86" s="349"/>
    </row>
    <row r="87" spans="1:13" s="300" customFormat="1" ht="12.75">
      <c r="A87" s="347"/>
      <c r="B87" s="350"/>
      <c r="C87" s="350"/>
      <c r="D87" s="350"/>
      <c r="E87" s="350"/>
      <c r="F87" s="350"/>
      <c r="G87" s="350"/>
      <c r="H87" s="350"/>
      <c r="I87" s="350"/>
      <c r="J87" s="350"/>
      <c r="K87" s="350"/>
      <c r="L87" s="350"/>
      <c r="M87" s="351"/>
    </row>
    <row r="88" spans="1:13" s="300" customFormat="1" ht="57" customHeight="1" thickBot="1">
      <c r="A88" s="347"/>
      <c r="B88" s="348" t="s">
        <v>317</v>
      </c>
      <c r="C88" s="348" t="s">
        <v>49</v>
      </c>
      <c r="D88" s="352" t="s">
        <v>129</v>
      </c>
      <c r="E88" s="350"/>
      <c r="F88" s="350"/>
      <c r="G88" s="350"/>
      <c r="H88" s="350"/>
      <c r="I88" s="350"/>
      <c r="J88" s="350"/>
      <c r="K88" s="350"/>
      <c r="L88" s="350"/>
      <c r="M88" s="351"/>
    </row>
    <row r="89" spans="1:13" s="300" customFormat="1" ht="49.5" customHeight="1" thickBot="1">
      <c r="A89" s="347"/>
      <c r="B89" s="349"/>
      <c r="C89" s="353"/>
      <c r="D89" s="354">
        <f>B86+C86+D86+E86+F86+G86+H86+I86+B89+C89</f>
        <v>0</v>
      </c>
      <c r="E89" s="350"/>
      <c r="F89" s="350"/>
      <c r="G89" s="350"/>
      <c r="H89" s="350"/>
      <c r="I89" s="350"/>
      <c r="J89" s="350"/>
      <c r="K89" s="350"/>
      <c r="L89" s="350"/>
      <c r="M89" s="351"/>
    </row>
    <row r="90" spans="1:13" s="300" customFormat="1" ht="12.75">
      <c r="A90" s="347"/>
      <c r="B90" s="350"/>
      <c r="C90" s="350"/>
      <c r="D90" s="350"/>
      <c r="E90" s="350"/>
      <c r="F90" s="350"/>
      <c r="G90" s="350"/>
      <c r="H90" s="350"/>
      <c r="I90" s="350"/>
      <c r="J90" s="350"/>
      <c r="K90" s="350"/>
      <c r="L90" s="350"/>
      <c r="M90" s="351"/>
    </row>
    <row r="91" spans="2:10" s="330" customFormat="1" ht="12.75">
      <c r="B91" s="205" t="s">
        <v>165</v>
      </c>
      <c r="C91" s="344"/>
      <c r="D91" s="344"/>
      <c r="E91" s="344"/>
      <c r="F91" s="344"/>
      <c r="G91" s="344"/>
      <c r="H91" s="344"/>
      <c r="I91" s="344"/>
      <c r="J91" s="333"/>
    </row>
    <row r="92" spans="2:10" s="330" customFormat="1" ht="12.75">
      <c r="B92" s="205" t="s">
        <v>166</v>
      </c>
      <c r="C92" s="344"/>
      <c r="D92" s="344"/>
      <c r="E92" s="344"/>
      <c r="F92" s="344"/>
      <c r="G92" s="344"/>
      <c r="H92" s="344"/>
      <c r="I92" s="344"/>
      <c r="J92" s="333"/>
    </row>
    <row r="93" spans="2:10" s="330" customFormat="1" ht="12.75">
      <c r="B93" s="205" t="s">
        <v>167</v>
      </c>
      <c r="C93" s="344"/>
      <c r="D93" s="344"/>
      <c r="E93" s="344"/>
      <c r="F93" s="344"/>
      <c r="G93" s="344"/>
      <c r="H93" s="344"/>
      <c r="I93" s="344"/>
      <c r="J93" s="333"/>
    </row>
    <row r="94" spans="2:10" s="330" customFormat="1" ht="12.75">
      <c r="B94" s="205" t="s">
        <v>168</v>
      </c>
      <c r="C94" s="344"/>
      <c r="D94" s="344"/>
      <c r="E94" s="344"/>
      <c r="F94" s="344"/>
      <c r="G94" s="344"/>
      <c r="H94" s="344"/>
      <c r="I94" s="344"/>
      <c r="J94" s="333"/>
    </row>
    <row r="95" spans="2:10" s="330" customFormat="1" ht="12.75">
      <c r="B95" s="205" t="s">
        <v>169</v>
      </c>
      <c r="C95" s="344"/>
      <c r="D95" s="344"/>
      <c r="E95" s="344"/>
      <c r="F95" s="344"/>
      <c r="G95" s="344"/>
      <c r="H95" s="344"/>
      <c r="I95" s="344"/>
      <c r="J95" s="333"/>
    </row>
    <row r="96" spans="2:10" s="330" customFormat="1" ht="12.75">
      <c r="B96" s="205" t="s">
        <v>170</v>
      </c>
      <c r="C96" s="344"/>
      <c r="D96" s="344"/>
      <c r="E96" s="344"/>
      <c r="F96" s="344"/>
      <c r="G96" s="344"/>
      <c r="H96" s="344"/>
      <c r="I96" s="344"/>
      <c r="J96" s="333"/>
    </row>
    <row r="97" spans="2:10" s="330" customFormat="1" ht="12.75">
      <c r="B97" s="205" t="s">
        <v>171</v>
      </c>
      <c r="C97" s="344"/>
      <c r="D97" s="344"/>
      <c r="E97" s="344"/>
      <c r="F97" s="344"/>
      <c r="G97" s="344"/>
      <c r="H97" s="344"/>
      <c r="I97" s="344"/>
      <c r="J97" s="333"/>
    </row>
    <row r="98" spans="2:10" s="330" customFormat="1" ht="12.75">
      <c r="B98" s="205" t="s">
        <v>299</v>
      </c>
      <c r="C98" s="344"/>
      <c r="D98" s="344"/>
      <c r="E98" s="344"/>
      <c r="F98" s="344"/>
      <c r="G98" s="344"/>
      <c r="H98" s="344"/>
      <c r="I98" s="344"/>
      <c r="J98" s="333"/>
    </row>
    <row r="99" spans="2:10" s="330" customFormat="1" ht="12.75">
      <c r="B99" s="205" t="s">
        <v>300</v>
      </c>
      <c r="C99" s="344"/>
      <c r="D99" s="344"/>
      <c r="E99" s="344"/>
      <c r="F99" s="344"/>
      <c r="G99" s="344"/>
      <c r="H99" s="344"/>
      <c r="I99" s="344"/>
      <c r="J99" s="333"/>
    </row>
    <row r="100" spans="2:10" s="330" customFormat="1" ht="12.75">
      <c r="B100" s="205" t="s">
        <v>301</v>
      </c>
      <c r="C100" s="344"/>
      <c r="D100" s="344"/>
      <c r="E100" s="344"/>
      <c r="F100" s="344"/>
      <c r="G100" s="344"/>
      <c r="H100" s="344"/>
      <c r="I100" s="344"/>
      <c r="J100" s="333"/>
    </row>
    <row r="101" spans="2:10" s="330" customFormat="1" ht="12.75">
      <c r="B101" s="205" t="s">
        <v>294</v>
      </c>
      <c r="C101" s="344"/>
      <c r="D101" s="344"/>
      <c r="E101" s="344"/>
      <c r="F101" s="344"/>
      <c r="G101" s="344"/>
      <c r="H101" s="344"/>
      <c r="I101" s="344"/>
      <c r="J101" s="333"/>
    </row>
    <row r="102" spans="2:10" s="330" customFormat="1" ht="12.75">
      <c r="B102" s="205"/>
      <c r="C102" s="344"/>
      <c r="D102" s="344"/>
      <c r="E102" s="344"/>
      <c r="F102" s="344"/>
      <c r="G102" s="344"/>
      <c r="H102" s="344"/>
      <c r="I102" s="344"/>
      <c r="J102" s="333"/>
    </row>
    <row r="103" s="330" customFormat="1" ht="12.75">
      <c r="B103" s="330" t="s">
        <v>172</v>
      </c>
    </row>
    <row r="104" spans="2:8" s="330" customFormat="1" ht="39.75" thickBot="1">
      <c r="B104" s="337" t="s">
        <v>430</v>
      </c>
      <c r="C104" s="337" t="s">
        <v>431</v>
      </c>
      <c r="D104" s="337" t="s">
        <v>129</v>
      </c>
      <c r="E104" s="333"/>
      <c r="F104" s="333"/>
      <c r="G104" s="333"/>
      <c r="H104" s="339"/>
    </row>
    <row r="105" spans="1:8" s="330" customFormat="1" ht="39.75" thickBot="1">
      <c r="A105" s="340" t="s">
        <v>130</v>
      </c>
      <c r="B105" s="341"/>
      <c r="C105" s="341"/>
      <c r="D105" s="342">
        <f>SUM(B105:C105)</f>
        <v>0</v>
      </c>
      <c r="E105" s="333"/>
      <c r="F105" s="333"/>
      <c r="G105" s="333"/>
      <c r="H105" s="339"/>
    </row>
    <row r="106" spans="1:9" s="330" customFormat="1" ht="12.75">
      <c r="A106" s="343"/>
      <c r="B106" s="333" t="s">
        <v>131</v>
      </c>
      <c r="C106" s="333"/>
      <c r="D106" s="333"/>
      <c r="E106" s="333"/>
      <c r="F106" s="333"/>
      <c r="G106" s="333"/>
      <c r="H106" s="333"/>
      <c r="I106" s="339"/>
    </row>
    <row r="107" spans="1:9" s="330" customFormat="1" ht="12.75">
      <c r="A107" s="343"/>
      <c r="B107" s="204" t="s">
        <v>302</v>
      </c>
      <c r="C107" s="333"/>
      <c r="D107" s="333"/>
      <c r="E107" s="333"/>
      <c r="F107" s="333"/>
      <c r="G107" s="333"/>
      <c r="H107" s="333"/>
      <c r="I107" s="339"/>
    </row>
    <row r="108" spans="1:9" s="330" customFormat="1" ht="12.75">
      <c r="A108" s="343"/>
      <c r="B108" s="204" t="s">
        <v>303</v>
      </c>
      <c r="C108" s="333"/>
      <c r="D108" s="333"/>
      <c r="E108" s="333"/>
      <c r="F108" s="333"/>
      <c r="G108" s="333"/>
      <c r="H108" s="333"/>
      <c r="I108" s="339"/>
    </row>
    <row r="109" s="330" customFormat="1" ht="12.75"/>
    <row r="110" spans="1:3" ht="12.75">
      <c r="A110" s="330"/>
      <c r="B110" s="330" t="s">
        <v>175</v>
      </c>
      <c r="C110" s="330"/>
    </row>
    <row r="111" spans="1:5" ht="39.75" thickBot="1">
      <c r="A111" s="330"/>
      <c r="B111" s="355" t="s">
        <v>295</v>
      </c>
      <c r="C111" s="340" t="s">
        <v>291</v>
      </c>
      <c r="D111" s="452" t="s">
        <v>176</v>
      </c>
      <c r="E111" s="337" t="s">
        <v>129</v>
      </c>
    </row>
    <row r="112" spans="1:5" ht="39.75" thickBot="1">
      <c r="A112" s="356" t="s">
        <v>130</v>
      </c>
      <c r="B112" s="357"/>
      <c r="C112" s="358"/>
      <c r="D112" s="453"/>
      <c r="E112" s="342">
        <f>SUM(B112:D112)</f>
        <v>0</v>
      </c>
    </row>
    <row r="113" spans="1:3" ht="12.75">
      <c r="A113" s="343"/>
      <c r="B113" s="333" t="s">
        <v>131</v>
      </c>
      <c r="C113" s="333"/>
    </row>
    <row r="114" spans="1:9" s="330" customFormat="1" ht="12.75">
      <c r="A114" s="343"/>
      <c r="B114" s="204" t="s">
        <v>304</v>
      </c>
      <c r="C114" s="333"/>
      <c r="D114" s="333"/>
      <c r="E114" s="333"/>
      <c r="F114" s="333"/>
      <c r="G114" s="333"/>
      <c r="H114" s="333"/>
      <c r="I114" s="339"/>
    </row>
    <row r="115" spans="1:3" ht="12.75">
      <c r="A115" s="343"/>
      <c r="B115" s="204" t="s">
        <v>305</v>
      </c>
      <c r="C115" s="333"/>
    </row>
    <row r="118" spans="1:3" s="426" customFormat="1" ht="12.75">
      <c r="A118" s="425"/>
      <c r="B118" s="425" t="s">
        <v>313</v>
      </c>
      <c r="C118" s="425"/>
    </row>
    <row r="119" spans="1:3" s="426" customFormat="1" ht="97.5" customHeight="1" thickBot="1">
      <c r="A119" s="425"/>
      <c r="B119" s="430" t="s">
        <v>314</v>
      </c>
      <c r="C119" s="427" t="s">
        <v>129</v>
      </c>
    </row>
    <row r="120" spans="1:3" s="426" customFormat="1" ht="39.75" thickBot="1">
      <c r="A120" s="431" t="s">
        <v>130</v>
      </c>
      <c r="B120" s="432"/>
      <c r="C120" s="428">
        <f>SUM(B120:B120)</f>
        <v>0</v>
      </c>
    </row>
    <row r="121" spans="1:3" s="426" customFormat="1" ht="12.75">
      <c r="A121" s="332"/>
      <c r="B121" s="429" t="s">
        <v>131</v>
      </c>
      <c r="C121" s="429"/>
    </row>
    <row r="122" s="426" customFormat="1" ht="12.75">
      <c r="B122" s="426" t="s">
        <v>315</v>
      </c>
    </row>
  </sheetData>
  <sheetProtection/>
  <mergeCells count="2">
    <mergeCell ref="G12:H12"/>
    <mergeCell ref="B68:F68"/>
  </mergeCells>
  <printOptions/>
  <pageMargins left="0.38" right="0.3" top="0.64" bottom="0.34" header="0.512" footer="0.2"/>
  <pageSetup fitToHeight="4" horizontalDpi="600" verticalDpi="600" orientation="landscape" paperSize="9" scale="66" r:id="rId1"/>
  <rowBreaks count="3" manualBreakCount="3">
    <brk id="21" max="255" man="1"/>
    <brk id="61" max="255" man="1"/>
    <brk id="102" max="12" man="1"/>
  </rowBreaks>
</worksheet>
</file>

<file path=xl/worksheets/sheet11.xml><?xml version="1.0" encoding="utf-8"?>
<worksheet xmlns="http://schemas.openxmlformats.org/spreadsheetml/2006/main" xmlns:r="http://schemas.openxmlformats.org/officeDocument/2006/relationships">
  <sheetPr>
    <tabColor theme="9" tint="0.39998000860214233"/>
  </sheetPr>
  <dimension ref="A1:M122"/>
  <sheetViews>
    <sheetView view="pageBreakPreview" zoomScale="85" zoomScaleSheetLayoutView="85" zoomScalePageLayoutView="0" workbookViewId="0" topLeftCell="A94">
      <selection activeCell="F107" sqref="F107"/>
    </sheetView>
  </sheetViews>
  <sheetFormatPr defaultColWidth="9.00390625" defaultRowHeight="13.5"/>
  <cols>
    <col min="1" max="1" width="3.75390625" style="336" customWidth="1"/>
    <col min="2" max="13" width="14.375" style="336" customWidth="1"/>
    <col min="14" max="16384" width="9.00390625" style="336" customWidth="1"/>
  </cols>
  <sheetData>
    <row r="1" spans="1:12" s="294" customFormat="1" ht="14.25">
      <c r="A1" s="294" t="s">
        <v>212</v>
      </c>
      <c r="H1" s="295" t="s">
        <v>21</v>
      </c>
      <c r="I1" s="295"/>
      <c r="K1" s="359" t="s">
        <v>213</v>
      </c>
      <c r="L1" s="297"/>
    </row>
    <row r="2" spans="1:12" s="294" customFormat="1" ht="14.25">
      <c r="A2" s="296" t="s">
        <v>200</v>
      </c>
      <c r="K2" s="359"/>
      <c r="L2" s="297"/>
    </row>
    <row r="3" spans="1:13" s="294" customFormat="1" ht="14.25">
      <c r="A3" s="296"/>
      <c r="H3" s="295" t="s">
        <v>179</v>
      </c>
      <c r="I3" s="360"/>
      <c r="K3" s="359"/>
      <c r="L3" s="295" t="s">
        <v>180</v>
      </c>
      <c r="M3" s="360"/>
    </row>
    <row r="4" spans="1:13" s="294" customFormat="1" ht="14.25">
      <c r="A4" s="296"/>
      <c r="I4" s="299"/>
      <c r="K4" s="359"/>
      <c r="L4" s="415"/>
      <c r="M4" s="297"/>
    </row>
    <row r="5" spans="1:13" s="294" customFormat="1" ht="14.25">
      <c r="A5" s="296"/>
      <c r="B5" s="295" t="s">
        <v>108</v>
      </c>
      <c r="C5" s="295"/>
      <c r="K5" s="359"/>
      <c r="L5" s="297"/>
      <c r="M5" s="297"/>
    </row>
    <row r="6" spans="1:13" s="294" customFormat="1" ht="14.25">
      <c r="A6" s="296"/>
      <c r="B6" s="297"/>
      <c r="C6" s="297"/>
      <c r="H6" s="297"/>
      <c r="I6" s="298"/>
      <c r="K6" s="359"/>
      <c r="L6" s="297"/>
      <c r="M6" s="297"/>
    </row>
    <row r="7" spans="9:13" s="300" customFormat="1" ht="15" thickBot="1">
      <c r="I7" s="299" t="s">
        <v>0</v>
      </c>
      <c r="K7" s="361"/>
      <c r="L7" s="416"/>
      <c r="M7" s="299" t="s">
        <v>0</v>
      </c>
    </row>
    <row r="8" spans="1:13" ht="82.5" customHeight="1">
      <c r="A8" s="330"/>
      <c r="B8" s="234" t="s">
        <v>201</v>
      </c>
      <c r="C8" s="234" t="s">
        <v>414</v>
      </c>
      <c r="D8" s="393" t="s">
        <v>415</v>
      </c>
      <c r="E8" s="234" t="s">
        <v>416</v>
      </c>
      <c r="F8" s="330"/>
      <c r="K8" s="417"/>
      <c r="L8" s="362" t="s">
        <v>214</v>
      </c>
      <c r="M8" s="320"/>
    </row>
    <row r="9" spans="1:13" ht="36" customHeight="1" thickBot="1">
      <c r="A9" s="330"/>
      <c r="B9" s="394"/>
      <c r="C9" s="394"/>
      <c r="D9" s="395"/>
      <c r="E9" s="396">
        <f>B9-C9-D9</f>
        <v>0</v>
      </c>
      <c r="F9" s="330"/>
      <c r="K9" s="417"/>
      <c r="L9" s="363"/>
      <c r="M9" s="320"/>
    </row>
    <row r="10" spans="1:13" ht="12.75">
      <c r="A10" s="330"/>
      <c r="B10" s="397"/>
      <c r="C10" s="397"/>
      <c r="D10" s="398"/>
      <c r="E10" s="318"/>
      <c r="F10" s="318"/>
      <c r="K10" s="417"/>
      <c r="L10" s="364"/>
      <c r="M10" s="320"/>
    </row>
    <row r="11" spans="1:13" ht="12.75" customHeight="1" thickBot="1">
      <c r="A11" s="330"/>
      <c r="B11" s="397"/>
      <c r="C11" s="397"/>
      <c r="D11" s="398"/>
      <c r="E11" s="318"/>
      <c r="F11" s="318"/>
      <c r="K11" s="417"/>
      <c r="L11" s="365"/>
      <c r="M11" s="320"/>
    </row>
    <row r="12" spans="1:13" ht="74.25" customHeight="1" thickTop="1">
      <c r="A12" s="330"/>
      <c r="B12" s="397"/>
      <c r="C12" s="397"/>
      <c r="D12" s="399" t="s">
        <v>202</v>
      </c>
      <c r="E12" s="400" t="s">
        <v>417</v>
      </c>
      <c r="F12" s="401" t="s">
        <v>203</v>
      </c>
      <c r="G12" s="558" t="s">
        <v>204</v>
      </c>
      <c r="H12" s="558"/>
      <c r="I12" s="318"/>
      <c r="J12" s="318"/>
      <c r="K12" s="417"/>
      <c r="L12" s="418" t="s">
        <v>215</v>
      </c>
      <c r="M12" s="320"/>
    </row>
    <row r="13" spans="1:13" ht="36" customHeight="1" thickBot="1">
      <c r="A13" s="330"/>
      <c r="B13" s="397"/>
      <c r="C13" s="397"/>
      <c r="D13" s="402"/>
      <c r="E13" s="403">
        <f>+D13-D9</f>
        <v>0</v>
      </c>
      <c r="F13" s="404" t="e">
        <f>IF(IF(E9&lt;E13,E9+D9,E15+(E9-E15)*H19/G19+D9)&gt;D19,D19,IF(E9&lt;E13,E9+D9,E15+(E9-E15)*H19/G19+D9))</f>
        <v>#DIV/0!</v>
      </c>
      <c r="H13" s="398"/>
      <c r="I13" s="318"/>
      <c r="J13" s="318"/>
      <c r="K13" s="417"/>
      <c r="L13" s="317" t="e">
        <f>+F13*L9</f>
        <v>#DIV/0!</v>
      </c>
      <c r="M13" s="320"/>
    </row>
    <row r="14" spans="1:12" ht="57.75" customHeight="1" thickTop="1">
      <c r="A14" s="330"/>
      <c r="B14" s="397"/>
      <c r="C14" s="397"/>
      <c r="D14" s="405" t="s">
        <v>205</v>
      </c>
      <c r="E14" s="406" t="s">
        <v>206</v>
      </c>
      <c r="F14" s="318"/>
      <c r="K14" s="361"/>
      <c r="L14" s="320"/>
    </row>
    <row r="15" spans="1:12" ht="12.75" customHeight="1">
      <c r="A15" s="330"/>
      <c r="B15" s="397"/>
      <c r="C15" s="397"/>
      <c r="D15" s="398"/>
      <c r="E15" s="407">
        <f>IF(E13&gt;0,E13,0)</f>
        <v>0</v>
      </c>
      <c r="F15" s="318"/>
      <c r="K15" s="361"/>
      <c r="L15" s="320"/>
    </row>
    <row r="16" spans="1:12" ht="12.75">
      <c r="A16" s="330"/>
      <c r="B16" s="397"/>
      <c r="C16" s="397"/>
      <c r="D16" s="398"/>
      <c r="E16" s="318"/>
      <c r="F16" s="318"/>
      <c r="K16" s="361"/>
      <c r="L16" s="320"/>
    </row>
    <row r="17" spans="1:12" ht="12.75">
      <c r="A17" s="330"/>
      <c r="B17" s="304" t="s">
        <v>117</v>
      </c>
      <c r="C17" s="397"/>
      <c r="D17" s="398"/>
      <c r="E17" s="318"/>
      <c r="F17" s="318"/>
      <c r="K17" s="361"/>
      <c r="L17" s="320"/>
    </row>
    <row r="18" spans="1:12" ht="67.5" customHeight="1">
      <c r="A18" s="330"/>
      <c r="B18" s="408" t="s">
        <v>207</v>
      </c>
      <c r="C18" s="393" t="s">
        <v>208</v>
      </c>
      <c r="D18" s="409" t="s">
        <v>209</v>
      </c>
      <c r="E18" s="202" t="s">
        <v>122</v>
      </c>
      <c r="F18" s="202" t="s">
        <v>399</v>
      </c>
      <c r="G18" s="234" t="s">
        <v>418</v>
      </c>
      <c r="H18" s="234" t="s">
        <v>419</v>
      </c>
      <c r="K18" s="361"/>
      <c r="L18" s="320"/>
    </row>
    <row r="19" spans="1:12" ht="36" customHeight="1">
      <c r="A19" s="330"/>
      <c r="B19" s="410"/>
      <c r="C19" s="411"/>
      <c r="D19" s="412"/>
      <c r="E19" s="306"/>
      <c r="F19" s="306"/>
      <c r="G19" s="413">
        <f>(B19-C19)-D13-F19</f>
        <v>0</v>
      </c>
      <c r="H19" s="413">
        <f>D19-E19-D13</f>
        <v>0</v>
      </c>
      <c r="K19" s="361"/>
      <c r="L19" s="320"/>
    </row>
    <row r="20" spans="1:12" ht="70.5" customHeight="1">
      <c r="A20" s="330"/>
      <c r="B20" s="397"/>
      <c r="C20" s="397"/>
      <c r="D20" s="398"/>
      <c r="E20" s="328" t="s">
        <v>402</v>
      </c>
      <c r="F20" s="328" t="s">
        <v>288</v>
      </c>
      <c r="G20" s="318"/>
      <c r="K20" s="361"/>
      <c r="L20" s="320"/>
    </row>
    <row r="21" spans="1:12" ht="14.25">
      <c r="A21" s="330"/>
      <c r="B21" s="397"/>
      <c r="C21" s="397"/>
      <c r="D21" s="398"/>
      <c r="E21" s="414"/>
      <c r="F21" s="414"/>
      <c r="K21" s="361"/>
      <c r="L21" s="320"/>
    </row>
    <row r="22" spans="1:12" ht="12.75">
      <c r="A22" s="336" t="s">
        <v>306</v>
      </c>
      <c r="K22" s="320"/>
      <c r="L22" s="320"/>
    </row>
    <row r="23" spans="1:13" s="330" customFormat="1" ht="12.75">
      <c r="A23" s="330" t="s">
        <v>404</v>
      </c>
      <c r="B23" s="331"/>
      <c r="C23" s="332"/>
      <c r="D23" s="334"/>
      <c r="E23" s="332"/>
      <c r="F23" s="332"/>
      <c r="G23" s="332"/>
      <c r="K23" s="320"/>
      <c r="L23" s="320"/>
      <c r="M23" s="335" t="s">
        <v>0</v>
      </c>
    </row>
    <row r="24" spans="1:12" s="300" customFormat="1" ht="12.75">
      <c r="A24" s="336" t="s">
        <v>211</v>
      </c>
      <c r="B24" s="336"/>
      <c r="C24" s="336"/>
      <c r="D24" s="336"/>
      <c r="E24" s="336"/>
      <c r="F24" s="336"/>
      <c r="G24" s="336"/>
      <c r="H24" s="336"/>
      <c r="I24" s="336"/>
      <c r="J24" s="336"/>
      <c r="K24" s="320"/>
      <c r="L24" s="320"/>
    </row>
    <row r="25" ht="12.75">
      <c r="M25" s="300"/>
    </row>
    <row r="26" s="330" customFormat="1" ht="12.75">
      <c r="B26" s="205" t="s">
        <v>405</v>
      </c>
    </row>
    <row r="27" spans="2:8" s="330" customFormat="1" ht="66" thickBot="1">
      <c r="B27" s="337" t="s">
        <v>406</v>
      </c>
      <c r="C27" s="337" t="s">
        <v>127</v>
      </c>
      <c r="D27" s="337" t="s">
        <v>128</v>
      </c>
      <c r="E27" s="337" t="s">
        <v>407</v>
      </c>
      <c r="F27" s="337" t="s">
        <v>311</v>
      </c>
      <c r="G27" s="338" t="s">
        <v>129</v>
      </c>
      <c r="H27" s="339"/>
    </row>
    <row r="28" spans="1:8" s="330" customFormat="1" ht="39.75" thickBot="1">
      <c r="A28" s="340" t="s">
        <v>130</v>
      </c>
      <c r="B28" s="341"/>
      <c r="C28" s="341"/>
      <c r="D28" s="341"/>
      <c r="E28" s="341"/>
      <c r="F28" s="341"/>
      <c r="G28" s="342">
        <f>SUM(B28:E28)</f>
        <v>0</v>
      </c>
      <c r="H28" s="339"/>
    </row>
    <row r="29" spans="1:9" s="330" customFormat="1" ht="12.75">
      <c r="A29" s="343"/>
      <c r="B29" s="333" t="s">
        <v>131</v>
      </c>
      <c r="C29" s="333"/>
      <c r="D29" s="333"/>
      <c r="E29" s="333"/>
      <c r="F29" s="333"/>
      <c r="G29" s="333"/>
      <c r="H29" s="333"/>
      <c r="I29" s="339"/>
    </row>
    <row r="30" spans="1:9" s="330" customFormat="1" ht="12.75">
      <c r="A30" s="343"/>
      <c r="B30" s="204" t="s">
        <v>132</v>
      </c>
      <c r="C30" s="333"/>
      <c r="D30" s="333"/>
      <c r="E30" s="333"/>
      <c r="F30" s="333"/>
      <c r="G30" s="333"/>
      <c r="H30" s="333"/>
      <c r="I30" s="339"/>
    </row>
    <row r="31" spans="1:9" s="330" customFormat="1" ht="12.75">
      <c r="A31" s="343"/>
      <c r="B31" s="204" t="s">
        <v>133</v>
      </c>
      <c r="C31" s="333"/>
      <c r="D31" s="333"/>
      <c r="E31" s="333"/>
      <c r="F31" s="333"/>
      <c r="G31" s="333"/>
      <c r="H31" s="333"/>
      <c r="I31" s="339"/>
    </row>
    <row r="32" spans="1:9" s="330" customFormat="1" ht="12.75">
      <c r="A32" s="343"/>
      <c r="B32" s="204" t="s">
        <v>134</v>
      </c>
      <c r="C32" s="333"/>
      <c r="D32" s="333"/>
      <c r="E32" s="333"/>
      <c r="F32" s="333"/>
      <c r="G32" s="333"/>
      <c r="H32" s="333"/>
      <c r="I32" s="339"/>
    </row>
    <row r="33" spans="1:9" s="330" customFormat="1" ht="12.75">
      <c r="A33" s="343"/>
      <c r="B33" s="204" t="s">
        <v>135</v>
      </c>
      <c r="C33" s="333"/>
      <c r="D33" s="333"/>
      <c r="E33" s="333"/>
      <c r="F33" s="333"/>
      <c r="G33" s="333"/>
      <c r="H33" s="333"/>
      <c r="I33" s="339"/>
    </row>
    <row r="34" spans="1:9" s="330" customFormat="1" ht="12.75">
      <c r="A34" s="343"/>
      <c r="B34" s="204"/>
      <c r="C34" s="333"/>
      <c r="D34" s="333"/>
      <c r="E34" s="333"/>
      <c r="F34" s="333"/>
      <c r="G34" s="333"/>
      <c r="H34" s="333"/>
      <c r="I34" s="339"/>
    </row>
    <row r="35" s="330" customFormat="1" ht="12.75">
      <c r="B35" s="330" t="s">
        <v>136</v>
      </c>
    </row>
    <row r="36" spans="2:8" s="330" customFormat="1" ht="39.75" thickBot="1">
      <c r="B36" s="337" t="s">
        <v>408</v>
      </c>
      <c r="C36" s="337" t="s">
        <v>129</v>
      </c>
      <c r="D36" s="333"/>
      <c r="E36" s="333"/>
      <c r="F36" s="333"/>
      <c r="G36" s="333"/>
      <c r="H36" s="339"/>
    </row>
    <row r="37" spans="1:8" s="330" customFormat="1" ht="39.75" thickBot="1">
      <c r="A37" s="340" t="s">
        <v>130</v>
      </c>
      <c r="B37" s="341"/>
      <c r="C37" s="342">
        <f>SUM(B37)</f>
        <v>0</v>
      </c>
      <c r="D37" s="333"/>
      <c r="E37" s="344"/>
      <c r="F37" s="333"/>
      <c r="G37" s="333"/>
      <c r="H37" s="339"/>
    </row>
    <row r="38" spans="1:9" s="330" customFormat="1" ht="12.75">
      <c r="A38" s="343"/>
      <c r="B38" s="333" t="s">
        <v>131</v>
      </c>
      <c r="C38" s="333"/>
      <c r="D38" s="333"/>
      <c r="E38" s="333"/>
      <c r="F38" s="333"/>
      <c r="G38" s="333"/>
      <c r="H38" s="333"/>
      <c r="I38" s="339"/>
    </row>
    <row r="39" spans="1:9" s="330" customFormat="1" ht="12.75">
      <c r="A39" s="343"/>
      <c r="B39" s="204" t="s">
        <v>137</v>
      </c>
      <c r="C39" s="333"/>
      <c r="D39" s="333"/>
      <c r="E39" s="333"/>
      <c r="F39" s="333"/>
      <c r="G39" s="333"/>
      <c r="H39" s="333"/>
      <c r="I39" s="339"/>
    </row>
    <row r="40" spans="1:12" s="300" customFormat="1" ht="12.75">
      <c r="A40" s="336"/>
      <c r="B40" s="336"/>
      <c r="C40" s="336"/>
      <c r="D40" s="336"/>
      <c r="E40" s="336"/>
      <c r="F40" s="336"/>
      <c r="G40" s="336"/>
      <c r="H40" s="336"/>
      <c r="I40" s="336"/>
      <c r="J40" s="336"/>
      <c r="K40" s="336"/>
      <c r="L40" s="336"/>
    </row>
    <row r="41" s="330" customFormat="1" ht="12.75">
      <c r="B41" s="330" t="s">
        <v>138</v>
      </c>
    </row>
    <row r="42" spans="2:8" s="330" customFormat="1" ht="27" thickBot="1">
      <c r="B42" s="337" t="s">
        <v>139</v>
      </c>
      <c r="C42" s="337" t="s">
        <v>129</v>
      </c>
      <c r="D42" s="333"/>
      <c r="E42" s="333"/>
      <c r="F42" s="333"/>
      <c r="G42" s="333"/>
      <c r="H42" s="339"/>
    </row>
    <row r="43" spans="1:8" s="330" customFormat="1" ht="39.75" thickBot="1">
      <c r="A43" s="340" t="s">
        <v>130</v>
      </c>
      <c r="B43" s="341"/>
      <c r="C43" s="342">
        <f>SUM(B43)</f>
        <v>0</v>
      </c>
      <c r="D43" s="333"/>
      <c r="E43" s="344"/>
      <c r="F43" s="333"/>
      <c r="G43" s="333"/>
      <c r="H43" s="339"/>
    </row>
    <row r="44" spans="1:9" s="330" customFormat="1" ht="12.75">
      <c r="A44" s="343"/>
      <c r="B44" s="333" t="s">
        <v>131</v>
      </c>
      <c r="C44" s="333"/>
      <c r="D44" s="333"/>
      <c r="E44" s="333"/>
      <c r="F44" s="333"/>
      <c r="G44" s="333"/>
      <c r="H44" s="333"/>
      <c r="I44" s="339"/>
    </row>
    <row r="45" spans="1:9" s="330" customFormat="1" ht="12.75">
      <c r="A45" s="343"/>
      <c r="B45" s="204" t="s">
        <v>140</v>
      </c>
      <c r="C45" s="333"/>
      <c r="D45" s="333"/>
      <c r="E45" s="333"/>
      <c r="F45" s="333"/>
      <c r="G45" s="333"/>
      <c r="H45" s="333"/>
      <c r="I45" s="339"/>
    </row>
    <row r="46" spans="1:9" s="330" customFormat="1" ht="12.75">
      <c r="A46" s="343"/>
      <c r="B46" s="204" t="s">
        <v>421</v>
      </c>
      <c r="C46" s="333"/>
      <c r="D46" s="333"/>
      <c r="E46" s="333"/>
      <c r="F46" s="333"/>
      <c r="G46" s="333"/>
      <c r="H46" s="333"/>
      <c r="I46" s="339"/>
    </row>
    <row r="47" spans="1:12" s="300" customFormat="1" ht="12.75">
      <c r="A47" s="336"/>
      <c r="B47" s="336"/>
      <c r="C47" s="336"/>
      <c r="D47" s="336"/>
      <c r="E47" s="336"/>
      <c r="F47" s="336"/>
      <c r="G47" s="336"/>
      <c r="H47" s="336"/>
      <c r="I47" s="336"/>
      <c r="J47" s="336"/>
      <c r="K47" s="336"/>
      <c r="L47" s="336"/>
    </row>
    <row r="48" s="330" customFormat="1" ht="12.75">
      <c r="B48" s="330" t="s">
        <v>141</v>
      </c>
    </row>
    <row r="49" spans="2:8" s="330" customFormat="1" ht="53.25" thickBot="1">
      <c r="B49" s="337" t="s">
        <v>422</v>
      </c>
      <c r="C49" s="337" t="s">
        <v>423</v>
      </c>
      <c r="D49" s="337" t="s">
        <v>424</v>
      </c>
      <c r="E49" s="337" t="s">
        <v>129</v>
      </c>
      <c r="F49" s="333"/>
      <c r="G49" s="333"/>
      <c r="H49" s="339"/>
    </row>
    <row r="50" spans="1:8" s="330" customFormat="1" ht="39.75" thickBot="1">
      <c r="A50" s="340" t="s">
        <v>130</v>
      </c>
      <c r="B50" s="341"/>
      <c r="C50" s="341"/>
      <c r="D50" s="341"/>
      <c r="E50" s="342">
        <f>SUM(B50:D50)</f>
        <v>0</v>
      </c>
      <c r="F50" s="333"/>
      <c r="G50" s="333"/>
      <c r="H50" s="339"/>
    </row>
    <row r="51" spans="1:9" s="330" customFormat="1" ht="12.75">
      <c r="A51" s="343"/>
      <c r="B51" s="333" t="s">
        <v>131</v>
      </c>
      <c r="C51" s="333"/>
      <c r="D51" s="333"/>
      <c r="E51" s="333"/>
      <c r="F51" s="333"/>
      <c r="G51" s="333"/>
      <c r="H51" s="333"/>
      <c r="I51" s="339"/>
    </row>
    <row r="52" spans="1:9" s="330" customFormat="1" ht="12.75">
      <c r="A52" s="343"/>
      <c r="B52" s="204" t="s">
        <v>297</v>
      </c>
      <c r="C52" s="333"/>
      <c r="D52" s="333"/>
      <c r="E52" s="333"/>
      <c r="F52" s="333"/>
      <c r="G52" s="333"/>
      <c r="H52" s="333"/>
      <c r="I52" s="339"/>
    </row>
    <row r="53" spans="1:9" s="330" customFormat="1" ht="12.75">
      <c r="A53" s="343"/>
      <c r="B53" s="204" t="s">
        <v>142</v>
      </c>
      <c r="C53" s="333"/>
      <c r="D53" s="333"/>
      <c r="E53" s="333"/>
      <c r="F53" s="333"/>
      <c r="G53" s="333"/>
      <c r="H53" s="333"/>
      <c r="I53" s="339"/>
    </row>
    <row r="54" spans="1:9" s="330" customFormat="1" ht="12.75">
      <c r="A54" s="343"/>
      <c r="B54" s="204" t="s">
        <v>143</v>
      </c>
      <c r="C54" s="333"/>
      <c r="D54" s="333"/>
      <c r="E54" s="333"/>
      <c r="F54" s="333"/>
      <c r="G54" s="333"/>
      <c r="H54" s="333"/>
      <c r="I54" s="339"/>
    </row>
    <row r="55" spans="1:12" s="300" customFormat="1" ht="12.75">
      <c r="A55" s="336"/>
      <c r="B55" s="336"/>
      <c r="C55" s="336"/>
      <c r="D55" s="336"/>
      <c r="E55" s="336"/>
      <c r="F55" s="336"/>
      <c r="G55" s="336"/>
      <c r="H55" s="336"/>
      <c r="I55" s="336"/>
      <c r="J55" s="336"/>
      <c r="K55" s="336"/>
      <c r="L55" s="336"/>
    </row>
    <row r="56" s="330" customFormat="1" ht="12.75">
      <c r="B56" s="330" t="s">
        <v>144</v>
      </c>
    </row>
    <row r="57" spans="2:8" s="330" customFormat="1" ht="39.75" thickBot="1">
      <c r="B57" s="337" t="s">
        <v>145</v>
      </c>
      <c r="C57" s="337" t="s">
        <v>129</v>
      </c>
      <c r="D57" s="333"/>
      <c r="E57" s="333"/>
      <c r="F57" s="333"/>
      <c r="G57" s="333"/>
      <c r="H57" s="339"/>
    </row>
    <row r="58" spans="1:8" s="330" customFormat="1" ht="39.75" thickBot="1">
      <c r="A58" s="340" t="s">
        <v>130</v>
      </c>
      <c r="B58" s="341"/>
      <c r="C58" s="342">
        <f>SUM(B58)</f>
        <v>0</v>
      </c>
      <c r="D58" s="333"/>
      <c r="E58" s="344"/>
      <c r="F58" s="333"/>
      <c r="G58" s="333"/>
      <c r="H58" s="339"/>
    </row>
    <row r="59" spans="1:9" s="330" customFormat="1" ht="12.75">
      <c r="A59" s="343"/>
      <c r="B59" s="333" t="s">
        <v>131</v>
      </c>
      <c r="C59" s="333"/>
      <c r="D59" s="333"/>
      <c r="E59" s="333"/>
      <c r="F59" s="333"/>
      <c r="G59" s="333"/>
      <c r="H59" s="333"/>
      <c r="I59" s="339"/>
    </row>
    <row r="60" s="330" customFormat="1" ht="12" customHeight="1">
      <c r="B60" s="330" t="s">
        <v>146</v>
      </c>
    </row>
    <row r="61" s="330" customFormat="1" ht="12" customHeight="1"/>
    <row r="62" s="330" customFormat="1" ht="12.75">
      <c r="B62" s="330" t="s">
        <v>147</v>
      </c>
    </row>
    <row r="63" spans="2:6" s="330" customFormat="1" ht="39.75" thickBot="1">
      <c r="B63" s="337" t="s">
        <v>425</v>
      </c>
      <c r="C63" s="338" t="s">
        <v>148</v>
      </c>
      <c r="D63" s="337" t="s">
        <v>426</v>
      </c>
      <c r="E63" s="337" t="s">
        <v>129</v>
      </c>
      <c r="F63" s="339"/>
    </row>
    <row r="64" spans="1:6" s="330" customFormat="1" ht="39.75" thickBot="1">
      <c r="A64" s="340" t="s">
        <v>130</v>
      </c>
      <c r="B64" s="345"/>
      <c r="C64" s="346"/>
      <c r="D64" s="346"/>
      <c r="E64" s="342">
        <f>SUM(B64:D64)</f>
        <v>0</v>
      </c>
      <c r="F64" s="339"/>
    </row>
    <row r="65" spans="1:9" s="330" customFormat="1" ht="12.75">
      <c r="A65" s="343"/>
      <c r="B65" s="333" t="s">
        <v>131</v>
      </c>
      <c r="C65" s="333"/>
      <c r="D65" s="333"/>
      <c r="E65" s="333"/>
      <c r="F65" s="333"/>
      <c r="G65" s="333"/>
      <c r="H65" s="333"/>
      <c r="I65" s="339"/>
    </row>
    <row r="66" spans="1:9" s="330" customFormat="1" ht="12.75">
      <c r="A66" s="343"/>
      <c r="B66" s="204" t="s">
        <v>298</v>
      </c>
      <c r="C66" s="333"/>
      <c r="D66" s="333"/>
      <c r="E66" s="333"/>
      <c r="F66" s="333"/>
      <c r="G66" s="333"/>
      <c r="H66" s="333"/>
      <c r="I66" s="339"/>
    </row>
    <row r="67" spans="1:9" s="330" customFormat="1" ht="12.75">
      <c r="A67" s="343"/>
      <c r="B67" s="204" t="s">
        <v>290</v>
      </c>
      <c r="C67" s="333"/>
      <c r="D67" s="333"/>
      <c r="E67" s="333"/>
      <c r="F67" s="333"/>
      <c r="G67" s="333"/>
      <c r="H67" s="333"/>
      <c r="I67" s="339"/>
    </row>
    <row r="68" spans="1:9" s="330" customFormat="1" ht="12.75">
      <c r="A68" s="343"/>
      <c r="B68" s="556" t="s">
        <v>278</v>
      </c>
      <c r="C68" s="557"/>
      <c r="D68" s="557"/>
      <c r="E68" s="557"/>
      <c r="F68" s="557"/>
      <c r="G68" s="333"/>
      <c r="H68" s="333"/>
      <c r="I68" s="339"/>
    </row>
    <row r="69" spans="1:9" s="330" customFormat="1" ht="12.75">
      <c r="A69" s="343"/>
      <c r="B69" s="204"/>
      <c r="C69" s="333"/>
      <c r="D69" s="333"/>
      <c r="E69" s="333"/>
      <c r="F69" s="333"/>
      <c r="G69" s="333"/>
      <c r="H69" s="333"/>
      <c r="I69" s="339"/>
    </row>
    <row r="70" s="330" customFormat="1" ht="12.75">
      <c r="B70" s="330" t="s">
        <v>149</v>
      </c>
    </row>
    <row r="71" spans="2:9" s="330" customFormat="1" ht="53.25" thickBot="1">
      <c r="B71" s="337" t="s">
        <v>427</v>
      </c>
      <c r="C71" s="337" t="s">
        <v>150</v>
      </c>
      <c r="D71" s="337" t="s">
        <v>428</v>
      </c>
      <c r="E71" s="337" t="s">
        <v>129</v>
      </c>
      <c r="F71" s="333"/>
      <c r="G71" s="333"/>
      <c r="H71" s="333"/>
      <c r="I71" s="339"/>
    </row>
    <row r="72" spans="1:9" s="330" customFormat="1" ht="39.75" thickBot="1">
      <c r="A72" s="340" t="s">
        <v>130</v>
      </c>
      <c r="B72" s="341"/>
      <c r="C72" s="341"/>
      <c r="D72" s="341"/>
      <c r="E72" s="342">
        <f>SUM(B72:D72)</f>
        <v>0</v>
      </c>
      <c r="F72" s="333"/>
      <c r="G72" s="333"/>
      <c r="H72" s="333"/>
      <c r="I72" s="339"/>
    </row>
    <row r="73" spans="1:9" s="330" customFormat="1" ht="12.75">
      <c r="A73" s="343"/>
      <c r="B73" s="333" t="s">
        <v>131</v>
      </c>
      <c r="C73" s="333"/>
      <c r="D73" s="333"/>
      <c r="E73" s="333"/>
      <c r="F73" s="333"/>
      <c r="G73" s="333"/>
      <c r="H73" s="333"/>
      <c r="I73" s="339"/>
    </row>
    <row r="74" spans="1:9" s="330" customFormat="1" ht="12.75">
      <c r="A74" s="343"/>
      <c r="B74" s="204" t="s">
        <v>151</v>
      </c>
      <c r="C74" s="333"/>
      <c r="D74" s="333"/>
      <c r="E74" s="333"/>
      <c r="F74" s="333"/>
      <c r="G74" s="333"/>
      <c r="H74" s="333"/>
      <c r="I74" s="339"/>
    </row>
    <row r="75" spans="1:9" s="330" customFormat="1" ht="12.75">
      <c r="A75" s="343"/>
      <c r="B75" s="204" t="s">
        <v>152</v>
      </c>
      <c r="C75" s="333"/>
      <c r="D75" s="333"/>
      <c r="E75" s="333"/>
      <c r="F75" s="333"/>
      <c r="G75" s="333"/>
      <c r="H75" s="333"/>
      <c r="I75" s="339"/>
    </row>
    <row r="76" spans="1:9" s="330" customFormat="1" ht="12.75">
      <c r="A76" s="343"/>
      <c r="B76" s="204" t="s">
        <v>153</v>
      </c>
      <c r="C76" s="333"/>
      <c r="D76" s="333"/>
      <c r="E76" s="333"/>
      <c r="F76" s="333"/>
      <c r="G76" s="333"/>
      <c r="H76" s="333"/>
      <c r="I76" s="339"/>
    </row>
    <row r="77" spans="1:9" s="330" customFormat="1" ht="12.75">
      <c r="A77" s="343"/>
      <c r="B77" s="204"/>
      <c r="C77" s="333"/>
      <c r="D77" s="333"/>
      <c r="E77" s="333"/>
      <c r="F77" s="333"/>
      <c r="G77" s="333"/>
      <c r="H77" s="333"/>
      <c r="I77" s="339"/>
    </row>
    <row r="78" s="330" customFormat="1" ht="12.75">
      <c r="B78" s="330" t="s">
        <v>154</v>
      </c>
    </row>
    <row r="79" spans="2:8" s="330" customFormat="1" ht="27" thickBot="1">
      <c r="B79" s="337" t="s">
        <v>429</v>
      </c>
      <c r="C79" s="337" t="s">
        <v>129</v>
      </c>
      <c r="D79" s="333"/>
      <c r="E79" s="333"/>
      <c r="F79" s="333"/>
      <c r="G79" s="333"/>
      <c r="H79" s="339"/>
    </row>
    <row r="80" spans="1:8" s="330" customFormat="1" ht="39.75" thickBot="1">
      <c r="A80" s="340" t="s">
        <v>130</v>
      </c>
      <c r="B80" s="341"/>
      <c r="C80" s="342">
        <f>SUM(B80)</f>
        <v>0</v>
      </c>
      <c r="D80" s="333"/>
      <c r="E80" s="344"/>
      <c r="F80" s="333"/>
      <c r="G80" s="333"/>
      <c r="H80" s="339"/>
    </row>
    <row r="81" spans="1:9" s="330" customFormat="1" ht="12.75">
      <c r="A81" s="343"/>
      <c r="B81" s="333" t="s">
        <v>131</v>
      </c>
      <c r="C81" s="333"/>
      <c r="D81" s="333"/>
      <c r="E81" s="333"/>
      <c r="F81" s="333"/>
      <c r="G81" s="333"/>
      <c r="H81" s="333"/>
      <c r="I81" s="339"/>
    </row>
    <row r="82" spans="1:9" s="330" customFormat="1" ht="12.75">
      <c r="A82" s="343"/>
      <c r="B82" s="204" t="s">
        <v>155</v>
      </c>
      <c r="C82" s="333"/>
      <c r="D82" s="333"/>
      <c r="E82" s="333"/>
      <c r="F82" s="333"/>
      <c r="G82" s="333"/>
      <c r="H82" s="333"/>
      <c r="I82" s="339"/>
    </row>
    <row r="83" spans="1:9" s="330" customFormat="1" ht="12.75">
      <c r="A83" s="343"/>
      <c r="B83" s="204"/>
      <c r="C83" s="333"/>
      <c r="D83" s="333"/>
      <c r="E83" s="333"/>
      <c r="F83" s="333"/>
      <c r="G83" s="333"/>
      <c r="H83" s="333"/>
      <c r="I83" s="339"/>
    </row>
    <row r="84" spans="1:12" s="300" customFormat="1" ht="12.75">
      <c r="A84" s="336"/>
      <c r="B84" s="336" t="s">
        <v>156</v>
      </c>
      <c r="C84" s="336"/>
      <c r="D84" s="336"/>
      <c r="E84" s="336"/>
      <c r="F84" s="336"/>
      <c r="G84" s="336"/>
      <c r="H84" s="336"/>
      <c r="I84" s="336"/>
      <c r="J84" s="336"/>
      <c r="K84" s="336"/>
      <c r="L84" s="336"/>
    </row>
    <row r="85" spans="1:9" s="300" customFormat="1" ht="52.5">
      <c r="A85" s="347"/>
      <c r="B85" s="348" t="s">
        <v>157</v>
      </c>
      <c r="C85" s="348" t="s">
        <v>158</v>
      </c>
      <c r="D85" s="348" t="s">
        <v>159</v>
      </c>
      <c r="E85" s="348" t="s">
        <v>160</v>
      </c>
      <c r="F85" s="348" t="s">
        <v>161</v>
      </c>
      <c r="G85" s="348" t="s">
        <v>162</v>
      </c>
      <c r="H85" s="348" t="s">
        <v>163</v>
      </c>
      <c r="I85" s="348" t="s">
        <v>164</v>
      </c>
    </row>
    <row r="86" spans="1:9" s="300" customFormat="1" ht="39">
      <c r="A86" s="348" t="s">
        <v>130</v>
      </c>
      <c r="B86" s="349"/>
      <c r="C86" s="349"/>
      <c r="D86" s="349"/>
      <c r="E86" s="349"/>
      <c r="F86" s="349"/>
      <c r="G86" s="349"/>
      <c r="H86" s="349"/>
      <c r="I86" s="349"/>
    </row>
    <row r="87" spans="1:13" s="300" customFormat="1" ht="12.75">
      <c r="A87" s="347"/>
      <c r="B87" s="350"/>
      <c r="C87" s="350"/>
      <c r="D87" s="350"/>
      <c r="E87" s="350"/>
      <c r="F87" s="350"/>
      <c r="G87" s="350"/>
      <c r="H87" s="350"/>
      <c r="I87" s="350"/>
      <c r="J87" s="350"/>
      <c r="K87" s="350"/>
      <c r="L87" s="350"/>
      <c r="M87" s="351"/>
    </row>
    <row r="88" spans="1:13" s="300" customFormat="1" ht="57" customHeight="1" thickBot="1">
      <c r="A88" s="347"/>
      <c r="B88" s="348" t="s">
        <v>317</v>
      </c>
      <c r="C88" s="348" t="s">
        <v>49</v>
      </c>
      <c r="D88" s="352" t="s">
        <v>129</v>
      </c>
      <c r="E88" s="350"/>
      <c r="F88" s="350"/>
      <c r="G88" s="350"/>
      <c r="H88" s="350"/>
      <c r="I88" s="350"/>
      <c r="J88" s="350"/>
      <c r="K88" s="350"/>
      <c r="L88" s="350"/>
      <c r="M88" s="351"/>
    </row>
    <row r="89" spans="1:13" s="300" customFormat="1" ht="49.5" customHeight="1" thickBot="1">
      <c r="A89" s="347"/>
      <c r="B89" s="349"/>
      <c r="C89" s="353"/>
      <c r="D89" s="354">
        <f>B86+C86+D86+E86+F86+G86+H86+I86+B89+C89</f>
        <v>0</v>
      </c>
      <c r="E89" s="350"/>
      <c r="F89" s="350"/>
      <c r="G89" s="350"/>
      <c r="H89" s="350"/>
      <c r="I89" s="350"/>
      <c r="J89" s="350"/>
      <c r="K89" s="350"/>
      <c r="L89" s="350"/>
      <c r="M89" s="351"/>
    </row>
    <row r="90" spans="1:13" s="300" customFormat="1" ht="12.75">
      <c r="A90" s="347"/>
      <c r="B90" s="350"/>
      <c r="C90" s="350"/>
      <c r="D90" s="350"/>
      <c r="E90" s="350"/>
      <c r="F90" s="350"/>
      <c r="G90" s="350"/>
      <c r="H90" s="350"/>
      <c r="I90" s="350"/>
      <c r="J90" s="350"/>
      <c r="K90" s="350"/>
      <c r="L90" s="350"/>
      <c r="M90" s="351"/>
    </row>
    <row r="91" spans="2:10" s="330" customFormat="1" ht="12.75">
      <c r="B91" s="205" t="s">
        <v>165</v>
      </c>
      <c r="C91" s="344"/>
      <c r="D91" s="344"/>
      <c r="E91" s="344"/>
      <c r="F91" s="344"/>
      <c r="G91" s="344"/>
      <c r="H91" s="344"/>
      <c r="I91" s="344"/>
      <c r="J91" s="333"/>
    </row>
    <row r="92" spans="2:10" s="330" customFormat="1" ht="12.75">
      <c r="B92" s="205" t="s">
        <v>166</v>
      </c>
      <c r="C92" s="344"/>
      <c r="D92" s="344"/>
      <c r="E92" s="344"/>
      <c r="F92" s="344"/>
      <c r="G92" s="344"/>
      <c r="H92" s="344"/>
      <c r="I92" s="344"/>
      <c r="J92" s="333"/>
    </row>
    <row r="93" spans="2:10" s="330" customFormat="1" ht="12.75">
      <c r="B93" s="205" t="s">
        <v>167</v>
      </c>
      <c r="C93" s="344"/>
      <c r="D93" s="344"/>
      <c r="E93" s="344"/>
      <c r="F93" s="344"/>
      <c r="G93" s="344"/>
      <c r="H93" s="344"/>
      <c r="I93" s="344"/>
      <c r="J93" s="333"/>
    </row>
    <row r="94" spans="2:10" s="330" customFormat="1" ht="12.75">
      <c r="B94" s="205" t="s">
        <v>168</v>
      </c>
      <c r="C94" s="344"/>
      <c r="D94" s="344"/>
      <c r="E94" s="344"/>
      <c r="F94" s="344"/>
      <c r="G94" s="344"/>
      <c r="H94" s="344"/>
      <c r="I94" s="344"/>
      <c r="J94" s="333"/>
    </row>
    <row r="95" spans="2:10" s="330" customFormat="1" ht="12.75">
      <c r="B95" s="205" t="s">
        <v>169</v>
      </c>
      <c r="C95" s="344"/>
      <c r="D95" s="344"/>
      <c r="E95" s="344"/>
      <c r="F95" s="344"/>
      <c r="G95" s="344"/>
      <c r="H95" s="344"/>
      <c r="I95" s="344"/>
      <c r="J95" s="333"/>
    </row>
    <row r="96" spans="2:10" s="330" customFormat="1" ht="12.75">
      <c r="B96" s="205" t="s">
        <v>170</v>
      </c>
      <c r="C96" s="344"/>
      <c r="D96" s="344"/>
      <c r="E96" s="344"/>
      <c r="F96" s="344"/>
      <c r="G96" s="344"/>
      <c r="H96" s="344"/>
      <c r="I96" s="344"/>
      <c r="J96" s="333"/>
    </row>
    <row r="97" spans="2:10" s="330" customFormat="1" ht="12.75">
      <c r="B97" s="205" t="s">
        <v>171</v>
      </c>
      <c r="C97" s="344"/>
      <c r="D97" s="344"/>
      <c r="E97" s="344"/>
      <c r="F97" s="344"/>
      <c r="G97" s="344"/>
      <c r="H97" s="344"/>
      <c r="I97" s="344"/>
      <c r="J97" s="333"/>
    </row>
    <row r="98" spans="2:10" s="330" customFormat="1" ht="12.75">
      <c r="B98" s="205" t="s">
        <v>299</v>
      </c>
      <c r="C98" s="344"/>
      <c r="D98" s="344"/>
      <c r="E98" s="344"/>
      <c r="F98" s="344"/>
      <c r="G98" s="344"/>
      <c r="H98" s="344"/>
      <c r="I98" s="344"/>
      <c r="J98" s="333"/>
    </row>
    <row r="99" spans="2:10" s="330" customFormat="1" ht="12.75">
      <c r="B99" s="205" t="s">
        <v>300</v>
      </c>
      <c r="C99" s="344"/>
      <c r="D99" s="344"/>
      <c r="E99" s="344"/>
      <c r="F99" s="344"/>
      <c r="G99" s="344"/>
      <c r="H99" s="344"/>
      <c r="I99" s="344"/>
      <c r="J99" s="333"/>
    </row>
    <row r="100" spans="2:10" s="330" customFormat="1" ht="12.75">
      <c r="B100" s="205" t="s">
        <v>301</v>
      </c>
      <c r="C100" s="344"/>
      <c r="D100" s="344"/>
      <c r="E100" s="344"/>
      <c r="F100" s="344"/>
      <c r="G100" s="344"/>
      <c r="H100" s="344"/>
      <c r="I100" s="344"/>
      <c r="J100" s="333"/>
    </row>
    <row r="101" spans="2:10" s="330" customFormat="1" ht="12.75">
      <c r="B101" s="205" t="s">
        <v>294</v>
      </c>
      <c r="C101" s="344"/>
      <c r="D101" s="344"/>
      <c r="E101" s="344"/>
      <c r="F101" s="344"/>
      <c r="G101" s="344"/>
      <c r="H101" s="344"/>
      <c r="I101" s="344"/>
      <c r="J101" s="333"/>
    </row>
    <row r="102" spans="2:10" s="330" customFormat="1" ht="12.75">
      <c r="B102" s="205"/>
      <c r="C102" s="344"/>
      <c r="D102" s="344"/>
      <c r="E102" s="344"/>
      <c r="F102" s="344"/>
      <c r="G102" s="344"/>
      <c r="H102" s="344"/>
      <c r="I102" s="344"/>
      <c r="J102" s="333"/>
    </row>
    <row r="103" s="330" customFormat="1" ht="12.75">
      <c r="B103" s="330" t="s">
        <v>172</v>
      </c>
    </row>
    <row r="104" spans="2:8" s="330" customFormat="1" ht="39.75" thickBot="1">
      <c r="B104" s="337" t="s">
        <v>430</v>
      </c>
      <c r="C104" s="337" t="s">
        <v>431</v>
      </c>
      <c r="D104" s="337" t="s">
        <v>129</v>
      </c>
      <c r="E104" s="333"/>
      <c r="F104" s="333"/>
      <c r="G104" s="333"/>
      <c r="H104" s="339"/>
    </row>
    <row r="105" spans="1:8" s="330" customFormat="1" ht="39.75" thickBot="1">
      <c r="A105" s="340" t="s">
        <v>130</v>
      </c>
      <c r="B105" s="341"/>
      <c r="C105" s="341"/>
      <c r="D105" s="342">
        <f>SUM(B105:C105)</f>
        <v>0</v>
      </c>
      <c r="E105" s="333"/>
      <c r="F105" s="333"/>
      <c r="G105" s="333"/>
      <c r="H105" s="339"/>
    </row>
    <row r="106" spans="1:9" s="330" customFormat="1" ht="12.75">
      <c r="A106" s="343"/>
      <c r="B106" s="333" t="s">
        <v>131</v>
      </c>
      <c r="C106" s="333"/>
      <c r="D106" s="333"/>
      <c r="E106" s="333"/>
      <c r="F106" s="333"/>
      <c r="G106" s="333"/>
      <c r="H106" s="333"/>
      <c r="I106" s="339"/>
    </row>
    <row r="107" spans="1:9" s="330" customFormat="1" ht="12.75">
      <c r="A107" s="343"/>
      <c r="B107" s="204" t="s">
        <v>302</v>
      </c>
      <c r="C107" s="333"/>
      <c r="D107" s="333"/>
      <c r="E107" s="333"/>
      <c r="F107" s="333"/>
      <c r="G107" s="333"/>
      <c r="H107" s="333"/>
      <c r="I107" s="339"/>
    </row>
    <row r="108" spans="1:9" s="330" customFormat="1" ht="12.75">
      <c r="A108" s="343"/>
      <c r="B108" s="204" t="s">
        <v>303</v>
      </c>
      <c r="C108" s="333"/>
      <c r="D108" s="333"/>
      <c r="E108" s="333"/>
      <c r="F108" s="333"/>
      <c r="G108" s="333"/>
      <c r="H108" s="333"/>
      <c r="I108" s="339"/>
    </row>
    <row r="109" s="330" customFormat="1" ht="12.75"/>
    <row r="110" spans="1:3" ht="12.75">
      <c r="A110" s="330"/>
      <c r="B110" s="330" t="s">
        <v>175</v>
      </c>
      <c r="C110" s="330"/>
    </row>
    <row r="111" spans="1:5" ht="39.75" thickBot="1">
      <c r="A111" s="330"/>
      <c r="B111" s="355" t="s">
        <v>295</v>
      </c>
      <c r="C111" s="340" t="s">
        <v>291</v>
      </c>
      <c r="D111" s="452" t="s">
        <v>176</v>
      </c>
      <c r="E111" s="337" t="s">
        <v>129</v>
      </c>
    </row>
    <row r="112" spans="1:5" ht="39.75" thickBot="1">
      <c r="A112" s="356" t="s">
        <v>130</v>
      </c>
      <c r="B112" s="357"/>
      <c r="C112" s="358"/>
      <c r="D112" s="453"/>
      <c r="E112" s="342">
        <f>SUM(B112:D112)</f>
        <v>0</v>
      </c>
    </row>
    <row r="113" spans="1:3" ht="12.75">
      <c r="A113" s="343"/>
      <c r="B113" s="333" t="s">
        <v>131</v>
      </c>
      <c r="C113" s="333"/>
    </row>
    <row r="114" spans="1:9" s="330" customFormat="1" ht="12.75">
      <c r="A114" s="343"/>
      <c r="B114" s="204" t="s">
        <v>304</v>
      </c>
      <c r="C114" s="333"/>
      <c r="D114" s="333"/>
      <c r="E114" s="333"/>
      <c r="F114" s="333"/>
      <c r="G114" s="333"/>
      <c r="H114" s="333"/>
      <c r="I114" s="339"/>
    </row>
    <row r="115" spans="1:3" ht="12.75">
      <c r="A115" s="343"/>
      <c r="B115" s="204" t="s">
        <v>305</v>
      </c>
      <c r="C115" s="333"/>
    </row>
    <row r="118" spans="1:3" s="426" customFormat="1" ht="12.75">
      <c r="A118" s="425"/>
      <c r="B118" s="425" t="s">
        <v>313</v>
      </c>
      <c r="C118" s="425"/>
    </row>
    <row r="119" spans="1:3" s="426" customFormat="1" ht="97.5" customHeight="1" thickBot="1">
      <c r="A119" s="425"/>
      <c r="B119" s="430" t="s">
        <v>314</v>
      </c>
      <c r="C119" s="427" t="s">
        <v>129</v>
      </c>
    </row>
    <row r="120" spans="1:3" s="426" customFormat="1" ht="39.75" thickBot="1">
      <c r="A120" s="431" t="s">
        <v>130</v>
      </c>
      <c r="B120" s="432"/>
      <c r="C120" s="428">
        <f>SUM(B120:B120)</f>
        <v>0</v>
      </c>
    </row>
    <row r="121" spans="1:3" s="426" customFormat="1" ht="12.75">
      <c r="A121" s="332"/>
      <c r="B121" s="429" t="s">
        <v>131</v>
      </c>
      <c r="C121" s="429"/>
    </row>
    <row r="122" s="426" customFormat="1" ht="12.75">
      <c r="B122" s="426" t="s">
        <v>315</v>
      </c>
    </row>
  </sheetData>
  <sheetProtection/>
  <mergeCells count="2">
    <mergeCell ref="G12:H12"/>
    <mergeCell ref="B68:F68"/>
  </mergeCells>
  <printOptions/>
  <pageMargins left="0.56" right="0.38" top="0.51" bottom="0.31" header="0.45" footer="0.2"/>
  <pageSetup fitToHeight="4" horizontalDpi="600" verticalDpi="600" orientation="landscape" paperSize="9" scale="69" r:id="rId1"/>
  <rowBreaks count="3" manualBreakCount="3">
    <brk id="21" max="255" man="1"/>
    <brk id="61" max="255" man="1"/>
    <brk id="102" max="255"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66" customWidth="1"/>
    <col min="2" max="2" width="19.875" style="366" customWidth="1"/>
    <col min="3" max="3" width="15.125" style="366" customWidth="1"/>
    <col min="4" max="4" width="30.50390625" style="366" customWidth="1"/>
    <col min="5" max="5" width="42.25390625" style="366" customWidth="1"/>
    <col min="6" max="6" width="9.00390625" style="366" customWidth="1"/>
    <col min="7" max="7" width="14.875" style="366" customWidth="1"/>
    <col min="8" max="16384" width="9.00390625" style="366" customWidth="1"/>
  </cols>
  <sheetData>
    <row r="1" spans="1:7" ht="14.25">
      <c r="A1" s="366" t="s">
        <v>216</v>
      </c>
      <c r="F1" s="367" t="s">
        <v>21</v>
      </c>
      <c r="G1" s="367"/>
    </row>
    <row r="2" spans="6:7" ht="14.25">
      <c r="F2" s="368"/>
      <c r="G2" s="368"/>
    </row>
    <row r="3" spans="1:7" s="368" customFormat="1" ht="14.25">
      <c r="A3" s="367" t="s">
        <v>108</v>
      </c>
      <c r="B3" s="367"/>
      <c r="F3" s="367" t="s">
        <v>4</v>
      </c>
      <c r="G3" s="369"/>
    </row>
    <row r="4" spans="6:7" ht="14.25">
      <c r="F4" s="368"/>
      <c r="G4" s="370"/>
    </row>
    <row r="6" ht="13.5" thickBot="1">
      <c r="E6" s="371" t="s">
        <v>409</v>
      </c>
    </row>
    <row r="7" spans="2:5" s="372" customFormat="1" ht="13.5" thickBot="1">
      <c r="B7" s="373" t="s">
        <v>185</v>
      </c>
      <c r="C7" s="374" t="s">
        <v>186</v>
      </c>
      <c r="D7" s="374" t="s">
        <v>187</v>
      </c>
      <c r="E7" s="375" t="s">
        <v>217</v>
      </c>
    </row>
    <row r="8" spans="2:5" ht="13.5" thickTop="1">
      <c r="B8" s="376"/>
      <c r="C8" s="377"/>
      <c r="D8" s="378"/>
      <c r="E8" s="379"/>
    </row>
    <row r="9" spans="2:5" ht="12.75">
      <c r="B9" s="380"/>
      <c r="C9" s="381"/>
      <c r="D9" s="382"/>
      <c r="E9" s="383"/>
    </row>
    <row r="10" spans="2:5" ht="12.75">
      <c r="B10" s="380"/>
      <c r="C10" s="381"/>
      <c r="D10" s="382"/>
      <c r="E10" s="383"/>
    </row>
    <row r="11" spans="2:5" ht="12.75">
      <c r="B11" s="380"/>
      <c r="C11" s="381"/>
      <c r="D11" s="382"/>
      <c r="E11" s="383"/>
    </row>
    <row r="12" spans="2:5" ht="12.75">
      <c r="B12" s="380"/>
      <c r="C12" s="381"/>
      <c r="D12" s="382"/>
      <c r="E12" s="383"/>
    </row>
    <row r="13" spans="2:5" ht="12.75">
      <c r="B13" s="380"/>
      <c r="C13" s="381"/>
      <c r="D13" s="382"/>
      <c r="E13" s="383"/>
    </row>
    <row r="14" spans="2:5" ht="12.75">
      <c r="B14" s="380"/>
      <c r="C14" s="381"/>
      <c r="D14" s="382"/>
      <c r="E14" s="383"/>
    </row>
    <row r="15" spans="2:5" ht="12.75">
      <c r="B15" s="380"/>
      <c r="C15" s="381"/>
      <c r="D15" s="382"/>
      <c r="E15" s="383"/>
    </row>
    <row r="16" spans="2:5" ht="12.75">
      <c r="B16" s="380"/>
      <c r="C16" s="381"/>
      <c r="D16" s="382"/>
      <c r="E16" s="383"/>
    </row>
    <row r="17" spans="2:5" ht="12.75">
      <c r="B17" s="380"/>
      <c r="C17" s="381"/>
      <c r="D17" s="382"/>
      <c r="E17" s="383"/>
    </row>
    <row r="18" spans="2:5" ht="12.75">
      <c r="B18" s="380"/>
      <c r="C18" s="381"/>
      <c r="D18" s="382"/>
      <c r="E18" s="383"/>
    </row>
    <row r="19" spans="2:5" ht="12.75">
      <c r="B19" s="380"/>
      <c r="C19" s="381"/>
      <c r="D19" s="382"/>
      <c r="E19" s="383"/>
    </row>
    <row r="20" spans="2:5" ht="12.75">
      <c r="B20" s="380"/>
      <c r="C20" s="381"/>
      <c r="D20" s="382"/>
      <c r="E20" s="383"/>
    </row>
    <row r="21" spans="2:5" ht="13.5" thickBot="1">
      <c r="B21" s="384"/>
      <c r="C21" s="385"/>
      <c r="D21" s="386"/>
      <c r="E21" s="387"/>
    </row>
    <row r="22" spans="2:5" ht="13.5" thickBot="1">
      <c r="B22" s="388" t="s">
        <v>189</v>
      </c>
      <c r="C22" s="389">
        <f>SUM(C8:C21)</f>
        <v>0</v>
      </c>
      <c r="D22" s="390"/>
      <c r="E22" s="391"/>
    </row>
    <row r="24" ht="12.75">
      <c r="B24" s="366" t="s">
        <v>218</v>
      </c>
    </row>
    <row r="25" ht="12.75">
      <c r="B25" s="366" t="s">
        <v>195</v>
      </c>
    </row>
    <row r="26" ht="12.75">
      <c r="B26" s="366" t="s">
        <v>432</v>
      </c>
    </row>
    <row r="27" ht="12.75">
      <c r="B27" s="366" t="s">
        <v>307</v>
      </c>
    </row>
    <row r="28" ht="12.75">
      <c r="B28" s="366" t="s">
        <v>197</v>
      </c>
    </row>
    <row r="29" ht="12.75">
      <c r="B29" s="366" t="s">
        <v>198</v>
      </c>
    </row>
    <row r="30" ht="12.75">
      <c r="B30" s="366" t="s">
        <v>412</v>
      </c>
    </row>
    <row r="31" ht="12.75">
      <c r="B31" s="392" t="s">
        <v>413</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10">
      <selection activeCell="N1" sqref="N1:O1"/>
    </sheetView>
  </sheetViews>
  <sheetFormatPr defaultColWidth="9.00390625" defaultRowHeight="13.5"/>
  <cols>
    <col min="1" max="1" width="14.625" style="24" customWidth="1"/>
    <col min="2" max="11" width="13.625" style="24" customWidth="1"/>
    <col min="12" max="12" width="13.50390625" style="24" customWidth="1"/>
    <col min="13" max="16384" width="9.00390625" style="24" customWidth="1"/>
  </cols>
  <sheetData>
    <row r="1" spans="1:12" ht="29.25" customHeight="1">
      <c r="A1" s="23"/>
      <c r="B1" s="23"/>
      <c r="J1" s="25" t="s">
        <v>22</v>
      </c>
      <c r="K1" s="25" t="s">
        <v>23</v>
      </c>
      <c r="L1" s="25" t="s">
        <v>24</v>
      </c>
    </row>
    <row r="2" spans="1:12" ht="13.5" customHeight="1">
      <c r="A2" s="23"/>
      <c r="B2" s="23"/>
      <c r="J2" s="25"/>
      <c r="K2" s="25"/>
      <c r="L2" s="25"/>
    </row>
    <row r="3" spans="1:11" ht="14.25">
      <c r="A3" s="26"/>
      <c r="B3" s="26"/>
      <c r="I3" s="27"/>
      <c r="J3" s="27"/>
      <c r="K3" s="27"/>
    </row>
    <row r="4" spans="1:11" ht="14.25">
      <c r="A4" s="26"/>
      <c r="B4" s="26"/>
      <c r="I4" s="27"/>
      <c r="J4" s="27"/>
      <c r="K4" s="27"/>
    </row>
    <row r="5" ht="13.5" thickBot="1">
      <c r="L5" s="28" t="s">
        <v>0</v>
      </c>
    </row>
    <row r="6" spans="1:12" ht="13.5" customHeight="1">
      <c r="A6" s="561"/>
      <c r="B6" s="29" t="s">
        <v>356</v>
      </c>
      <c r="C6" s="177" t="s">
        <v>357</v>
      </c>
      <c r="D6" s="177" t="s">
        <v>358</v>
      </c>
      <c r="E6" s="177" t="s">
        <v>359</v>
      </c>
      <c r="F6" s="564" t="s">
        <v>96</v>
      </c>
      <c r="G6" s="567" t="s">
        <v>360</v>
      </c>
      <c r="H6" s="568"/>
      <c r="I6" s="568"/>
      <c r="J6" s="568"/>
      <c r="K6" s="568"/>
      <c r="L6" s="569" t="s">
        <v>261</v>
      </c>
    </row>
    <row r="7" spans="1:12" ht="24" customHeight="1">
      <c r="A7" s="562"/>
      <c r="B7" s="572" t="s">
        <v>44</v>
      </c>
      <c r="C7" s="574" t="s">
        <v>45</v>
      </c>
      <c r="D7" s="576" t="s">
        <v>46</v>
      </c>
      <c r="E7" s="576" t="s">
        <v>93</v>
      </c>
      <c r="F7" s="565"/>
      <c r="G7" s="578" t="s">
        <v>47</v>
      </c>
      <c r="H7" s="579"/>
      <c r="I7" s="579"/>
      <c r="J7" s="579"/>
      <c r="K7" s="579"/>
      <c r="L7" s="570"/>
    </row>
    <row r="8" spans="1:12" ht="99" customHeight="1" thickBot="1">
      <c r="A8" s="563"/>
      <c r="B8" s="573"/>
      <c r="C8" s="575"/>
      <c r="D8" s="577"/>
      <c r="E8" s="577"/>
      <c r="F8" s="566"/>
      <c r="G8" s="30" t="s">
        <v>38</v>
      </c>
      <c r="H8" s="30" t="s">
        <v>361</v>
      </c>
      <c r="I8" s="30" t="s">
        <v>39</v>
      </c>
      <c r="J8" s="286" t="s">
        <v>48</v>
      </c>
      <c r="K8" s="31" t="s">
        <v>49</v>
      </c>
      <c r="L8" s="571"/>
    </row>
    <row r="9" spans="1:12" ht="24" customHeight="1">
      <c r="A9" s="419" t="s">
        <v>292</v>
      </c>
      <c r="B9" s="32"/>
      <c r="C9" s="33"/>
      <c r="D9" s="33"/>
      <c r="E9" s="33"/>
      <c r="F9" s="178">
        <f>B9-C9-D9-E9</f>
        <v>0</v>
      </c>
      <c r="G9" s="33"/>
      <c r="H9" s="33"/>
      <c r="I9" s="33"/>
      <c r="J9" s="34">
        <f>３③Ｂ!C16</f>
        <v>0</v>
      </c>
      <c r="K9" s="35">
        <f>SUMIF($A$16:$A$29,$A9,$E$16:$E$29)+SUMIF($F$16:$F$29,$A9,$I$16:$I$29)</f>
        <v>0</v>
      </c>
      <c r="L9" s="283">
        <f>SUM(G9:K9)</f>
        <v>0</v>
      </c>
    </row>
    <row r="10" spans="1:12" ht="24" customHeight="1">
      <c r="A10" s="420" t="s">
        <v>309</v>
      </c>
      <c r="B10" s="36"/>
      <c r="C10" s="37"/>
      <c r="D10" s="37"/>
      <c r="E10" s="37"/>
      <c r="F10" s="179">
        <f>B10-C10-D10-E10</f>
        <v>0</v>
      </c>
      <c r="G10" s="37"/>
      <c r="H10" s="37"/>
      <c r="I10" s="37"/>
      <c r="J10" s="38">
        <f>３③Ｂ!D16</f>
        <v>0</v>
      </c>
      <c r="K10" s="39">
        <f>SUMIF($A$16:$A$29,$A10,$E$16:$E$29)+SUMIF($F$16:$F$29,$A10,$I$16:$I$29)</f>
        <v>0</v>
      </c>
      <c r="L10" s="284">
        <f>SUM(G10:K10)</f>
        <v>0</v>
      </c>
    </row>
    <row r="11" spans="1:12" ht="24" customHeight="1" thickBot="1">
      <c r="A11" s="421" t="s">
        <v>363</v>
      </c>
      <c r="B11" s="40"/>
      <c r="C11" s="41"/>
      <c r="D11" s="41"/>
      <c r="E11" s="41"/>
      <c r="F11" s="180">
        <f>B11-C11-D11-E11</f>
        <v>0</v>
      </c>
      <c r="G11" s="41"/>
      <c r="H11" s="41"/>
      <c r="I11" s="41"/>
      <c r="J11" s="42">
        <f>３③Ｂ!E16</f>
        <v>0</v>
      </c>
      <c r="K11" s="43">
        <f>SUMIF($A$16:$A$29,$A11,$E$16:$E$29)+SUMIF($F$16:$F$29,$A11,$I$16:$I$29)</f>
        <v>0</v>
      </c>
      <c r="L11" s="285">
        <f>SUM(G11:K11)</f>
        <v>0</v>
      </c>
    </row>
    <row r="12" ht="13.5" customHeight="1"/>
    <row r="13" ht="13.5" customHeight="1">
      <c r="A13" s="44" t="s">
        <v>95</v>
      </c>
    </row>
    <row r="14" ht="6" customHeight="1"/>
    <row r="15" spans="1:9" ht="12.75">
      <c r="A15" s="45" t="s">
        <v>40</v>
      </c>
      <c r="B15" s="580" t="s">
        <v>41</v>
      </c>
      <c r="C15" s="581"/>
      <c r="D15" s="582"/>
      <c r="E15" s="46" t="s">
        <v>42</v>
      </c>
      <c r="F15" s="433" t="s">
        <v>40</v>
      </c>
      <c r="G15" s="580" t="s">
        <v>41</v>
      </c>
      <c r="H15" s="582"/>
      <c r="I15" s="45" t="s">
        <v>42</v>
      </c>
    </row>
    <row r="16" spans="1:9" ht="12.75">
      <c r="A16" s="47"/>
      <c r="B16" s="583"/>
      <c r="C16" s="584"/>
      <c r="D16" s="585"/>
      <c r="E16" s="48"/>
      <c r="F16" s="49"/>
      <c r="G16" s="586"/>
      <c r="H16" s="587"/>
      <c r="I16" s="50"/>
    </row>
    <row r="17" spans="1:9" ht="12.75">
      <c r="A17" s="51"/>
      <c r="B17" s="588"/>
      <c r="C17" s="589"/>
      <c r="D17" s="590"/>
      <c r="E17" s="52"/>
      <c r="F17" s="53"/>
      <c r="G17" s="591"/>
      <c r="H17" s="592"/>
      <c r="I17" s="54"/>
    </row>
    <row r="18" spans="1:9" ht="12.75">
      <c r="A18" s="51"/>
      <c r="B18" s="588"/>
      <c r="C18" s="589"/>
      <c r="D18" s="590"/>
      <c r="E18" s="52"/>
      <c r="F18" s="53"/>
      <c r="G18" s="591"/>
      <c r="H18" s="592"/>
      <c r="I18" s="54"/>
    </row>
    <row r="19" spans="1:9" ht="12.75">
      <c r="A19" s="51"/>
      <c r="B19" s="588"/>
      <c r="C19" s="589"/>
      <c r="D19" s="590"/>
      <c r="E19" s="52"/>
      <c r="F19" s="53"/>
      <c r="G19" s="591"/>
      <c r="H19" s="592"/>
      <c r="I19" s="54"/>
    </row>
    <row r="20" spans="1:9" ht="12.75">
      <c r="A20" s="51"/>
      <c r="B20" s="588"/>
      <c r="C20" s="589"/>
      <c r="D20" s="590"/>
      <c r="E20" s="52"/>
      <c r="F20" s="53"/>
      <c r="G20" s="591"/>
      <c r="H20" s="592"/>
      <c r="I20" s="54"/>
    </row>
    <row r="21" spans="1:9" ht="12.75">
      <c r="A21" s="51"/>
      <c r="B21" s="588"/>
      <c r="C21" s="589"/>
      <c r="D21" s="590"/>
      <c r="E21" s="52"/>
      <c r="F21" s="53"/>
      <c r="G21" s="591"/>
      <c r="H21" s="592"/>
      <c r="I21" s="54"/>
    </row>
    <row r="22" spans="1:9" ht="12.75">
      <c r="A22" s="51"/>
      <c r="B22" s="588"/>
      <c r="C22" s="589"/>
      <c r="D22" s="590"/>
      <c r="E22" s="52"/>
      <c r="F22" s="53"/>
      <c r="G22" s="591"/>
      <c r="H22" s="592"/>
      <c r="I22" s="54"/>
    </row>
    <row r="23" spans="1:9" ht="12.75">
      <c r="A23" s="51"/>
      <c r="B23" s="588"/>
      <c r="C23" s="589"/>
      <c r="D23" s="590"/>
      <c r="E23" s="52"/>
      <c r="F23" s="53"/>
      <c r="G23" s="591"/>
      <c r="H23" s="592"/>
      <c r="I23" s="54"/>
    </row>
    <row r="24" spans="1:9" ht="12.75">
      <c r="A24" s="51"/>
      <c r="B24" s="588"/>
      <c r="C24" s="589"/>
      <c r="D24" s="590"/>
      <c r="E24" s="52"/>
      <c r="F24" s="53"/>
      <c r="G24" s="591"/>
      <c r="H24" s="592"/>
      <c r="I24" s="54"/>
    </row>
    <row r="25" spans="1:9" ht="12.75">
      <c r="A25" s="51"/>
      <c r="B25" s="588"/>
      <c r="C25" s="589"/>
      <c r="D25" s="590"/>
      <c r="E25" s="52"/>
      <c r="F25" s="53"/>
      <c r="G25" s="591"/>
      <c r="H25" s="592"/>
      <c r="I25" s="54"/>
    </row>
    <row r="26" spans="1:9" ht="12.75">
      <c r="A26" s="51"/>
      <c r="B26" s="588"/>
      <c r="C26" s="589"/>
      <c r="D26" s="590"/>
      <c r="E26" s="52"/>
      <c r="F26" s="53"/>
      <c r="G26" s="591"/>
      <c r="H26" s="592"/>
      <c r="I26" s="54"/>
    </row>
    <row r="27" spans="1:9" ht="12.75">
      <c r="A27" s="51"/>
      <c r="B27" s="588"/>
      <c r="C27" s="589"/>
      <c r="D27" s="590"/>
      <c r="E27" s="52"/>
      <c r="F27" s="53"/>
      <c r="G27" s="591"/>
      <c r="H27" s="592"/>
      <c r="I27" s="54"/>
    </row>
    <row r="28" spans="1:9" ht="12.75">
      <c r="A28" s="51"/>
      <c r="B28" s="588"/>
      <c r="C28" s="589"/>
      <c r="D28" s="590"/>
      <c r="E28" s="52"/>
      <c r="F28" s="53"/>
      <c r="G28" s="591"/>
      <c r="H28" s="592"/>
      <c r="I28" s="54"/>
    </row>
    <row r="29" spans="1:9" ht="12.75">
      <c r="A29" s="55"/>
      <c r="B29" s="593"/>
      <c r="C29" s="594"/>
      <c r="D29" s="595"/>
      <c r="E29" s="56"/>
      <c r="F29" s="57"/>
      <c r="G29" s="596"/>
      <c r="H29" s="597"/>
      <c r="I29" s="58"/>
    </row>
  </sheetData>
  <sheetProtection/>
  <mergeCells count="39">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A6:A8"/>
    <mergeCell ref="F6:F8"/>
    <mergeCell ref="G6:K6"/>
    <mergeCell ref="L6:L8"/>
    <mergeCell ref="B7:B8"/>
    <mergeCell ref="C7:C8"/>
    <mergeCell ref="D7:D8"/>
    <mergeCell ref="E7:E8"/>
    <mergeCell ref="G7:K7"/>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8"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N1" sqref="N1:O1"/>
    </sheetView>
  </sheetViews>
  <sheetFormatPr defaultColWidth="9.00390625" defaultRowHeight="13.5"/>
  <cols>
    <col min="1" max="1" width="5.125" style="4" customWidth="1"/>
    <col min="2" max="2" width="87.625" style="4" bestFit="1" customWidth="1"/>
    <col min="3" max="5" width="15.625" style="4" customWidth="1"/>
    <col min="6" max="16384" width="9.00390625" style="4" customWidth="1"/>
  </cols>
  <sheetData>
    <row r="1" spans="1:6" ht="13.5" customHeight="1">
      <c r="A1" s="598"/>
      <c r="B1" s="598"/>
      <c r="C1" s="1" t="s">
        <v>22</v>
      </c>
      <c r="D1" s="2" t="s">
        <v>23</v>
      </c>
      <c r="E1" s="2" t="s">
        <v>24</v>
      </c>
      <c r="F1" s="3"/>
    </row>
    <row r="2" spans="1:6" ht="14.25" customHeight="1">
      <c r="A2" s="598"/>
      <c r="B2" s="598"/>
      <c r="C2" s="2"/>
      <c r="D2" s="2"/>
      <c r="E2" s="2"/>
      <c r="F2" s="3"/>
    </row>
    <row r="3" spans="1:6" ht="14.25">
      <c r="A3" s="5"/>
      <c r="B3" s="5"/>
      <c r="C3" s="6"/>
      <c r="D3" s="6"/>
      <c r="E3" s="6"/>
      <c r="F3" s="6"/>
    </row>
    <row r="4" spans="1:6" ht="15" thickBot="1">
      <c r="A4" s="5"/>
      <c r="B4" s="5"/>
      <c r="D4" s="6"/>
      <c r="E4" s="7" t="s">
        <v>0</v>
      </c>
      <c r="F4" s="6"/>
    </row>
    <row r="5" spans="1:6" ht="30" customHeight="1" thickBot="1">
      <c r="A5" s="8"/>
      <c r="B5" s="8"/>
      <c r="C5" s="422" t="s">
        <v>292</v>
      </c>
      <c r="D5" s="423" t="s">
        <v>309</v>
      </c>
      <c r="E5" s="424" t="s">
        <v>363</v>
      </c>
      <c r="F5" s="6"/>
    </row>
    <row r="6" spans="1:5" ht="30" customHeight="1">
      <c r="A6" s="599" t="s">
        <v>25</v>
      </c>
      <c r="B6" s="9" t="s">
        <v>26</v>
      </c>
      <c r="C6" s="59"/>
      <c r="D6" s="60"/>
      <c r="E6" s="61"/>
    </row>
    <row r="7" spans="1:5" ht="30" customHeight="1" thickBot="1">
      <c r="A7" s="600"/>
      <c r="B7" s="10" t="s">
        <v>27</v>
      </c>
      <c r="C7" s="62"/>
      <c r="D7" s="63"/>
      <c r="E7" s="64"/>
    </row>
    <row r="8" spans="1:5" ht="30" customHeight="1">
      <c r="A8" s="601" t="s">
        <v>28</v>
      </c>
      <c r="B8" s="11" t="s">
        <v>362</v>
      </c>
      <c r="C8" s="59"/>
      <c r="D8" s="60"/>
      <c r="E8" s="61"/>
    </row>
    <row r="9" spans="1:5" ht="30" customHeight="1">
      <c r="A9" s="602"/>
      <c r="B9" s="12" t="s">
        <v>29</v>
      </c>
      <c r="C9" s="65"/>
      <c r="D9" s="66"/>
      <c r="E9" s="67"/>
    </row>
    <row r="10" spans="1:5" ht="30" customHeight="1" thickBot="1">
      <c r="A10" s="603"/>
      <c r="B10" s="13" t="s">
        <v>30</v>
      </c>
      <c r="C10" s="68"/>
      <c r="D10" s="69"/>
      <c r="E10" s="70"/>
    </row>
    <row r="11" spans="1:5" ht="30" customHeight="1" thickBot="1" thickTop="1">
      <c r="A11" s="604" t="s">
        <v>31</v>
      </c>
      <c r="B11" s="605"/>
      <c r="C11" s="71">
        <f>+C6+C7+C8+C9+C10</f>
        <v>0</v>
      </c>
      <c r="D11" s="72">
        <f>+D6+D7+D8+D9+D10</f>
        <v>0</v>
      </c>
      <c r="E11" s="73">
        <f>+E6+E7+E8+E9+E10</f>
        <v>0</v>
      </c>
    </row>
    <row r="12" spans="1:5" ht="30" customHeight="1">
      <c r="A12" s="606" t="s">
        <v>32</v>
      </c>
      <c r="B12" s="14" t="s">
        <v>33</v>
      </c>
      <c r="C12" s="59"/>
      <c r="D12" s="60"/>
      <c r="E12" s="61"/>
    </row>
    <row r="13" spans="1:5" ht="30" customHeight="1">
      <c r="A13" s="607"/>
      <c r="B13" s="15" t="s">
        <v>34</v>
      </c>
      <c r="C13" s="74"/>
      <c r="D13" s="75"/>
      <c r="E13" s="76"/>
    </row>
    <row r="14" spans="1:5" ht="30" customHeight="1">
      <c r="A14" s="607"/>
      <c r="B14" s="16" t="s">
        <v>35</v>
      </c>
      <c r="C14" s="74"/>
      <c r="D14" s="75"/>
      <c r="E14" s="76"/>
    </row>
    <row r="15" spans="1:5" ht="30" customHeight="1" thickBot="1">
      <c r="A15" s="608"/>
      <c r="B15" s="17" t="s">
        <v>36</v>
      </c>
      <c r="C15" s="77">
        <f>+C11-C12-C13-C14</f>
        <v>0</v>
      </c>
      <c r="D15" s="78">
        <f>+D11-D12-D13-D14</f>
        <v>0</v>
      </c>
      <c r="E15" s="79">
        <f>+E11-E12-E13-E14</f>
        <v>0</v>
      </c>
    </row>
    <row r="16" spans="1:5" ht="30.75" customHeight="1" thickBot="1" thickTop="1">
      <c r="A16" s="18"/>
      <c r="B16" s="19" t="s">
        <v>37</v>
      </c>
      <c r="C16" s="80">
        <f>IF(SUM(C14:C15)=0,0,+IF(((C8+C9+C10-C13)*C14/(C14+C15))&gt;(C8+C9+C10-C13),(C8+C9+C10-C13),(C8+C9+C10-C13)*C14/(C14+C15)))</f>
        <v>0</v>
      </c>
      <c r="D16" s="81">
        <f>IF(SUM(D14:D15)=0,0,+IF(((D8+D9+D10-D13)*D14/(D14+D15))&gt;(D8+D9+D10-D13),(D8+D9+D10-D13),(D8+D9+D10-D13)*D14/(D14+D15)))</f>
        <v>0</v>
      </c>
      <c r="E16" s="82">
        <f>IF(SUM(E14:E15)=0,0,+IF(((E8+E9+E10-E13)*E14/(E14+E15))&gt;(E8+E9+E10-E13),(E8+E9+E10-E13),(E8+E9+E10-E13)*E14/(E14+E15)))</f>
        <v>0</v>
      </c>
    </row>
    <row r="17" ht="13.5" thickTop="1">
      <c r="B17" s="20" t="s">
        <v>43</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D7" sqref="D7"/>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473" t="s">
        <v>77</v>
      </c>
      <c r="B1" s="474"/>
      <c r="C1" s="474"/>
      <c r="D1" s="474"/>
      <c r="E1" s="474"/>
      <c r="F1" s="474"/>
      <c r="G1" s="474"/>
      <c r="H1" s="166"/>
      <c r="I1" s="167"/>
      <c r="J1" s="168"/>
      <c r="P1" s="84" t="s">
        <v>4</v>
      </c>
      <c r="Q1" s="85"/>
      <c r="R1" s="85"/>
      <c r="S1" s="85"/>
    </row>
    <row r="2" spans="16:19" ht="35.25" customHeight="1">
      <c r="P2" s="84" t="s">
        <v>5</v>
      </c>
      <c r="Q2" s="86"/>
      <c r="R2" s="86"/>
      <c r="S2" s="86"/>
    </row>
    <row r="3" spans="1:19" ht="23.25">
      <c r="A3" s="87" t="s">
        <v>50</v>
      </c>
      <c r="P3" s="84" t="s">
        <v>6</v>
      </c>
      <c r="Q3" s="86"/>
      <c r="R3" s="86"/>
      <c r="S3" s="86"/>
    </row>
    <row r="4" spans="1:19" ht="23.25">
      <c r="A4" s="88" t="s">
        <v>318</v>
      </c>
      <c r="P4" s="84" t="s">
        <v>319</v>
      </c>
      <c r="Q4" s="86"/>
      <c r="R4" s="86"/>
      <c r="S4" s="86"/>
    </row>
    <row r="5" ht="13.5" thickBot="1">
      <c r="A5" s="89"/>
    </row>
    <row r="6" spans="1:19" ht="16.5" thickBot="1">
      <c r="A6" s="118" t="s">
        <v>320</v>
      </c>
      <c r="B6" s="119" t="s">
        <v>274</v>
      </c>
      <c r="H6" s="144" t="s">
        <v>52</v>
      </c>
      <c r="I6" s="145" t="s">
        <v>13</v>
      </c>
      <c r="J6" s="287">
        <v>23</v>
      </c>
      <c r="K6" s="146" t="s">
        <v>21</v>
      </c>
      <c r="R6" s="153"/>
      <c r="S6" s="83" t="s">
        <v>57</v>
      </c>
    </row>
    <row r="7" spans="2:19" s="21" customFormat="1" ht="12.75">
      <c r="B7" s="21" t="s">
        <v>78</v>
      </c>
      <c r="P7" s="22"/>
      <c r="Q7" s="22"/>
      <c r="R7" s="22"/>
      <c r="S7" s="22"/>
    </row>
    <row r="8" spans="2:19" ht="30" customHeight="1">
      <c r="B8" s="475" t="s">
        <v>9</v>
      </c>
      <c r="C8" s="476"/>
      <c r="D8" s="477"/>
      <c r="E8" s="481" t="s">
        <v>53</v>
      </c>
      <c r="F8" s="475" t="s">
        <v>10</v>
      </c>
      <c r="G8" s="471" t="s">
        <v>321</v>
      </c>
      <c r="H8" s="484" t="s">
        <v>322</v>
      </c>
      <c r="I8" s="471" t="s">
        <v>323</v>
      </c>
      <c r="J8" s="471" t="s">
        <v>268</v>
      </c>
      <c r="K8" s="471" t="s">
        <v>58</v>
      </c>
      <c r="L8" s="471" t="s">
        <v>59</v>
      </c>
      <c r="M8" s="471" t="s">
        <v>269</v>
      </c>
      <c r="N8" s="471" t="s">
        <v>324</v>
      </c>
      <c r="O8" s="471" t="s">
        <v>63</v>
      </c>
      <c r="P8" s="471" t="s">
        <v>325</v>
      </c>
      <c r="Q8" s="486" t="s">
        <v>11</v>
      </c>
      <c r="R8" s="488" t="s">
        <v>12</v>
      </c>
      <c r="S8" s="488" t="s">
        <v>275</v>
      </c>
    </row>
    <row r="9" spans="2:19" ht="30" customHeight="1">
      <c r="B9" s="478"/>
      <c r="C9" s="479"/>
      <c r="D9" s="480"/>
      <c r="E9" s="482"/>
      <c r="F9" s="483"/>
      <c r="G9" s="472"/>
      <c r="H9" s="485"/>
      <c r="I9" s="472"/>
      <c r="J9" s="472"/>
      <c r="K9" s="489"/>
      <c r="L9" s="489"/>
      <c r="M9" s="472"/>
      <c r="N9" s="472"/>
      <c r="O9" s="472"/>
      <c r="P9" s="472"/>
      <c r="Q9" s="487"/>
      <c r="R9" s="489"/>
      <c r="S9" s="489"/>
    </row>
    <row r="10" spans="2:19" s="143" customFormat="1" ht="32.25">
      <c r="B10" s="490" t="s">
        <v>54</v>
      </c>
      <c r="C10" s="491"/>
      <c r="D10" s="492"/>
      <c r="E10" s="149" t="s">
        <v>326</v>
      </c>
      <c r="F10" s="164"/>
      <c r="G10" s="150" t="s">
        <v>55</v>
      </c>
      <c r="H10" s="151"/>
      <c r="I10" s="150" t="s">
        <v>56</v>
      </c>
      <c r="J10" s="152" t="s">
        <v>62</v>
      </c>
      <c r="K10" s="152" t="s">
        <v>67</v>
      </c>
      <c r="L10" s="152"/>
      <c r="M10" s="147" t="s">
        <v>327</v>
      </c>
      <c r="N10" s="152" t="s">
        <v>60</v>
      </c>
      <c r="O10" s="152"/>
      <c r="P10" s="150" t="s">
        <v>276</v>
      </c>
      <c r="Q10" s="150"/>
      <c r="R10" s="152" t="s">
        <v>61</v>
      </c>
      <c r="S10" s="148"/>
    </row>
    <row r="11" spans="2:19" ht="12.75">
      <c r="B11" s="493"/>
      <c r="C11" s="493"/>
      <c r="D11" s="493"/>
      <c r="E11" s="434"/>
      <c r="F11" s="435"/>
      <c r="G11" s="436">
        <f>IF(H11=0,0,(F11/30))</f>
        <v>0</v>
      </c>
      <c r="H11" s="436">
        <f aca="true" t="shared" si="0" ref="H11:H55">IF(F11=0,0,$J$6-E11)</f>
        <v>0</v>
      </c>
      <c r="I11" s="436">
        <f aca="true" t="shared" si="1" ref="I11:I55">G11*H11</f>
        <v>0</v>
      </c>
      <c r="J11" s="434"/>
      <c r="K11" s="437">
        <f aca="true" t="shared" si="2" ref="K11:K55">IF(L11=0,0,(30-J11+E11))</f>
        <v>0</v>
      </c>
      <c r="L11" s="434"/>
      <c r="M11" s="436">
        <f aca="true" t="shared" si="3" ref="M11:M55">IF(L11=0,0,F11-+L11)</f>
        <v>0</v>
      </c>
      <c r="N11" s="437">
        <f aca="true" t="shared" si="4" ref="N11:N55">IF(O11=0,0,(L11/K11))</f>
        <v>0</v>
      </c>
      <c r="O11" s="437">
        <f aca="true" t="shared" si="5" ref="O11:O55">IF(K11=0,0,($J$6-J11))</f>
        <v>0</v>
      </c>
      <c r="P11" s="437">
        <f aca="true" t="shared" si="6" ref="P11:P55">N11*O11</f>
        <v>0</v>
      </c>
      <c r="Q11" s="436">
        <f aca="true" t="shared" si="7" ref="Q11:Q55">IF(L11=0,G11,N11)</f>
        <v>0</v>
      </c>
      <c r="R11" s="437">
        <f aca="true" t="shared" si="8" ref="R11:R55">IF(L11=0,I11,P11)</f>
        <v>0</v>
      </c>
      <c r="S11" s="438">
        <f aca="true" t="shared" si="9" ref="S11:S55">R11-+Q11</f>
        <v>0</v>
      </c>
    </row>
    <row r="12" spans="2:19" ht="12.75">
      <c r="B12" s="493"/>
      <c r="C12" s="493"/>
      <c r="D12" s="493"/>
      <c r="E12" s="434"/>
      <c r="F12" s="435"/>
      <c r="G12" s="436">
        <f aca="true" t="shared" si="10" ref="G12:G55">IF(H12=0,0,(F12/30))</f>
        <v>0</v>
      </c>
      <c r="H12" s="436">
        <f t="shared" si="0"/>
        <v>0</v>
      </c>
      <c r="I12" s="436">
        <f t="shared" si="1"/>
        <v>0</v>
      </c>
      <c r="J12" s="434"/>
      <c r="K12" s="437">
        <f t="shared" si="2"/>
        <v>0</v>
      </c>
      <c r="L12" s="434"/>
      <c r="M12" s="436">
        <f t="shared" si="3"/>
        <v>0</v>
      </c>
      <c r="N12" s="437">
        <f t="shared" si="4"/>
        <v>0</v>
      </c>
      <c r="O12" s="437">
        <f t="shared" si="5"/>
        <v>0</v>
      </c>
      <c r="P12" s="437">
        <f t="shared" si="6"/>
        <v>0</v>
      </c>
      <c r="Q12" s="436">
        <f t="shared" si="7"/>
        <v>0</v>
      </c>
      <c r="R12" s="437">
        <f t="shared" si="8"/>
        <v>0</v>
      </c>
      <c r="S12" s="438">
        <f t="shared" si="9"/>
        <v>0</v>
      </c>
    </row>
    <row r="13" spans="2:19" ht="12.75">
      <c r="B13" s="493"/>
      <c r="C13" s="493"/>
      <c r="D13" s="493"/>
      <c r="E13" s="434"/>
      <c r="F13" s="435"/>
      <c r="G13" s="436">
        <f t="shared" si="10"/>
        <v>0</v>
      </c>
      <c r="H13" s="436">
        <f t="shared" si="0"/>
        <v>0</v>
      </c>
      <c r="I13" s="436">
        <f t="shared" si="1"/>
        <v>0</v>
      </c>
      <c r="J13" s="434"/>
      <c r="K13" s="437">
        <f t="shared" si="2"/>
        <v>0</v>
      </c>
      <c r="L13" s="434"/>
      <c r="M13" s="436">
        <f t="shared" si="3"/>
        <v>0</v>
      </c>
      <c r="N13" s="437">
        <f t="shared" si="4"/>
        <v>0</v>
      </c>
      <c r="O13" s="437">
        <f t="shared" si="5"/>
        <v>0</v>
      </c>
      <c r="P13" s="437">
        <f t="shared" si="6"/>
        <v>0</v>
      </c>
      <c r="Q13" s="436">
        <f t="shared" si="7"/>
        <v>0</v>
      </c>
      <c r="R13" s="437">
        <f t="shared" si="8"/>
        <v>0</v>
      </c>
      <c r="S13" s="438">
        <f t="shared" si="9"/>
        <v>0</v>
      </c>
    </row>
    <row r="14" spans="2:19" ht="12.75">
      <c r="B14" s="493"/>
      <c r="C14" s="493"/>
      <c r="D14" s="493"/>
      <c r="E14" s="434"/>
      <c r="F14" s="435"/>
      <c r="G14" s="436">
        <f t="shared" si="10"/>
        <v>0</v>
      </c>
      <c r="H14" s="436">
        <f t="shared" si="0"/>
        <v>0</v>
      </c>
      <c r="I14" s="436">
        <f t="shared" si="1"/>
        <v>0</v>
      </c>
      <c r="J14" s="434"/>
      <c r="K14" s="437">
        <f t="shared" si="2"/>
        <v>0</v>
      </c>
      <c r="L14" s="434"/>
      <c r="M14" s="436">
        <f t="shared" si="3"/>
        <v>0</v>
      </c>
      <c r="N14" s="437">
        <f t="shared" si="4"/>
        <v>0</v>
      </c>
      <c r="O14" s="437">
        <f t="shared" si="5"/>
        <v>0</v>
      </c>
      <c r="P14" s="437">
        <f t="shared" si="6"/>
        <v>0</v>
      </c>
      <c r="Q14" s="436">
        <f t="shared" si="7"/>
        <v>0</v>
      </c>
      <c r="R14" s="437">
        <f t="shared" si="8"/>
        <v>0</v>
      </c>
      <c r="S14" s="438">
        <f t="shared" si="9"/>
        <v>0</v>
      </c>
    </row>
    <row r="15" spans="2:19" ht="12.75">
      <c r="B15" s="493"/>
      <c r="C15" s="493"/>
      <c r="D15" s="493"/>
      <c r="E15" s="434"/>
      <c r="F15" s="435"/>
      <c r="G15" s="436">
        <f t="shared" si="10"/>
        <v>0</v>
      </c>
      <c r="H15" s="436">
        <f t="shared" si="0"/>
        <v>0</v>
      </c>
      <c r="I15" s="436">
        <f t="shared" si="1"/>
        <v>0</v>
      </c>
      <c r="J15" s="434"/>
      <c r="K15" s="437">
        <f t="shared" si="2"/>
        <v>0</v>
      </c>
      <c r="L15" s="434"/>
      <c r="M15" s="436">
        <f t="shared" si="3"/>
        <v>0</v>
      </c>
      <c r="N15" s="437">
        <f t="shared" si="4"/>
        <v>0</v>
      </c>
      <c r="O15" s="437">
        <f t="shared" si="5"/>
        <v>0</v>
      </c>
      <c r="P15" s="437">
        <f t="shared" si="6"/>
        <v>0</v>
      </c>
      <c r="Q15" s="436">
        <f t="shared" si="7"/>
        <v>0</v>
      </c>
      <c r="R15" s="437">
        <f t="shared" si="8"/>
        <v>0</v>
      </c>
      <c r="S15" s="438">
        <f t="shared" si="9"/>
        <v>0</v>
      </c>
    </row>
    <row r="16" spans="2:19" ht="12.75">
      <c r="B16" s="493"/>
      <c r="C16" s="493"/>
      <c r="D16" s="493"/>
      <c r="E16" s="434"/>
      <c r="F16" s="435"/>
      <c r="G16" s="436">
        <f t="shared" si="10"/>
        <v>0</v>
      </c>
      <c r="H16" s="436">
        <f t="shared" si="0"/>
        <v>0</v>
      </c>
      <c r="I16" s="436">
        <f t="shared" si="1"/>
        <v>0</v>
      </c>
      <c r="J16" s="434"/>
      <c r="K16" s="437">
        <f t="shared" si="2"/>
        <v>0</v>
      </c>
      <c r="L16" s="434"/>
      <c r="M16" s="436">
        <f t="shared" si="3"/>
        <v>0</v>
      </c>
      <c r="N16" s="437">
        <f t="shared" si="4"/>
        <v>0</v>
      </c>
      <c r="O16" s="437">
        <f t="shared" si="5"/>
        <v>0</v>
      </c>
      <c r="P16" s="437">
        <f t="shared" si="6"/>
        <v>0</v>
      </c>
      <c r="Q16" s="436">
        <f t="shared" si="7"/>
        <v>0</v>
      </c>
      <c r="R16" s="437">
        <f t="shared" si="8"/>
        <v>0</v>
      </c>
      <c r="S16" s="438">
        <f t="shared" si="9"/>
        <v>0</v>
      </c>
    </row>
    <row r="17" spans="2:19" ht="12.75">
      <c r="B17" s="493"/>
      <c r="C17" s="493"/>
      <c r="D17" s="493"/>
      <c r="E17" s="434"/>
      <c r="F17" s="435"/>
      <c r="G17" s="436">
        <f t="shared" si="10"/>
        <v>0</v>
      </c>
      <c r="H17" s="436">
        <f t="shared" si="0"/>
        <v>0</v>
      </c>
      <c r="I17" s="436">
        <f t="shared" si="1"/>
        <v>0</v>
      </c>
      <c r="J17" s="434"/>
      <c r="K17" s="437">
        <f t="shared" si="2"/>
        <v>0</v>
      </c>
      <c r="L17" s="434"/>
      <c r="M17" s="436">
        <f t="shared" si="3"/>
        <v>0</v>
      </c>
      <c r="N17" s="437">
        <f t="shared" si="4"/>
        <v>0</v>
      </c>
      <c r="O17" s="437">
        <f t="shared" si="5"/>
        <v>0</v>
      </c>
      <c r="P17" s="437">
        <f t="shared" si="6"/>
        <v>0</v>
      </c>
      <c r="Q17" s="436">
        <f t="shared" si="7"/>
        <v>0</v>
      </c>
      <c r="R17" s="437">
        <f t="shared" si="8"/>
        <v>0</v>
      </c>
      <c r="S17" s="438">
        <f t="shared" si="9"/>
        <v>0</v>
      </c>
    </row>
    <row r="18" spans="2:19" ht="12.75">
      <c r="B18" s="493"/>
      <c r="C18" s="493"/>
      <c r="D18" s="493"/>
      <c r="E18" s="434"/>
      <c r="F18" s="435"/>
      <c r="G18" s="436">
        <f t="shared" si="10"/>
        <v>0</v>
      </c>
      <c r="H18" s="436">
        <f t="shared" si="0"/>
        <v>0</v>
      </c>
      <c r="I18" s="436">
        <f t="shared" si="1"/>
        <v>0</v>
      </c>
      <c r="J18" s="434"/>
      <c r="K18" s="437">
        <f t="shared" si="2"/>
        <v>0</v>
      </c>
      <c r="L18" s="434"/>
      <c r="M18" s="436">
        <f t="shared" si="3"/>
        <v>0</v>
      </c>
      <c r="N18" s="437">
        <f t="shared" si="4"/>
        <v>0</v>
      </c>
      <c r="O18" s="437">
        <f t="shared" si="5"/>
        <v>0</v>
      </c>
      <c r="P18" s="437">
        <f t="shared" si="6"/>
        <v>0</v>
      </c>
      <c r="Q18" s="436">
        <f t="shared" si="7"/>
        <v>0</v>
      </c>
      <c r="R18" s="437">
        <f t="shared" si="8"/>
        <v>0</v>
      </c>
      <c r="S18" s="438">
        <f t="shared" si="9"/>
        <v>0</v>
      </c>
    </row>
    <row r="19" spans="2:19" ht="12.75">
      <c r="B19" s="493"/>
      <c r="C19" s="493"/>
      <c r="D19" s="493"/>
      <c r="E19" s="434"/>
      <c r="F19" s="435"/>
      <c r="G19" s="436">
        <f t="shared" si="10"/>
        <v>0</v>
      </c>
      <c r="H19" s="436">
        <f t="shared" si="0"/>
        <v>0</v>
      </c>
      <c r="I19" s="436">
        <f t="shared" si="1"/>
        <v>0</v>
      </c>
      <c r="J19" s="434"/>
      <c r="K19" s="437">
        <f t="shared" si="2"/>
        <v>0</v>
      </c>
      <c r="L19" s="434"/>
      <c r="M19" s="436">
        <f t="shared" si="3"/>
        <v>0</v>
      </c>
      <c r="N19" s="437">
        <f t="shared" si="4"/>
        <v>0</v>
      </c>
      <c r="O19" s="437">
        <f t="shared" si="5"/>
        <v>0</v>
      </c>
      <c r="P19" s="437">
        <f t="shared" si="6"/>
        <v>0</v>
      </c>
      <c r="Q19" s="436">
        <f t="shared" si="7"/>
        <v>0</v>
      </c>
      <c r="R19" s="437">
        <f t="shared" si="8"/>
        <v>0</v>
      </c>
      <c r="S19" s="438">
        <f t="shared" si="9"/>
        <v>0</v>
      </c>
    </row>
    <row r="20" spans="2:19" ht="12.75">
      <c r="B20" s="493"/>
      <c r="C20" s="493"/>
      <c r="D20" s="493"/>
      <c r="E20" s="434"/>
      <c r="F20" s="435"/>
      <c r="G20" s="436">
        <f t="shared" si="10"/>
        <v>0</v>
      </c>
      <c r="H20" s="436">
        <f t="shared" si="0"/>
        <v>0</v>
      </c>
      <c r="I20" s="436">
        <f t="shared" si="1"/>
        <v>0</v>
      </c>
      <c r="J20" s="434"/>
      <c r="K20" s="437">
        <f t="shared" si="2"/>
        <v>0</v>
      </c>
      <c r="L20" s="434"/>
      <c r="M20" s="436">
        <f t="shared" si="3"/>
        <v>0</v>
      </c>
      <c r="N20" s="437">
        <f t="shared" si="4"/>
        <v>0</v>
      </c>
      <c r="O20" s="437">
        <f t="shared" si="5"/>
        <v>0</v>
      </c>
      <c r="P20" s="437">
        <f t="shared" si="6"/>
        <v>0</v>
      </c>
      <c r="Q20" s="436">
        <f t="shared" si="7"/>
        <v>0</v>
      </c>
      <c r="R20" s="437">
        <f t="shared" si="8"/>
        <v>0</v>
      </c>
      <c r="S20" s="438">
        <f t="shared" si="9"/>
        <v>0</v>
      </c>
    </row>
    <row r="21" spans="2:19" ht="12.75">
      <c r="B21" s="493"/>
      <c r="C21" s="493"/>
      <c r="D21" s="493"/>
      <c r="E21" s="434"/>
      <c r="F21" s="435"/>
      <c r="G21" s="436">
        <f t="shared" si="10"/>
        <v>0</v>
      </c>
      <c r="H21" s="436">
        <f t="shared" si="0"/>
        <v>0</v>
      </c>
      <c r="I21" s="436">
        <f t="shared" si="1"/>
        <v>0</v>
      </c>
      <c r="J21" s="434"/>
      <c r="K21" s="437">
        <f t="shared" si="2"/>
        <v>0</v>
      </c>
      <c r="L21" s="434"/>
      <c r="M21" s="436">
        <f t="shared" si="3"/>
        <v>0</v>
      </c>
      <c r="N21" s="437">
        <f t="shared" si="4"/>
        <v>0</v>
      </c>
      <c r="O21" s="437">
        <f t="shared" si="5"/>
        <v>0</v>
      </c>
      <c r="P21" s="437">
        <f t="shared" si="6"/>
        <v>0</v>
      </c>
      <c r="Q21" s="436">
        <f t="shared" si="7"/>
        <v>0</v>
      </c>
      <c r="R21" s="437">
        <f t="shared" si="8"/>
        <v>0</v>
      </c>
      <c r="S21" s="438">
        <f t="shared" si="9"/>
        <v>0</v>
      </c>
    </row>
    <row r="22" spans="2:19" ht="12.75">
      <c r="B22" s="493"/>
      <c r="C22" s="493"/>
      <c r="D22" s="493"/>
      <c r="E22" s="434"/>
      <c r="F22" s="435"/>
      <c r="G22" s="436">
        <f t="shared" si="10"/>
        <v>0</v>
      </c>
      <c r="H22" s="436">
        <f t="shared" si="0"/>
        <v>0</v>
      </c>
      <c r="I22" s="436">
        <f t="shared" si="1"/>
        <v>0</v>
      </c>
      <c r="J22" s="434"/>
      <c r="K22" s="437">
        <f t="shared" si="2"/>
        <v>0</v>
      </c>
      <c r="L22" s="434"/>
      <c r="M22" s="436">
        <f t="shared" si="3"/>
        <v>0</v>
      </c>
      <c r="N22" s="437">
        <f t="shared" si="4"/>
        <v>0</v>
      </c>
      <c r="O22" s="437">
        <f t="shared" si="5"/>
        <v>0</v>
      </c>
      <c r="P22" s="437">
        <f t="shared" si="6"/>
        <v>0</v>
      </c>
      <c r="Q22" s="436">
        <f t="shared" si="7"/>
        <v>0</v>
      </c>
      <c r="R22" s="437">
        <f t="shared" si="8"/>
        <v>0</v>
      </c>
      <c r="S22" s="438">
        <f t="shared" si="9"/>
        <v>0</v>
      </c>
    </row>
    <row r="23" spans="2:19" ht="12.75">
      <c r="B23" s="493"/>
      <c r="C23" s="493"/>
      <c r="D23" s="493"/>
      <c r="E23" s="434"/>
      <c r="F23" s="435"/>
      <c r="G23" s="436">
        <f t="shared" si="10"/>
        <v>0</v>
      </c>
      <c r="H23" s="436">
        <f t="shared" si="0"/>
        <v>0</v>
      </c>
      <c r="I23" s="436">
        <f t="shared" si="1"/>
        <v>0</v>
      </c>
      <c r="J23" s="434"/>
      <c r="K23" s="437">
        <f t="shared" si="2"/>
        <v>0</v>
      </c>
      <c r="L23" s="434"/>
      <c r="M23" s="436">
        <f t="shared" si="3"/>
        <v>0</v>
      </c>
      <c r="N23" s="437">
        <f t="shared" si="4"/>
        <v>0</v>
      </c>
      <c r="O23" s="437">
        <f t="shared" si="5"/>
        <v>0</v>
      </c>
      <c r="P23" s="437">
        <f t="shared" si="6"/>
        <v>0</v>
      </c>
      <c r="Q23" s="436">
        <f t="shared" si="7"/>
        <v>0</v>
      </c>
      <c r="R23" s="437">
        <f t="shared" si="8"/>
        <v>0</v>
      </c>
      <c r="S23" s="438">
        <f t="shared" si="9"/>
        <v>0</v>
      </c>
    </row>
    <row r="24" spans="2:19" ht="12.75">
      <c r="B24" s="493"/>
      <c r="C24" s="493"/>
      <c r="D24" s="493"/>
      <c r="E24" s="434"/>
      <c r="F24" s="435"/>
      <c r="G24" s="436">
        <f t="shared" si="10"/>
        <v>0</v>
      </c>
      <c r="H24" s="436">
        <f t="shared" si="0"/>
        <v>0</v>
      </c>
      <c r="I24" s="436">
        <f t="shared" si="1"/>
        <v>0</v>
      </c>
      <c r="J24" s="434"/>
      <c r="K24" s="437">
        <f t="shared" si="2"/>
        <v>0</v>
      </c>
      <c r="L24" s="434"/>
      <c r="M24" s="436">
        <f t="shared" si="3"/>
        <v>0</v>
      </c>
      <c r="N24" s="437">
        <f t="shared" si="4"/>
        <v>0</v>
      </c>
      <c r="O24" s="437">
        <f t="shared" si="5"/>
        <v>0</v>
      </c>
      <c r="P24" s="437">
        <f t="shared" si="6"/>
        <v>0</v>
      </c>
      <c r="Q24" s="436">
        <f t="shared" si="7"/>
        <v>0</v>
      </c>
      <c r="R24" s="437">
        <f t="shared" si="8"/>
        <v>0</v>
      </c>
      <c r="S24" s="438">
        <f t="shared" si="9"/>
        <v>0</v>
      </c>
    </row>
    <row r="25" spans="2:19" ht="12.75">
      <c r="B25" s="493"/>
      <c r="C25" s="493"/>
      <c r="D25" s="493"/>
      <c r="E25" s="434"/>
      <c r="F25" s="435"/>
      <c r="G25" s="436">
        <f t="shared" si="10"/>
        <v>0</v>
      </c>
      <c r="H25" s="436">
        <f t="shared" si="0"/>
        <v>0</v>
      </c>
      <c r="I25" s="436">
        <f t="shared" si="1"/>
        <v>0</v>
      </c>
      <c r="J25" s="434"/>
      <c r="K25" s="437">
        <f t="shared" si="2"/>
        <v>0</v>
      </c>
      <c r="L25" s="434"/>
      <c r="M25" s="436">
        <f t="shared" si="3"/>
        <v>0</v>
      </c>
      <c r="N25" s="437">
        <f t="shared" si="4"/>
        <v>0</v>
      </c>
      <c r="O25" s="437">
        <f t="shared" si="5"/>
        <v>0</v>
      </c>
      <c r="P25" s="437">
        <f t="shared" si="6"/>
        <v>0</v>
      </c>
      <c r="Q25" s="436">
        <f t="shared" si="7"/>
        <v>0</v>
      </c>
      <c r="R25" s="437">
        <f t="shared" si="8"/>
        <v>0</v>
      </c>
      <c r="S25" s="438">
        <f t="shared" si="9"/>
        <v>0</v>
      </c>
    </row>
    <row r="26" spans="2:19" ht="12.75">
      <c r="B26" s="493"/>
      <c r="C26" s="493"/>
      <c r="D26" s="493"/>
      <c r="E26" s="434"/>
      <c r="F26" s="435"/>
      <c r="G26" s="436">
        <f t="shared" si="10"/>
        <v>0</v>
      </c>
      <c r="H26" s="436">
        <f t="shared" si="0"/>
        <v>0</v>
      </c>
      <c r="I26" s="436">
        <f t="shared" si="1"/>
        <v>0</v>
      </c>
      <c r="J26" s="434"/>
      <c r="K26" s="437">
        <f t="shared" si="2"/>
        <v>0</v>
      </c>
      <c r="L26" s="434"/>
      <c r="M26" s="436">
        <f t="shared" si="3"/>
        <v>0</v>
      </c>
      <c r="N26" s="437">
        <f t="shared" si="4"/>
        <v>0</v>
      </c>
      <c r="O26" s="437">
        <f t="shared" si="5"/>
        <v>0</v>
      </c>
      <c r="P26" s="437">
        <f t="shared" si="6"/>
        <v>0</v>
      </c>
      <c r="Q26" s="436">
        <f t="shared" si="7"/>
        <v>0</v>
      </c>
      <c r="R26" s="437">
        <f t="shared" si="8"/>
        <v>0</v>
      </c>
      <c r="S26" s="438">
        <f t="shared" si="9"/>
        <v>0</v>
      </c>
    </row>
    <row r="27" spans="2:19" ht="12.75">
      <c r="B27" s="493"/>
      <c r="C27" s="493"/>
      <c r="D27" s="493"/>
      <c r="E27" s="434"/>
      <c r="F27" s="435"/>
      <c r="G27" s="436">
        <f t="shared" si="10"/>
        <v>0</v>
      </c>
      <c r="H27" s="436">
        <f t="shared" si="0"/>
        <v>0</v>
      </c>
      <c r="I27" s="436">
        <f t="shared" si="1"/>
        <v>0</v>
      </c>
      <c r="J27" s="434"/>
      <c r="K27" s="437">
        <f t="shared" si="2"/>
        <v>0</v>
      </c>
      <c r="L27" s="434"/>
      <c r="M27" s="436">
        <f t="shared" si="3"/>
        <v>0</v>
      </c>
      <c r="N27" s="437">
        <f t="shared" si="4"/>
        <v>0</v>
      </c>
      <c r="O27" s="437">
        <f t="shared" si="5"/>
        <v>0</v>
      </c>
      <c r="P27" s="437">
        <f t="shared" si="6"/>
        <v>0</v>
      </c>
      <c r="Q27" s="436">
        <f t="shared" si="7"/>
        <v>0</v>
      </c>
      <c r="R27" s="437">
        <f t="shared" si="8"/>
        <v>0</v>
      </c>
      <c r="S27" s="438">
        <f t="shared" si="9"/>
        <v>0</v>
      </c>
    </row>
    <row r="28" spans="2:19" ht="12.75">
      <c r="B28" s="493"/>
      <c r="C28" s="493"/>
      <c r="D28" s="493"/>
      <c r="E28" s="434"/>
      <c r="F28" s="435"/>
      <c r="G28" s="436">
        <f t="shared" si="10"/>
        <v>0</v>
      </c>
      <c r="H28" s="436">
        <f t="shared" si="0"/>
        <v>0</v>
      </c>
      <c r="I28" s="436">
        <f t="shared" si="1"/>
        <v>0</v>
      </c>
      <c r="J28" s="434"/>
      <c r="K28" s="437">
        <f t="shared" si="2"/>
        <v>0</v>
      </c>
      <c r="L28" s="434"/>
      <c r="M28" s="436">
        <f t="shared" si="3"/>
        <v>0</v>
      </c>
      <c r="N28" s="437">
        <f t="shared" si="4"/>
        <v>0</v>
      </c>
      <c r="O28" s="437">
        <f t="shared" si="5"/>
        <v>0</v>
      </c>
      <c r="P28" s="437">
        <f t="shared" si="6"/>
        <v>0</v>
      </c>
      <c r="Q28" s="436">
        <f t="shared" si="7"/>
        <v>0</v>
      </c>
      <c r="R28" s="437">
        <f t="shared" si="8"/>
        <v>0</v>
      </c>
      <c r="S28" s="438">
        <f t="shared" si="9"/>
        <v>0</v>
      </c>
    </row>
    <row r="29" spans="2:19" ht="12.75">
      <c r="B29" s="493"/>
      <c r="C29" s="493"/>
      <c r="D29" s="493"/>
      <c r="E29" s="434"/>
      <c r="F29" s="435"/>
      <c r="G29" s="436">
        <f t="shared" si="10"/>
        <v>0</v>
      </c>
      <c r="H29" s="436">
        <f t="shared" si="0"/>
        <v>0</v>
      </c>
      <c r="I29" s="436">
        <f t="shared" si="1"/>
        <v>0</v>
      </c>
      <c r="J29" s="434"/>
      <c r="K29" s="437">
        <f t="shared" si="2"/>
        <v>0</v>
      </c>
      <c r="L29" s="434"/>
      <c r="M29" s="436">
        <f t="shared" si="3"/>
        <v>0</v>
      </c>
      <c r="N29" s="437">
        <f t="shared" si="4"/>
        <v>0</v>
      </c>
      <c r="O29" s="437">
        <f t="shared" si="5"/>
        <v>0</v>
      </c>
      <c r="P29" s="437">
        <f t="shared" si="6"/>
        <v>0</v>
      </c>
      <c r="Q29" s="436">
        <f t="shared" si="7"/>
        <v>0</v>
      </c>
      <c r="R29" s="437">
        <f t="shared" si="8"/>
        <v>0</v>
      </c>
      <c r="S29" s="438">
        <f t="shared" si="9"/>
        <v>0</v>
      </c>
    </row>
    <row r="30" spans="2:19" ht="12.75">
      <c r="B30" s="493"/>
      <c r="C30" s="493"/>
      <c r="D30" s="493"/>
      <c r="E30" s="434"/>
      <c r="F30" s="435"/>
      <c r="G30" s="436">
        <f t="shared" si="10"/>
        <v>0</v>
      </c>
      <c r="H30" s="436">
        <f t="shared" si="0"/>
        <v>0</v>
      </c>
      <c r="I30" s="436">
        <f t="shared" si="1"/>
        <v>0</v>
      </c>
      <c r="J30" s="434"/>
      <c r="K30" s="437">
        <f t="shared" si="2"/>
        <v>0</v>
      </c>
      <c r="L30" s="434"/>
      <c r="M30" s="436">
        <f t="shared" si="3"/>
        <v>0</v>
      </c>
      <c r="N30" s="437">
        <f t="shared" si="4"/>
        <v>0</v>
      </c>
      <c r="O30" s="437">
        <f t="shared" si="5"/>
        <v>0</v>
      </c>
      <c r="P30" s="437">
        <f t="shared" si="6"/>
        <v>0</v>
      </c>
      <c r="Q30" s="436">
        <f t="shared" si="7"/>
        <v>0</v>
      </c>
      <c r="R30" s="437">
        <f t="shared" si="8"/>
        <v>0</v>
      </c>
      <c r="S30" s="438">
        <f t="shared" si="9"/>
        <v>0</v>
      </c>
    </row>
    <row r="31" spans="2:19" ht="12.75">
      <c r="B31" s="493"/>
      <c r="C31" s="493"/>
      <c r="D31" s="493"/>
      <c r="E31" s="434"/>
      <c r="F31" s="435"/>
      <c r="G31" s="436">
        <f t="shared" si="10"/>
        <v>0</v>
      </c>
      <c r="H31" s="436">
        <f t="shared" si="0"/>
        <v>0</v>
      </c>
      <c r="I31" s="436">
        <f t="shared" si="1"/>
        <v>0</v>
      </c>
      <c r="J31" s="434"/>
      <c r="K31" s="437">
        <f t="shared" si="2"/>
        <v>0</v>
      </c>
      <c r="L31" s="434"/>
      <c r="M31" s="436">
        <f t="shared" si="3"/>
        <v>0</v>
      </c>
      <c r="N31" s="437">
        <f t="shared" si="4"/>
        <v>0</v>
      </c>
      <c r="O31" s="437">
        <f t="shared" si="5"/>
        <v>0</v>
      </c>
      <c r="P31" s="437">
        <f t="shared" si="6"/>
        <v>0</v>
      </c>
      <c r="Q31" s="436">
        <f t="shared" si="7"/>
        <v>0</v>
      </c>
      <c r="R31" s="437">
        <f t="shared" si="8"/>
        <v>0</v>
      </c>
      <c r="S31" s="438">
        <f t="shared" si="9"/>
        <v>0</v>
      </c>
    </row>
    <row r="32" spans="2:19" ht="12.75">
      <c r="B32" s="493"/>
      <c r="C32" s="493"/>
      <c r="D32" s="493"/>
      <c r="E32" s="434"/>
      <c r="F32" s="435"/>
      <c r="G32" s="436">
        <f t="shared" si="10"/>
        <v>0</v>
      </c>
      <c r="H32" s="436">
        <f t="shared" si="0"/>
        <v>0</v>
      </c>
      <c r="I32" s="436">
        <f t="shared" si="1"/>
        <v>0</v>
      </c>
      <c r="J32" s="434"/>
      <c r="K32" s="437">
        <f t="shared" si="2"/>
        <v>0</v>
      </c>
      <c r="L32" s="434"/>
      <c r="M32" s="436">
        <f t="shared" si="3"/>
        <v>0</v>
      </c>
      <c r="N32" s="437">
        <f t="shared" si="4"/>
        <v>0</v>
      </c>
      <c r="O32" s="437">
        <f t="shared" si="5"/>
        <v>0</v>
      </c>
      <c r="P32" s="437">
        <f t="shared" si="6"/>
        <v>0</v>
      </c>
      <c r="Q32" s="436">
        <f t="shared" si="7"/>
        <v>0</v>
      </c>
      <c r="R32" s="437">
        <f t="shared" si="8"/>
        <v>0</v>
      </c>
      <c r="S32" s="438">
        <f t="shared" si="9"/>
        <v>0</v>
      </c>
    </row>
    <row r="33" spans="2:19" ht="12.75">
      <c r="B33" s="493"/>
      <c r="C33" s="493"/>
      <c r="D33" s="493"/>
      <c r="E33" s="434"/>
      <c r="F33" s="435"/>
      <c r="G33" s="436">
        <f t="shared" si="10"/>
        <v>0</v>
      </c>
      <c r="H33" s="436">
        <f t="shared" si="0"/>
        <v>0</v>
      </c>
      <c r="I33" s="436">
        <f t="shared" si="1"/>
        <v>0</v>
      </c>
      <c r="J33" s="434"/>
      <c r="K33" s="437">
        <f t="shared" si="2"/>
        <v>0</v>
      </c>
      <c r="L33" s="434"/>
      <c r="M33" s="436">
        <f t="shared" si="3"/>
        <v>0</v>
      </c>
      <c r="N33" s="437">
        <f t="shared" si="4"/>
        <v>0</v>
      </c>
      <c r="O33" s="437">
        <f t="shared" si="5"/>
        <v>0</v>
      </c>
      <c r="P33" s="437">
        <f t="shared" si="6"/>
        <v>0</v>
      </c>
      <c r="Q33" s="436">
        <f t="shared" si="7"/>
        <v>0</v>
      </c>
      <c r="R33" s="437">
        <f t="shared" si="8"/>
        <v>0</v>
      </c>
      <c r="S33" s="438">
        <f t="shared" si="9"/>
        <v>0</v>
      </c>
    </row>
    <row r="34" spans="2:19" ht="12.75">
      <c r="B34" s="493"/>
      <c r="C34" s="493"/>
      <c r="D34" s="493"/>
      <c r="E34" s="434"/>
      <c r="F34" s="435"/>
      <c r="G34" s="436">
        <f t="shared" si="10"/>
        <v>0</v>
      </c>
      <c r="H34" s="436">
        <f t="shared" si="0"/>
        <v>0</v>
      </c>
      <c r="I34" s="436">
        <f t="shared" si="1"/>
        <v>0</v>
      </c>
      <c r="J34" s="434"/>
      <c r="K34" s="437">
        <f t="shared" si="2"/>
        <v>0</v>
      </c>
      <c r="L34" s="434"/>
      <c r="M34" s="436">
        <f t="shared" si="3"/>
        <v>0</v>
      </c>
      <c r="N34" s="437">
        <f t="shared" si="4"/>
        <v>0</v>
      </c>
      <c r="O34" s="437">
        <f t="shared" si="5"/>
        <v>0</v>
      </c>
      <c r="P34" s="437">
        <f t="shared" si="6"/>
        <v>0</v>
      </c>
      <c r="Q34" s="436">
        <f t="shared" si="7"/>
        <v>0</v>
      </c>
      <c r="R34" s="437">
        <f t="shared" si="8"/>
        <v>0</v>
      </c>
      <c r="S34" s="438">
        <f t="shared" si="9"/>
        <v>0</v>
      </c>
    </row>
    <row r="35" spans="2:19" ht="12.75">
      <c r="B35" s="493"/>
      <c r="C35" s="493"/>
      <c r="D35" s="493"/>
      <c r="E35" s="434"/>
      <c r="F35" s="435"/>
      <c r="G35" s="436">
        <f t="shared" si="10"/>
        <v>0</v>
      </c>
      <c r="H35" s="436">
        <f t="shared" si="0"/>
        <v>0</v>
      </c>
      <c r="I35" s="436">
        <f t="shared" si="1"/>
        <v>0</v>
      </c>
      <c r="J35" s="434"/>
      <c r="K35" s="437">
        <f t="shared" si="2"/>
        <v>0</v>
      </c>
      <c r="L35" s="434"/>
      <c r="M35" s="436">
        <f t="shared" si="3"/>
        <v>0</v>
      </c>
      <c r="N35" s="437">
        <f t="shared" si="4"/>
        <v>0</v>
      </c>
      <c r="O35" s="437">
        <f t="shared" si="5"/>
        <v>0</v>
      </c>
      <c r="P35" s="437">
        <f t="shared" si="6"/>
        <v>0</v>
      </c>
      <c r="Q35" s="436">
        <f t="shared" si="7"/>
        <v>0</v>
      </c>
      <c r="R35" s="437">
        <f t="shared" si="8"/>
        <v>0</v>
      </c>
      <c r="S35" s="438">
        <f t="shared" si="9"/>
        <v>0</v>
      </c>
    </row>
    <row r="36" spans="2:19" ht="12.75">
      <c r="B36" s="493"/>
      <c r="C36" s="493"/>
      <c r="D36" s="493"/>
      <c r="E36" s="434"/>
      <c r="F36" s="435"/>
      <c r="G36" s="436">
        <f t="shared" si="10"/>
        <v>0</v>
      </c>
      <c r="H36" s="436">
        <f t="shared" si="0"/>
        <v>0</v>
      </c>
      <c r="I36" s="436">
        <f t="shared" si="1"/>
        <v>0</v>
      </c>
      <c r="J36" s="434"/>
      <c r="K36" s="437">
        <f t="shared" si="2"/>
        <v>0</v>
      </c>
      <c r="L36" s="434"/>
      <c r="M36" s="436">
        <f t="shared" si="3"/>
        <v>0</v>
      </c>
      <c r="N36" s="437">
        <f t="shared" si="4"/>
        <v>0</v>
      </c>
      <c r="O36" s="437">
        <f t="shared" si="5"/>
        <v>0</v>
      </c>
      <c r="P36" s="437">
        <f t="shared" si="6"/>
        <v>0</v>
      </c>
      <c r="Q36" s="436">
        <f t="shared" si="7"/>
        <v>0</v>
      </c>
      <c r="R36" s="437">
        <f t="shared" si="8"/>
        <v>0</v>
      </c>
      <c r="S36" s="438">
        <f t="shared" si="9"/>
        <v>0</v>
      </c>
    </row>
    <row r="37" spans="2:19" ht="12.75">
      <c r="B37" s="493"/>
      <c r="C37" s="493"/>
      <c r="D37" s="493"/>
      <c r="E37" s="434"/>
      <c r="F37" s="435"/>
      <c r="G37" s="436">
        <f t="shared" si="10"/>
        <v>0</v>
      </c>
      <c r="H37" s="436">
        <f t="shared" si="0"/>
        <v>0</v>
      </c>
      <c r="I37" s="436">
        <f t="shared" si="1"/>
        <v>0</v>
      </c>
      <c r="J37" s="434"/>
      <c r="K37" s="437">
        <f t="shared" si="2"/>
        <v>0</v>
      </c>
      <c r="L37" s="434"/>
      <c r="M37" s="436">
        <f t="shared" si="3"/>
        <v>0</v>
      </c>
      <c r="N37" s="437">
        <f t="shared" si="4"/>
        <v>0</v>
      </c>
      <c r="O37" s="437">
        <f t="shared" si="5"/>
        <v>0</v>
      </c>
      <c r="P37" s="437">
        <f t="shared" si="6"/>
        <v>0</v>
      </c>
      <c r="Q37" s="436">
        <f t="shared" si="7"/>
        <v>0</v>
      </c>
      <c r="R37" s="437">
        <f t="shared" si="8"/>
        <v>0</v>
      </c>
      <c r="S37" s="438">
        <f t="shared" si="9"/>
        <v>0</v>
      </c>
    </row>
    <row r="38" spans="2:19" ht="12.75">
      <c r="B38" s="493"/>
      <c r="C38" s="493"/>
      <c r="D38" s="493"/>
      <c r="E38" s="434"/>
      <c r="F38" s="435"/>
      <c r="G38" s="436">
        <f t="shared" si="10"/>
        <v>0</v>
      </c>
      <c r="H38" s="436">
        <f t="shared" si="0"/>
        <v>0</v>
      </c>
      <c r="I38" s="436">
        <f t="shared" si="1"/>
        <v>0</v>
      </c>
      <c r="J38" s="434"/>
      <c r="K38" s="437">
        <f t="shared" si="2"/>
        <v>0</v>
      </c>
      <c r="L38" s="434"/>
      <c r="M38" s="436">
        <f t="shared" si="3"/>
        <v>0</v>
      </c>
      <c r="N38" s="437">
        <f t="shared" si="4"/>
        <v>0</v>
      </c>
      <c r="O38" s="437">
        <f t="shared" si="5"/>
        <v>0</v>
      </c>
      <c r="P38" s="437">
        <f t="shared" si="6"/>
        <v>0</v>
      </c>
      <c r="Q38" s="436">
        <f t="shared" si="7"/>
        <v>0</v>
      </c>
      <c r="R38" s="437">
        <f t="shared" si="8"/>
        <v>0</v>
      </c>
      <c r="S38" s="438">
        <f t="shared" si="9"/>
        <v>0</v>
      </c>
    </row>
    <row r="39" spans="2:19" ht="12.75">
      <c r="B39" s="493"/>
      <c r="C39" s="493"/>
      <c r="D39" s="493"/>
      <c r="E39" s="434"/>
      <c r="F39" s="435"/>
      <c r="G39" s="436">
        <f t="shared" si="10"/>
        <v>0</v>
      </c>
      <c r="H39" s="436">
        <f t="shared" si="0"/>
        <v>0</v>
      </c>
      <c r="I39" s="436">
        <f t="shared" si="1"/>
        <v>0</v>
      </c>
      <c r="J39" s="434"/>
      <c r="K39" s="437">
        <f t="shared" si="2"/>
        <v>0</v>
      </c>
      <c r="L39" s="434"/>
      <c r="M39" s="436">
        <f t="shared" si="3"/>
        <v>0</v>
      </c>
      <c r="N39" s="437">
        <f t="shared" si="4"/>
        <v>0</v>
      </c>
      <c r="O39" s="437">
        <f t="shared" si="5"/>
        <v>0</v>
      </c>
      <c r="P39" s="437">
        <f t="shared" si="6"/>
        <v>0</v>
      </c>
      <c r="Q39" s="436">
        <f t="shared" si="7"/>
        <v>0</v>
      </c>
      <c r="R39" s="437">
        <f t="shared" si="8"/>
        <v>0</v>
      </c>
      <c r="S39" s="438">
        <f t="shared" si="9"/>
        <v>0</v>
      </c>
    </row>
    <row r="40" spans="2:19" ht="12.75">
      <c r="B40" s="493"/>
      <c r="C40" s="493"/>
      <c r="D40" s="493"/>
      <c r="E40" s="434"/>
      <c r="F40" s="435"/>
      <c r="G40" s="436">
        <f t="shared" si="10"/>
        <v>0</v>
      </c>
      <c r="H40" s="436">
        <f t="shared" si="0"/>
        <v>0</v>
      </c>
      <c r="I40" s="436">
        <f t="shared" si="1"/>
        <v>0</v>
      </c>
      <c r="J40" s="434"/>
      <c r="K40" s="437">
        <f t="shared" si="2"/>
        <v>0</v>
      </c>
      <c r="L40" s="434"/>
      <c r="M40" s="436">
        <f t="shared" si="3"/>
        <v>0</v>
      </c>
      <c r="N40" s="437">
        <f t="shared" si="4"/>
        <v>0</v>
      </c>
      <c r="O40" s="437">
        <f t="shared" si="5"/>
        <v>0</v>
      </c>
      <c r="P40" s="437">
        <f t="shared" si="6"/>
        <v>0</v>
      </c>
      <c r="Q40" s="436">
        <f t="shared" si="7"/>
        <v>0</v>
      </c>
      <c r="R40" s="437">
        <f t="shared" si="8"/>
        <v>0</v>
      </c>
      <c r="S40" s="438">
        <f t="shared" si="9"/>
        <v>0</v>
      </c>
    </row>
    <row r="41" spans="2:19" ht="12.75">
      <c r="B41" s="493"/>
      <c r="C41" s="493"/>
      <c r="D41" s="493"/>
      <c r="E41" s="434"/>
      <c r="F41" s="435"/>
      <c r="G41" s="436">
        <f t="shared" si="10"/>
        <v>0</v>
      </c>
      <c r="H41" s="436">
        <f t="shared" si="0"/>
        <v>0</v>
      </c>
      <c r="I41" s="436">
        <f t="shared" si="1"/>
        <v>0</v>
      </c>
      <c r="J41" s="434"/>
      <c r="K41" s="437">
        <f t="shared" si="2"/>
        <v>0</v>
      </c>
      <c r="L41" s="434"/>
      <c r="M41" s="436">
        <f t="shared" si="3"/>
        <v>0</v>
      </c>
      <c r="N41" s="437">
        <f t="shared" si="4"/>
        <v>0</v>
      </c>
      <c r="O41" s="437">
        <f t="shared" si="5"/>
        <v>0</v>
      </c>
      <c r="P41" s="437">
        <f t="shared" si="6"/>
        <v>0</v>
      </c>
      <c r="Q41" s="436">
        <f t="shared" si="7"/>
        <v>0</v>
      </c>
      <c r="R41" s="437">
        <f t="shared" si="8"/>
        <v>0</v>
      </c>
      <c r="S41" s="438">
        <f t="shared" si="9"/>
        <v>0</v>
      </c>
    </row>
    <row r="42" spans="2:19" ht="12.75">
      <c r="B42" s="493"/>
      <c r="C42" s="493"/>
      <c r="D42" s="493"/>
      <c r="E42" s="434"/>
      <c r="F42" s="435"/>
      <c r="G42" s="436">
        <f t="shared" si="10"/>
        <v>0</v>
      </c>
      <c r="H42" s="436">
        <f t="shared" si="0"/>
        <v>0</v>
      </c>
      <c r="I42" s="436">
        <f t="shared" si="1"/>
        <v>0</v>
      </c>
      <c r="J42" s="434"/>
      <c r="K42" s="437">
        <f t="shared" si="2"/>
        <v>0</v>
      </c>
      <c r="L42" s="434"/>
      <c r="M42" s="436">
        <f t="shared" si="3"/>
        <v>0</v>
      </c>
      <c r="N42" s="437">
        <f t="shared" si="4"/>
        <v>0</v>
      </c>
      <c r="O42" s="437">
        <f t="shared" si="5"/>
        <v>0</v>
      </c>
      <c r="P42" s="437">
        <f t="shared" si="6"/>
        <v>0</v>
      </c>
      <c r="Q42" s="436">
        <f t="shared" si="7"/>
        <v>0</v>
      </c>
      <c r="R42" s="437">
        <f t="shared" si="8"/>
        <v>0</v>
      </c>
      <c r="S42" s="438">
        <f t="shared" si="9"/>
        <v>0</v>
      </c>
    </row>
    <row r="43" spans="2:19" ht="12.75">
      <c r="B43" s="493"/>
      <c r="C43" s="493"/>
      <c r="D43" s="493"/>
      <c r="E43" s="434"/>
      <c r="F43" s="435"/>
      <c r="G43" s="436">
        <f t="shared" si="10"/>
        <v>0</v>
      </c>
      <c r="H43" s="436">
        <f t="shared" si="0"/>
        <v>0</v>
      </c>
      <c r="I43" s="436">
        <f t="shared" si="1"/>
        <v>0</v>
      </c>
      <c r="J43" s="434"/>
      <c r="K43" s="437">
        <f t="shared" si="2"/>
        <v>0</v>
      </c>
      <c r="L43" s="434"/>
      <c r="M43" s="436">
        <f t="shared" si="3"/>
        <v>0</v>
      </c>
      <c r="N43" s="437">
        <f t="shared" si="4"/>
        <v>0</v>
      </c>
      <c r="O43" s="437">
        <f t="shared" si="5"/>
        <v>0</v>
      </c>
      <c r="P43" s="437">
        <f t="shared" si="6"/>
        <v>0</v>
      </c>
      <c r="Q43" s="436">
        <f t="shared" si="7"/>
        <v>0</v>
      </c>
      <c r="R43" s="437">
        <f t="shared" si="8"/>
        <v>0</v>
      </c>
      <c r="S43" s="438">
        <f t="shared" si="9"/>
        <v>0</v>
      </c>
    </row>
    <row r="44" spans="2:19" ht="12.75">
      <c r="B44" s="493"/>
      <c r="C44" s="493"/>
      <c r="D44" s="493"/>
      <c r="E44" s="434"/>
      <c r="F44" s="435"/>
      <c r="G44" s="436">
        <f t="shared" si="10"/>
        <v>0</v>
      </c>
      <c r="H44" s="436">
        <f t="shared" si="0"/>
        <v>0</v>
      </c>
      <c r="I44" s="436">
        <f t="shared" si="1"/>
        <v>0</v>
      </c>
      <c r="J44" s="434"/>
      <c r="K44" s="437">
        <f t="shared" si="2"/>
        <v>0</v>
      </c>
      <c r="L44" s="434"/>
      <c r="M44" s="436">
        <f t="shared" si="3"/>
        <v>0</v>
      </c>
      <c r="N44" s="437">
        <f t="shared" si="4"/>
        <v>0</v>
      </c>
      <c r="O44" s="437">
        <f t="shared" si="5"/>
        <v>0</v>
      </c>
      <c r="P44" s="437">
        <f t="shared" si="6"/>
        <v>0</v>
      </c>
      <c r="Q44" s="436">
        <f t="shared" si="7"/>
        <v>0</v>
      </c>
      <c r="R44" s="437">
        <f t="shared" si="8"/>
        <v>0</v>
      </c>
      <c r="S44" s="438">
        <f t="shared" si="9"/>
        <v>0</v>
      </c>
    </row>
    <row r="45" spans="2:19" ht="12.75">
      <c r="B45" s="493"/>
      <c r="C45" s="493"/>
      <c r="D45" s="493"/>
      <c r="E45" s="434"/>
      <c r="F45" s="435"/>
      <c r="G45" s="436">
        <f t="shared" si="10"/>
        <v>0</v>
      </c>
      <c r="H45" s="436">
        <f t="shared" si="0"/>
        <v>0</v>
      </c>
      <c r="I45" s="436">
        <f t="shared" si="1"/>
        <v>0</v>
      </c>
      <c r="J45" s="434"/>
      <c r="K45" s="437">
        <f t="shared" si="2"/>
        <v>0</v>
      </c>
      <c r="L45" s="434"/>
      <c r="M45" s="436">
        <f t="shared" si="3"/>
        <v>0</v>
      </c>
      <c r="N45" s="437">
        <f t="shared" si="4"/>
        <v>0</v>
      </c>
      <c r="O45" s="437">
        <f t="shared" si="5"/>
        <v>0</v>
      </c>
      <c r="P45" s="437">
        <f t="shared" si="6"/>
        <v>0</v>
      </c>
      <c r="Q45" s="436">
        <f t="shared" si="7"/>
        <v>0</v>
      </c>
      <c r="R45" s="437">
        <f t="shared" si="8"/>
        <v>0</v>
      </c>
      <c r="S45" s="438">
        <f t="shared" si="9"/>
        <v>0</v>
      </c>
    </row>
    <row r="46" spans="2:19" ht="12.75">
      <c r="B46" s="493"/>
      <c r="C46" s="493"/>
      <c r="D46" s="493"/>
      <c r="E46" s="434"/>
      <c r="F46" s="435"/>
      <c r="G46" s="436">
        <f t="shared" si="10"/>
        <v>0</v>
      </c>
      <c r="H46" s="436">
        <f t="shared" si="0"/>
        <v>0</v>
      </c>
      <c r="I46" s="436">
        <f t="shared" si="1"/>
        <v>0</v>
      </c>
      <c r="J46" s="434"/>
      <c r="K46" s="437">
        <f t="shared" si="2"/>
        <v>0</v>
      </c>
      <c r="L46" s="434"/>
      <c r="M46" s="436">
        <f t="shared" si="3"/>
        <v>0</v>
      </c>
      <c r="N46" s="437">
        <f t="shared" si="4"/>
        <v>0</v>
      </c>
      <c r="O46" s="437">
        <f t="shared" si="5"/>
        <v>0</v>
      </c>
      <c r="P46" s="437">
        <f t="shared" si="6"/>
        <v>0</v>
      </c>
      <c r="Q46" s="436">
        <f t="shared" si="7"/>
        <v>0</v>
      </c>
      <c r="R46" s="437">
        <f t="shared" si="8"/>
        <v>0</v>
      </c>
      <c r="S46" s="438">
        <f t="shared" si="9"/>
        <v>0</v>
      </c>
    </row>
    <row r="47" spans="2:19" ht="12.75">
      <c r="B47" s="493"/>
      <c r="C47" s="493"/>
      <c r="D47" s="493"/>
      <c r="E47" s="434"/>
      <c r="F47" s="435"/>
      <c r="G47" s="436">
        <f t="shared" si="10"/>
        <v>0</v>
      </c>
      <c r="H47" s="436">
        <f t="shared" si="0"/>
        <v>0</v>
      </c>
      <c r="I47" s="436">
        <f t="shared" si="1"/>
        <v>0</v>
      </c>
      <c r="J47" s="434"/>
      <c r="K47" s="437">
        <f t="shared" si="2"/>
        <v>0</v>
      </c>
      <c r="L47" s="434"/>
      <c r="M47" s="436">
        <f t="shared" si="3"/>
        <v>0</v>
      </c>
      <c r="N47" s="437">
        <f t="shared" si="4"/>
        <v>0</v>
      </c>
      <c r="O47" s="437">
        <f t="shared" si="5"/>
        <v>0</v>
      </c>
      <c r="P47" s="437">
        <f t="shared" si="6"/>
        <v>0</v>
      </c>
      <c r="Q47" s="436">
        <f t="shared" si="7"/>
        <v>0</v>
      </c>
      <c r="R47" s="437">
        <f t="shared" si="8"/>
        <v>0</v>
      </c>
      <c r="S47" s="438">
        <f t="shared" si="9"/>
        <v>0</v>
      </c>
    </row>
    <row r="48" spans="2:19" ht="12.75">
      <c r="B48" s="493"/>
      <c r="C48" s="493"/>
      <c r="D48" s="493"/>
      <c r="E48" s="434"/>
      <c r="F48" s="435"/>
      <c r="G48" s="436">
        <f t="shared" si="10"/>
        <v>0</v>
      </c>
      <c r="H48" s="436">
        <f t="shared" si="0"/>
        <v>0</v>
      </c>
      <c r="I48" s="436">
        <f t="shared" si="1"/>
        <v>0</v>
      </c>
      <c r="J48" s="434"/>
      <c r="K48" s="437">
        <f t="shared" si="2"/>
        <v>0</v>
      </c>
      <c r="L48" s="434"/>
      <c r="M48" s="436">
        <f t="shared" si="3"/>
        <v>0</v>
      </c>
      <c r="N48" s="437">
        <f t="shared" si="4"/>
        <v>0</v>
      </c>
      <c r="O48" s="437">
        <f t="shared" si="5"/>
        <v>0</v>
      </c>
      <c r="P48" s="437">
        <f t="shared" si="6"/>
        <v>0</v>
      </c>
      <c r="Q48" s="436">
        <f t="shared" si="7"/>
        <v>0</v>
      </c>
      <c r="R48" s="437">
        <f t="shared" si="8"/>
        <v>0</v>
      </c>
      <c r="S48" s="438">
        <f t="shared" si="9"/>
        <v>0</v>
      </c>
    </row>
    <row r="49" spans="2:19" ht="12.75">
      <c r="B49" s="493"/>
      <c r="C49" s="493"/>
      <c r="D49" s="493"/>
      <c r="E49" s="434"/>
      <c r="F49" s="435"/>
      <c r="G49" s="436">
        <f t="shared" si="10"/>
        <v>0</v>
      </c>
      <c r="H49" s="436">
        <f t="shared" si="0"/>
        <v>0</v>
      </c>
      <c r="I49" s="436">
        <f t="shared" si="1"/>
        <v>0</v>
      </c>
      <c r="J49" s="434"/>
      <c r="K49" s="437">
        <f t="shared" si="2"/>
        <v>0</v>
      </c>
      <c r="L49" s="434"/>
      <c r="M49" s="436">
        <f t="shared" si="3"/>
        <v>0</v>
      </c>
      <c r="N49" s="437">
        <f t="shared" si="4"/>
        <v>0</v>
      </c>
      <c r="O49" s="437">
        <f t="shared" si="5"/>
        <v>0</v>
      </c>
      <c r="P49" s="437">
        <f t="shared" si="6"/>
        <v>0</v>
      </c>
      <c r="Q49" s="436">
        <f t="shared" si="7"/>
        <v>0</v>
      </c>
      <c r="R49" s="437">
        <f t="shared" si="8"/>
        <v>0</v>
      </c>
      <c r="S49" s="438">
        <f t="shared" si="9"/>
        <v>0</v>
      </c>
    </row>
    <row r="50" spans="2:19" ht="12.75">
      <c r="B50" s="493"/>
      <c r="C50" s="493"/>
      <c r="D50" s="493"/>
      <c r="E50" s="434"/>
      <c r="F50" s="435"/>
      <c r="G50" s="436">
        <f t="shared" si="10"/>
        <v>0</v>
      </c>
      <c r="H50" s="436">
        <f t="shared" si="0"/>
        <v>0</v>
      </c>
      <c r="I50" s="436">
        <f t="shared" si="1"/>
        <v>0</v>
      </c>
      <c r="J50" s="434"/>
      <c r="K50" s="437">
        <f t="shared" si="2"/>
        <v>0</v>
      </c>
      <c r="L50" s="434"/>
      <c r="M50" s="436">
        <f t="shared" si="3"/>
        <v>0</v>
      </c>
      <c r="N50" s="437">
        <f t="shared" si="4"/>
        <v>0</v>
      </c>
      <c r="O50" s="437">
        <f t="shared" si="5"/>
        <v>0</v>
      </c>
      <c r="P50" s="437">
        <f t="shared" si="6"/>
        <v>0</v>
      </c>
      <c r="Q50" s="436">
        <f t="shared" si="7"/>
        <v>0</v>
      </c>
      <c r="R50" s="437">
        <f t="shared" si="8"/>
        <v>0</v>
      </c>
      <c r="S50" s="438">
        <f t="shared" si="9"/>
        <v>0</v>
      </c>
    </row>
    <row r="51" spans="2:19" ht="12.75">
      <c r="B51" s="493"/>
      <c r="C51" s="493"/>
      <c r="D51" s="493"/>
      <c r="E51" s="434"/>
      <c r="F51" s="435"/>
      <c r="G51" s="436">
        <f t="shared" si="10"/>
        <v>0</v>
      </c>
      <c r="H51" s="436">
        <f t="shared" si="0"/>
        <v>0</v>
      </c>
      <c r="I51" s="436">
        <f t="shared" si="1"/>
        <v>0</v>
      </c>
      <c r="J51" s="434"/>
      <c r="K51" s="437">
        <f t="shared" si="2"/>
        <v>0</v>
      </c>
      <c r="L51" s="434"/>
      <c r="M51" s="436">
        <f t="shared" si="3"/>
        <v>0</v>
      </c>
      <c r="N51" s="437">
        <f t="shared" si="4"/>
        <v>0</v>
      </c>
      <c r="O51" s="437">
        <f t="shared" si="5"/>
        <v>0</v>
      </c>
      <c r="P51" s="437">
        <f t="shared" si="6"/>
        <v>0</v>
      </c>
      <c r="Q51" s="436">
        <f t="shared" si="7"/>
        <v>0</v>
      </c>
      <c r="R51" s="437">
        <f t="shared" si="8"/>
        <v>0</v>
      </c>
      <c r="S51" s="438">
        <f t="shared" si="9"/>
        <v>0</v>
      </c>
    </row>
    <row r="52" spans="2:19" ht="12.75">
      <c r="B52" s="493"/>
      <c r="C52" s="493"/>
      <c r="D52" s="493"/>
      <c r="E52" s="434"/>
      <c r="F52" s="435"/>
      <c r="G52" s="436">
        <f t="shared" si="10"/>
        <v>0</v>
      </c>
      <c r="H52" s="436">
        <f t="shared" si="0"/>
        <v>0</v>
      </c>
      <c r="I52" s="436">
        <f t="shared" si="1"/>
        <v>0</v>
      </c>
      <c r="J52" s="434"/>
      <c r="K52" s="437">
        <f t="shared" si="2"/>
        <v>0</v>
      </c>
      <c r="L52" s="434"/>
      <c r="M52" s="436">
        <f t="shared" si="3"/>
        <v>0</v>
      </c>
      <c r="N52" s="437">
        <f t="shared" si="4"/>
        <v>0</v>
      </c>
      <c r="O52" s="437">
        <f t="shared" si="5"/>
        <v>0</v>
      </c>
      <c r="P52" s="437">
        <f t="shared" si="6"/>
        <v>0</v>
      </c>
      <c r="Q52" s="436">
        <f t="shared" si="7"/>
        <v>0</v>
      </c>
      <c r="R52" s="437">
        <f t="shared" si="8"/>
        <v>0</v>
      </c>
      <c r="S52" s="438">
        <f t="shared" si="9"/>
        <v>0</v>
      </c>
    </row>
    <row r="53" spans="2:19" ht="12.75">
      <c r="B53" s="493"/>
      <c r="C53" s="493"/>
      <c r="D53" s="493"/>
      <c r="E53" s="434"/>
      <c r="F53" s="435"/>
      <c r="G53" s="436">
        <f t="shared" si="10"/>
        <v>0</v>
      </c>
      <c r="H53" s="436">
        <f t="shared" si="0"/>
        <v>0</v>
      </c>
      <c r="I53" s="436">
        <f t="shared" si="1"/>
        <v>0</v>
      </c>
      <c r="J53" s="434"/>
      <c r="K53" s="437">
        <f t="shared" si="2"/>
        <v>0</v>
      </c>
      <c r="L53" s="434"/>
      <c r="M53" s="436">
        <f t="shared" si="3"/>
        <v>0</v>
      </c>
      <c r="N53" s="437">
        <f t="shared" si="4"/>
        <v>0</v>
      </c>
      <c r="O53" s="437">
        <f t="shared" si="5"/>
        <v>0</v>
      </c>
      <c r="P53" s="437">
        <f t="shared" si="6"/>
        <v>0</v>
      </c>
      <c r="Q53" s="436">
        <f t="shared" si="7"/>
        <v>0</v>
      </c>
      <c r="R53" s="437">
        <f t="shared" si="8"/>
        <v>0</v>
      </c>
      <c r="S53" s="438">
        <f t="shared" si="9"/>
        <v>0</v>
      </c>
    </row>
    <row r="54" spans="2:19" ht="12.75">
      <c r="B54" s="493"/>
      <c r="C54" s="493"/>
      <c r="D54" s="493"/>
      <c r="E54" s="434"/>
      <c r="F54" s="435"/>
      <c r="G54" s="436">
        <f t="shared" si="10"/>
        <v>0</v>
      </c>
      <c r="H54" s="436">
        <f t="shared" si="0"/>
        <v>0</v>
      </c>
      <c r="I54" s="436">
        <f t="shared" si="1"/>
        <v>0</v>
      </c>
      <c r="J54" s="434"/>
      <c r="K54" s="437">
        <f t="shared" si="2"/>
        <v>0</v>
      </c>
      <c r="L54" s="434"/>
      <c r="M54" s="436">
        <f t="shared" si="3"/>
        <v>0</v>
      </c>
      <c r="N54" s="437">
        <f t="shared" si="4"/>
        <v>0</v>
      </c>
      <c r="O54" s="437">
        <f t="shared" si="5"/>
        <v>0</v>
      </c>
      <c r="P54" s="437">
        <f t="shared" si="6"/>
        <v>0</v>
      </c>
      <c r="Q54" s="436">
        <f t="shared" si="7"/>
        <v>0</v>
      </c>
      <c r="R54" s="437">
        <f t="shared" si="8"/>
        <v>0</v>
      </c>
      <c r="S54" s="438">
        <f t="shared" si="9"/>
        <v>0</v>
      </c>
    </row>
    <row r="55" spans="2:19" ht="12.75">
      <c r="B55" s="493"/>
      <c r="C55" s="493"/>
      <c r="D55" s="493"/>
      <c r="E55" s="434"/>
      <c r="F55" s="435"/>
      <c r="G55" s="436">
        <f t="shared" si="10"/>
        <v>0</v>
      </c>
      <c r="H55" s="436">
        <f t="shared" si="0"/>
        <v>0</v>
      </c>
      <c r="I55" s="436">
        <f t="shared" si="1"/>
        <v>0</v>
      </c>
      <c r="J55" s="434"/>
      <c r="K55" s="437">
        <f t="shared" si="2"/>
        <v>0</v>
      </c>
      <c r="L55" s="434"/>
      <c r="M55" s="436">
        <f t="shared" si="3"/>
        <v>0</v>
      </c>
      <c r="N55" s="437">
        <f t="shared" si="4"/>
        <v>0</v>
      </c>
      <c r="O55" s="437">
        <f t="shared" si="5"/>
        <v>0</v>
      </c>
      <c r="P55" s="437">
        <f t="shared" si="6"/>
        <v>0</v>
      </c>
      <c r="Q55" s="436">
        <f t="shared" si="7"/>
        <v>0</v>
      </c>
      <c r="R55" s="437">
        <f t="shared" si="8"/>
        <v>0</v>
      </c>
      <c r="S55" s="438">
        <f t="shared" si="9"/>
        <v>0</v>
      </c>
    </row>
    <row r="56" spans="2:19" ht="20.25" customHeight="1">
      <c r="B56" s="494" t="s">
        <v>129</v>
      </c>
      <c r="C56" s="495"/>
      <c r="D56" s="496"/>
      <c r="E56" s="439"/>
      <c r="F56" s="440"/>
      <c r="G56" s="441"/>
      <c r="H56" s="441"/>
      <c r="I56" s="441"/>
      <c r="J56" s="439"/>
      <c r="K56" s="442"/>
      <c r="L56" s="442"/>
      <c r="M56" s="441"/>
      <c r="N56" s="443"/>
      <c r="O56" s="443"/>
      <c r="P56" s="442"/>
      <c r="Q56" s="444">
        <f>SUM(Q3:Q55)</f>
        <v>0</v>
      </c>
      <c r="R56" s="445">
        <f>SUM(R11:R55)</f>
        <v>0</v>
      </c>
      <c r="S56" s="445">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79</v>
      </c>
      <c r="H58" s="144" t="s">
        <v>52</v>
      </c>
      <c r="I58" s="145" t="s">
        <v>13</v>
      </c>
      <c r="J58" s="287">
        <v>23</v>
      </c>
      <c r="K58" s="146" t="s">
        <v>21</v>
      </c>
      <c r="U58" s="113"/>
      <c r="V58" s="113"/>
      <c r="W58" s="113"/>
      <c r="X58" s="113"/>
      <c r="Y58" s="113"/>
      <c r="Z58" s="113"/>
    </row>
    <row r="59" spans="11:27" ht="15" customHeight="1">
      <c r="K59" s="89"/>
      <c r="N59" s="116"/>
      <c r="O59" s="116"/>
      <c r="P59" s="116"/>
      <c r="R59" s="89" t="s">
        <v>328</v>
      </c>
      <c r="S59" s="114"/>
      <c r="U59" s="115"/>
      <c r="V59" s="113"/>
      <c r="W59" s="113"/>
      <c r="X59" s="113"/>
      <c r="Y59" s="113"/>
      <c r="Z59" s="113"/>
      <c r="AA59" s="113"/>
    </row>
    <row r="60" spans="2:29" ht="30.75" customHeight="1">
      <c r="B60" s="475" t="s">
        <v>14</v>
      </c>
      <c r="C60" s="477"/>
      <c r="D60" s="497" t="s">
        <v>64</v>
      </c>
      <c r="E60" s="499" t="s">
        <v>65</v>
      </c>
      <c r="F60" s="475" t="s">
        <v>15</v>
      </c>
      <c r="G60" s="471" t="s">
        <v>329</v>
      </c>
      <c r="H60" s="471" t="s">
        <v>66</v>
      </c>
      <c r="I60" s="471" t="s">
        <v>330</v>
      </c>
      <c r="J60" s="471" t="s">
        <v>270</v>
      </c>
      <c r="K60" s="471" t="s">
        <v>80</v>
      </c>
      <c r="L60" s="471" t="s">
        <v>81</v>
      </c>
      <c r="M60" s="471" t="s">
        <v>271</v>
      </c>
      <c r="N60" s="488" t="s">
        <v>331</v>
      </c>
      <c r="O60" s="471" t="s">
        <v>82</v>
      </c>
      <c r="P60" s="471" t="s">
        <v>332</v>
      </c>
      <c r="Q60" s="501" t="s">
        <v>83</v>
      </c>
      <c r="R60" s="488" t="s">
        <v>84</v>
      </c>
      <c r="S60" s="486" t="s">
        <v>277</v>
      </c>
      <c r="W60" s="115"/>
      <c r="X60" s="113"/>
      <c r="Y60" s="113"/>
      <c r="Z60" s="113"/>
      <c r="AA60" s="113"/>
      <c r="AB60" s="113"/>
      <c r="AC60" s="113"/>
    </row>
    <row r="61" spans="2:29" ht="26.25" customHeight="1">
      <c r="B61" s="478"/>
      <c r="C61" s="480"/>
      <c r="D61" s="498"/>
      <c r="E61" s="500"/>
      <c r="F61" s="483"/>
      <c r="G61" s="472"/>
      <c r="H61" s="472"/>
      <c r="I61" s="472"/>
      <c r="J61" s="472"/>
      <c r="K61" s="489"/>
      <c r="L61" s="489"/>
      <c r="M61" s="472"/>
      <c r="N61" s="489"/>
      <c r="O61" s="472"/>
      <c r="P61" s="472"/>
      <c r="Q61" s="502"/>
      <c r="R61" s="489"/>
      <c r="S61" s="487"/>
      <c r="W61" s="115"/>
      <c r="X61" s="113"/>
      <c r="Y61" s="113"/>
      <c r="Z61" s="113"/>
      <c r="AA61" s="113"/>
      <c r="AB61" s="113"/>
      <c r="AC61" s="113"/>
    </row>
    <row r="62" spans="2:19" s="143" customFormat="1" ht="46.5">
      <c r="B62" s="490" t="s">
        <v>54</v>
      </c>
      <c r="C62" s="491"/>
      <c r="D62" s="162" t="s">
        <v>89</v>
      </c>
      <c r="E62" s="149" t="s">
        <v>326</v>
      </c>
      <c r="F62" s="150"/>
      <c r="G62" s="150" t="s">
        <v>68</v>
      </c>
      <c r="H62" s="151"/>
      <c r="I62" s="150" t="s">
        <v>69</v>
      </c>
      <c r="J62" s="163" t="s">
        <v>70</v>
      </c>
      <c r="K62" s="152" t="s">
        <v>71</v>
      </c>
      <c r="L62" s="152"/>
      <c r="M62" s="147" t="s">
        <v>333</v>
      </c>
      <c r="N62" s="152" t="s">
        <v>60</v>
      </c>
      <c r="O62" s="152"/>
      <c r="P62" s="150" t="s">
        <v>276</v>
      </c>
      <c r="Q62" s="150"/>
      <c r="R62" s="152" t="s">
        <v>72</v>
      </c>
      <c r="S62" s="148"/>
    </row>
    <row r="63" spans="2:29" ht="13.5" customHeight="1">
      <c r="B63" s="503"/>
      <c r="C63" s="504"/>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03"/>
      <c r="C64" s="504"/>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03"/>
      <c r="C65" s="504"/>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03"/>
      <c r="C66" s="504"/>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03"/>
      <c r="C67" s="504"/>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03"/>
      <c r="C68" s="504"/>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03"/>
      <c r="C69" s="504"/>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03"/>
      <c r="C70" s="504"/>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03"/>
      <c r="C71" s="504"/>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03"/>
      <c r="C72" s="504"/>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03"/>
      <c r="C73" s="504"/>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03"/>
      <c r="C74" s="504"/>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03"/>
      <c r="C75" s="504"/>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03"/>
      <c r="C76" s="504"/>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03"/>
      <c r="C77" s="504"/>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03"/>
      <c r="C78" s="504"/>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03"/>
      <c r="C79" s="504"/>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03"/>
      <c r="C80" s="504"/>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03"/>
      <c r="C81" s="504"/>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03"/>
      <c r="C82" s="504"/>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03"/>
      <c r="C83" s="504"/>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03"/>
      <c r="C84" s="504"/>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03"/>
      <c r="C85" s="504"/>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03"/>
      <c r="C86" s="504"/>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03"/>
      <c r="C87" s="504"/>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03"/>
      <c r="C88" s="504"/>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03"/>
      <c r="C89" s="504"/>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03"/>
      <c r="C90" s="504"/>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03"/>
      <c r="C91" s="504"/>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03"/>
      <c r="C92" s="504"/>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03"/>
      <c r="C93" s="504"/>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03"/>
      <c r="C94" s="504"/>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03"/>
      <c r="C95" s="504"/>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03"/>
      <c r="C96" s="504"/>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03"/>
      <c r="C97" s="504"/>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03"/>
      <c r="C98" s="504"/>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03"/>
      <c r="C99" s="504"/>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03"/>
      <c r="C100" s="504"/>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03"/>
      <c r="C101" s="504"/>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03"/>
      <c r="C102" s="504"/>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03"/>
      <c r="C103" s="504"/>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03"/>
      <c r="C104" s="504"/>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03"/>
      <c r="C105" s="504"/>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03"/>
      <c r="C106" s="504"/>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03"/>
      <c r="C107" s="504"/>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494" t="s">
        <v>129</v>
      </c>
      <c r="C108" s="495"/>
      <c r="D108" s="496"/>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334</v>
      </c>
      <c r="B110" s="119" t="s">
        <v>335</v>
      </c>
      <c r="C110" s="119"/>
      <c r="D110" s="119"/>
      <c r="E110" s="119"/>
      <c r="F110" s="119"/>
      <c r="G110" s="119"/>
      <c r="H110" s="119"/>
      <c r="I110" s="119"/>
      <c r="K110" s="119"/>
    </row>
    <row r="111" spans="1:11" ht="15.75" customHeight="1">
      <c r="A111" s="119"/>
      <c r="B111" s="119" t="s">
        <v>85</v>
      </c>
      <c r="C111" s="119"/>
      <c r="D111" s="119"/>
      <c r="E111" s="119"/>
      <c r="G111" s="119" t="s">
        <v>86</v>
      </c>
      <c r="H111" s="119"/>
      <c r="I111" s="119"/>
      <c r="J111" s="119"/>
      <c r="K111" s="119"/>
    </row>
    <row r="112" spans="1:11" ht="21" customHeight="1">
      <c r="A112" s="119"/>
      <c r="B112" s="120" t="s">
        <v>9</v>
      </c>
      <c r="C112" s="121"/>
      <c r="D112" s="508" t="s">
        <v>262</v>
      </c>
      <c r="E112" s="486" t="s">
        <v>263</v>
      </c>
      <c r="F112" s="486" t="s">
        <v>264</v>
      </c>
      <c r="G112" s="120" t="s">
        <v>14</v>
      </c>
      <c r="H112" s="121"/>
      <c r="I112" s="511" t="s">
        <v>265</v>
      </c>
      <c r="J112" s="486" t="s">
        <v>266</v>
      </c>
      <c r="K112" s="486" t="s">
        <v>267</v>
      </c>
    </row>
    <row r="113" spans="1:11" ht="21" customHeight="1">
      <c r="A113" s="119"/>
      <c r="B113" s="122"/>
      <c r="C113" s="123"/>
      <c r="D113" s="509"/>
      <c r="E113" s="510"/>
      <c r="F113" s="510"/>
      <c r="G113" s="122"/>
      <c r="H113" s="123"/>
      <c r="I113" s="512"/>
      <c r="J113" s="510"/>
      <c r="K113" s="531"/>
    </row>
    <row r="114" spans="1:11" ht="15.75" customHeight="1">
      <c r="A114" s="119"/>
      <c r="B114" s="124"/>
      <c r="C114" s="125"/>
      <c r="D114" s="434"/>
      <c r="E114" s="434"/>
      <c r="F114" s="446">
        <f>IF(E114&gt;D114,D114,E114)</f>
        <v>0</v>
      </c>
      <c r="G114" s="124"/>
      <c r="H114" s="125"/>
      <c r="I114" s="434"/>
      <c r="J114" s="434"/>
      <c r="K114" s="447">
        <f>IF(J114&gt;I114,I114,J114)</f>
        <v>0</v>
      </c>
    </row>
    <row r="115" spans="1:11" ht="15.75" customHeight="1">
      <c r="A115" s="119"/>
      <c r="B115" s="124"/>
      <c r="C115" s="125"/>
      <c r="D115" s="434"/>
      <c r="E115" s="434"/>
      <c r="F115" s="446">
        <f>IF(E115&gt;D115,D115,E115)</f>
        <v>0</v>
      </c>
      <c r="G115" s="124"/>
      <c r="H115" s="125"/>
      <c r="I115" s="434"/>
      <c r="J115" s="434"/>
      <c r="K115" s="447">
        <f>IF(J115&gt;I115,I115,J115)</f>
        <v>0</v>
      </c>
    </row>
    <row r="116" spans="1:11" ht="15.75" customHeight="1">
      <c r="A116" s="119"/>
      <c r="B116" s="124"/>
      <c r="C116" s="125"/>
      <c r="D116" s="434"/>
      <c r="E116" s="434"/>
      <c r="F116" s="446">
        <f>IF(E116&gt;D116,D116,E116)</f>
        <v>0</v>
      </c>
      <c r="G116" s="124"/>
      <c r="H116" s="125"/>
      <c r="I116" s="434"/>
      <c r="J116" s="434"/>
      <c r="K116" s="447">
        <f>IF(J116&gt;I116,I116,J116)</f>
        <v>0</v>
      </c>
    </row>
    <row r="117" spans="1:11" ht="15.75" customHeight="1">
      <c r="A117" s="119"/>
      <c r="B117" s="124"/>
      <c r="C117" s="125"/>
      <c r="D117" s="434"/>
      <c r="E117" s="434"/>
      <c r="F117" s="446">
        <f>IF(E117&gt;D117,D117,E117)</f>
        <v>0</v>
      </c>
      <c r="G117" s="124"/>
      <c r="H117" s="125"/>
      <c r="I117" s="434"/>
      <c r="J117" s="434"/>
      <c r="K117" s="447">
        <f>IF(J117&gt;I117,I117,J117)</f>
        <v>0</v>
      </c>
    </row>
    <row r="118" spans="1:11" ht="15.75" customHeight="1">
      <c r="A118" s="119"/>
      <c r="B118" s="124"/>
      <c r="C118" s="125"/>
      <c r="D118" s="434"/>
      <c r="E118" s="434"/>
      <c r="F118" s="446">
        <f>IF(E118&gt;D118,D118,E118)</f>
        <v>0</v>
      </c>
      <c r="G118" s="124"/>
      <c r="H118" s="125"/>
      <c r="I118" s="434"/>
      <c r="J118" s="434"/>
      <c r="K118" s="447">
        <f>IF(J118&gt;I118,I118,J118)</f>
        <v>0</v>
      </c>
    </row>
    <row r="119" spans="1:11" ht="21" customHeight="1">
      <c r="A119" s="126"/>
      <c r="B119" s="127"/>
      <c r="C119" s="128"/>
      <c r="D119" s="448"/>
      <c r="E119" s="448"/>
      <c r="F119" s="449">
        <f>SUM(F114:F118)</f>
        <v>0</v>
      </c>
      <c r="G119" s="127"/>
      <c r="H119" s="128"/>
      <c r="I119" s="448"/>
      <c r="J119" s="448"/>
      <c r="K119" s="449">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336</v>
      </c>
      <c r="B122" s="174" t="s">
        <v>87</v>
      </c>
      <c r="C122" s="169"/>
      <c r="D122" s="169"/>
      <c r="E122" s="170"/>
      <c r="F122" s="170"/>
      <c r="G122" s="171"/>
      <c r="H122" s="171"/>
      <c r="K122" s="126"/>
      <c r="L122" s="532">
        <f>(Q56+Q108)</f>
        <v>0</v>
      </c>
      <c r="M122" s="532"/>
      <c r="N122" s="91" t="s">
        <v>7</v>
      </c>
      <c r="O122" s="126"/>
      <c r="P122" s="126"/>
      <c r="Q122" s="126"/>
      <c r="R122" s="126"/>
      <c r="S122" s="119"/>
    </row>
    <row r="123" spans="1:19" s="130" customFormat="1" ht="30.75" customHeight="1">
      <c r="A123" s="90"/>
      <c r="B123" s="91" t="s">
        <v>90</v>
      </c>
      <c r="C123" s="169"/>
      <c r="D123" s="169"/>
      <c r="E123" s="170"/>
      <c r="F123" s="170"/>
      <c r="G123" s="171"/>
      <c r="H123" s="171"/>
      <c r="I123" s="133"/>
      <c r="J123" s="172"/>
      <c r="K123" s="126"/>
      <c r="L123" s="173" t="s">
        <v>337</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338</v>
      </c>
      <c r="B125" s="175" t="s">
        <v>272</v>
      </c>
      <c r="C125" s="91"/>
      <c r="D125" s="91"/>
      <c r="E125" s="91"/>
      <c r="F125" s="91"/>
      <c r="H125" s="91"/>
      <c r="I125" s="91"/>
      <c r="J125" s="91"/>
      <c r="K125" s="93"/>
      <c r="O125" s="91"/>
      <c r="P125" s="91"/>
      <c r="Q125" s="91"/>
      <c r="R125" s="91"/>
    </row>
    <row r="126" spans="1:18" ht="33.75" customHeight="1">
      <c r="A126" s="90"/>
      <c r="B126" s="91" t="s">
        <v>51</v>
      </c>
      <c r="C126" s="91"/>
      <c r="D126" s="91"/>
      <c r="F126" s="135" t="s">
        <v>339</v>
      </c>
      <c r="H126" s="91"/>
      <c r="I126" s="136">
        <f>IF(L133&lt;0,0,L133)</f>
        <v>0</v>
      </c>
      <c r="J126" s="176" t="s">
        <v>340</v>
      </c>
      <c r="L126" s="533">
        <f>I126*(F119+K119)</f>
        <v>0</v>
      </c>
      <c r="M126" s="533"/>
      <c r="N126" s="91" t="s">
        <v>7</v>
      </c>
      <c r="O126" s="91"/>
      <c r="P126" s="91"/>
      <c r="Q126" s="91"/>
      <c r="R126" s="91"/>
    </row>
    <row r="127" spans="1:18" ht="33.75" customHeight="1">
      <c r="A127" s="90"/>
      <c r="C127" s="91"/>
      <c r="D127" s="91"/>
      <c r="H127" s="119"/>
      <c r="I127" s="137" t="s">
        <v>16</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17</v>
      </c>
      <c r="C129" s="119" t="s">
        <v>88</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73</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34" t="s">
        <v>18</v>
      </c>
      <c r="C133" s="534"/>
      <c r="D133" s="535" t="s">
        <v>341</v>
      </c>
      <c r="E133" s="505" t="s">
        <v>75</v>
      </c>
      <c r="F133" s="505"/>
      <c r="G133" s="505"/>
      <c r="H133" s="131"/>
      <c r="I133" s="137" t="s">
        <v>342</v>
      </c>
      <c r="K133" s="138">
        <f>E139</f>
        <v>0</v>
      </c>
      <c r="L133" s="506">
        <f>IF(K134=0,0,1-K133/K134)</f>
        <v>0</v>
      </c>
      <c r="N133" s="119"/>
      <c r="O133" s="119"/>
      <c r="P133" s="119"/>
      <c r="Q133" s="119"/>
      <c r="R133" s="119"/>
      <c r="S133" s="119"/>
    </row>
    <row r="134" spans="1:19" s="130" customFormat="1" ht="19.5" customHeight="1">
      <c r="A134" s="119"/>
      <c r="B134" s="534"/>
      <c r="C134" s="534"/>
      <c r="D134" s="535"/>
      <c r="E134" s="507" t="s">
        <v>19</v>
      </c>
      <c r="F134" s="507"/>
      <c r="G134" s="507"/>
      <c r="H134" s="131"/>
      <c r="I134" s="139" t="s">
        <v>343</v>
      </c>
      <c r="K134" s="140">
        <f>S56+S108</f>
        <v>0</v>
      </c>
      <c r="L134" s="506"/>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76</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74</v>
      </c>
      <c r="C139" s="119"/>
      <c r="D139" s="119"/>
      <c r="E139" s="513"/>
      <c r="F139" s="513"/>
      <c r="G139" s="119" t="s">
        <v>344</v>
      </c>
      <c r="H139" s="119"/>
      <c r="I139" s="119"/>
      <c r="J139" s="141"/>
      <c r="K139" s="119"/>
      <c r="L139" s="134"/>
      <c r="M139" s="134"/>
      <c r="N139" s="119"/>
      <c r="O139" s="119"/>
      <c r="P139" s="119"/>
      <c r="Q139" s="119"/>
      <c r="R139" s="119"/>
      <c r="S139" s="119"/>
      <c r="T139" s="119"/>
      <c r="V139" s="96"/>
      <c r="W139" s="96"/>
    </row>
    <row r="140" spans="1:22" ht="24" customHeight="1">
      <c r="A140" s="119"/>
      <c r="B140" s="119" t="s">
        <v>20</v>
      </c>
      <c r="C140" s="119"/>
      <c r="D140" s="142"/>
      <c r="E140" s="514"/>
      <c r="F140" s="514"/>
      <c r="G140" s="119" t="s">
        <v>344</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8</v>
      </c>
      <c r="C143" s="91"/>
      <c r="D143" s="91"/>
      <c r="E143" s="91"/>
      <c r="F143" s="91"/>
      <c r="G143" s="91"/>
      <c r="H143" s="91"/>
      <c r="I143" s="91"/>
      <c r="J143" s="91"/>
      <c r="K143" s="91"/>
      <c r="L143" s="93"/>
      <c r="M143" s="93"/>
      <c r="N143" s="91"/>
      <c r="O143" s="91"/>
      <c r="P143" s="91"/>
      <c r="Q143" s="91"/>
      <c r="R143" s="91"/>
    </row>
    <row r="144" spans="1:19" ht="25.5" customHeight="1" thickBot="1">
      <c r="A144" s="90"/>
      <c r="B144" s="515" t="s">
        <v>91</v>
      </c>
      <c r="C144" s="516"/>
      <c r="D144" s="516"/>
      <c r="E144" s="516"/>
      <c r="F144" s="516"/>
      <c r="G144" s="517"/>
      <c r="H144" s="517"/>
      <c r="I144" s="517"/>
      <c r="J144" s="517"/>
      <c r="K144" s="517"/>
      <c r="L144" s="517"/>
      <c r="M144" s="518"/>
      <c r="N144" s="93"/>
      <c r="O144" s="93"/>
      <c r="P144" s="91"/>
      <c r="Q144" s="91"/>
      <c r="R144" s="91"/>
      <c r="S144" s="91"/>
    </row>
    <row r="145" spans="1:19" ht="25.5" customHeight="1">
      <c r="A145" s="90"/>
      <c r="B145" s="519"/>
      <c r="C145" s="520"/>
      <c r="D145" s="520"/>
      <c r="E145" s="520"/>
      <c r="F145" s="520"/>
      <c r="G145" s="521"/>
      <c r="H145" s="521"/>
      <c r="I145" s="521"/>
      <c r="J145" s="521"/>
      <c r="K145" s="521"/>
      <c r="L145" s="521"/>
      <c r="M145" s="522"/>
      <c r="N145" s="93"/>
      <c r="O145" s="93"/>
      <c r="P145" s="91"/>
      <c r="Q145" s="91"/>
      <c r="R145" s="91"/>
      <c r="S145" s="91"/>
    </row>
    <row r="146" spans="1:19" ht="25.5" customHeight="1">
      <c r="A146" s="90"/>
      <c r="B146" s="523"/>
      <c r="C146" s="524"/>
      <c r="D146" s="524"/>
      <c r="E146" s="524"/>
      <c r="F146" s="524"/>
      <c r="G146" s="525"/>
      <c r="H146" s="525"/>
      <c r="I146" s="525"/>
      <c r="J146" s="525"/>
      <c r="K146" s="525"/>
      <c r="L146" s="525"/>
      <c r="M146" s="526"/>
      <c r="N146" s="93"/>
      <c r="O146" s="93"/>
      <c r="P146" s="91"/>
      <c r="Q146" s="91"/>
      <c r="R146" s="91"/>
      <c r="S146" s="91"/>
    </row>
    <row r="147" spans="1:19" ht="25.5" customHeight="1">
      <c r="A147" s="90"/>
      <c r="B147" s="523"/>
      <c r="C147" s="524"/>
      <c r="D147" s="524"/>
      <c r="E147" s="524"/>
      <c r="F147" s="524"/>
      <c r="G147" s="525"/>
      <c r="H147" s="525"/>
      <c r="I147" s="525"/>
      <c r="J147" s="525"/>
      <c r="K147" s="525"/>
      <c r="L147" s="525"/>
      <c r="M147" s="526"/>
      <c r="N147" s="93"/>
      <c r="O147" s="93"/>
      <c r="P147" s="91"/>
      <c r="Q147" s="91"/>
      <c r="R147" s="91"/>
      <c r="S147" s="91"/>
    </row>
    <row r="148" spans="1:19" ht="25.5" customHeight="1">
      <c r="A148" s="90"/>
      <c r="B148" s="527"/>
      <c r="C148" s="525"/>
      <c r="D148" s="525"/>
      <c r="E148" s="525"/>
      <c r="F148" s="525"/>
      <c r="G148" s="525"/>
      <c r="H148" s="525"/>
      <c r="I148" s="525"/>
      <c r="J148" s="525"/>
      <c r="K148" s="525"/>
      <c r="L148" s="525"/>
      <c r="M148" s="526"/>
      <c r="N148" s="93"/>
      <c r="O148" s="93"/>
      <c r="P148" s="91"/>
      <c r="Q148" s="91"/>
      <c r="R148" s="91"/>
      <c r="S148" s="91"/>
    </row>
    <row r="149" spans="1:19" ht="25.5" customHeight="1">
      <c r="A149" s="90"/>
      <c r="B149" s="527"/>
      <c r="C149" s="525"/>
      <c r="D149" s="525"/>
      <c r="E149" s="525"/>
      <c r="F149" s="525"/>
      <c r="G149" s="525"/>
      <c r="H149" s="525"/>
      <c r="I149" s="525"/>
      <c r="J149" s="525"/>
      <c r="K149" s="525"/>
      <c r="L149" s="525"/>
      <c r="M149" s="526"/>
      <c r="N149" s="93"/>
      <c r="O149" s="93"/>
      <c r="P149" s="91"/>
      <c r="Q149" s="91"/>
      <c r="R149" s="91"/>
      <c r="S149" s="91"/>
    </row>
    <row r="150" spans="1:19" ht="25.5" customHeight="1">
      <c r="A150" s="90"/>
      <c r="B150" s="527"/>
      <c r="C150" s="525"/>
      <c r="D150" s="525"/>
      <c r="E150" s="525"/>
      <c r="F150" s="525"/>
      <c r="G150" s="525"/>
      <c r="H150" s="525"/>
      <c r="I150" s="525"/>
      <c r="J150" s="525"/>
      <c r="K150" s="525"/>
      <c r="L150" s="525"/>
      <c r="M150" s="526"/>
      <c r="N150" s="93"/>
      <c r="O150" s="93"/>
      <c r="P150" s="91"/>
      <c r="Q150" s="91"/>
      <c r="R150" s="91"/>
      <c r="S150" s="91"/>
    </row>
    <row r="151" spans="1:19" ht="25.5" customHeight="1">
      <c r="A151" s="90"/>
      <c r="B151" s="527"/>
      <c r="C151" s="525"/>
      <c r="D151" s="525"/>
      <c r="E151" s="525"/>
      <c r="F151" s="525"/>
      <c r="G151" s="525"/>
      <c r="H151" s="525"/>
      <c r="I151" s="525"/>
      <c r="J151" s="525"/>
      <c r="K151" s="525"/>
      <c r="L151" s="525"/>
      <c r="M151" s="526"/>
      <c r="N151" s="93"/>
      <c r="O151" s="93"/>
      <c r="P151" s="91"/>
      <c r="Q151" s="91"/>
      <c r="R151" s="91"/>
      <c r="S151" s="91"/>
    </row>
    <row r="152" spans="1:19" ht="25.5" customHeight="1" thickBot="1">
      <c r="A152" s="90"/>
      <c r="B152" s="528"/>
      <c r="C152" s="529"/>
      <c r="D152" s="529"/>
      <c r="E152" s="529"/>
      <c r="F152" s="529"/>
      <c r="G152" s="529"/>
      <c r="H152" s="529"/>
      <c r="I152" s="529"/>
      <c r="J152" s="529"/>
      <c r="K152" s="529"/>
      <c r="L152" s="529"/>
      <c r="M152" s="530"/>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E139:F139"/>
    <mergeCell ref="E140:F140"/>
    <mergeCell ref="B144:M144"/>
    <mergeCell ref="B145:M152"/>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D7" sqref="D7"/>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473" t="s">
        <v>77</v>
      </c>
      <c r="B1" s="474"/>
      <c r="C1" s="474"/>
      <c r="D1" s="474"/>
      <c r="E1" s="474"/>
      <c r="F1" s="474"/>
      <c r="G1" s="474"/>
      <c r="H1" s="166"/>
      <c r="I1" s="167"/>
      <c r="J1" s="168"/>
      <c r="P1" s="84" t="s">
        <v>4</v>
      </c>
      <c r="Q1" s="85"/>
      <c r="R1" s="85"/>
      <c r="S1" s="85"/>
    </row>
    <row r="2" spans="16:19" ht="35.25" customHeight="1">
      <c r="P2" s="84" t="s">
        <v>5</v>
      </c>
      <c r="Q2" s="86"/>
      <c r="R2" s="86"/>
      <c r="S2" s="86"/>
    </row>
    <row r="3" spans="1:19" ht="23.25">
      <c r="A3" s="87" t="s">
        <v>50</v>
      </c>
      <c r="P3" s="84" t="s">
        <v>6</v>
      </c>
      <c r="Q3" s="86"/>
      <c r="R3" s="86"/>
      <c r="S3" s="86"/>
    </row>
    <row r="4" spans="1:19" ht="23.25">
      <c r="A4" s="88" t="s">
        <v>318</v>
      </c>
      <c r="P4" s="84" t="s">
        <v>345</v>
      </c>
      <c r="Q4" s="86"/>
      <c r="R4" s="86"/>
      <c r="S4" s="86"/>
    </row>
    <row r="5" ht="13.5" thickBot="1">
      <c r="A5" s="89"/>
    </row>
    <row r="6" spans="1:19" ht="16.5" thickBot="1">
      <c r="A6" s="118" t="s">
        <v>346</v>
      </c>
      <c r="B6" s="119" t="s">
        <v>274</v>
      </c>
      <c r="H6" s="144" t="s">
        <v>52</v>
      </c>
      <c r="I6" s="145" t="s">
        <v>13</v>
      </c>
      <c r="J6" s="287">
        <v>24</v>
      </c>
      <c r="K6" s="146" t="s">
        <v>21</v>
      </c>
      <c r="R6" s="153"/>
      <c r="S6" s="83" t="s">
        <v>57</v>
      </c>
    </row>
    <row r="7" spans="2:19" s="21" customFormat="1" ht="12.75">
      <c r="B7" s="21" t="s">
        <v>78</v>
      </c>
      <c r="P7" s="22"/>
      <c r="Q7" s="22"/>
      <c r="R7" s="22"/>
      <c r="S7" s="22"/>
    </row>
    <row r="8" spans="2:19" ht="30" customHeight="1">
      <c r="B8" s="475" t="s">
        <v>9</v>
      </c>
      <c r="C8" s="476"/>
      <c r="D8" s="477"/>
      <c r="E8" s="481" t="s">
        <v>53</v>
      </c>
      <c r="F8" s="475" t="s">
        <v>10</v>
      </c>
      <c r="G8" s="471" t="s">
        <v>347</v>
      </c>
      <c r="H8" s="484" t="s">
        <v>348</v>
      </c>
      <c r="I8" s="471" t="s">
        <v>349</v>
      </c>
      <c r="J8" s="471" t="s">
        <v>268</v>
      </c>
      <c r="K8" s="471" t="s">
        <v>58</v>
      </c>
      <c r="L8" s="471" t="s">
        <v>59</v>
      </c>
      <c r="M8" s="471" t="s">
        <v>269</v>
      </c>
      <c r="N8" s="471" t="s">
        <v>350</v>
      </c>
      <c r="O8" s="471" t="s">
        <v>63</v>
      </c>
      <c r="P8" s="471" t="s">
        <v>351</v>
      </c>
      <c r="Q8" s="486" t="s">
        <v>11</v>
      </c>
      <c r="R8" s="488" t="s">
        <v>12</v>
      </c>
      <c r="S8" s="488" t="s">
        <v>275</v>
      </c>
    </row>
    <row r="9" spans="2:19" ht="30" customHeight="1">
      <c r="B9" s="478"/>
      <c r="C9" s="479"/>
      <c r="D9" s="480"/>
      <c r="E9" s="482"/>
      <c r="F9" s="483"/>
      <c r="G9" s="472"/>
      <c r="H9" s="485"/>
      <c r="I9" s="472"/>
      <c r="J9" s="472"/>
      <c r="K9" s="489"/>
      <c r="L9" s="489"/>
      <c r="M9" s="472"/>
      <c r="N9" s="472"/>
      <c r="O9" s="472"/>
      <c r="P9" s="472"/>
      <c r="Q9" s="487"/>
      <c r="R9" s="489"/>
      <c r="S9" s="489"/>
    </row>
    <row r="10" spans="2:19" s="143" customFormat="1" ht="32.25">
      <c r="B10" s="490" t="s">
        <v>54</v>
      </c>
      <c r="C10" s="491"/>
      <c r="D10" s="492"/>
      <c r="E10" s="149" t="s">
        <v>326</v>
      </c>
      <c r="F10" s="164"/>
      <c r="G10" s="150" t="s">
        <v>55</v>
      </c>
      <c r="H10" s="151"/>
      <c r="I10" s="150" t="s">
        <v>56</v>
      </c>
      <c r="J10" s="152" t="s">
        <v>62</v>
      </c>
      <c r="K10" s="152" t="s">
        <v>67</v>
      </c>
      <c r="L10" s="152"/>
      <c r="M10" s="147" t="s">
        <v>327</v>
      </c>
      <c r="N10" s="152" t="s">
        <v>60</v>
      </c>
      <c r="O10" s="152"/>
      <c r="P10" s="150" t="s">
        <v>276</v>
      </c>
      <c r="Q10" s="150"/>
      <c r="R10" s="152" t="s">
        <v>61</v>
      </c>
      <c r="S10" s="148"/>
    </row>
    <row r="11" spans="2:19" ht="12.75">
      <c r="B11" s="493"/>
      <c r="C11" s="493"/>
      <c r="D11" s="493"/>
      <c r="E11" s="434"/>
      <c r="F11" s="435"/>
      <c r="G11" s="436">
        <f>IF(H11=0,0,(F11/30))</f>
        <v>0</v>
      </c>
      <c r="H11" s="436">
        <f aca="true" t="shared" si="0" ref="H11:H55">IF(F11=0,0,$J$6-E11)</f>
        <v>0</v>
      </c>
      <c r="I11" s="436">
        <f aca="true" t="shared" si="1" ref="I11:I55">G11*H11</f>
        <v>0</v>
      </c>
      <c r="J11" s="434"/>
      <c r="K11" s="437">
        <f aca="true" t="shared" si="2" ref="K11:K55">IF(L11=0,0,(30-J11+E11))</f>
        <v>0</v>
      </c>
      <c r="L11" s="434"/>
      <c r="M11" s="436">
        <f aca="true" t="shared" si="3" ref="M11:M55">IF(L11=0,0,F11-+L11)</f>
        <v>0</v>
      </c>
      <c r="N11" s="437">
        <f aca="true" t="shared" si="4" ref="N11:N55">IF(O11=0,0,(L11/K11))</f>
        <v>0</v>
      </c>
      <c r="O11" s="437">
        <f aca="true" t="shared" si="5" ref="O11:O55">IF(K11=0,0,($J$6-J11))</f>
        <v>0</v>
      </c>
      <c r="P11" s="437">
        <f aca="true" t="shared" si="6" ref="P11:P55">N11*O11</f>
        <v>0</v>
      </c>
      <c r="Q11" s="436">
        <f aca="true" t="shared" si="7" ref="Q11:Q55">IF(L11=0,G11,N11)</f>
        <v>0</v>
      </c>
      <c r="R11" s="437">
        <f aca="true" t="shared" si="8" ref="R11:R55">IF(L11=0,I11,P11)</f>
        <v>0</v>
      </c>
      <c r="S11" s="438">
        <f aca="true" t="shared" si="9" ref="S11:S55">R11-+Q11</f>
        <v>0</v>
      </c>
    </row>
    <row r="12" spans="2:19" ht="12.75">
      <c r="B12" s="493"/>
      <c r="C12" s="493"/>
      <c r="D12" s="493"/>
      <c r="E12" s="434"/>
      <c r="F12" s="435"/>
      <c r="G12" s="436">
        <f aca="true" t="shared" si="10" ref="G12:G55">IF(H12=0,0,(F12/30))</f>
        <v>0</v>
      </c>
      <c r="H12" s="436">
        <f t="shared" si="0"/>
        <v>0</v>
      </c>
      <c r="I12" s="436">
        <f t="shared" si="1"/>
        <v>0</v>
      </c>
      <c r="J12" s="434"/>
      <c r="K12" s="437">
        <f t="shared" si="2"/>
        <v>0</v>
      </c>
      <c r="L12" s="434"/>
      <c r="M12" s="436">
        <f t="shared" si="3"/>
        <v>0</v>
      </c>
      <c r="N12" s="437">
        <f t="shared" si="4"/>
        <v>0</v>
      </c>
      <c r="O12" s="437">
        <f t="shared" si="5"/>
        <v>0</v>
      </c>
      <c r="P12" s="437">
        <f t="shared" si="6"/>
        <v>0</v>
      </c>
      <c r="Q12" s="436">
        <f t="shared" si="7"/>
        <v>0</v>
      </c>
      <c r="R12" s="437">
        <f t="shared" si="8"/>
        <v>0</v>
      </c>
      <c r="S12" s="438">
        <f t="shared" si="9"/>
        <v>0</v>
      </c>
    </row>
    <row r="13" spans="2:19" ht="12.75">
      <c r="B13" s="493"/>
      <c r="C13" s="493"/>
      <c r="D13" s="493"/>
      <c r="E13" s="434"/>
      <c r="F13" s="435"/>
      <c r="G13" s="436">
        <f t="shared" si="10"/>
        <v>0</v>
      </c>
      <c r="H13" s="436">
        <f t="shared" si="0"/>
        <v>0</v>
      </c>
      <c r="I13" s="436">
        <f t="shared" si="1"/>
        <v>0</v>
      </c>
      <c r="J13" s="434"/>
      <c r="K13" s="437">
        <f t="shared" si="2"/>
        <v>0</v>
      </c>
      <c r="L13" s="434"/>
      <c r="M13" s="436">
        <f t="shared" si="3"/>
        <v>0</v>
      </c>
      <c r="N13" s="437">
        <f t="shared" si="4"/>
        <v>0</v>
      </c>
      <c r="O13" s="437">
        <f t="shared" si="5"/>
        <v>0</v>
      </c>
      <c r="P13" s="437">
        <f t="shared" si="6"/>
        <v>0</v>
      </c>
      <c r="Q13" s="436">
        <f t="shared" si="7"/>
        <v>0</v>
      </c>
      <c r="R13" s="437">
        <f t="shared" si="8"/>
        <v>0</v>
      </c>
      <c r="S13" s="438">
        <f t="shared" si="9"/>
        <v>0</v>
      </c>
    </row>
    <row r="14" spans="2:19" ht="12.75">
      <c r="B14" s="493"/>
      <c r="C14" s="493"/>
      <c r="D14" s="493"/>
      <c r="E14" s="434"/>
      <c r="F14" s="435"/>
      <c r="G14" s="436">
        <f t="shared" si="10"/>
        <v>0</v>
      </c>
      <c r="H14" s="436">
        <f t="shared" si="0"/>
        <v>0</v>
      </c>
      <c r="I14" s="436">
        <f t="shared" si="1"/>
        <v>0</v>
      </c>
      <c r="J14" s="434"/>
      <c r="K14" s="437">
        <f t="shared" si="2"/>
        <v>0</v>
      </c>
      <c r="L14" s="434"/>
      <c r="M14" s="436">
        <f t="shared" si="3"/>
        <v>0</v>
      </c>
      <c r="N14" s="437">
        <f t="shared" si="4"/>
        <v>0</v>
      </c>
      <c r="O14" s="437">
        <f t="shared" si="5"/>
        <v>0</v>
      </c>
      <c r="P14" s="437">
        <f t="shared" si="6"/>
        <v>0</v>
      </c>
      <c r="Q14" s="436">
        <f t="shared" si="7"/>
        <v>0</v>
      </c>
      <c r="R14" s="437">
        <f t="shared" si="8"/>
        <v>0</v>
      </c>
      <c r="S14" s="438">
        <f t="shared" si="9"/>
        <v>0</v>
      </c>
    </row>
    <row r="15" spans="2:19" ht="12.75">
      <c r="B15" s="493"/>
      <c r="C15" s="493"/>
      <c r="D15" s="493"/>
      <c r="E15" s="434"/>
      <c r="F15" s="435"/>
      <c r="G15" s="436">
        <f t="shared" si="10"/>
        <v>0</v>
      </c>
      <c r="H15" s="436">
        <f t="shared" si="0"/>
        <v>0</v>
      </c>
      <c r="I15" s="436">
        <f t="shared" si="1"/>
        <v>0</v>
      </c>
      <c r="J15" s="434"/>
      <c r="K15" s="437">
        <f t="shared" si="2"/>
        <v>0</v>
      </c>
      <c r="L15" s="434"/>
      <c r="M15" s="436">
        <f t="shared" si="3"/>
        <v>0</v>
      </c>
      <c r="N15" s="437">
        <f t="shared" si="4"/>
        <v>0</v>
      </c>
      <c r="O15" s="437">
        <f t="shared" si="5"/>
        <v>0</v>
      </c>
      <c r="P15" s="437">
        <f t="shared" si="6"/>
        <v>0</v>
      </c>
      <c r="Q15" s="436">
        <f t="shared" si="7"/>
        <v>0</v>
      </c>
      <c r="R15" s="437">
        <f t="shared" si="8"/>
        <v>0</v>
      </c>
      <c r="S15" s="438">
        <f t="shared" si="9"/>
        <v>0</v>
      </c>
    </row>
    <row r="16" spans="2:19" ht="12.75">
      <c r="B16" s="493"/>
      <c r="C16" s="493"/>
      <c r="D16" s="493"/>
      <c r="E16" s="434"/>
      <c r="F16" s="435"/>
      <c r="G16" s="436">
        <f t="shared" si="10"/>
        <v>0</v>
      </c>
      <c r="H16" s="436">
        <f t="shared" si="0"/>
        <v>0</v>
      </c>
      <c r="I16" s="436">
        <f t="shared" si="1"/>
        <v>0</v>
      </c>
      <c r="J16" s="434"/>
      <c r="K16" s="437">
        <f t="shared" si="2"/>
        <v>0</v>
      </c>
      <c r="L16" s="434"/>
      <c r="M16" s="436">
        <f t="shared" si="3"/>
        <v>0</v>
      </c>
      <c r="N16" s="437">
        <f t="shared" si="4"/>
        <v>0</v>
      </c>
      <c r="O16" s="437">
        <f t="shared" si="5"/>
        <v>0</v>
      </c>
      <c r="P16" s="437">
        <f t="shared" si="6"/>
        <v>0</v>
      </c>
      <c r="Q16" s="436">
        <f t="shared" si="7"/>
        <v>0</v>
      </c>
      <c r="R16" s="437">
        <f t="shared" si="8"/>
        <v>0</v>
      </c>
      <c r="S16" s="438">
        <f t="shared" si="9"/>
        <v>0</v>
      </c>
    </row>
    <row r="17" spans="2:19" ht="12.75">
      <c r="B17" s="493"/>
      <c r="C17" s="493"/>
      <c r="D17" s="493"/>
      <c r="E17" s="434"/>
      <c r="F17" s="435"/>
      <c r="G17" s="436">
        <f t="shared" si="10"/>
        <v>0</v>
      </c>
      <c r="H17" s="436">
        <f t="shared" si="0"/>
        <v>0</v>
      </c>
      <c r="I17" s="436">
        <f t="shared" si="1"/>
        <v>0</v>
      </c>
      <c r="J17" s="434"/>
      <c r="K17" s="437">
        <f t="shared" si="2"/>
        <v>0</v>
      </c>
      <c r="L17" s="434"/>
      <c r="M17" s="436">
        <f t="shared" si="3"/>
        <v>0</v>
      </c>
      <c r="N17" s="437">
        <f t="shared" si="4"/>
        <v>0</v>
      </c>
      <c r="O17" s="437">
        <f t="shared" si="5"/>
        <v>0</v>
      </c>
      <c r="P17" s="437">
        <f t="shared" si="6"/>
        <v>0</v>
      </c>
      <c r="Q17" s="436">
        <f t="shared" si="7"/>
        <v>0</v>
      </c>
      <c r="R17" s="437">
        <f t="shared" si="8"/>
        <v>0</v>
      </c>
      <c r="S17" s="438">
        <f t="shared" si="9"/>
        <v>0</v>
      </c>
    </row>
    <row r="18" spans="2:19" ht="12.75">
      <c r="B18" s="493"/>
      <c r="C18" s="493"/>
      <c r="D18" s="493"/>
      <c r="E18" s="434"/>
      <c r="F18" s="435"/>
      <c r="G18" s="436">
        <f t="shared" si="10"/>
        <v>0</v>
      </c>
      <c r="H18" s="436">
        <f t="shared" si="0"/>
        <v>0</v>
      </c>
      <c r="I18" s="436">
        <f t="shared" si="1"/>
        <v>0</v>
      </c>
      <c r="J18" s="434"/>
      <c r="K18" s="437">
        <f t="shared" si="2"/>
        <v>0</v>
      </c>
      <c r="L18" s="434"/>
      <c r="M18" s="436">
        <f t="shared" si="3"/>
        <v>0</v>
      </c>
      <c r="N18" s="437">
        <f t="shared" si="4"/>
        <v>0</v>
      </c>
      <c r="O18" s="437">
        <f t="shared" si="5"/>
        <v>0</v>
      </c>
      <c r="P18" s="437">
        <f t="shared" si="6"/>
        <v>0</v>
      </c>
      <c r="Q18" s="436">
        <f t="shared" si="7"/>
        <v>0</v>
      </c>
      <c r="R18" s="437">
        <f t="shared" si="8"/>
        <v>0</v>
      </c>
      <c r="S18" s="438">
        <f t="shared" si="9"/>
        <v>0</v>
      </c>
    </row>
    <row r="19" spans="2:19" ht="12.75">
      <c r="B19" s="493"/>
      <c r="C19" s="493"/>
      <c r="D19" s="493"/>
      <c r="E19" s="434"/>
      <c r="F19" s="435"/>
      <c r="G19" s="436">
        <f t="shared" si="10"/>
        <v>0</v>
      </c>
      <c r="H19" s="436">
        <f t="shared" si="0"/>
        <v>0</v>
      </c>
      <c r="I19" s="436">
        <f t="shared" si="1"/>
        <v>0</v>
      </c>
      <c r="J19" s="434"/>
      <c r="K19" s="437">
        <f t="shared" si="2"/>
        <v>0</v>
      </c>
      <c r="L19" s="434"/>
      <c r="M19" s="436">
        <f t="shared" si="3"/>
        <v>0</v>
      </c>
      <c r="N19" s="437">
        <f t="shared" si="4"/>
        <v>0</v>
      </c>
      <c r="O19" s="437">
        <f t="shared" si="5"/>
        <v>0</v>
      </c>
      <c r="P19" s="437">
        <f t="shared" si="6"/>
        <v>0</v>
      </c>
      <c r="Q19" s="436">
        <f t="shared" si="7"/>
        <v>0</v>
      </c>
      <c r="R19" s="437">
        <f t="shared" si="8"/>
        <v>0</v>
      </c>
      <c r="S19" s="438">
        <f t="shared" si="9"/>
        <v>0</v>
      </c>
    </row>
    <row r="20" spans="2:19" ht="12.75">
      <c r="B20" s="493"/>
      <c r="C20" s="493"/>
      <c r="D20" s="493"/>
      <c r="E20" s="434"/>
      <c r="F20" s="435"/>
      <c r="G20" s="436">
        <f t="shared" si="10"/>
        <v>0</v>
      </c>
      <c r="H20" s="436">
        <f t="shared" si="0"/>
        <v>0</v>
      </c>
      <c r="I20" s="436">
        <f t="shared" si="1"/>
        <v>0</v>
      </c>
      <c r="J20" s="434"/>
      <c r="K20" s="437">
        <f t="shared" si="2"/>
        <v>0</v>
      </c>
      <c r="L20" s="434"/>
      <c r="M20" s="436">
        <f t="shared" si="3"/>
        <v>0</v>
      </c>
      <c r="N20" s="437">
        <f t="shared" si="4"/>
        <v>0</v>
      </c>
      <c r="O20" s="437">
        <f t="shared" si="5"/>
        <v>0</v>
      </c>
      <c r="P20" s="437">
        <f t="shared" si="6"/>
        <v>0</v>
      </c>
      <c r="Q20" s="436">
        <f t="shared" si="7"/>
        <v>0</v>
      </c>
      <c r="R20" s="437">
        <f t="shared" si="8"/>
        <v>0</v>
      </c>
      <c r="S20" s="438">
        <f t="shared" si="9"/>
        <v>0</v>
      </c>
    </row>
    <row r="21" spans="2:19" ht="12.75">
      <c r="B21" s="493"/>
      <c r="C21" s="493"/>
      <c r="D21" s="493"/>
      <c r="E21" s="434"/>
      <c r="F21" s="435"/>
      <c r="G21" s="436">
        <f t="shared" si="10"/>
        <v>0</v>
      </c>
      <c r="H21" s="436">
        <f t="shared" si="0"/>
        <v>0</v>
      </c>
      <c r="I21" s="436">
        <f t="shared" si="1"/>
        <v>0</v>
      </c>
      <c r="J21" s="434"/>
      <c r="K21" s="437">
        <f t="shared" si="2"/>
        <v>0</v>
      </c>
      <c r="L21" s="434"/>
      <c r="M21" s="436">
        <f t="shared" si="3"/>
        <v>0</v>
      </c>
      <c r="N21" s="437">
        <f t="shared" si="4"/>
        <v>0</v>
      </c>
      <c r="O21" s="437">
        <f t="shared" si="5"/>
        <v>0</v>
      </c>
      <c r="P21" s="437">
        <f t="shared" si="6"/>
        <v>0</v>
      </c>
      <c r="Q21" s="436">
        <f t="shared" si="7"/>
        <v>0</v>
      </c>
      <c r="R21" s="437">
        <f t="shared" si="8"/>
        <v>0</v>
      </c>
      <c r="S21" s="438">
        <f t="shared" si="9"/>
        <v>0</v>
      </c>
    </row>
    <row r="22" spans="2:19" ht="12.75">
      <c r="B22" s="493"/>
      <c r="C22" s="493"/>
      <c r="D22" s="493"/>
      <c r="E22" s="434"/>
      <c r="F22" s="435"/>
      <c r="G22" s="436">
        <f t="shared" si="10"/>
        <v>0</v>
      </c>
      <c r="H22" s="436">
        <f t="shared" si="0"/>
        <v>0</v>
      </c>
      <c r="I22" s="436">
        <f t="shared" si="1"/>
        <v>0</v>
      </c>
      <c r="J22" s="434"/>
      <c r="K22" s="437">
        <f t="shared" si="2"/>
        <v>0</v>
      </c>
      <c r="L22" s="434"/>
      <c r="M22" s="436">
        <f t="shared" si="3"/>
        <v>0</v>
      </c>
      <c r="N22" s="437">
        <f t="shared" si="4"/>
        <v>0</v>
      </c>
      <c r="O22" s="437">
        <f t="shared" si="5"/>
        <v>0</v>
      </c>
      <c r="P22" s="437">
        <f t="shared" si="6"/>
        <v>0</v>
      </c>
      <c r="Q22" s="436">
        <f t="shared" si="7"/>
        <v>0</v>
      </c>
      <c r="R22" s="437">
        <f t="shared" si="8"/>
        <v>0</v>
      </c>
      <c r="S22" s="438">
        <f t="shared" si="9"/>
        <v>0</v>
      </c>
    </row>
    <row r="23" spans="2:19" ht="12.75">
      <c r="B23" s="493"/>
      <c r="C23" s="493"/>
      <c r="D23" s="493"/>
      <c r="E23" s="434"/>
      <c r="F23" s="435"/>
      <c r="G23" s="436">
        <f t="shared" si="10"/>
        <v>0</v>
      </c>
      <c r="H23" s="436">
        <f t="shared" si="0"/>
        <v>0</v>
      </c>
      <c r="I23" s="436">
        <f t="shared" si="1"/>
        <v>0</v>
      </c>
      <c r="J23" s="434"/>
      <c r="K23" s="437">
        <f t="shared" si="2"/>
        <v>0</v>
      </c>
      <c r="L23" s="434"/>
      <c r="M23" s="436">
        <f t="shared" si="3"/>
        <v>0</v>
      </c>
      <c r="N23" s="437">
        <f t="shared" si="4"/>
        <v>0</v>
      </c>
      <c r="O23" s="437">
        <f t="shared" si="5"/>
        <v>0</v>
      </c>
      <c r="P23" s="437">
        <f t="shared" si="6"/>
        <v>0</v>
      </c>
      <c r="Q23" s="436">
        <f t="shared" si="7"/>
        <v>0</v>
      </c>
      <c r="R23" s="437">
        <f t="shared" si="8"/>
        <v>0</v>
      </c>
      <c r="S23" s="438">
        <f t="shared" si="9"/>
        <v>0</v>
      </c>
    </row>
    <row r="24" spans="2:19" ht="12.75">
      <c r="B24" s="493"/>
      <c r="C24" s="493"/>
      <c r="D24" s="493"/>
      <c r="E24" s="434"/>
      <c r="F24" s="435"/>
      <c r="G24" s="436">
        <f t="shared" si="10"/>
        <v>0</v>
      </c>
      <c r="H24" s="436">
        <f t="shared" si="0"/>
        <v>0</v>
      </c>
      <c r="I24" s="436">
        <f t="shared" si="1"/>
        <v>0</v>
      </c>
      <c r="J24" s="434"/>
      <c r="K24" s="437">
        <f t="shared" si="2"/>
        <v>0</v>
      </c>
      <c r="L24" s="434"/>
      <c r="M24" s="436">
        <f t="shared" si="3"/>
        <v>0</v>
      </c>
      <c r="N24" s="437">
        <f t="shared" si="4"/>
        <v>0</v>
      </c>
      <c r="O24" s="437">
        <f t="shared" si="5"/>
        <v>0</v>
      </c>
      <c r="P24" s="437">
        <f t="shared" si="6"/>
        <v>0</v>
      </c>
      <c r="Q24" s="436">
        <f t="shared" si="7"/>
        <v>0</v>
      </c>
      <c r="R24" s="437">
        <f t="shared" si="8"/>
        <v>0</v>
      </c>
      <c r="S24" s="438">
        <f t="shared" si="9"/>
        <v>0</v>
      </c>
    </row>
    <row r="25" spans="2:19" ht="12.75">
      <c r="B25" s="493"/>
      <c r="C25" s="493"/>
      <c r="D25" s="493"/>
      <c r="E25" s="434"/>
      <c r="F25" s="435"/>
      <c r="G25" s="436">
        <f t="shared" si="10"/>
        <v>0</v>
      </c>
      <c r="H25" s="436">
        <f t="shared" si="0"/>
        <v>0</v>
      </c>
      <c r="I25" s="436">
        <f t="shared" si="1"/>
        <v>0</v>
      </c>
      <c r="J25" s="434"/>
      <c r="K25" s="437">
        <f t="shared" si="2"/>
        <v>0</v>
      </c>
      <c r="L25" s="434"/>
      <c r="M25" s="436">
        <f t="shared" si="3"/>
        <v>0</v>
      </c>
      <c r="N25" s="437">
        <f t="shared" si="4"/>
        <v>0</v>
      </c>
      <c r="O25" s="437">
        <f t="shared" si="5"/>
        <v>0</v>
      </c>
      <c r="P25" s="437">
        <f t="shared" si="6"/>
        <v>0</v>
      </c>
      <c r="Q25" s="436">
        <f t="shared" si="7"/>
        <v>0</v>
      </c>
      <c r="R25" s="437">
        <f t="shared" si="8"/>
        <v>0</v>
      </c>
      <c r="S25" s="438">
        <f t="shared" si="9"/>
        <v>0</v>
      </c>
    </row>
    <row r="26" spans="2:19" ht="12.75">
      <c r="B26" s="493"/>
      <c r="C26" s="493"/>
      <c r="D26" s="493"/>
      <c r="E26" s="434"/>
      <c r="F26" s="435"/>
      <c r="G26" s="436">
        <f t="shared" si="10"/>
        <v>0</v>
      </c>
      <c r="H26" s="436">
        <f t="shared" si="0"/>
        <v>0</v>
      </c>
      <c r="I26" s="436">
        <f t="shared" si="1"/>
        <v>0</v>
      </c>
      <c r="J26" s="434"/>
      <c r="K26" s="437">
        <f t="shared" si="2"/>
        <v>0</v>
      </c>
      <c r="L26" s="434"/>
      <c r="M26" s="436">
        <f t="shared" si="3"/>
        <v>0</v>
      </c>
      <c r="N26" s="437">
        <f t="shared" si="4"/>
        <v>0</v>
      </c>
      <c r="O26" s="437">
        <f t="shared" si="5"/>
        <v>0</v>
      </c>
      <c r="P26" s="437">
        <f t="shared" si="6"/>
        <v>0</v>
      </c>
      <c r="Q26" s="436">
        <f t="shared" si="7"/>
        <v>0</v>
      </c>
      <c r="R26" s="437">
        <f t="shared" si="8"/>
        <v>0</v>
      </c>
      <c r="S26" s="438">
        <f t="shared" si="9"/>
        <v>0</v>
      </c>
    </row>
    <row r="27" spans="2:19" ht="12.75">
      <c r="B27" s="493"/>
      <c r="C27" s="493"/>
      <c r="D27" s="493"/>
      <c r="E27" s="434"/>
      <c r="F27" s="435"/>
      <c r="G27" s="436">
        <f t="shared" si="10"/>
        <v>0</v>
      </c>
      <c r="H27" s="436">
        <f t="shared" si="0"/>
        <v>0</v>
      </c>
      <c r="I27" s="436">
        <f t="shared" si="1"/>
        <v>0</v>
      </c>
      <c r="J27" s="434"/>
      <c r="K27" s="437">
        <f t="shared" si="2"/>
        <v>0</v>
      </c>
      <c r="L27" s="434"/>
      <c r="M27" s="436">
        <f t="shared" si="3"/>
        <v>0</v>
      </c>
      <c r="N27" s="437">
        <f t="shared" si="4"/>
        <v>0</v>
      </c>
      <c r="O27" s="437">
        <f t="shared" si="5"/>
        <v>0</v>
      </c>
      <c r="P27" s="437">
        <f t="shared" si="6"/>
        <v>0</v>
      </c>
      <c r="Q27" s="436">
        <f t="shared" si="7"/>
        <v>0</v>
      </c>
      <c r="R27" s="437">
        <f t="shared" si="8"/>
        <v>0</v>
      </c>
      <c r="S27" s="438">
        <f t="shared" si="9"/>
        <v>0</v>
      </c>
    </row>
    <row r="28" spans="2:19" ht="12.75">
      <c r="B28" s="493"/>
      <c r="C28" s="493"/>
      <c r="D28" s="493"/>
      <c r="E28" s="434"/>
      <c r="F28" s="435"/>
      <c r="G28" s="436">
        <f t="shared" si="10"/>
        <v>0</v>
      </c>
      <c r="H28" s="436">
        <f t="shared" si="0"/>
        <v>0</v>
      </c>
      <c r="I28" s="436">
        <f t="shared" si="1"/>
        <v>0</v>
      </c>
      <c r="J28" s="434"/>
      <c r="K28" s="437">
        <f t="shared" si="2"/>
        <v>0</v>
      </c>
      <c r="L28" s="434"/>
      <c r="M28" s="436">
        <f t="shared" si="3"/>
        <v>0</v>
      </c>
      <c r="N28" s="437">
        <f t="shared" si="4"/>
        <v>0</v>
      </c>
      <c r="O28" s="437">
        <f t="shared" si="5"/>
        <v>0</v>
      </c>
      <c r="P28" s="437">
        <f t="shared" si="6"/>
        <v>0</v>
      </c>
      <c r="Q28" s="436">
        <f t="shared" si="7"/>
        <v>0</v>
      </c>
      <c r="R28" s="437">
        <f t="shared" si="8"/>
        <v>0</v>
      </c>
      <c r="S28" s="438">
        <f t="shared" si="9"/>
        <v>0</v>
      </c>
    </row>
    <row r="29" spans="2:19" ht="12.75">
      <c r="B29" s="493"/>
      <c r="C29" s="493"/>
      <c r="D29" s="493"/>
      <c r="E29" s="434"/>
      <c r="F29" s="435"/>
      <c r="G29" s="436">
        <f t="shared" si="10"/>
        <v>0</v>
      </c>
      <c r="H29" s="436">
        <f t="shared" si="0"/>
        <v>0</v>
      </c>
      <c r="I29" s="436">
        <f t="shared" si="1"/>
        <v>0</v>
      </c>
      <c r="J29" s="434"/>
      <c r="K29" s="437">
        <f t="shared" si="2"/>
        <v>0</v>
      </c>
      <c r="L29" s="434"/>
      <c r="M29" s="436">
        <f t="shared" si="3"/>
        <v>0</v>
      </c>
      <c r="N29" s="437">
        <f t="shared" si="4"/>
        <v>0</v>
      </c>
      <c r="O29" s="437">
        <f t="shared" si="5"/>
        <v>0</v>
      </c>
      <c r="P29" s="437">
        <f t="shared" si="6"/>
        <v>0</v>
      </c>
      <c r="Q29" s="436">
        <f t="shared" si="7"/>
        <v>0</v>
      </c>
      <c r="R29" s="437">
        <f t="shared" si="8"/>
        <v>0</v>
      </c>
      <c r="S29" s="438">
        <f t="shared" si="9"/>
        <v>0</v>
      </c>
    </row>
    <row r="30" spans="2:19" ht="12.75">
      <c r="B30" s="493"/>
      <c r="C30" s="493"/>
      <c r="D30" s="493"/>
      <c r="E30" s="434"/>
      <c r="F30" s="435"/>
      <c r="G30" s="436">
        <f t="shared" si="10"/>
        <v>0</v>
      </c>
      <c r="H30" s="436">
        <f t="shared" si="0"/>
        <v>0</v>
      </c>
      <c r="I30" s="436">
        <f t="shared" si="1"/>
        <v>0</v>
      </c>
      <c r="J30" s="434"/>
      <c r="K30" s="437">
        <f t="shared" si="2"/>
        <v>0</v>
      </c>
      <c r="L30" s="434"/>
      <c r="M30" s="436">
        <f t="shared" si="3"/>
        <v>0</v>
      </c>
      <c r="N30" s="437">
        <f t="shared" si="4"/>
        <v>0</v>
      </c>
      <c r="O30" s="437">
        <f t="shared" si="5"/>
        <v>0</v>
      </c>
      <c r="P30" s="437">
        <f t="shared" si="6"/>
        <v>0</v>
      </c>
      <c r="Q30" s="436">
        <f t="shared" si="7"/>
        <v>0</v>
      </c>
      <c r="R30" s="437">
        <f t="shared" si="8"/>
        <v>0</v>
      </c>
      <c r="S30" s="438">
        <f t="shared" si="9"/>
        <v>0</v>
      </c>
    </row>
    <row r="31" spans="2:19" ht="12.75">
      <c r="B31" s="493"/>
      <c r="C31" s="493"/>
      <c r="D31" s="493"/>
      <c r="E31" s="434"/>
      <c r="F31" s="435"/>
      <c r="G31" s="436">
        <f t="shared" si="10"/>
        <v>0</v>
      </c>
      <c r="H31" s="436">
        <f t="shared" si="0"/>
        <v>0</v>
      </c>
      <c r="I31" s="436">
        <f t="shared" si="1"/>
        <v>0</v>
      </c>
      <c r="J31" s="434"/>
      <c r="K31" s="437">
        <f t="shared" si="2"/>
        <v>0</v>
      </c>
      <c r="L31" s="434"/>
      <c r="M31" s="436">
        <f t="shared" si="3"/>
        <v>0</v>
      </c>
      <c r="N31" s="437">
        <f t="shared" si="4"/>
        <v>0</v>
      </c>
      <c r="O31" s="437">
        <f t="shared" si="5"/>
        <v>0</v>
      </c>
      <c r="P31" s="437">
        <f t="shared" si="6"/>
        <v>0</v>
      </c>
      <c r="Q31" s="436">
        <f t="shared" si="7"/>
        <v>0</v>
      </c>
      <c r="R31" s="437">
        <f t="shared" si="8"/>
        <v>0</v>
      </c>
      <c r="S31" s="438">
        <f t="shared" si="9"/>
        <v>0</v>
      </c>
    </row>
    <row r="32" spans="2:19" ht="12.75">
      <c r="B32" s="493"/>
      <c r="C32" s="493"/>
      <c r="D32" s="493"/>
      <c r="E32" s="434"/>
      <c r="F32" s="435"/>
      <c r="G32" s="436">
        <f t="shared" si="10"/>
        <v>0</v>
      </c>
      <c r="H32" s="436">
        <f t="shared" si="0"/>
        <v>0</v>
      </c>
      <c r="I32" s="436">
        <f t="shared" si="1"/>
        <v>0</v>
      </c>
      <c r="J32" s="434"/>
      <c r="K32" s="437">
        <f t="shared" si="2"/>
        <v>0</v>
      </c>
      <c r="L32" s="434"/>
      <c r="M32" s="436">
        <f t="shared" si="3"/>
        <v>0</v>
      </c>
      <c r="N32" s="437">
        <f t="shared" si="4"/>
        <v>0</v>
      </c>
      <c r="O32" s="437">
        <f t="shared" si="5"/>
        <v>0</v>
      </c>
      <c r="P32" s="437">
        <f t="shared" si="6"/>
        <v>0</v>
      </c>
      <c r="Q32" s="436">
        <f t="shared" si="7"/>
        <v>0</v>
      </c>
      <c r="R32" s="437">
        <f t="shared" si="8"/>
        <v>0</v>
      </c>
      <c r="S32" s="438">
        <f t="shared" si="9"/>
        <v>0</v>
      </c>
    </row>
    <row r="33" spans="2:19" ht="12.75">
      <c r="B33" s="493"/>
      <c r="C33" s="493"/>
      <c r="D33" s="493"/>
      <c r="E33" s="434"/>
      <c r="F33" s="435"/>
      <c r="G33" s="436">
        <f t="shared" si="10"/>
        <v>0</v>
      </c>
      <c r="H33" s="436">
        <f t="shared" si="0"/>
        <v>0</v>
      </c>
      <c r="I33" s="436">
        <f t="shared" si="1"/>
        <v>0</v>
      </c>
      <c r="J33" s="434"/>
      <c r="K33" s="437">
        <f t="shared" si="2"/>
        <v>0</v>
      </c>
      <c r="L33" s="434"/>
      <c r="M33" s="436">
        <f t="shared" si="3"/>
        <v>0</v>
      </c>
      <c r="N33" s="437">
        <f t="shared" si="4"/>
        <v>0</v>
      </c>
      <c r="O33" s="437">
        <f t="shared" si="5"/>
        <v>0</v>
      </c>
      <c r="P33" s="437">
        <f t="shared" si="6"/>
        <v>0</v>
      </c>
      <c r="Q33" s="436">
        <f t="shared" si="7"/>
        <v>0</v>
      </c>
      <c r="R33" s="437">
        <f t="shared" si="8"/>
        <v>0</v>
      </c>
      <c r="S33" s="438">
        <f t="shared" si="9"/>
        <v>0</v>
      </c>
    </row>
    <row r="34" spans="2:19" ht="12.75">
      <c r="B34" s="493"/>
      <c r="C34" s="493"/>
      <c r="D34" s="493"/>
      <c r="E34" s="434"/>
      <c r="F34" s="435"/>
      <c r="G34" s="436">
        <f t="shared" si="10"/>
        <v>0</v>
      </c>
      <c r="H34" s="436">
        <f t="shared" si="0"/>
        <v>0</v>
      </c>
      <c r="I34" s="436">
        <f t="shared" si="1"/>
        <v>0</v>
      </c>
      <c r="J34" s="434"/>
      <c r="K34" s="437">
        <f t="shared" si="2"/>
        <v>0</v>
      </c>
      <c r="L34" s="434"/>
      <c r="M34" s="436">
        <f t="shared" si="3"/>
        <v>0</v>
      </c>
      <c r="N34" s="437">
        <f t="shared" si="4"/>
        <v>0</v>
      </c>
      <c r="O34" s="437">
        <f t="shared" si="5"/>
        <v>0</v>
      </c>
      <c r="P34" s="437">
        <f t="shared" si="6"/>
        <v>0</v>
      </c>
      <c r="Q34" s="436">
        <f t="shared" si="7"/>
        <v>0</v>
      </c>
      <c r="R34" s="437">
        <f t="shared" si="8"/>
        <v>0</v>
      </c>
      <c r="S34" s="438">
        <f t="shared" si="9"/>
        <v>0</v>
      </c>
    </row>
    <row r="35" spans="2:19" ht="12.75">
      <c r="B35" s="493"/>
      <c r="C35" s="493"/>
      <c r="D35" s="493"/>
      <c r="E35" s="434"/>
      <c r="F35" s="435"/>
      <c r="G35" s="436">
        <f t="shared" si="10"/>
        <v>0</v>
      </c>
      <c r="H35" s="436">
        <f t="shared" si="0"/>
        <v>0</v>
      </c>
      <c r="I35" s="436">
        <f t="shared" si="1"/>
        <v>0</v>
      </c>
      <c r="J35" s="434"/>
      <c r="K35" s="437">
        <f t="shared" si="2"/>
        <v>0</v>
      </c>
      <c r="L35" s="434"/>
      <c r="M35" s="436">
        <f t="shared" si="3"/>
        <v>0</v>
      </c>
      <c r="N35" s="437">
        <f t="shared" si="4"/>
        <v>0</v>
      </c>
      <c r="O35" s="437">
        <f t="shared" si="5"/>
        <v>0</v>
      </c>
      <c r="P35" s="437">
        <f t="shared" si="6"/>
        <v>0</v>
      </c>
      <c r="Q35" s="436">
        <f t="shared" si="7"/>
        <v>0</v>
      </c>
      <c r="R35" s="437">
        <f t="shared" si="8"/>
        <v>0</v>
      </c>
      <c r="S35" s="438">
        <f t="shared" si="9"/>
        <v>0</v>
      </c>
    </row>
    <row r="36" spans="2:19" ht="12.75">
      <c r="B36" s="493"/>
      <c r="C36" s="493"/>
      <c r="D36" s="493"/>
      <c r="E36" s="434"/>
      <c r="F36" s="435"/>
      <c r="G36" s="436">
        <f t="shared" si="10"/>
        <v>0</v>
      </c>
      <c r="H36" s="436">
        <f t="shared" si="0"/>
        <v>0</v>
      </c>
      <c r="I36" s="436">
        <f t="shared" si="1"/>
        <v>0</v>
      </c>
      <c r="J36" s="434"/>
      <c r="K36" s="437">
        <f t="shared" si="2"/>
        <v>0</v>
      </c>
      <c r="L36" s="434"/>
      <c r="M36" s="436">
        <f t="shared" si="3"/>
        <v>0</v>
      </c>
      <c r="N36" s="437">
        <f t="shared" si="4"/>
        <v>0</v>
      </c>
      <c r="O36" s="437">
        <f t="shared" si="5"/>
        <v>0</v>
      </c>
      <c r="P36" s="437">
        <f t="shared" si="6"/>
        <v>0</v>
      </c>
      <c r="Q36" s="436">
        <f t="shared" si="7"/>
        <v>0</v>
      </c>
      <c r="R36" s="437">
        <f t="shared" si="8"/>
        <v>0</v>
      </c>
      <c r="S36" s="438">
        <f t="shared" si="9"/>
        <v>0</v>
      </c>
    </row>
    <row r="37" spans="2:19" ht="12.75">
      <c r="B37" s="493"/>
      <c r="C37" s="493"/>
      <c r="D37" s="493"/>
      <c r="E37" s="434"/>
      <c r="F37" s="435"/>
      <c r="G37" s="436">
        <f t="shared" si="10"/>
        <v>0</v>
      </c>
      <c r="H37" s="436">
        <f t="shared" si="0"/>
        <v>0</v>
      </c>
      <c r="I37" s="436">
        <f t="shared" si="1"/>
        <v>0</v>
      </c>
      <c r="J37" s="434"/>
      <c r="K37" s="437">
        <f t="shared" si="2"/>
        <v>0</v>
      </c>
      <c r="L37" s="434"/>
      <c r="M37" s="436">
        <f t="shared" si="3"/>
        <v>0</v>
      </c>
      <c r="N37" s="437">
        <f t="shared" si="4"/>
        <v>0</v>
      </c>
      <c r="O37" s="437">
        <f t="shared" si="5"/>
        <v>0</v>
      </c>
      <c r="P37" s="437">
        <f t="shared" si="6"/>
        <v>0</v>
      </c>
      <c r="Q37" s="436">
        <f t="shared" si="7"/>
        <v>0</v>
      </c>
      <c r="R37" s="437">
        <f t="shared" si="8"/>
        <v>0</v>
      </c>
      <c r="S37" s="438">
        <f t="shared" si="9"/>
        <v>0</v>
      </c>
    </row>
    <row r="38" spans="2:19" ht="12.75">
      <c r="B38" s="493"/>
      <c r="C38" s="493"/>
      <c r="D38" s="493"/>
      <c r="E38" s="434"/>
      <c r="F38" s="435"/>
      <c r="G38" s="436">
        <f t="shared" si="10"/>
        <v>0</v>
      </c>
      <c r="H38" s="436">
        <f t="shared" si="0"/>
        <v>0</v>
      </c>
      <c r="I38" s="436">
        <f t="shared" si="1"/>
        <v>0</v>
      </c>
      <c r="J38" s="434"/>
      <c r="K38" s="437">
        <f t="shared" si="2"/>
        <v>0</v>
      </c>
      <c r="L38" s="434"/>
      <c r="M38" s="436">
        <f t="shared" si="3"/>
        <v>0</v>
      </c>
      <c r="N38" s="437">
        <f t="shared" si="4"/>
        <v>0</v>
      </c>
      <c r="O38" s="437">
        <f t="shared" si="5"/>
        <v>0</v>
      </c>
      <c r="P38" s="437">
        <f t="shared" si="6"/>
        <v>0</v>
      </c>
      <c r="Q38" s="436">
        <f t="shared" si="7"/>
        <v>0</v>
      </c>
      <c r="R38" s="437">
        <f t="shared" si="8"/>
        <v>0</v>
      </c>
      <c r="S38" s="438">
        <f t="shared" si="9"/>
        <v>0</v>
      </c>
    </row>
    <row r="39" spans="2:19" ht="12.75">
      <c r="B39" s="493"/>
      <c r="C39" s="493"/>
      <c r="D39" s="493"/>
      <c r="E39" s="434"/>
      <c r="F39" s="435"/>
      <c r="G39" s="436">
        <f t="shared" si="10"/>
        <v>0</v>
      </c>
      <c r="H39" s="436">
        <f t="shared" si="0"/>
        <v>0</v>
      </c>
      <c r="I39" s="436">
        <f t="shared" si="1"/>
        <v>0</v>
      </c>
      <c r="J39" s="434"/>
      <c r="K39" s="437">
        <f t="shared" si="2"/>
        <v>0</v>
      </c>
      <c r="L39" s="434"/>
      <c r="M39" s="436">
        <f t="shared" si="3"/>
        <v>0</v>
      </c>
      <c r="N39" s="437">
        <f t="shared" si="4"/>
        <v>0</v>
      </c>
      <c r="O39" s="437">
        <f t="shared" si="5"/>
        <v>0</v>
      </c>
      <c r="P39" s="437">
        <f t="shared" si="6"/>
        <v>0</v>
      </c>
      <c r="Q39" s="436">
        <f t="shared" si="7"/>
        <v>0</v>
      </c>
      <c r="R39" s="437">
        <f t="shared" si="8"/>
        <v>0</v>
      </c>
      <c r="S39" s="438">
        <f t="shared" si="9"/>
        <v>0</v>
      </c>
    </row>
    <row r="40" spans="2:19" ht="12.75">
      <c r="B40" s="493"/>
      <c r="C40" s="493"/>
      <c r="D40" s="493"/>
      <c r="E40" s="434"/>
      <c r="F40" s="435"/>
      <c r="G40" s="436">
        <f t="shared" si="10"/>
        <v>0</v>
      </c>
      <c r="H40" s="436">
        <f t="shared" si="0"/>
        <v>0</v>
      </c>
      <c r="I40" s="436">
        <f t="shared" si="1"/>
        <v>0</v>
      </c>
      <c r="J40" s="434"/>
      <c r="K40" s="437">
        <f t="shared" si="2"/>
        <v>0</v>
      </c>
      <c r="L40" s="434"/>
      <c r="M40" s="436">
        <f t="shared" si="3"/>
        <v>0</v>
      </c>
      <c r="N40" s="437">
        <f t="shared" si="4"/>
        <v>0</v>
      </c>
      <c r="O40" s="437">
        <f t="shared" si="5"/>
        <v>0</v>
      </c>
      <c r="P40" s="437">
        <f t="shared" si="6"/>
        <v>0</v>
      </c>
      <c r="Q40" s="436">
        <f t="shared" si="7"/>
        <v>0</v>
      </c>
      <c r="R40" s="437">
        <f t="shared" si="8"/>
        <v>0</v>
      </c>
      <c r="S40" s="438">
        <f t="shared" si="9"/>
        <v>0</v>
      </c>
    </row>
    <row r="41" spans="2:19" ht="12.75">
      <c r="B41" s="493"/>
      <c r="C41" s="493"/>
      <c r="D41" s="493"/>
      <c r="E41" s="434"/>
      <c r="F41" s="435"/>
      <c r="G41" s="436">
        <f t="shared" si="10"/>
        <v>0</v>
      </c>
      <c r="H41" s="436">
        <f t="shared" si="0"/>
        <v>0</v>
      </c>
      <c r="I41" s="436">
        <f t="shared" si="1"/>
        <v>0</v>
      </c>
      <c r="J41" s="434"/>
      <c r="K41" s="437">
        <f t="shared" si="2"/>
        <v>0</v>
      </c>
      <c r="L41" s="434"/>
      <c r="M41" s="436">
        <f t="shared" si="3"/>
        <v>0</v>
      </c>
      <c r="N41" s="437">
        <f t="shared" si="4"/>
        <v>0</v>
      </c>
      <c r="O41" s="437">
        <f t="shared" si="5"/>
        <v>0</v>
      </c>
      <c r="P41" s="437">
        <f t="shared" si="6"/>
        <v>0</v>
      </c>
      <c r="Q41" s="436">
        <f t="shared" si="7"/>
        <v>0</v>
      </c>
      <c r="R41" s="437">
        <f t="shared" si="8"/>
        <v>0</v>
      </c>
      <c r="S41" s="438">
        <f t="shared" si="9"/>
        <v>0</v>
      </c>
    </row>
    <row r="42" spans="2:19" ht="12.75">
      <c r="B42" s="493"/>
      <c r="C42" s="493"/>
      <c r="D42" s="493"/>
      <c r="E42" s="434"/>
      <c r="F42" s="435"/>
      <c r="G42" s="436">
        <f t="shared" si="10"/>
        <v>0</v>
      </c>
      <c r="H42" s="436">
        <f t="shared" si="0"/>
        <v>0</v>
      </c>
      <c r="I42" s="436">
        <f t="shared" si="1"/>
        <v>0</v>
      </c>
      <c r="J42" s="434"/>
      <c r="K42" s="437">
        <f t="shared" si="2"/>
        <v>0</v>
      </c>
      <c r="L42" s="434"/>
      <c r="M42" s="436">
        <f t="shared" si="3"/>
        <v>0</v>
      </c>
      <c r="N42" s="437">
        <f t="shared" si="4"/>
        <v>0</v>
      </c>
      <c r="O42" s="437">
        <f t="shared" si="5"/>
        <v>0</v>
      </c>
      <c r="P42" s="437">
        <f t="shared" si="6"/>
        <v>0</v>
      </c>
      <c r="Q42" s="436">
        <f t="shared" si="7"/>
        <v>0</v>
      </c>
      <c r="R42" s="437">
        <f t="shared" si="8"/>
        <v>0</v>
      </c>
      <c r="S42" s="438">
        <f t="shared" si="9"/>
        <v>0</v>
      </c>
    </row>
    <row r="43" spans="2:19" ht="12.75">
      <c r="B43" s="493"/>
      <c r="C43" s="493"/>
      <c r="D43" s="493"/>
      <c r="E43" s="434"/>
      <c r="F43" s="435"/>
      <c r="G43" s="436">
        <f t="shared" si="10"/>
        <v>0</v>
      </c>
      <c r="H43" s="436">
        <f t="shared" si="0"/>
        <v>0</v>
      </c>
      <c r="I43" s="436">
        <f t="shared" si="1"/>
        <v>0</v>
      </c>
      <c r="J43" s="434"/>
      <c r="K43" s="437">
        <f t="shared" si="2"/>
        <v>0</v>
      </c>
      <c r="L43" s="434"/>
      <c r="M43" s="436">
        <f t="shared" si="3"/>
        <v>0</v>
      </c>
      <c r="N43" s="437">
        <f t="shared" si="4"/>
        <v>0</v>
      </c>
      <c r="O43" s="437">
        <f t="shared" si="5"/>
        <v>0</v>
      </c>
      <c r="P43" s="437">
        <f t="shared" si="6"/>
        <v>0</v>
      </c>
      <c r="Q43" s="436">
        <f t="shared" si="7"/>
        <v>0</v>
      </c>
      <c r="R43" s="437">
        <f t="shared" si="8"/>
        <v>0</v>
      </c>
      <c r="S43" s="438">
        <f t="shared" si="9"/>
        <v>0</v>
      </c>
    </row>
    <row r="44" spans="2:19" ht="12.75">
      <c r="B44" s="493"/>
      <c r="C44" s="493"/>
      <c r="D44" s="493"/>
      <c r="E44" s="434"/>
      <c r="F44" s="435"/>
      <c r="G44" s="436">
        <f t="shared" si="10"/>
        <v>0</v>
      </c>
      <c r="H44" s="436">
        <f t="shared" si="0"/>
        <v>0</v>
      </c>
      <c r="I44" s="436">
        <f t="shared" si="1"/>
        <v>0</v>
      </c>
      <c r="J44" s="434"/>
      <c r="K44" s="437">
        <f t="shared" si="2"/>
        <v>0</v>
      </c>
      <c r="L44" s="434"/>
      <c r="M44" s="436">
        <f t="shared" si="3"/>
        <v>0</v>
      </c>
      <c r="N44" s="437">
        <f t="shared" si="4"/>
        <v>0</v>
      </c>
      <c r="O44" s="437">
        <f t="shared" si="5"/>
        <v>0</v>
      </c>
      <c r="P44" s="437">
        <f t="shared" si="6"/>
        <v>0</v>
      </c>
      <c r="Q44" s="436">
        <f t="shared" si="7"/>
        <v>0</v>
      </c>
      <c r="R44" s="437">
        <f t="shared" si="8"/>
        <v>0</v>
      </c>
      <c r="S44" s="438">
        <f t="shared" si="9"/>
        <v>0</v>
      </c>
    </row>
    <row r="45" spans="2:19" ht="12.75">
      <c r="B45" s="493"/>
      <c r="C45" s="493"/>
      <c r="D45" s="493"/>
      <c r="E45" s="434"/>
      <c r="F45" s="435"/>
      <c r="G45" s="436">
        <f t="shared" si="10"/>
        <v>0</v>
      </c>
      <c r="H45" s="436">
        <f t="shared" si="0"/>
        <v>0</v>
      </c>
      <c r="I45" s="436">
        <f t="shared" si="1"/>
        <v>0</v>
      </c>
      <c r="J45" s="434"/>
      <c r="K45" s="437">
        <f t="shared" si="2"/>
        <v>0</v>
      </c>
      <c r="L45" s="434"/>
      <c r="M45" s="436">
        <f t="shared" si="3"/>
        <v>0</v>
      </c>
      <c r="N45" s="437">
        <f t="shared" si="4"/>
        <v>0</v>
      </c>
      <c r="O45" s="437">
        <f t="shared" si="5"/>
        <v>0</v>
      </c>
      <c r="P45" s="437">
        <f t="shared" si="6"/>
        <v>0</v>
      </c>
      <c r="Q45" s="436">
        <f t="shared" si="7"/>
        <v>0</v>
      </c>
      <c r="R45" s="437">
        <f t="shared" si="8"/>
        <v>0</v>
      </c>
      <c r="S45" s="438">
        <f t="shared" si="9"/>
        <v>0</v>
      </c>
    </row>
    <row r="46" spans="2:19" ht="12.75">
      <c r="B46" s="493"/>
      <c r="C46" s="493"/>
      <c r="D46" s="493"/>
      <c r="E46" s="434"/>
      <c r="F46" s="435"/>
      <c r="G46" s="436">
        <f t="shared" si="10"/>
        <v>0</v>
      </c>
      <c r="H46" s="436">
        <f t="shared" si="0"/>
        <v>0</v>
      </c>
      <c r="I46" s="436">
        <f t="shared" si="1"/>
        <v>0</v>
      </c>
      <c r="J46" s="434"/>
      <c r="K46" s="437">
        <f t="shared" si="2"/>
        <v>0</v>
      </c>
      <c r="L46" s="434"/>
      <c r="M46" s="436">
        <f t="shared" si="3"/>
        <v>0</v>
      </c>
      <c r="N46" s="437">
        <f t="shared" si="4"/>
        <v>0</v>
      </c>
      <c r="O46" s="437">
        <f t="shared" si="5"/>
        <v>0</v>
      </c>
      <c r="P46" s="437">
        <f t="shared" si="6"/>
        <v>0</v>
      </c>
      <c r="Q46" s="436">
        <f t="shared" si="7"/>
        <v>0</v>
      </c>
      <c r="R46" s="437">
        <f t="shared" si="8"/>
        <v>0</v>
      </c>
      <c r="S46" s="438">
        <f t="shared" si="9"/>
        <v>0</v>
      </c>
    </row>
    <row r="47" spans="2:19" ht="12.75">
      <c r="B47" s="493"/>
      <c r="C47" s="493"/>
      <c r="D47" s="493"/>
      <c r="E47" s="434"/>
      <c r="F47" s="435"/>
      <c r="G47" s="436">
        <f t="shared" si="10"/>
        <v>0</v>
      </c>
      <c r="H47" s="436">
        <f t="shared" si="0"/>
        <v>0</v>
      </c>
      <c r="I47" s="436">
        <f t="shared" si="1"/>
        <v>0</v>
      </c>
      <c r="J47" s="434"/>
      <c r="K47" s="437">
        <f t="shared" si="2"/>
        <v>0</v>
      </c>
      <c r="L47" s="434"/>
      <c r="M47" s="436">
        <f t="shared" si="3"/>
        <v>0</v>
      </c>
      <c r="N47" s="437">
        <f t="shared" si="4"/>
        <v>0</v>
      </c>
      <c r="O47" s="437">
        <f t="shared" si="5"/>
        <v>0</v>
      </c>
      <c r="P47" s="437">
        <f t="shared" si="6"/>
        <v>0</v>
      </c>
      <c r="Q47" s="436">
        <f t="shared" si="7"/>
        <v>0</v>
      </c>
      <c r="R47" s="437">
        <f t="shared" si="8"/>
        <v>0</v>
      </c>
      <c r="S47" s="438">
        <f t="shared" si="9"/>
        <v>0</v>
      </c>
    </row>
    <row r="48" spans="2:19" ht="12.75">
      <c r="B48" s="493"/>
      <c r="C48" s="493"/>
      <c r="D48" s="493"/>
      <c r="E48" s="434"/>
      <c r="F48" s="435"/>
      <c r="G48" s="436">
        <f t="shared" si="10"/>
        <v>0</v>
      </c>
      <c r="H48" s="436">
        <f t="shared" si="0"/>
        <v>0</v>
      </c>
      <c r="I48" s="436">
        <f t="shared" si="1"/>
        <v>0</v>
      </c>
      <c r="J48" s="434"/>
      <c r="K48" s="437">
        <f t="shared" si="2"/>
        <v>0</v>
      </c>
      <c r="L48" s="434"/>
      <c r="M48" s="436">
        <f t="shared" si="3"/>
        <v>0</v>
      </c>
      <c r="N48" s="437">
        <f t="shared" si="4"/>
        <v>0</v>
      </c>
      <c r="O48" s="437">
        <f t="shared" si="5"/>
        <v>0</v>
      </c>
      <c r="P48" s="437">
        <f t="shared" si="6"/>
        <v>0</v>
      </c>
      <c r="Q48" s="436">
        <f t="shared" si="7"/>
        <v>0</v>
      </c>
      <c r="R48" s="437">
        <f t="shared" si="8"/>
        <v>0</v>
      </c>
      <c r="S48" s="438">
        <f t="shared" si="9"/>
        <v>0</v>
      </c>
    </row>
    <row r="49" spans="2:19" ht="12.75">
      <c r="B49" s="493"/>
      <c r="C49" s="493"/>
      <c r="D49" s="493"/>
      <c r="E49" s="434"/>
      <c r="F49" s="435"/>
      <c r="G49" s="436">
        <f t="shared" si="10"/>
        <v>0</v>
      </c>
      <c r="H49" s="436">
        <f t="shared" si="0"/>
        <v>0</v>
      </c>
      <c r="I49" s="436">
        <f t="shared" si="1"/>
        <v>0</v>
      </c>
      <c r="J49" s="434"/>
      <c r="K49" s="437">
        <f t="shared" si="2"/>
        <v>0</v>
      </c>
      <c r="L49" s="434"/>
      <c r="M49" s="436">
        <f t="shared" si="3"/>
        <v>0</v>
      </c>
      <c r="N49" s="437">
        <f t="shared" si="4"/>
        <v>0</v>
      </c>
      <c r="O49" s="437">
        <f t="shared" si="5"/>
        <v>0</v>
      </c>
      <c r="P49" s="437">
        <f t="shared" si="6"/>
        <v>0</v>
      </c>
      <c r="Q49" s="436">
        <f t="shared" si="7"/>
        <v>0</v>
      </c>
      <c r="R49" s="437">
        <f t="shared" si="8"/>
        <v>0</v>
      </c>
      <c r="S49" s="438">
        <f t="shared" si="9"/>
        <v>0</v>
      </c>
    </row>
    <row r="50" spans="2:19" ht="12.75">
      <c r="B50" s="493"/>
      <c r="C50" s="493"/>
      <c r="D50" s="493"/>
      <c r="E50" s="434"/>
      <c r="F50" s="435"/>
      <c r="G50" s="436">
        <f t="shared" si="10"/>
        <v>0</v>
      </c>
      <c r="H50" s="436">
        <f t="shared" si="0"/>
        <v>0</v>
      </c>
      <c r="I50" s="436">
        <f t="shared" si="1"/>
        <v>0</v>
      </c>
      <c r="J50" s="434"/>
      <c r="K50" s="437">
        <f t="shared" si="2"/>
        <v>0</v>
      </c>
      <c r="L50" s="434"/>
      <c r="M50" s="436">
        <f t="shared" si="3"/>
        <v>0</v>
      </c>
      <c r="N50" s="437">
        <f t="shared" si="4"/>
        <v>0</v>
      </c>
      <c r="O50" s="437">
        <f t="shared" si="5"/>
        <v>0</v>
      </c>
      <c r="P50" s="437">
        <f t="shared" si="6"/>
        <v>0</v>
      </c>
      <c r="Q50" s="436">
        <f t="shared" si="7"/>
        <v>0</v>
      </c>
      <c r="R50" s="437">
        <f t="shared" si="8"/>
        <v>0</v>
      </c>
      <c r="S50" s="438">
        <f t="shared" si="9"/>
        <v>0</v>
      </c>
    </row>
    <row r="51" spans="2:19" ht="12.75">
      <c r="B51" s="493"/>
      <c r="C51" s="493"/>
      <c r="D51" s="493"/>
      <c r="E51" s="434"/>
      <c r="F51" s="435"/>
      <c r="G51" s="436">
        <f t="shared" si="10"/>
        <v>0</v>
      </c>
      <c r="H51" s="436">
        <f t="shared" si="0"/>
        <v>0</v>
      </c>
      <c r="I51" s="436">
        <f t="shared" si="1"/>
        <v>0</v>
      </c>
      <c r="J51" s="434"/>
      <c r="K51" s="437">
        <f t="shared" si="2"/>
        <v>0</v>
      </c>
      <c r="L51" s="434"/>
      <c r="M51" s="436">
        <f t="shared" si="3"/>
        <v>0</v>
      </c>
      <c r="N51" s="437">
        <f t="shared" si="4"/>
        <v>0</v>
      </c>
      <c r="O51" s="437">
        <f t="shared" si="5"/>
        <v>0</v>
      </c>
      <c r="P51" s="437">
        <f t="shared" si="6"/>
        <v>0</v>
      </c>
      <c r="Q51" s="436">
        <f t="shared" si="7"/>
        <v>0</v>
      </c>
      <c r="R51" s="437">
        <f t="shared" si="8"/>
        <v>0</v>
      </c>
      <c r="S51" s="438">
        <f t="shared" si="9"/>
        <v>0</v>
      </c>
    </row>
    <row r="52" spans="2:19" ht="12.75">
      <c r="B52" s="493"/>
      <c r="C52" s="493"/>
      <c r="D52" s="493"/>
      <c r="E52" s="434"/>
      <c r="F52" s="435"/>
      <c r="G52" s="436">
        <f t="shared" si="10"/>
        <v>0</v>
      </c>
      <c r="H52" s="436">
        <f t="shared" si="0"/>
        <v>0</v>
      </c>
      <c r="I52" s="436">
        <f t="shared" si="1"/>
        <v>0</v>
      </c>
      <c r="J52" s="434"/>
      <c r="K52" s="437">
        <f t="shared" si="2"/>
        <v>0</v>
      </c>
      <c r="L52" s="434"/>
      <c r="M52" s="436">
        <f t="shared" si="3"/>
        <v>0</v>
      </c>
      <c r="N52" s="437">
        <f t="shared" si="4"/>
        <v>0</v>
      </c>
      <c r="O52" s="437">
        <f t="shared" si="5"/>
        <v>0</v>
      </c>
      <c r="P52" s="437">
        <f t="shared" si="6"/>
        <v>0</v>
      </c>
      <c r="Q52" s="436">
        <f t="shared" si="7"/>
        <v>0</v>
      </c>
      <c r="R52" s="437">
        <f t="shared" si="8"/>
        <v>0</v>
      </c>
      <c r="S52" s="438">
        <f t="shared" si="9"/>
        <v>0</v>
      </c>
    </row>
    <row r="53" spans="2:19" ht="12.75">
      <c r="B53" s="493"/>
      <c r="C53" s="493"/>
      <c r="D53" s="493"/>
      <c r="E53" s="434"/>
      <c r="F53" s="435"/>
      <c r="G53" s="436">
        <f t="shared" si="10"/>
        <v>0</v>
      </c>
      <c r="H53" s="436">
        <f t="shared" si="0"/>
        <v>0</v>
      </c>
      <c r="I53" s="436">
        <f t="shared" si="1"/>
        <v>0</v>
      </c>
      <c r="J53" s="434"/>
      <c r="K53" s="437">
        <f t="shared" si="2"/>
        <v>0</v>
      </c>
      <c r="L53" s="434"/>
      <c r="M53" s="436">
        <f t="shared" si="3"/>
        <v>0</v>
      </c>
      <c r="N53" s="437">
        <f t="shared" si="4"/>
        <v>0</v>
      </c>
      <c r="O53" s="437">
        <f t="shared" si="5"/>
        <v>0</v>
      </c>
      <c r="P53" s="437">
        <f t="shared" si="6"/>
        <v>0</v>
      </c>
      <c r="Q53" s="436">
        <f t="shared" si="7"/>
        <v>0</v>
      </c>
      <c r="R53" s="437">
        <f t="shared" si="8"/>
        <v>0</v>
      </c>
      <c r="S53" s="438">
        <f t="shared" si="9"/>
        <v>0</v>
      </c>
    </row>
    <row r="54" spans="2:19" ht="12.75">
      <c r="B54" s="493"/>
      <c r="C54" s="493"/>
      <c r="D54" s="493"/>
      <c r="E54" s="434"/>
      <c r="F54" s="435"/>
      <c r="G54" s="436">
        <f t="shared" si="10"/>
        <v>0</v>
      </c>
      <c r="H54" s="436">
        <f t="shared" si="0"/>
        <v>0</v>
      </c>
      <c r="I54" s="436">
        <f t="shared" si="1"/>
        <v>0</v>
      </c>
      <c r="J54" s="434"/>
      <c r="K54" s="437">
        <f t="shared" si="2"/>
        <v>0</v>
      </c>
      <c r="L54" s="434"/>
      <c r="M54" s="436">
        <f t="shared" si="3"/>
        <v>0</v>
      </c>
      <c r="N54" s="437">
        <f t="shared" si="4"/>
        <v>0</v>
      </c>
      <c r="O54" s="437">
        <f t="shared" si="5"/>
        <v>0</v>
      </c>
      <c r="P54" s="437">
        <f t="shared" si="6"/>
        <v>0</v>
      </c>
      <c r="Q54" s="436">
        <f t="shared" si="7"/>
        <v>0</v>
      </c>
      <c r="R54" s="437">
        <f t="shared" si="8"/>
        <v>0</v>
      </c>
      <c r="S54" s="438">
        <f t="shared" si="9"/>
        <v>0</v>
      </c>
    </row>
    <row r="55" spans="2:19" ht="12.75">
      <c r="B55" s="493"/>
      <c r="C55" s="493"/>
      <c r="D55" s="493"/>
      <c r="E55" s="434"/>
      <c r="F55" s="435"/>
      <c r="G55" s="436">
        <f t="shared" si="10"/>
        <v>0</v>
      </c>
      <c r="H55" s="436">
        <f t="shared" si="0"/>
        <v>0</v>
      </c>
      <c r="I55" s="436">
        <f t="shared" si="1"/>
        <v>0</v>
      </c>
      <c r="J55" s="434"/>
      <c r="K55" s="437">
        <f t="shared" si="2"/>
        <v>0</v>
      </c>
      <c r="L55" s="434"/>
      <c r="M55" s="436">
        <f t="shared" si="3"/>
        <v>0</v>
      </c>
      <c r="N55" s="437">
        <f t="shared" si="4"/>
        <v>0</v>
      </c>
      <c r="O55" s="437">
        <f t="shared" si="5"/>
        <v>0</v>
      </c>
      <c r="P55" s="437">
        <f t="shared" si="6"/>
        <v>0</v>
      </c>
      <c r="Q55" s="436">
        <f t="shared" si="7"/>
        <v>0</v>
      </c>
      <c r="R55" s="437">
        <f t="shared" si="8"/>
        <v>0</v>
      </c>
      <c r="S55" s="438">
        <f t="shared" si="9"/>
        <v>0</v>
      </c>
    </row>
    <row r="56" spans="2:19" ht="20.25" customHeight="1">
      <c r="B56" s="494" t="s">
        <v>129</v>
      </c>
      <c r="C56" s="495"/>
      <c r="D56" s="496"/>
      <c r="E56" s="439"/>
      <c r="F56" s="440"/>
      <c r="G56" s="441"/>
      <c r="H56" s="441"/>
      <c r="I56" s="441"/>
      <c r="J56" s="439"/>
      <c r="K56" s="442"/>
      <c r="L56" s="442"/>
      <c r="M56" s="441"/>
      <c r="N56" s="443"/>
      <c r="O56" s="443"/>
      <c r="P56" s="442"/>
      <c r="Q56" s="444">
        <f>SUM(Q3:Q55)</f>
        <v>0</v>
      </c>
      <c r="R56" s="445">
        <f>SUM(R11:R55)</f>
        <v>0</v>
      </c>
      <c r="S56" s="445">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79</v>
      </c>
      <c r="H58" s="144" t="s">
        <v>52</v>
      </c>
      <c r="I58" s="145" t="s">
        <v>13</v>
      </c>
      <c r="J58" s="287">
        <v>24</v>
      </c>
      <c r="K58" s="146" t="s">
        <v>21</v>
      </c>
      <c r="U58" s="113"/>
      <c r="V58" s="113"/>
      <c r="W58" s="113"/>
      <c r="X58" s="113"/>
      <c r="Y58" s="113"/>
      <c r="Z58" s="113"/>
    </row>
    <row r="59" spans="11:27" ht="15" customHeight="1">
      <c r="K59" s="89"/>
      <c r="N59" s="116"/>
      <c r="O59" s="116"/>
      <c r="P59" s="116"/>
      <c r="R59" s="89" t="s">
        <v>328</v>
      </c>
      <c r="S59" s="114"/>
      <c r="U59" s="115"/>
      <c r="V59" s="113"/>
      <c r="W59" s="113"/>
      <c r="X59" s="113"/>
      <c r="Y59" s="113"/>
      <c r="Z59" s="113"/>
      <c r="AA59" s="113"/>
    </row>
    <row r="60" spans="2:29" ht="30.75" customHeight="1">
      <c r="B60" s="475" t="s">
        <v>14</v>
      </c>
      <c r="C60" s="477"/>
      <c r="D60" s="497" t="s">
        <v>64</v>
      </c>
      <c r="E60" s="499" t="s">
        <v>65</v>
      </c>
      <c r="F60" s="475" t="s">
        <v>15</v>
      </c>
      <c r="G60" s="471" t="s">
        <v>329</v>
      </c>
      <c r="H60" s="471" t="s">
        <v>66</v>
      </c>
      <c r="I60" s="471" t="s">
        <v>330</v>
      </c>
      <c r="J60" s="471" t="s">
        <v>270</v>
      </c>
      <c r="K60" s="471" t="s">
        <v>80</v>
      </c>
      <c r="L60" s="471" t="s">
        <v>81</v>
      </c>
      <c r="M60" s="471" t="s">
        <v>271</v>
      </c>
      <c r="N60" s="488" t="s">
        <v>331</v>
      </c>
      <c r="O60" s="471" t="s">
        <v>82</v>
      </c>
      <c r="P60" s="471" t="s">
        <v>332</v>
      </c>
      <c r="Q60" s="501" t="s">
        <v>83</v>
      </c>
      <c r="R60" s="488" t="s">
        <v>84</v>
      </c>
      <c r="S60" s="486" t="s">
        <v>277</v>
      </c>
      <c r="W60" s="115"/>
      <c r="X60" s="113"/>
      <c r="Y60" s="113"/>
      <c r="Z60" s="113"/>
      <c r="AA60" s="113"/>
      <c r="AB60" s="113"/>
      <c r="AC60" s="113"/>
    </row>
    <row r="61" spans="2:29" ht="26.25" customHeight="1">
      <c r="B61" s="478"/>
      <c r="C61" s="480"/>
      <c r="D61" s="498"/>
      <c r="E61" s="500"/>
      <c r="F61" s="483"/>
      <c r="G61" s="472"/>
      <c r="H61" s="472"/>
      <c r="I61" s="472"/>
      <c r="J61" s="472"/>
      <c r="K61" s="489"/>
      <c r="L61" s="489"/>
      <c r="M61" s="472"/>
      <c r="N61" s="489"/>
      <c r="O61" s="472"/>
      <c r="P61" s="472"/>
      <c r="Q61" s="502"/>
      <c r="R61" s="489"/>
      <c r="S61" s="487"/>
      <c r="W61" s="115"/>
      <c r="X61" s="113"/>
      <c r="Y61" s="113"/>
      <c r="Z61" s="113"/>
      <c r="AA61" s="113"/>
      <c r="AB61" s="113"/>
      <c r="AC61" s="113"/>
    </row>
    <row r="62" spans="2:19" s="143" customFormat="1" ht="46.5">
      <c r="B62" s="490" t="s">
        <v>54</v>
      </c>
      <c r="C62" s="491"/>
      <c r="D62" s="162" t="s">
        <v>89</v>
      </c>
      <c r="E62" s="149" t="s">
        <v>326</v>
      </c>
      <c r="F62" s="150"/>
      <c r="G62" s="150" t="s">
        <v>68</v>
      </c>
      <c r="H62" s="151"/>
      <c r="I62" s="150" t="s">
        <v>69</v>
      </c>
      <c r="J62" s="163" t="s">
        <v>70</v>
      </c>
      <c r="K62" s="152" t="s">
        <v>71</v>
      </c>
      <c r="L62" s="152"/>
      <c r="M62" s="147" t="s">
        <v>333</v>
      </c>
      <c r="N62" s="152" t="s">
        <v>60</v>
      </c>
      <c r="O62" s="152"/>
      <c r="P62" s="150" t="s">
        <v>276</v>
      </c>
      <c r="Q62" s="150"/>
      <c r="R62" s="152" t="s">
        <v>72</v>
      </c>
      <c r="S62" s="148"/>
    </row>
    <row r="63" spans="2:29" ht="13.5" customHeight="1">
      <c r="B63" s="503"/>
      <c r="C63" s="504"/>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03"/>
      <c r="C64" s="504"/>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03"/>
      <c r="C65" s="504"/>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03"/>
      <c r="C66" s="504"/>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03"/>
      <c r="C67" s="504"/>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03"/>
      <c r="C68" s="504"/>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03"/>
      <c r="C69" s="504"/>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03"/>
      <c r="C70" s="504"/>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03"/>
      <c r="C71" s="504"/>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03"/>
      <c r="C72" s="504"/>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03"/>
      <c r="C73" s="504"/>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03"/>
      <c r="C74" s="504"/>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03"/>
      <c r="C75" s="504"/>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03"/>
      <c r="C76" s="504"/>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03"/>
      <c r="C77" s="504"/>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03"/>
      <c r="C78" s="504"/>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03"/>
      <c r="C79" s="504"/>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03"/>
      <c r="C80" s="504"/>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03"/>
      <c r="C81" s="504"/>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03"/>
      <c r="C82" s="504"/>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03"/>
      <c r="C83" s="504"/>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03"/>
      <c r="C84" s="504"/>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03"/>
      <c r="C85" s="504"/>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03"/>
      <c r="C86" s="504"/>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03"/>
      <c r="C87" s="504"/>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03"/>
      <c r="C88" s="504"/>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03"/>
      <c r="C89" s="504"/>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03"/>
      <c r="C90" s="504"/>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03"/>
      <c r="C91" s="504"/>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03"/>
      <c r="C92" s="504"/>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03"/>
      <c r="C93" s="504"/>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03"/>
      <c r="C94" s="504"/>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03"/>
      <c r="C95" s="504"/>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03"/>
      <c r="C96" s="504"/>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03"/>
      <c r="C97" s="504"/>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03"/>
      <c r="C98" s="504"/>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03"/>
      <c r="C99" s="504"/>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03"/>
      <c r="C100" s="504"/>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03"/>
      <c r="C101" s="504"/>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03"/>
      <c r="C102" s="504"/>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03"/>
      <c r="C103" s="504"/>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03"/>
      <c r="C104" s="504"/>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03"/>
      <c r="C105" s="504"/>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03"/>
      <c r="C106" s="504"/>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03"/>
      <c r="C107" s="504"/>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494" t="s">
        <v>129</v>
      </c>
      <c r="C108" s="495"/>
      <c r="D108" s="496"/>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334</v>
      </c>
      <c r="B110" s="119" t="s">
        <v>335</v>
      </c>
      <c r="C110" s="119"/>
      <c r="D110" s="119"/>
      <c r="E110" s="119"/>
      <c r="F110" s="119"/>
      <c r="G110" s="119"/>
      <c r="H110" s="119"/>
      <c r="I110" s="119"/>
      <c r="K110" s="119"/>
    </row>
    <row r="111" spans="1:11" ht="15.75" customHeight="1">
      <c r="A111" s="119"/>
      <c r="B111" s="119" t="s">
        <v>85</v>
      </c>
      <c r="C111" s="119"/>
      <c r="D111" s="119"/>
      <c r="E111" s="119"/>
      <c r="G111" s="119" t="s">
        <v>86</v>
      </c>
      <c r="H111" s="119"/>
      <c r="I111" s="119"/>
      <c r="J111" s="119"/>
      <c r="K111" s="119"/>
    </row>
    <row r="112" spans="1:11" ht="21" customHeight="1">
      <c r="A112" s="119"/>
      <c r="B112" s="120" t="s">
        <v>9</v>
      </c>
      <c r="C112" s="121"/>
      <c r="D112" s="508" t="s">
        <v>262</v>
      </c>
      <c r="E112" s="486" t="s">
        <v>263</v>
      </c>
      <c r="F112" s="486" t="s">
        <v>264</v>
      </c>
      <c r="G112" s="120" t="s">
        <v>14</v>
      </c>
      <c r="H112" s="121"/>
      <c r="I112" s="511" t="s">
        <v>265</v>
      </c>
      <c r="J112" s="486" t="s">
        <v>266</v>
      </c>
      <c r="K112" s="486" t="s">
        <v>267</v>
      </c>
    </row>
    <row r="113" spans="1:11" ht="21" customHeight="1">
      <c r="A113" s="119"/>
      <c r="B113" s="122"/>
      <c r="C113" s="123"/>
      <c r="D113" s="509"/>
      <c r="E113" s="510"/>
      <c r="F113" s="510"/>
      <c r="G113" s="122"/>
      <c r="H113" s="123"/>
      <c r="I113" s="512"/>
      <c r="J113" s="510"/>
      <c r="K113" s="531"/>
    </row>
    <row r="114" spans="1:11" ht="15.75" customHeight="1">
      <c r="A114" s="119"/>
      <c r="B114" s="124"/>
      <c r="C114" s="125"/>
      <c r="D114" s="434"/>
      <c r="E114" s="434"/>
      <c r="F114" s="446">
        <f>IF(E114&gt;D114,D114,E114)</f>
        <v>0</v>
      </c>
      <c r="G114" s="124"/>
      <c r="H114" s="125"/>
      <c r="I114" s="434"/>
      <c r="J114" s="434"/>
      <c r="K114" s="447">
        <f>IF(J114&gt;I114,I114,J114)</f>
        <v>0</v>
      </c>
    </row>
    <row r="115" spans="1:11" ht="15.75" customHeight="1">
      <c r="A115" s="119"/>
      <c r="B115" s="124"/>
      <c r="C115" s="125"/>
      <c r="D115" s="434"/>
      <c r="E115" s="434"/>
      <c r="F115" s="446">
        <f>IF(E115&gt;D115,D115,E115)</f>
        <v>0</v>
      </c>
      <c r="G115" s="124"/>
      <c r="H115" s="125"/>
      <c r="I115" s="434"/>
      <c r="J115" s="434"/>
      <c r="K115" s="447">
        <f>IF(J115&gt;I115,I115,J115)</f>
        <v>0</v>
      </c>
    </row>
    <row r="116" spans="1:11" ht="15.75" customHeight="1">
      <c r="A116" s="119"/>
      <c r="B116" s="124"/>
      <c r="C116" s="125"/>
      <c r="D116" s="434"/>
      <c r="E116" s="434"/>
      <c r="F116" s="446">
        <f>IF(E116&gt;D116,D116,E116)</f>
        <v>0</v>
      </c>
      <c r="G116" s="124"/>
      <c r="H116" s="125"/>
      <c r="I116" s="434"/>
      <c r="J116" s="434"/>
      <c r="K116" s="447">
        <f>IF(J116&gt;I116,I116,J116)</f>
        <v>0</v>
      </c>
    </row>
    <row r="117" spans="1:11" ht="15.75" customHeight="1">
      <c r="A117" s="119"/>
      <c r="B117" s="124"/>
      <c r="C117" s="125"/>
      <c r="D117" s="434"/>
      <c r="E117" s="434"/>
      <c r="F117" s="446">
        <f>IF(E117&gt;D117,D117,E117)</f>
        <v>0</v>
      </c>
      <c r="G117" s="124"/>
      <c r="H117" s="125"/>
      <c r="I117" s="434"/>
      <c r="J117" s="434"/>
      <c r="K117" s="447">
        <f>IF(J117&gt;I117,I117,J117)</f>
        <v>0</v>
      </c>
    </row>
    <row r="118" spans="1:11" ht="15.75" customHeight="1">
      <c r="A118" s="119"/>
      <c r="B118" s="124"/>
      <c r="C118" s="125"/>
      <c r="D118" s="434"/>
      <c r="E118" s="434"/>
      <c r="F118" s="446">
        <f>IF(E118&gt;D118,D118,E118)</f>
        <v>0</v>
      </c>
      <c r="G118" s="124"/>
      <c r="H118" s="125"/>
      <c r="I118" s="434"/>
      <c r="J118" s="434"/>
      <c r="K118" s="447">
        <f>IF(J118&gt;I118,I118,J118)</f>
        <v>0</v>
      </c>
    </row>
    <row r="119" spans="1:11" ht="21" customHeight="1">
      <c r="A119" s="126"/>
      <c r="B119" s="127"/>
      <c r="C119" s="128"/>
      <c r="D119" s="448"/>
      <c r="E119" s="448"/>
      <c r="F119" s="449">
        <f>SUM(F114:F118)</f>
        <v>0</v>
      </c>
      <c r="G119" s="127"/>
      <c r="H119" s="128"/>
      <c r="I119" s="448"/>
      <c r="J119" s="448"/>
      <c r="K119" s="449">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336</v>
      </c>
      <c r="B122" s="174" t="s">
        <v>87</v>
      </c>
      <c r="C122" s="169"/>
      <c r="D122" s="169"/>
      <c r="E122" s="170"/>
      <c r="F122" s="170"/>
      <c r="G122" s="171"/>
      <c r="H122" s="171"/>
      <c r="K122" s="126"/>
      <c r="L122" s="532">
        <f>(Q56+Q108)</f>
        <v>0</v>
      </c>
      <c r="M122" s="532"/>
      <c r="N122" s="91" t="s">
        <v>7</v>
      </c>
      <c r="O122" s="126"/>
      <c r="P122" s="126"/>
      <c r="Q122" s="126"/>
      <c r="R122" s="126"/>
      <c r="S122" s="119"/>
    </row>
    <row r="123" spans="1:19" s="130" customFormat="1" ht="30.75" customHeight="1">
      <c r="A123" s="90"/>
      <c r="B123" s="91" t="s">
        <v>90</v>
      </c>
      <c r="C123" s="169"/>
      <c r="D123" s="169"/>
      <c r="E123" s="170"/>
      <c r="F123" s="170"/>
      <c r="G123" s="171"/>
      <c r="H123" s="171"/>
      <c r="I123" s="133"/>
      <c r="J123" s="172"/>
      <c r="K123" s="126"/>
      <c r="L123" s="173" t="s">
        <v>337</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338</v>
      </c>
      <c r="B125" s="175" t="s">
        <v>272</v>
      </c>
      <c r="C125" s="91"/>
      <c r="D125" s="91"/>
      <c r="E125" s="91"/>
      <c r="F125" s="91"/>
      <c r="H125" s="91"/>
      <c r="I125" s="91"/>
      <c r="J125" s="91"/>
      <c r="K125" s="93"/>
      <c r="O125" s="91"/>
      <c r="P125" s="91"/>
      <c r="Q125" s="91"/>
      <c r="R125" s="91"/>
    </row>
    <row r="126" spans="1:18" ht="33.75" customHeight="1">
      <c r="A126" s="90"/>
      <c r="B126" s="91" t="s">
        <v>51</v>
      </c>
      <c r="C126" s="91"/>
      <c r="D126" s="91"/>
      <c r="F126" s="135" t="s">
        <v>339</v>
      </c>
      <c r="H126" s="91"/>
      <c r="I126" s="136">
        <f>IF(L133&lt;0,0,L133)</f>
        <v>0</v>
      </c>
      <c r="J126" s="176" t="s">
        <v>340</v>
      </c>
      <c r="L126" s="533">
        <f>I126*(F119+K119)</f>
        <v>0</v>
      </c>
      <c r="M126" s="533"/>
      <c r="N126" s="91" t="s">
        <v>7</v>
      </c>
      <c r="O126" s="91"/>
      <c r="P126" s="91"/>
      <c r="Q126" s="91"/>
      <c r="R126" s="91"/>
    </row>
    <row r="127" spans="1:18" ht="33.75" customHeight="1">
      <c r="A127" s="90"/>
      <c r="C127" s="91"/>
      <c r="D127" s="91"/>
      <c r="H127" s="119"/>
      <c r="I127" s="137" t="s">
        <v>16</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17</v>
      </c>
      <c r="C129" s="119" t="s">
        <v>88</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73</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34" t="s">
        <v>18</v>
      </c>
      <c r="C133" s="534"/>
      <c r="D133" s="535" t="s">
        <v>341</v>
      </c>
      <c r="E133" s="505" t="s">
        <v>75</v>
      </c>
      <c r="F133" s="505"/>
      <c r="G133" s="505"/>
      <c r="H133" s="131"/>
      <c r="I133" s="137" t="s">
        <v>342</v>
      </c>
      <c r="K133" s="138">
        <f>E139</f>
        <v>0</v>
      </c>
      <c r="L133" s="506">
        <f>IF(K134=0,0,1-K133/K134)</f>
        <v>0</v>
      </c>
      <c r="N133" s="119"/>
      <c r="O133" s="119"/>
      <c r="P133" s="119"/>
      <c r="Q133" s="119"/>
      <c r="R133" s="119"/>
      <c r="S133" s="119"/>
    </row>
    <row r="134" spans="1:19" s="130" customFormat="1" ht="19.5" customHeight="1">
      <c r="A134" s="119"/>
      <c r="B134" s="534"/>
      <c r="C134" s="534"/>
      <c r="D134" s="535"/>
      <c r="E134" s="507" t="s">
        <v>19</v>
      </c>
      <c r="F134" s="507"/>
      <c r="G134" s="507"/>
      <c r="H134" s="131"/>
      <c r="I134" s="139" t="s">
        <v>352</v>
      </c>
      <c r="K134" s="140">
        <f>S56+S108</f>
        <v>0</v>
      </c>
      <c r="L134" s="506"/>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76</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74</v>
      </c>
      <c r="C139" s="119"/>
      <c r="D139" s="119"/>
      <c r="E139" s="513"/>
      <c r="F139" s="513"/>
      <c r="G139" s="119" t="s">
        <v>344</v>
      </c>
      <c r="H139" s="119"/>
      <c r="I139" s="119"/>
      <c r="J139" s="141"/>
      <c r="K139" s="119"/>
      <c r="L139" s="134"/>
      <c r="M139" s="134"/>
      <c r="N139" s="119"/>
      <c r="O139" s="119"/>
      <c r="P139" s="119"/>
      <c r="Q139" s="119"/>
      <c r="R139" s="119"/>
      <c r="S139" s="119"/>
      <c r="T139" s="119"/>
      <c r="V139" s="96"/>
      <c r="W139" s="96"/>
    </row>
    <row r="140" spans="1:22" ht="24" customHeight="1">
      <c r="A140" s="119"/>
      <c r="B140" s="119" t="s">
        <v>20</v>
      </c>
      <c r="C140" s="119"/>
      <c r="D140" s="142"/>
      <c r="E140" s="514"/>
      <c r="F140" s="514"/>
      <c r="G140" s="119" t="s">
        <v>344</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8</v>
      </c>
      <c r="C143" s="91"/>
      <c r="D143" s="91"/>
      <c r="E143" s="91"/>
      <c r="F143" s="91"/>
      <c r="G143" s="91"/>
      <c r="H143" s="91"/>
      <c r="I143" s="91"/>
      <c r="J143" s="91"/>
      <c r="K143" s="91"/>
      <c r="L143" s="93"/>
      <c r="M143" s="93"/>
      <c r="N143" s="91"/>
      <c r="O143" s="91"/>
      <c r="P143" s="91"/>
      <c r="Q143" s="91"/>
      <c r="R143" s="91"/>
    </row>
    <row r="144" spans="1:19" ht="25.5" customHeight="1" thickBot="1">
      <c r="A144" s="90"/>
      <c r="B144" s="515" t="s">
        <v>91</v>
      </c>
      <c r="C144" s="516"/>
      <c r="D144" s="516"/>
      <c r="E144" s="516"/>
      <c r="F144" s="516"/>
      <c r="G144" s="517"/>
      <c r="H144" s="517"/>
      <c r="I144" s="517"/>
      <c r="J144" s="517"/>
      <c r="K144" s="517"/>
      <c r="L144" s="517"/>
      <c r="M144" s="518"/>
      <c r="N144" s="93"/>
      <c r="O144" s="93"/>
      <c r="P144" s="91"/>
      <c r="Q144" s="91"/>
      <c r="R144" s="91"/>
      <c r="S144" s="91"/>
    </row>
    <row r="145" spans="1:19" ht="25.5" customHeight="1">
      <c r="A145" s="90"/>
      <c r="B145" s="519"/>
      <c r="C145" s="520"/>
      <c r="D145" s="520"/>
      <c r="E145" s="520"/>
      <c r="F145" s="520"/>
      <c r="G145" s="521"/>
      <c r="H145" s="521"/>
      <c r="I145" s="521"/>
      <c r="J145" s="521"/>
      <c r="K145" s="521"/>
      <c r="L145" s="521"/>
      <c r="M145" s="522"/>
      <c r="N145" s="93"/>
      <c r="O145" s="93"/>
      <c r="P145" s="91"/>
      <c r="Q145" s="91"/>
      <c r="R145" s="91"/>
      <c r="S145" s="91"/>
    </row>
    <row r="146" spans="1:19" ht="25.5" customHeight="1">
      <c r="A146" s="90"/>
      <c r="B146" s="523"/>
      <c r="C146" s="524"/>
      <c r="D146" s="524"/>
      <c r="E146" s="524"/>
      <c r="F146" s="524"/>
      <c r="G146" s="525"/>
      <c r="H146" s="525"/>
      <c r="I146" s="525"/>
      <c r="J146" s="525"/>
      <c r="K146" s="525"/>
      <c r="L146" s="525"/>
      <c r="M146" s="526"/>
      <c r="N146" s="93"/>
      <c r="O146" s="93"/>
      <c r="P146" s="91"/>
      <c r="Q146" s="91"/>
      <c r="R146" s="91"/>
      <c r="S146" s="91"/>
    </row>
    <row r="147" spans="1:19" ht="25.5" customHeight="1">
      <c r="A147" s="90"/>
      <c r="B147" s="523"/>
      <c r="C147" s="524"/>
      <c r="D147" s="524"/>
      <c r="E147" s="524"/>
      <c r="F147" s="524"/>
      <c r="G147" s="525"/>
      <c r="H147" s="525"/>
      <c r="I147" s="525"/>
      <c r="J147" s="525"/>
      <c r="K147" s="525"/>
      <c r="L147" s="525"/>
      <c r="M147" s="526"/>
      <c r="N147" s="93"/>
      <c r="O147" s="93"/>
      <c r="P147" s="91"/>
      <c r="Q147" s="91"/>
      <c r="R147" s="91"/>
      <c r="S147" s="91"/>
    </row>
    <row r="148" spans="1:19" ht="25.5" customHeight="1">
      <c r="A148" s="90"/>
      <c r="B148" s="527"/>
      <c r="C148" s="525"/>
      <c r="D148" s="525"/>
      <c r="E148" s="525"/>
      <c r="F148" s="525"/>
      <c r="G148" s="525"/>
      <c r="H148" s="525"/>
      <c r="I148" s="525"/>
      <c r="J148" s="525"/>
      <c r="K148" s="525"/>
      <c r="L148" s="525"/>
      <c r="M148" s="526"/>
      <c r="N148" s="93"/>
      <c r="O148" s="93"/>
      <c r="P148" s="91"/>
      <c r="Q148" s="91"/>
      <c r="R148" s="91"/>
      <c r="S148" s="91"/>
    </row>
    <row r="149" spans="1:19" ht="25.5" customHeight="1">
      <c r="A149" s="90"/>
      <c r="B149" s="527"/>
      <c r="C149" s="525"/>
      <c r="D149" s="525"/>
      <c r="E149" s="525"/>
      <c r="F149" s="525"/>
      <c r="G149" s="525"/>
      <c r="H149" s="525"/>
      <c r="I149" s="525"/>
      <c r="J149" s="525"/>
      <c r="K149" s="525"/>
      <c r="L149" s="525"/>
      <c r="M149" s="526"/>
      <c r="N149" s="93"/>
      <c r="O149" s="93"/>
      <c r="P149" s="91"/>
      <c r="Q149" s="91"/>
      <c r="R149" s="91"/>
      <c r="S149" s="91"/>
    </row>
    <row r="150" spans="1:19" ht="25.5" customHeight="1">
      <c r="A150" s="90"/>
      <c r="B150" s="527"/>
      <c r="C150" s="525"/>
      <c r="D150" s="525"/>
      <c r="E150" s="525"/>
      <c r="F150" s="525"/>
      <c r="G150" s="525"/>
      <c r="H150" s="525"/>
      <c r="I150" s="525"/>
      <c r="J150" s="525"/>
      <c r="K150" s="525"/>
      <c r="L150" s="525"/>
      <c r="M150" s="526"/>
      <c r="N150" s="93"/>
      <c r="O150" s="93"/>
      <c r="P150" s="91"/>
      <c r="Q150" s="91"/>
      <c r="R150" s="91"/>
      <c r="S150" s="91"/>
    </row>
    <row r="151" spans="1:19" ht="25.5" customHeight="1">
      <c r="A151" s="90"/>
      <c r="B151" s="527"/>
      <c r="C151" s="525"/>
      <c r="D151" s="525"/>
      <c r="E151" s="525"/>
      <c r="F151" s="525"/>
      <c r="G151" s="525"/>
      <c r="H151" s="525"/>
      <c r="I151" s="525"/>
      <c r="J151" s="525"/>
      <c r="K151" s="525"/>
      <c r="L151" s="525"/>
      <c r="M151" s="526"/>
      <c r="N151" s="93"/>
      <c r="O151" s="93"/>
      <c r="P151" s="91"/>
      <c r="Q151" s="91"/>
      <c r="R151" s="91"/>
      <c r="S151" s="91"/>
    </row>
    <row r="152" spans="1:19" ht="25.5" customHeight="1" thickBot="1">
      <c r="A152" s="90"/>
      <c r="B152" s="528"/>
      <c r="C152" s="529"/>
      <c r="D152" s="529"/>
      <c r="E152" s="529"/>
      <c r="F152" s="529"/>
      <c r="G152" s="529"/>
      <c r="H152" s="529"/>
      <c r="I152" s="529"/>
      <c r="J152" s="529"/>
      <c r="K152" s="529"/>
      <c r="L152" s="529"/>
      <c r="M152" s="530"/>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E139:F139"/>
    <mergeCell ref="E140:F140"/>
    <mergeCell ref="B144:M144"/>
    <mergeCell ref="B145:M152"/>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D7" sqref="D7"/>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473" t="s">
        <v>77</v>
      </c>
      <c r="B1" s="474"/>
      <c r="C1" s="474"/>
      <c r="D1" s="474"/>
      <c r="E1" s="474"/>
      <c r="F1" s="474"/>
      <c r="G1" s="474"/>
      <c r="H1" s="166"/>
      <c r="I1" s="167"/>
      <c r="J1" s="168"/>
      <c r="P1" s="84" t="s">
        <v>4</v>
      </c>
      <c r="Q1" s="85"/>
      <c r="R1" s="85"/>
      <c r="S1" s="85"/>
    </row>
    <row r="2" spans="16:19" ht="35.25" customHeight="1">
      <c r="P2" s="84" t="s">
        <v>5</v>
      </c>
      <c r="Q2" s="86"/>
      <c r="R2" s="86"/>
      <c r="S2" s="86"/>
    </row>
    <row r="3" spans="1:19" ht="23.25">
      <c r="A3" s="87" t="s">
        <v>50</v>
      </c>
      <c r="P3" s="84" t="s">
        <v>6</v>
      </c>
      <c r="Q3" s="86"/>
      <c r="R3" s="86"/>
      <c r="S3" s="86"/>
    </row>
    <row r="4" spans="1:19" ht="23.25">
      <c r="A4" s="88" t="s">
        <v>318</v>
      </c>
      <c r="P4" s="84" t="s">
        <v>353</v>
      </c>
      <c r="Q4" s="86"/>
      <c r="R4" s="86"/>
      <c r="S4" s="86"/>
    </row>
    <row r="5" ht="13.5" thickBot="1">
      <c r="A5" s="89"/>
    </row>
    <row r="6" spans="1:19" ht="16.5" thickBot="1">
      <c r="A6" s="118" t="s">
        <v>354</v>
      </c>
      <c r="B6" s="119" t="s">
        <v>274</v>
      </c>
      <c r="H6" s="144" t="s">
        <v>52</v>
      </c>
      <c r="I6" s="145" t="s">
        <v>13</v>
      </c>
      <c r="J6" s="287">
        <v>25</v>
      </c>
      <c r="K6" s="146" t="s">
        <v>21</v>
      </c>
      <c r="R6" s="153"/>
      <c r="S6" s="83" t="s">
        <v>57</v>
      </c>
    </row>
    <row r="7" spans="2:19" s="21" customFormat="1" ht="12.75">
      <c r="B7" s="21" t="s">
        <v>78</v>
      </c>
      <c r="P7" s="22"/>
      <c r="Q7" s="22"/>
      <c r="R7" s="22"/>
      <c r="S7" s="22"/>
    </row>
    <row r="8" spans="2:19" ht="30" customHeight="1">
      <c r="B8" s="475" t="s">
        <v>9</v>
      </c>
      <c r="C8" s="476"/>
      <c r="D8" s="477"/>
      <c r="E8" s="481" t="s">
        <v>53</v>
      </c>
      <c r="F8" s="475" t="s">
        <v>10</v>
      </c>
      <c r="G8" s="471" t="s">
        <v>321</v>
      </c>
      <c r="H8" s="484" t="s">
        <v>322</v>
      </c>
      <c r="I8" s="471" t="s">
        <v>323</v>
      </c>
      <c r="J8" s="471" t="s">
        <v>268</v>
      </c>
      <c r="K8" s="471" t="s">
        <v>58</v>
      </c>
      <c r="L8" s="471" t="s">
        <v>59</v>
      </c>
      <c r="M8" s="471" t="s">
        <v>269</v>
      </c>
      <c r="N8" s="471" t="s">
        <v>324</v>
      </c>
      <c r="O8" s="471" t="s">
        <v>63</v>
      </c>
      <c r="P8" s="471" t="s">
        <v>325</v>
      </c>
      <c r="Q8" s="486" t="s">
        <v>11</v>
      </c>
      <c r="R8" s="488" t="s">
        <v>12</v>
      </c>
      <c r="S8" s="488" t="s">
        <v>275</v>
      </c>
    </row>
    <row r="9" spans="2:19" ht="30" customHeight="1">
      <c r="B9" s="478"/>
      <c r="C9" s="479"/>
      <c r="D9" s="480"/>
      <c r="E9" s="482"/>
      <c r="F9" s="483"/>
      <c r="G9" s="472"/>
      <c r="H9" s="485"/>
      <c r="I9" s="472"/>
      <c r="J9" s="472"/>
      <c r="K9" s="489"/>
      <c r="L9" s="489"/>
      <c r="M9" s="472"/>
      <c r="N9" s="472"/>
      <c r="O9" s="472"/>
      <c r="P9" s="472"/>
      <c r="Q9" s="487"/>
      <c r="R9" s="489"/>
      <c r="S9" s="489"/>
    </row>
    <row r="10" spans="2:19" s="143" customFormat="1" ht="32.25">
      <c r="B10" s="490" t="s">
        <v>54</v>
      </c>
      <c r="C10" s="491"/>
      <c r="D10" s="492"/>
      <c r="E10" s="149" t="s">
        <v>326</v>
      </c>
      <c r="F10" s="164"/>
      <c r="G10" s="150" t="s">
        <v>55</v>
      </c>
      <c r="H10" s="151"/>
      <c r="I10" s="150" t="s">
        <v>56</v>
      </c>
      <c r="J10" s="152" t="s">
        <v>62</v>
      </c>
      <c r="K10" s="152" t="s">
        <v>67</v>
      </c>
      <c r="L10" s="152"/>
      <c r="M10" s="147" t="s">
        <v>327</v>
      </c>
      <c r="N10" s="152" t="s">
        <v>60</v>
      </c>
      <c r="O10" s="152"/>
      <c r="P10" s="150" t="s">
        <v>276</v>
      </c>
      <c r="Q10" s="150"/>
      <c r="R10" s="152" t="s">
        <v>61</v>
      </c>
      <c r="S10" s="148"/>
    </row>
    <row r="11" spans="2:19" ht="12.75">
      <c r="B11" s="493"/>
      <c r="C11" s="493"/>
      <c r="D11" s="493"/>
      <c r="E11" s="434"/>
      <c r="F11" s="435"/>
      <c r="G11" s="436">
        <f>IF(H11=0,0,(F11/30))</f>
        <v>0</v>
      </c>
      <c r="H11" s="436">
        <f aca="true" t="shared" si="0" ref="H11:H55">IF(F11=0,0,$J$6-E11)</f>
        <v>0</v>
      </c>
      <c r="I11" s="436">
        <f aca="true" t="shared" si="1" ref="I11:I55">G11*H11</f>
        <v>0</v>
      </c>
      <c r="J11" s="434"/>
      <c r="K11" s="437">
        <f aca="true" t="shared" si="2" ref="K11:K55">IF(L11=0,0,(30-J11+E11))</f>
        <v>0</v>
      </c>
      <c r="L11" s="434"/>
      <c r="M11" s="436">
        <f aca="true" t="shared" si="3" ref="M11:M55">IF(L11=0,0,F11-+L11)</f>
        <v>0</v>
      </c>
      <c r="N11" s="437">
        <f aca="true" t="shared" si="4" ref="N11:N55">IF(O11=0,0,(L11/K11))</f>
        <v>0</v>
      </c>
      <c r="O11" s="437">
        <f aca="true" t="shared" si="5" ref="O11:O55">IF(K11=0,0,($J$6-J11))</f>
        <v>0</v>
      </c>
      <c r="P11" s="437">
        <f aca="true" t="shared" si="6" ref="P11:P55">N11*O11</f>
        <v>0</v>
      </c>
      <c r="Q11" s="436">
        <f aca="true" t="shared" si="7" ref="Q11:Q55">IF(L11=0,G11,N11)</f>
        <v>0</v>
      </c>
      <c r="R11" s="437">
        <f aca="true" t="shared" si="8" ref="R11:R55">IF(L11=0,I11,P11)</f>
        <v>0</v>
      </c>
      <c r="S11" s="438">
        <f aca="true" t="shared" si="9" ref="S11:S55">R11-+Q11</f>
        <v>0</v>
      </c>
    </row>
    <row r="12" spans="2:19" ht="12.75">
      <c r="B12" s="493"/>
      <c r="C12" s="493"/>
      <c r="D12" s="493"/>
      <c r="E12" s="434"/>
      <c r="F12" s="435"/>
      <c r="G12" s="436">
        <f aca="true" t="shared" si="10" ref="G12:G55">IF(H12=0,0,(F12/30))</f>
        <v>0</v>
      </c>
      <c r="H12" s="436">
        <f t="shared" si="0"/>
        <v>0</v>
      </c>
      <c r="I12" s="436">
        <f t="shared" si="1"/>
        <v>0</v>
      </c>
      <c r="J12" s="434"/>
      <c r="K12" s="437">
        <f t="shared" si="2"/>
        <v>0</v>
      </c>
      <c r="L12" s="434"/>
      <c r="M12" s="436">
        <f t="shared" si="3"/>
        <v>0</v>
      </c>
      <c r="N12" s="437">
        <f t="shared" si="4"/>
        <v>0</v>
      </c>
      <c r="O12" s="437">
        <f t="shared" si="5"/>
        <v>0</v>
      </c>
      <c r="P12" s="437">
        <f t="shared" si="6"/>
        <v>0</v>
      </c>
      <c r="Q12" s="436">
        <f t="shared" si="7"/>
        <v>0</v>
      </c>
      <c r="R12" s="437">
        <f t="shared" si="8"/>
        <v>0</v>
      </c>
      <c r="S12" s="438">
        <f t="shared" si="9"/>
        <v>0</v>
      </c>
    </row>
    <row r="13" spans="2:19" ht="12.75">
      <c r="B13" s="493"/>
      <c r="C13" s="493"/>
      <c r="D13" s="493"/>
      <c r="E13" s="434"/>
      <c r="F13" s="435"/>
      <c r="G13" s="436">
        <f t="shared" si="10"/>
        <v>0</v>
      </c>
      <c r="H13" s="436">
        <f t="shared" si="0"/>
        <v>0</v>
      </c>
      <c r="I13" s="436">
        <f t="shared" si="1"/>
        <v>0</v>
      </c>
      <c r="J13" s="434"/>
      <c r="K13" s="437">
        <f t="shared" si="2"/>
        <v>0</v>
      </c>
      <c r="L13" s="434"/>
      <c r="M13" s="436">
        <f t="shared" si="3"/>
        <v>0</v>
      </c>
      <c r="N13" s="437">
        <f t="shared" si="4"/>
        <v>0</v>
      </c>
      <c r="O13" s="437">
        <f t="shared" si="5"/>
        <v>0</v>
      </c>
      <c r="P13" s="437">
        <f t="shared" si="6"/>
        <v>0</v>
      </c>
      <c r="Q13" s="436">
        <f t="shared" si="7"/>
        <v>0</v>
      </c>
      <c r="R13" s="437">
        <f t="shared" si="8"/>
        <v>0</v>
      </c>
      <c r="S13" s="438">
        <f t="shared" si="9"/>
        <v>0</v>
      </c>
    </row>
    <row r="14" spans="2:19" ht="12.75">
      <c r="B14" s="493"/>
      <c r="C14" s="493"/>
      <c r="D14" s="493"/>
      <c r="E14" s="434"/>
      <c r="F14" s="435"/>
      <c r="G14" s="436">
        <f t="shared" si="10"/>
        <v>0</v>
      </c>
      <c r="H14" s="436">
        <f t="shared" si="0"/>
        <v>0</v>
      </c>
      <c r="I14" s="436">
        <f t="shared" si="1"/>
        <v>0</v>
      </c>
      <c r="J14" s="434"/>
      <c r="K14" s="437">
        <f t="shared" si="2"/>
        <v>0</v>
      </c>
      <c r="L14" s="434"/>
      <c r="M14" s="436">
        <f t="shared" si="3"/>
        <v>0</v>
      </c>
      <c r="N14" s="437">
        <f t="shared" si="4"/>
        <v>0</v>
      </c>
      <c r="O14" s="437">
        <f t="shared" si="5"/>
        <v>0</v>
      </c>
      <c r="P14" s="437">
        <f t="shared" si="6"/>
        <v>0</v>
      </c>
      <c r="Q14" s="436">
        <f t="shared" si="7"/>
        <v>0</v>
      </c>
      <c r="R14" s="437">
        <f t="shared" si="8"/>
        <v>0</v>
      </c>
      <c r="S14" s="438">
        <f t="shared" si="9"/>
        <v>0</v>
      </c>
    </row>
    <row r="15" spans="2:19" ht="12.75">
      <c r="B15" s="493"/>
      <c r="C15" s="493"/>
      <c r="D15" s="493"/>
      <c r="E15" s="434"/>
      <c r="F15" s="435"/>
      <c r="G15" s="436">
        <f t="shared" si="10"/>
        <v>0</v>
      </c>
      <c r="H15" s="436">
        <f t="shared" si="0"/>
        <v>0</v>
      </c>
      <c r="I15" s="436">
        <f t="shared" si="1"/>
        <v>0</v>
      </c>
      <c r="J15" s="434"/>
      <c r="K15" s="437">
        <f t="shared" si="2"/>
        <v>0</v>
      </c>
      <c r="L15" s="434"/>
      <c r="M15" s="436">
        <f t="shared" si="3"/>
        <v>0</v>
      </c>
      <c r="N15" s="437">
        <f t="shared" si="4"/>
        <v>0</v>
      </c>
      <c r="O15" s="437">
        <f t="shared" si="5"/>
        <v>0</v>
      </c>
      <c r="P15" s="437">
        <f t="shared" si="6"/>
        <v>0</v>
      </c>
      <c r="Q15" s="436">
        <f t="shared" si="7"/>
        <v>0</v>
      </c>
      <c r="R15" s="437">
        <f t="shared" si="8"/>
        <v>0</v>
      </c>
      <c r="S15" s="438">
        <f t="shared" si="9"/>
        <v>0</v>
      </c>
    </row>
    <row r="16" spans="2:19" ht="12.75">
      <c r="B16" s="493"/>
      <c r="C16" s="493"/>
      <c r="D16" s="493"/>
      <c r="E16" s="434"/>
      <c r="F16" s="435"/>
      <c r="G16" s="436">
        <f t="shared" si="10"/>
        <v>0</v>
      </c>
      <c r="H16" s="436">
        <f t="shared" si="0"/>
        <v>0</v>
      </c>
      <c r="I16" s="436">
        <f t="shared" si="1"/>
        <v>0</v>
      </c>
      <c r="J16" s="434"/>
      <c r="K16" s="437">
        <f t="shared" si="2"/>
        <v>0</v>
      </c>
      <c r="L16" s="434"/>
      <c r="M16" s="436">
        <f t="shared" si="3"/>
        <v>0</v>
      </c>
      <c r="N16" s="437">
        <f t="shared" si="4"/>
        <v>0</v>
      </c>
      <c r="O16" s="437">
        <f t="shared" si="5"/>
        <v>0</v>
      </c>
      <c r="P16" s="437">
        <f t="shared" si="6"/>
        <v>0</v>
      </c>
      <c r="Q16" s="436">
        <f t="shared" si="7"/>
        <v>0</v>
      </c>
      <c r="R16" s="437">
        <f t="shared" si="8"/>
        <v>0</v>
      </c>
      <c r="S16" s="438">
        <f t="shared" si="9"/>
        <v>0</v>
      </c>
    </row>
    <row r="17" spans="2:19" ht="12.75">
      <c r="B17" s="493"/>
      <c r="C17" s="493"/>
      <c r="D17" s="493"/>
      <c r="E17" s="434"/>
      <c r="F17" s="435"/>
      <c r="G17" s="436">
        <f t="shared" si="10"/>
        <v>0</v>
      </c>
      <c r="H17" s="436">
        <f t="shared" si="0"/>
        <v>0</v>
      </c>
      <c r="I17" s="436">
        <f t="shared" si="1"/>
        <v>0</v>
      </c>
      <c r="J17" s="434"/>
      <c r="K17" s="437">
        <f t="shared" si="2"/>
        <v>0</v>
      </c>
      <c r="L17" s="434"/>
      <c r="M17" s="436">
        <f t="shared" si="3"/>
        <v>0</v>
      </c>
      <c r="N17" s="437">
        <f t="shared" si="4"/>
        <v>0</v>
      </c>
      <c r="O17" s="437">
        <f t="shared" si="5"/>
        <v>0</v>
      </c>
      <c r="P17" s="437">
        <f t="shared" si="6"/>
        <v>0</v>
      </c>
      <c r="Q17" s="436">
        <f t="shared" si="7"/>
        <v>0</v>
      </c>
      <c r="R17" s="437">
        <f t="shared" si="8"/>
        <v>0</v>
      </c>
      <c r="S17" s="438">
        <f t="shared" si="9"/>
        <v>0</v>
      </c>
    </row>
    <row r="18" spans="2:19" ht="12.75">
      <c r="B18" s="493"/>
      <c r="C18" s="493"/>
      <c r="D18" s="493"/>
      <c r="E18" s="434"/>
      <c r="F18" s="435"/>
      <c r="G18" s="436">
        <f t="shared" si="10"/>
        <v>0</v>
      </c>
      <c r="H18" s="436">
        <f t="shared" si="0"/>
        <v>0</v>
      </c>
      <c r="I18" s="436">
        <f t="shared" si="1"/>
        <v>0</v>
      </c>
      <c r="J18" s="434"/>
      <c r="K18" s="437">
        <f t="shared" si="2"/>
        <v>0</v>
      </c>
      <c r="L18" s="434"/>
      <c r="M18" s="436">
        <f t="shared" si="3"/>
        <v>0</v>
      </c>
      <c r="N18" s="437">
        <f t="shared" si="4"/>
        <v>0</v>
      </c>
      <c r="O18" s="437">
        <f t="shared" si="5"/>
        <v>0</v>
      </c>
      <c r="P18" s="437">
        <f t="shared" si="6"/>
        <v>0</v>
      </c>
      <c r="Q18" s="436">
        <f t="shared" si="7"/>
        <v>0</v>
      </c>
      <c r="R18" s="437">
        <f t="shared" si="8"/>
        <v>0</v>
      </c>
      <c r="S18" s="438">
        <f t="shared" si="9"/>
        <v>0</v>
      </c>
    </row>
    <row r="19" spans="2:19" ht="12.75">
      <c r="B19" s="493"/>
      <c r="C19" s="493"/>
      <c r="D19" s="493"/>
      <c r="E19" s="434"/>
      <c r="F19" s="435"/>
      <c r="G19" s="436">
        <f t="shared" si="10"/>
        <v>0</v>
      </c>
      <c r="H19" s="436">
        <f t="shared" si="0"/>
        <v>0</v>
      </c>
      <c r="I19" s="436">
        <f t="shared" si="1"/>
        <v>0</v>
      </c>
      <c r="J19" s="434"/>
      <c r="K19" s="437">
        <f t="shared" si="2"/>
        <v>0</v>
      </c>
      <c r="L19" s="434"/>
      <c r="M19" s="436">
        <f t="shared" si="3"/>
        <v>0</v>
      </c>
      <c r="N19" s="437">
        <f t="shared" si="4"/>
        <v>0</v>
      </c>
      <c r="O19" s="437">
        <f t="shared" si="5"/>
        <v>0</v>
      </c>
      <c r="P19" s="437">
        <f t="shared" si="6"/>
        <v>0</v>
      </c>
      <c r="Q19" s="436">
        <f t="shared" si="7"/>
        <v>0</v>
      </c>
      <c r="R19" s="437">
        <f t="shared" si="8"/>
        <v>0</v>
      </c>
      <c r="S19" s="438">
        <f t="shared" si="9"/>
        <v>0</v>
      </c>
    </row>
    <row r="20" spans="2:19" ht="12.75">
      <c r="B20" s="493"/>
      <c r="C20" s="493"/>
      <c r="D20" s="493"/>
      <c r="E20" s="434"/>
      <c r="F20" s="435"/>
      <c r="G20" s="436">
        <f t="shared" si="10"/>
        <v>0</v>
      </c>
      <c r="H20" s="436">
        <f t="shared" si="0"/>
        <v>0</v>
      </c>
      <c r="I20" s="436">
        <f t="shared" si="1"/>
        <v>0</v>
      </c>
      <c r="J20" s="434"/>
      <c r="K20" s="437">
        <f t="shared" si="2"/>
        <v>0</v>
      </c>
      <c r="L20" s="434"/>
      <c r="M20" s="436">
        <f t="shared" si="3"/>
        <v>0</v>
      </c>
      <c r="N20" s="437">
        <f t="shared" si="4"/>
        <v>0</v>
      </c>
      <c r="O20" s="437">
        <f t="shared" si="5"/>
        <v>0</v>
      </c>
      <c r="P20" s="437">
        <f t="shared" si="6"/>
        <v>0</v>
      </c>
      <c r="Q20" s="436">
        <f t="shared" si="7"/>
        <v>0</v>
      </c>
      <c r="R20" s="437">
        <f t="shared" si="8"/>
        <v>0</v>
      </c>
      <c r="S20" s="438">
        <f t="shared" si="9"/>
        <v>0</v>
      </c>
    </row>
    <row r="21" spans="2:19" ht="12.75">
      <c r="B21" s="493"/>
      <c r="C21" s="493"/>
      <c r="D21" s="493"/>
      <c r="E21" s="434"/>
      <c r="F21" s="435"/>
      <c r="G21" s="436">
        <f t="shared" si="10"/>
        <v>0</v>
      </c>
      <c r="H21" s="436">
        <f t="shared" si="0"/>
        <v>0</v>
      </c>
      <c r="I21" s="436">
        <f t="shared" si="1"/>
        <v>0</v>
      </c>
      <c r="J21" s="434"/>
      <c r="K21" s="437">
        <f t="shared" si="2"/>
        <v>0</v>
      </c>
      <c r="L21" s="434"/>
      <c r="M21" s="436">
        <f t="shared" si="3"/>
        <v>0</v>
      </c>
      <c r="N21" s="437">
        <f t="shared" si="4"/>
        <v>0</v>
      </c>
      <c r="O21" s="437">
        <f t="shared" si="5"/>
        <v>0</v>
      </c>
      <c r="P21" s="437">
        <f t="shared" si="6"/>
        <v>0</v>
      </c>
      <c r="Q21" s="436">
        <f t="shared" si="7"/>
        <v>0</v>
      </c>
      <c r="R21" s="437">
        <f t="shared" si="8"/>
        <v>0</v>
      </c>
      <c r="S21" s="438">
        <f t="shared" si="9"/>
        <v>0</v>
      </c>
    </row>
    <row r="22" spans="2:19" ht="12.75">
      <c r="B22" s="493"/>
      <c r="C22" s="493"/>
      <c r="D22" s="493"/>
      <c r="E22" s="434"/>
      <c r="F22" s="435"/>
      <c r="G22" s="436">
        <f t="shared" si="10"/>
        <v>0</v>
      </c>
      <c r="H22" s="436">
        <f t="shared" si="0"/>
        <v>0</v>
      </c>
      <c r="I22" s="436">
        <f t="shared" si="1"/>
        <v>0</v>
      </c>
      <c r="J22" s="434"/>
      <c r="K22" s="437">
        <f t="shared" si="2"/>
        <v>0</v>
      </c>
      <c r="L22" s="434"/>
      <c r="M22" s="436">
        <f t="shared" si="3"/>
        <v>0</v>
      </c>
      <c r="N22" s="437">
        <f t="shared" si="4"/>
        <v>0</v>
      </c>
      <c r="O22" s="437">
        <f t="shared" si="5"/>
        <v>0</v>
      </c>
      <c r="P22" s="437">
        <f t="shared" si="6"/>
        <v>0</v>
      </c>
      <c r="Q22" s="436">
        <f t="shared" si="7"/>
        <v>0</v>
      </c>
      <c r="R22" s="437">
        <f t="shared" si="8"/>
        <v>0</v>
      </c>
      <c r="S22" s="438">
        <f t="shared" si="9"/>
        <v>0</v>
      </c>
    </row>
    <row r="23" spans="2:19" ht="12.75">
      <c r="B23" s="493"/>
      <c r="C23" s="493"/>
      <c r="D23" s="493"/>
      <c r="E23" s="434"/>
      <c r="F23" s="435"/>
      <c r="G23" s="436">
        <f t="shared" si="10"/>
        <v>0</v>
      </c>
      <c r="H23" s="436">
        <f t="shared" si="0"/>
        <v>0</v>
      </c>
      <c r="I23" s="436">
        <f t="shared" si="1"/>
        <v>0</v>
      </c>
      <c r="J23" s="434"/>
      <c r="K23" s="437">
        <f t="shared" si="2"/>
        <v>0</v>
      </c>
      <c r="L23" s="434"/>
      <c r="M23" s="436">
        <f t="shared" si="3"/>
        <v>0</v>
      </c>
      <c r="N23" s="437">
        <f t="shared" si="4"/>
        <v>0</v>
      </c>
      <c r="O23" s="437">
        <f t="shared" si="5"/>
        <v>0</v>
      </c>
      <c r="P23" s="437">
        <f t="shared" si="6"/>
        <v>0</v>
      </c>
      <c r="Q23" s="436">
        <f t="shared" si="7"/>
        <v>0</v>
      </c>
      <c r="R23" s="437">
        <f t="shared" si="8"/>
        <v>0</v>
      </c>
      <c r="S23" s="438">
        <f t="shared" si="9"/>
        <v>0</v>
      </c>
    </row>
    <row r="24" spans="2:19" ht="12.75">
      <c r="B24" s="493"/>
      <c r="C24" s="493"/>
      <c r="D24" s="493"/>
      <c r="E24" s="434"/>
      <c r="F24" s="435"/>
      <c r="G24" s="436">
        <f t="shared" si="10"/>
        <v>0</v>
      </c>
      <c r="H24" s="436">
        <f t="shared" si="0"/>
        <v>0</v>
      </c>
      <c r="I24" s="436">
        <f t="shared" si="1"/>
        <v>0</v>
      </c>
      <c r="J24" s="434"/>
      <c r="K24" s="437">
        <f t="shared" si="2"/>
        <v>0</v>
      </c>
      <c r="L24" s="434"/>
      <c r="M24" s="436">
        <f t="shared" si="3"/>
        <v>0</v>
      </c>
      <c r="N24" s="437">
        <f t="shared" si="4"/>
        <v>0</v>
      </c>
      <c r="O24" s="437">
        <f t="shared" si="5"/>
        <v>0</v>
      </c>
      <c r="P24" s="437">
        <f t="shared" si="6"/>
        <v>0</v>
      </c>
      <c r="Q24" s="436">
        <f t="shared" si="7"/>
        <v>0</v>
      </c>
      <c r="R24" s="437">
        <f t="shared" si="8"/>
        <v>0</v>
      </c>
      <c r="S24" s="438">
        <f t="shared" si="9"/>
        <v>0</v>
      </c>
    </row>
    <row r="25" spans="2:19" ht="12.75">
      <c r="B25" s="493"/>
      <c r="C25" s="493"/>
      <c r="D25" s="493"/>
      <c r="E25" s="434"/>
      <c r="F25" s="435"/>
      <c r="G25" s="436">
        <f t="shared" si="10"/>
        <v>0</v>
      </c>
      <c r="H25" s="436">
        <f t="shared" si="0"/>
        <v>0</v>
      </c>
      <c r="I25" s="436">
        <f t="shared" si="1"/>
        <v>0</v>
      </c>
      <c r="J25" s="434"/>
      <c r="K25" s="437">
        <f t="shared" si="2"/>
        <v>0</v>
      </c>
      <c r="L25" s="434"/>
      <c r="M25" s="436">
        <f t="shared" si="3"/>
        <v>0</v>
      </c>
      <c r="N25" s="437">
        <f t="shared" si="4"/>
        <v>0</v>
      </c>
      <c r="O25" s="437">
        <f t="shared" si="5"/>
        <v>0</v>
      </c>
      <c r="P25" s="437">
        <f t="shared" si="6"/>
        <v>0</v>
      </c>
      <c r="Q25" s="436">
        <f t="shared" si="7"/>
        <v>0</v>
      </c>
      <c r="R25" s="437">
        <f t="shared" si="8"/>
        <v>0</v>
      </c>
      <c r="S25" s="438">
        <f t="shared" si="9"/>
        <v>0</v>
      </c>
    </row>
    <row r="26" spans="2:19" ht="12.75">
      <c r="B26" s="493"/>
      <c r="C26" s="493"/>
      <c r="D26" s="493"/>
      <c r="E26" s="434"/>
      <c r="F26" s="435"/>
      <c r="G26" s="436">
        <f t="shared" si="10"/>
        <v>0</v>
      </c>
      <c r="H26" s="436">
        <f t="shared" si="0"/>
        <v>0</v>
      </c>
      <c r="I26" s="436">
        <f t="shared" si="1"/>
        <v>0</v>
      </c>
      <c r="J26" s="434"/>
      <c r="K26" s="437">
        <f t="shared" si="2"/>
        <v>0</v>
      </c>
      <c r="L26" s="434"/>
      <c r="M26" s="436">
        <f t="shared" si="3"/>
        <v>0</v>
      </c>
      <c r="N26" s="437">
        <f t="shared" si="4"/>
        <v>0</v>
      </c>
      <c r="O26" s="437">
        <f t="shared" si="5"/>
        <v>0</v>
      </c>
      <c r="P26" s="437">
        <f t="shared" si="6"/>
        <v>0</v>
      </c>
      <c r="Q26" s="436">
        <f t="shared" si="7"/>
        <v>0</v>
      </c>
      <c r="R26" s="437">
        <f t="shared" si="8"/>
        <v>0</v>
      </c>
      <c r="S26" s="438">
        <f t="shared" si="9"/>
        <v>0</v>
      </c>
    </row>
    <row r="27" spans="2:19" ht="12.75">
      <c r="B27" s="493"/>
      <c r="C27" s="493"/>
      <c r="D27" s="493"/>
      <c r="E27" s="434"/>
      <c r="F27" s="435"/>
      <c r="G27" s="436">
        <f t="shared" si="10"/>
        <v>0</v>
      </c>
      <c r="H27" s="436">
        <f t="shared" si="0"/>
        <v>0</v>
      </c>
      <c r="I27" s="436">
        <f t="shared" si="1"/>
        <v>0</v>
      </c>
      <c r="J27" s="434"/>
      <c r="K27" s="437">
        <f t="shared" si="2"/>
        <v>0</v>
      </c>
      <c r="L27" s="434"/>
      <c r="M27" s="436">
        <f t="shared" si="3"/>
        <v>0</v>
      </c>
      <c r="N27" s="437">
        <f t="shared" si="4"/>
        <v>0</v>
      </c>
      <c r="O27" s="437">
        <f t="shared" si="5"/>
        <v>0</v>
      </c>
      <c r="P27" s="437">
        <f t="shared" si="6"/>
        <v>0</v>
      </c>
      <c r="Q27" s="436">
        <f t="shared" si="7"/>
        <v>0</v>
      </c>
      <c r="R27" s="437">
        <f t="shared" si="8"/>
        <v>0</v>
      </c>
      <c r="S27" s="438">
        <f t="shared" si="9"/>
        <v>0</v>
      </c>
    </row>
    <row r="28" spans="2:19" ht="12.75">
      <c r="B28" s="493"/>
      <c r="C28" s="493"/>
      <c r="D28" s="493"/>
      <c r="E28" s="434"/>
      <c r="F28" s="435"/>
      <c r="G28" s="436">
        <f t="shared" si="10"/>
        <v>0</v>
      </c>
      <c r="H28" s="436">
        <f t="shared" si="0"/>
        <v>0</v>
      </c>
      <c r="I28" s="436">
        <f t="shared" si="1"/>
        <v>0</v>
      </c>
      <c r="J28" s="434"/>
      <c r="K28" s="437">
        <f t="shared" si="2"/>
        <v>0</v>
      </c>
      <c r="L28" s="434"/>
      <c r="M28" s="436">
        <f t="shared" si="3"/>
        <v>0</v>
      </c>
      <c r="N28" s="437">
        <f t="shared" si="4"/>
        <v>0</v>
      </c>
      <c r="O28" s="437">
        <f t="shared" si="5"/>
        <v>0</v>
      </c>
      <c r="P28" s="437">
        <f t="shared" si="6"/>
        <v>0</v>
      </c>
      <c r="Q28" s="436">
        <f t="shared" si="7"/>
        <v>0</v>
      </c>
      <c r="R28" s="437">
        <f t="shared" si="8"/>
        <v>0</v>
      </c>
      <c r="S28" s="438">
        <f t="shared" si="9"/>
        <v>0</v>
      </c>
    </row>
    <row r="29" spans="2:19" ht="12.75">
      <c r="B29" s="493"/>
      <c r="C29" s="493"/>
      <c r="D29" s="493"/>
      <c r="E29" s="434"/>
      <c r="F29" s="435"/>
      <c r="G29" s="436">
        <f t="shared" si="10"/>
        <v>0</v>
      </c>
      <c r="H29" s="436">
        <f t="shared" si="0"/>
        <v>0</v>
      </c>
      <c r="I29" s="436">
        <f t="shared" si="1"/>
        <v>0</v>
      </c>
      <c r="J29" s="434"/>
      <c r="K29" s="437">
        <f t="shared" si="2"/>
        <v>0</v>
      </c>
      <c r="L29" s="434"/>
      <c r="M29" s="436">
        <f t="shared" si="3"/>
        <v>0</v>
      </c>
      <c r="N29" s="437">
        <f t="shared" si="4"/>
        <v>0</v>
      </c>
      <c r="O29" s="437">
        <f t="shared" si="5"/>
        <v>0</v>
      </c>
      <c r="P29" s="437">
        <f t="shared" si="6"/>
        <v>0</v>
      </c>
      <c r="Q29" s="436">
        <f t="shared" si="7"/>
        <v>0</v>
      </c>
      <c r="R29" s="437">
        <f t="shared" si="8"/>
        <v>0</v>
      </c>
      <c r="S29" s="438">
        <f t="shared" si="9"/>
        <v>0</v>
      </c>
    </row>
    <row r="30" spans="2:19" ht="12.75">
      <c r="B30" s="493"/>
      <c r="C30" s="493"/>
      <c r="D30" s="493"/>
      <c r="E30" s="434"/>
      <c r="F30" s="435"/>
      <c r="G30" s="436">
        <f t="shared" si="10"/>
        <v>0</v>
      </c>
      <c r="H30" s="436">
        <f t="shared" si="0"/>
        <v>0</v>
      </c>
      <c r="I30" s="436">
        <f t="shared" si="1"/>
        <v>0</v>
      </c>
      <c r="J30" s="434"/>
      <c r="K30" s="437">
        <f t="shared" si="2"/>
        <v>0</v>
      </c>
      <c r="L30" s="434"/>
      <c r="M30" s="436">
        <f t="shared" si="3"/>
        <v>0</v>
      </c>
      <c r="N30" s="437">
        <f t="shared" si="4"/>
        <v>0</v>
      </c>
      <c r="O30" s="437">
        <f t="shared" si="5"/>
        <v>0</v>
      </c>
      <c r="P30" s="437">
        <f t="shared" si="6"/>
        <v>0</v>
      </c>
      <c r="Q30" s="436">
        <f t="shared" si="7"/>
        <v>0</v>
      </c>
      <c r="R30" s="437">
        <f t="shared" si="8"/>
        <v>0</v>
      </c>
      <c r="S30" s="438">
        <f t="shared" si="9"/>
        <v>0</v>
      </c>
    </row>
    <row r="31" spans="2:19" ht="12.75">
      <c r="B31" s="493"/>
      <c r="C31" s="493"/>
      <c r="D31" s="493"/>
      <c r="E31" s="434"/>
      <c r="F31" s="435"/>
      <c r="G31" s="436">
        <f t="shared" si="10"/>
        <v>0</v>
      </c>
      <c r="H31" s="436">
        <f t="shared" si="0"/>
        <v>0</v>
      </c>
      <c r="I31" s="436">
        <f t="shared" si="1"/>
        <v>0</v>
      </c>
      <c r="J31" s="434"/>
      <c r="K31" s="437">
        <f t="shared" si="2"/>
        <v>0</v>
      </c>
      <c r="L31" s="434"/>
      <c r="M31" s="436">
        <f t="shared" si="3"/>
        <v>0</v>
      </c>
      <c r="N31" s="437">
        <f t="shared" si="4"/>
        <v>0</v>
      </c>
      <c r="O31" s="437">
        <f t="shared" si="5"/>
        <v>0</v>
      </c>
      <c r="P31" s="437">
        <f t="shared" si="6"/>
        <v>0</v>
      </c>
      <c r="Q31" s="436">
        <f t="shared" si="7"/>
        <v>0</v>
      </c>
      <c r="R31" s="437">
        <f t="shared" si="8"/>
        <v>0</v>
      </c>
      <c r="S31" s="438">
        <f t="shared" si="9"/>
        <v>0</v>
      </c>
    </row>
    <row r="32" spans="2:19" ht="12.75">
      <c r="B32" s="493"/>
      <c r="C32" s="493"/>
      <c r="D32" s="493"/>
      <c r="E32" s="434"/>
      <c r="F32" s="435"/>
      <c r="G32" s="436">
        <f t="shared" si="10"/>
        <v>0</v>
      </c>
      <c r="H32" s="436">
        <f t="shared" si="0"/>
        <v>0</v>
      </c>
      <c r="I32" s="436">
        <f t="shared" si="1"/>
        <v>0</v>
      </c>
      <c r="J32" s="434"/>
      <c r="K32" s="437">
        <f t="shared" si="2"/>
        <v>0</v>
      </c>
      <c r="L32" s="434"/>
      <c r="M32" s="436">
        <f t="shared" si="3"/>
        <v>0</v>
      </c>
      <c r="N32" s="437">
        <f t="shared" si="4"/>
        <v>0</v>
      </c>
      <c r="O32" s="437">
        <f t="shared" si="5"/>
        <v>0</v>
      </c>
      <c r="P32" s="437">
        <f t="shared" si="6"/>
        <v>0</v>
      </c>
      <c r="Q32" s="436">
        <f t="shared" si="7"/>
        <v>0</v>
      </c>
      <c r="R32" s="437">
        <f t="shared" si="8"/>
        <v>0</v>
      </c>
      <c r="S32" s="438">
        <f t="shared" si="9"/>
        <v>0</v>
      </c>
    </row>
    <row r="33" spans="2:19" ht="12.75">
      <c r="B33" s="493"/>
      <c r="C33" s="493"/>
      <c r="D33" s="493"/>
      <c r="E33" s="434"/>
      <c r="F33" s="435"/>
      <c r="G33" s="436">
        <f t="shared" si="10"/>
        <v>0</v>
      </c>
      <c r="H33" s="436">
        <f t="shared" si="0"/>
        <v>0</v>
      </c>
      <c r="I33" s="436">
        <f t="shared" si="1"/>
        <v>0</v>
      </c>
      <c r="J33" s="434"/>
      <c r="K33" s="437">
        <f t="shared" si="2"/>
        <v>0</v>
      </c>
      <c r="L33" s="434"/>
      <c r="M33" s="436">
        <f t="shared" si="3"/>
        <v>0</v>
      </c>
      <c r="N33" s="437">
        <f t="shared" si="4"/>
        <v>0</v>
      </c>
      <c r="O33" s="437">
        <f t="shared" si="5"/>
        <v>0</v>
      </c>
      <c r="P33" s="437">
        <f t="shared" si="6"/>
        <v>0</v>
      </c>
      <c r="Q33" s="436">
        <f t="shared" si="7"/>
        <v>0</v>
      </c>
      <c r="R33" s="437">
        <f t="shared" si="8"/>
        <v>0</v>
      </c>
      <c r="S33" s="438">
        <f t="shared" si="9"/>
        <v>0</v>
      </c>
    </row>
    <row r="34" spans="2:19" ht="12.75">
      <c r="B34" s="493"/>
      <c r="C34" s="493"/>
      <c r="D34" s="493"/>
      <c r="E34" s="434"/>
      <c r="F34" s="435"/>
      <c r="G34" s="436">
        <f t="shared" si="10"/>
        <v>0</v>
      </c>
      <c r="H34" s="436">
        <f t="shared" si="0"/>
        <v>0</v>
      </c>
      <c r="I34" s="436">
        <f t="shared" si="1"/>
        <v>0</v>
      </c>
      <c r="J34" s="434"/>
      <c r="K34" s="437">
        <f t="shared" si="2"/>
        <v>0</v>
      </c>
      <c r="L34" s="434"/>
      <c r="M34" s="436">
        <f t="shared" si="3"/>
        <v>0</v>
      </c>
      <c r="N34" s="437">
        <f t="shared" si="4"/>
        <v>0</v>
      </c>
      <c r="O34" s="437">
        <f t="shared" si="5"/>
        <v>0</v>
      </c>
      <c r="P34" s="437">
        <f t="shared" si="6"/>
        <v>0</v>
      </c>
      <c r="Q34" s="436">
        <f t="shared" si="7"/>
        <v>0</v>
      </c>
      <c r="R34" s="437">
        <f t="shared" si="8"/>
        <v>0</v>
      </c>
      <c r="S34" s="438">
        <f t="shared" si="9"/>
        <v>0</v>
      </c>
    </row>
    <row r="35" spans="2:19" ht="12.75">
      <c r="B35" s="493"/>
      <c r="C35" s="493"/>
      <c r="D35" s="493"/>
      <c r="E35" s="434"/>
      <c r="F35" s="435"/>
      <c r="G35" s="436">
        <f t="shared" si="10"/>
        <v>0</v>
      </c>
      <c r="H35" s="436">
        <f t="shared" si="0"/>
        <v>0</v>
      </c>
      <c r="I35" s="436">
        <f t="shared" si="1"/>
        <v>0</v>
      </c>
      <c r="J35" s="434"/>
      <c r="K35" s="437">
        <f t="shared" si="2"/>
        <v>0</v>
      </c>
      <c r="L35" s="434"/>
      <c r="M35" s="436">
        <f t="shared" si="3"/>
        <v>0</v>
      </c>
      <c r="N35" s="437">
        <f t="shared" si="4"/>
        <v>0</v>
      </c>
      <c r="O35" s="437">
        <f t="shared" si="5"/>
        <v>0</v>
      </c>
      <c r="P35" s="437">
        <f t="shared" si="6"/>
        <v>0</v>
      </c>
      <c r="Q35" s="436">
        <f t="shared" si="7"/>
        <v>0</v>
      </c>
      <c r="R35" s="437">
        <f t="shared" si="8"/>
        <v>0</v>
      </c>
      <c r="S35" s="438">
        <f t="shared" si="9"/>
        <v>0</v>
      </c>
    </row>
    <row r="36" spans="2:19" ht="12.75">
      <c r="B36" s="493"/>
      <c r="C36" s="493"/>
      <c r="D36" s="493"/>
      <c r="E36" s="434"/>
      <c r="F36" s="435"/>
      <c r="G36" s="436">
        <f t="shared" si="10"/>
        <v>0</v>
      </c>
      <c r="H36" s="436">
        <f t="shared" si="0"/>
        <v>0</v>
      </c>
      <c r="I36" s="436">
        <f t="shared" si="1"/>
        <v>0</v>
      </c>
      <c r="J36" s="434"/>
      <c r="K36" s="437">
        <f t="shared" si="2"/>
        <v>0</v>
      </c>
      <c r="L36" s="434"/>
      <c r="M36" s="436">
        <f t="shared" si="3"/>
        <v>0</v>
      </c>
      <c r="N36" s="437">
        <f t="shared" si="4"/>
        <v>0</v>
      </c>
      <c r="O36" s="437">
        <f t="shared" si="5"/>
        <v>0</v>
      </c>
      <c r="P36" s="437">
        <f t="shared" si="6"/>
        <v>0</v>
      </c>
      <c r="Q36" s="436">
        <f t="shared" si="7"/>
        <v>0</v>
      </c>
      <c r="R36" s="437">
        <f t="shared" si="8"/>
        <v>0</v>
      </c>
      <c r="S36" s="438">
        <f t="shared" si="9"/>
        <v>0</v>
      </c>
    </row>
    <row r="37" spans="2:19" ht="12.75">
      <c r="B37" s="493"/>
      <c r="C37" s="493"/>
      <c r="D37" s="493"/>
      <c r="E37" s="434"/>
      <c r="F37" s="435"/>
      <c r="G37" s="436">
        <f t="shared" si="10"/>
        <v>0</v>
      </c>
      <c r="H37" s="436">
        <f t="shared" si="0"/>
        <v>0</v>
      </c>
      <c r="I37" s="436">
        <f t="shared" si="1"/>
        <v>0</v>
      </c>
      <c r="J37" s="434"/>
      <c r="K37" s="437">
        <f t="shared" si="2"/>
        <v>0</v>
      </c>
      <c r="L37" s="434"/>
      <c r="M37" s="436">
        <f t="shared" si="3"/>
        <v>0</v>
      </c>
      <c r="N37" s="437">
        <f t="shared" si="4"/>
        <v>0</v>
      </c>
      <c r="O37" s="437">
        <f t="shared" si="5"/>
        <v>0</v>
      </c>
      <c r="P37" s="437">
        <f t="shared" si="6"/>
        <v>0</v>
      </c>
      <c r="Q37" s="436">
        <f t="shared" si="7"/>
        <v>0</v>
      </c>
      <c r="R37" s="437">
        <f t="shared" si="8"/>
        <v>0</v>
      </c>
      <c r="S37" s="438">
        <f t="shared" si="9"/>
        <v>0</v>
      </c>
    </row>
    <row r="38" spans="2:19" ht="12.75">
      <c r="B38" s="493"/>
      <c r="C38" s="493"/>
      <c r="D38" s="493"/>
      <c r="E38" s="434"/>
      <c r="F38" s="435"/>
      <c r="G38" s="436">
        <f t="shared" si="10"/>
        <v>0</v>
      </c>
      <c r="H38" s="436">
        <f t="shared" si="0"/>
        <v>0</v>
      </c>
      <c r="I38" s="436">
        <f t="shared" si="1"/>
        <v>0</v>
      </c>
      <c r="J38" s="434"/>
      <c r="K38" s="437">
        <f t="shared" si="2"/>
        <v>0</v>
      </c>
      <c r="L38" s="434"/>
      <c r="M38" s="436">
        <f t="shared" si="3"/>
        <v>0</v>
      </c>
      <c r="N38" s="437">
        <f t="shared" si="4"/>
        <v>0</v>
      </c>
      <c r="O38" s="437">
        <f t="shared" si="5"/>
        <v>0</v>
      </c>
      <c r="P38" s="437">
        <f t="shared" si="6"/>
        <v>0</v>
      </c>
      <c r="Q38" s="436">
        <f t="shared" si="7"/>
        <v>0</v>
      </c>
      <c r="R38" s="437">
        <f t="shared" si="8"/>
        <v>0</v>
      </c>
      <c r="S38" s="438">
        <f t="shared" si="9"/>
        <v>0</v>
      </c>
    </row>
    <row r="39" spans="2:19" ht="12.75">
      <c r="B39" s="493"/>
      <c r="C39" s="493"/>
      <c r="D39" s="493"/>
      <c r="E39" s="434"/>
      <c r="F39" s="435"/>
      <c r="G39" s="436">
        <f t="shared" si="10"/>
        <v>0</v>
      </c>
      <c r="H39" s="436">
        <f t="shared" si="0"/>
        <v>0</v>
      </c>
      <c r="I39" s="436">
        <f t="shared" si="1"/>
        <v>0</v>
      </c>
      <c r="J39" s="434"/>
      <c r="K39" s="437">
        <f t="shared" si="2"/>
        <v>0</v>
      </c>
      <c r="L39" s="434"/>
      <c r="M39" s="436">
        <f t="shared" si="3"/>
        <v>0</v>
      </c>
      <c r="N39" s="437">
        <f t="shared" si="4"/>
        <v>0</v>
      </c>
      <c r="O39" s="437">
        <f t="shared" si="5"/>
        <v>0</v>
      </c>
      <c r="P39" s="437">
        <f t="shared" si="6"/>
        <v>0</v>
      </c>
      <c r="Q39" s="436">
        <f t="shared" si="7"/>
        <v>0</v>
      </c>
      <c r="R39" s="437">
        <f t="shared" si="8"/>
        <v>0</v>
      </c>
      <c r="S39" s="438">
        <f t="shared" si="9"/>
        <v>0</v>
      </c>
    </row>
    <row r="40" spans="2:19" ht="12.75">
      <c r="B40" s="493"/>
      <c r="C40" s="493"/>
      <c r="D40" s="493"/>
      <c r="E40" s="434"/>
      <c r="F40" s="435"/>
      <c r="G40" s="436">
        <f t="shared" si="10"/>
        <v>0</v>
      </c>
      <c r="H40" s="436">
        <f t="shared" si="0"/>
        <v>0</v>
      </c>
      <c r="I40" s="436">
        <f t="shared" si="1"/>
        <v>0</v>
      </c>
      <c r="J40" s="434"/>
      <c r="K40" s="437">
        <f t="shared" si="2"/>
        <v>0</v>
      </c>
      <c r="L40" s="434"/>
      <c r="M40" s="436">
        <f t="shared" si="3"/>
        <v>0</v>
      </c>
      <c r="N40" s="437">
        <f t="shared" si="4"/>
        <v>0</v>
      </c>
      <c r="O40" s="437">
        <f t="shared" si="5"/>
        <v>0</v>
      </c>
      <c r="P40" s="437">
        <f t="shared" si="6"/>
        <v>0</v>
      </c>
      <c r="Q40" s="436">
        <f t="shared" si="7"/>
        <v>0</v>
      </c>
      <c r="R40" s="437">
        <f t="shared" si="8"/>
        <v>0</v>
      </c>
      <c r="S40" s="438">
        <f t="shared" si="9"/>
        <v>0</v>
      </c>
    </row>
    <row r="41" spans="2:19" ht="12.75">
      <c r="B41" s="493"/>
      <c r="C41" s="493"/>
      <c r="D41" s="493"/>
      <c r="E41" s="434"/>
      <c r="F41" s="435"/>
      <c r="G41" s="436">
        <f t="shared" si="10"/>
        <v>0</v>
      </c>
      <c r="H41" s="436">
        <f t="shared" si="0"/>
        <v>0</v>
      </c>
      <c r="I41" s="436">
        <f t="shared" si="1"/>
        <v>0</v>
      </c>
      <c r="J41" s="434"/>
      <c r="K41" s="437">
        <f t="shared" si="2"/>
        <v>0</v>
      </c>
      <c r="L41" s="434"/>
      <c r="M41" s="436">
        <f t="shared" si="3"/>
        <v>0</v>
      </c>
      <c r="N41" s="437">
        <f t="shared" si="4"/>
        <v>0</v>
      </c>
      <c r="O41" s="437">
        <f t="shared" si="5"/>
        <v>0</v>
      </c>
      <c r="P41" s="437">
        <f t="shared" si="6"/>
        <v>0</v>
      </c>
      <c r="Q41" s="436">
        <f t="shared" si="7"/>
        <v>0</v>
      </c>
      <c r="R41" s="437">
        <f t="shared" si="8"/>
        <v>0</v>
      </c>
      <c r="S41" s="438">
        <f t="shared" si="9"/>
        <v>0</v>
      </c>
    </row>
    <row r="42" spans="2:19" ht="12.75">
      <c r="B42" s="493"/>
      <c r="C42" s="493"/>
      <c r="D42" s="493"/>
      <c r="E42" s="434"/>
      <c r="F42" s="435"/>
      <c r="G42" s="436">
        <f t="shared" si="10"/>
        <v>0</v>
      </c>
      <c r="H42" s="436">
        <f t="shared" si="0"/>
        <v>0</v>
      </c>
      <c r="I42" s="436">
        <f t="shared" si="1"/>
        <v>0</v>
      </c>
      <c r="J42" s="434"/>
      <c r="K42" s="437">
        <f t="shared" si="2"/>
        <v>0</v>
      </c>
      <c r="L42" s="434"/>
      <c r="M42" s="436">
        <f t="shared" si="3"/>
        <v>0</v>
      </c>
      <c r="N42" s="437">
        <f t="shared" si="4"/>
        <v>0</v>
      </c>
      <c r="O42" s="437">
        <f t="shared" si="5"/>
        <v>0</v>
      </c>
      <c r="P42" s="437">
        <f t="shared" si="6"/>
        <v>0</v>
      </c>
      <c r="Q42" s="436">
        <f t="shared" si="7"/>
        <v>0</v>
      </c>
      <c r="R42" s="437">
        <f t="shared" si="8"/>
        <v>0</v>
      </c>
      <c r="S42" s="438">
        <f t="shared" si="9"/>
        <v>0</v>
      </c>
    </row>
    <row r="43" spans="2:19" ht="12.75">
      <c r="B43" s="493"/>
      <c r="C43" s="493"/>
      <c r="D43" s="493"/>
      <c r="E43" s="434"/>
      <c r="F43" s="435"/>
      <c r="G43" s="436">
        <f t="shared" si="10"/>
        <v>0</v>
      </c>
      <c r="H43" s="436">
        <f t="shared" si="0"/>
        <v>0</v>
      </c>
      <c r="I43" s="436">
        <f t="shared" si="1"/>
        <v>0</v>
      </c>
      <c r="J43" s="434"/>
      <c r="K43" s="437">
        <f t="shared" si="2"/>
        <v>0</v>
      </c>
      <c r="L43" s="434"/>
      <c r="M43" s="436">
        <f t="shared" si="3"/>
        <v>0</v>
      </c>
      <c r="N43" s="437">
        <f t="shared" si="4"/>
        <v>0</v>
      </c>
      <c r="O43" s="437">
        <f t="shared" si="5"/>
        <v>0</v>
      </c>
      <c r="P43" s="437">
        <f t="shared" si="6"/>
        <v>0</v>
      </c>
      <c r="Q43" s="436">
        <f t="shared" si="7"/>
        <v>0</v>
      </c>
      <c r="R43" s="437">
        <f t="shared" si="8"/>
        <v>0</v>
      </c>
      <c r="S43" s="438">
        <f t="shared" si="9"/>
        <v>0</v>
      </c>
    </row>
    <row r="44" spans="2:19" ht="12.75">
      <c r="B44" s="493"/>
      <c r="C44" s="493"/>
      <c r="D44" s="493"/>
      <c r="E44" s="434"/>
      <c r="F44" s="435"/>
      <c r="G44" s="436">
        <f t="shared" si="10"/>
        <v>0</v>
      </c>
      <c r="H44" s="436">
        <f t="shared" si="0"/>
        <v>0</v>
      </c>
      <c r="I44" s="436">
        <f t="shared" si="1"/>
        <v>0</v>
      </c>
      <c r="J44" s="434"/>
      <c r="K44" s="437">
        <f t="shared" si="2"/>
        <v>0</v>
      </c>
      <c r="L44" s="434"/>
      <c r="M44" s="436">
        <f t="shared" si="3"/>
        <v>0</v>
      </c>
      <c r="N44" s="437">
        <f t="shared" si="4"/>
        <v>0</v>
      </c>
      <c r="O44" s="437">
        <f t="shared" si="5"/>
        <v>0</v>
      </c>
      <c r="P44" s="437">
        <f t="shared" si="6"/>
        <v>0</v>
      </c>
      <c r="Q44" s="436">
        <f t="shared" si="7"/>
        <v>0</v>
      </c>
      <c r="R44" s="437">
        <f t="shared" si="8"/>
        <v>0</v>
      </c>
      <c r="S44" s="438">
        <f t="shared" si="9"/>
        <v>0</v>
      </c>
    </row>
    <row r="45" spans="2:19" ht="12.75">
      <c r="B45" s="493"/>
      <c r="C45" s="493"/>
      <c r="D45" s="493"/>
      <c r="E45" s="434"/>
      <c r="F45" s="435"/>
      <c r="G45" s="436">
        <f t="shared" si="10"/>
        <v>0</v>
      </c>
      <c r="H45" s="436">
        <f t="shared" si="0"/>
        <v>0</v>
      </c>
      <c r="I45" s="436">
        <f t="shared" si="1"/>
        <v>0</v>
      </c>
      <c r="J45" s="434"/>
      <c r="K45" s="437">
        <f t="shared" si="2"/>
        <v>0</v>
      </c>
      <c r="L45" s="434"/>
      <c r="M45" s="436">
        <f t="shared" si="3"/>
        <v>0</v>
      </c>
      <c r="N45" s="437">
        <f t="shared" si="4"/>
        <v>0</v>
      </c>
      <c r="O45" s="437">
        <f t="shared" si="5"/>
        <v>0</v>
      </c>
      <c r="P45" s="437">
        <f t="shared" si="6"/>
        <v>0</v>
      </c>
      <c r="Q45" s="436">
        <f t="shared" si="7"/>
        <v>0</v>
      </c>
      <c r="R45" s="437">
        <f t="shared" si="8"/>
        <v>0</v>
      </c>
      <c r="S45" s="438">
        <f t="shared" si="9"/>
        <v>0</v>
      </c>
    </row>
    <row r="46" spans="2:19" ht="12.75">
      <c r="B46" s="493"/>
      <c r="C46" s="493"/>
      <c r="D46" s="493"/>
      <c r="E46" s="434"/>
      <c r="F46" s="435"/>
      <c r="G46" s="436">
        <f t="shared" si="10"/>
        <v>0</v>
      </c>
      <c r="H46" s="436">
        <f t="shared" si="0"/>
        <v>0</v>
      </c>
      <c r="I46" s="436">
        <f t="shared" si="1"/>
        <v>0</v>
      </c>
      <c r="J46" s="434"/>
      <c r="K46" s="437">
        <f t="shared" si="2"/>
        <v>0</v>
      </c>
      <c r="L46" s="434"/>
      <c r="M46" s="436">
        <f t="shared" si="3"/>
        <v>0</v>
      </c>
      <c r="N46" s="437">
        <f t="shared" si="4"/>
        <v>0</v>
      </c>
      <c r="O46" s="437">
        <f t="shared" si="5"/>
        <v>0</v>
      </c>
      <c r="P46" s="437">
        <f t="shared" si="6"/>
        <v>0</v>
      </c>
      <c r="Q46" s="436">
        <f t="shared" si="7"/>
        <v>0</v>
      </c>
      <c r="R46" s="437">
        <f t="shared" si="8"/>
        <v>0</v>
      </c>
      <c r="S46" s="438">
        <f t="shared" si="9"/>
        <v>0</v>
      </c>
    </row>
    <row r="47" spans="2:19" ht="12.75">
      <c r="B47" s="493"/>
      <c r="C47" s="493"/>
      <c r="D47" s="493"/>
      <c r="E47" s="434"/>
      <c r="F47" s="435"/>
      <c r="G47" s="436">
        <f t="shared" si="10"/>
        <v>0</v>
      </c>
      <c r="H47" s="436">
        <f t="shared" si="0"/>
        <v>0</v>
      </c>
      <c r="I47" s="436">
        <f t="shared" si="1"/>
        <v>0</v>
      </c>
      <c r="J47" s="434"/>
      <c r="K47" s="437">
        <f t="shared" si="2"/>
        <v>0</v>
      </c>
      <c r="L47" s="434"/>
      <c r="M47" s="436">
        <f t="shared" si="3"/>
        <v>0</v>
      </c>
      <c r="N47" s="437">
        <f t="shared" si="4"/>
        <v>0</v>
      </c>
      <c r="O47" s="437">
        <f t="shared" si="5"/>
        <v>0</v>
      </c>
      <c r="P47" s="437">
        <f t="shared" si="6"/>
        <v>0</v>
      </c>
      <c r="Q47" s="436">
        <f t="shared" si="7"/>
        <v>0</v>
      </c>
      <c r="R47" s="437">
        <f t="shared" si="8"/>
        <v>0</v>
      </c>
      <c r="S47" s="438">
        <f t="shared" si="9"/>
        <v>0</v>
      </c>
    </row>
    <row r="48" spans="2:19" ht="12.75">
      <c r="B48" s="493"/>
      <c r="C48" s="493"/>
      <c r="D48" s="493"/>
      <c r="E48" s="434"/>
      <c r="F48" s="435"/>
      <c r="G48" s="436">
        <f t="shared" si="10"/>
        <v>0</v>
      </c>
      <c r="H48" s="436">
        <f t="shared" si="0"/>
        <v>0</v>
      </c>
      <c r="I48" s="436">
        <f t="shared" si="1"/>
        <v>0</v>
      </c>
      <c r="J48" s="434"/>
      <c r="K48" s="437">
        <f t="shared" si="2"/>
        <v>0</v>
      </c>
      <c r="L48" s="434"/>
      <c r="M48" s="436">
        <f t="shared" si="3"/>
        <v>0</v>
      </c>
      <c r="N48" s="437">
        <f t="shared" si="4"/>
        <v>0</v>
      </c>
      <c r="O48" s="437">
        <f t="shared" si="5"/>
        <v>0</v>
      </c>
      <c r="P48" s="437">
        <f t="shared" si="6"/>
        <v>0</v>
      </c>
      <c r="Q48" s="436">
        <f t="shared" si="7"/>
        <v>0</v>
      </c>
      <c r="R48" s="437">
        <f t="shared" si="8"/>
        <v>0</v>
      </c>
      <c r="S48" s="438">
        <f t="shared" si="9"/>
        <v>0</v>
      </c>
    </row>
    <row r="49" spans="2:19" ht="12.75">
      <c r="B49" s="493"/>
      <c r="C49" s="493"/>
      <c r="D49" s="493"/>
      <c r="E49" s="434"/>
      <c r="F49" s="435"/>
      <c r="G49" s="436">
        <f t="shared" si="10"/>
        <v>0</v>
      </c>
      <c r="H49" s="436">
        <f t="shared" si="0"/>
        <v>0</v>
      </c>
      <c r="I49" s="436">
        <f t="shared" si="1"/>
        <v>0</v>
      </c>
      <c r="J49" s="434"/>
      <c r="K49" s="437">
        <f t="shared" si="2"/>
        <v>0</v>
      </c>
      <c r="L49" s="434"/>
      <c r="M49" s="436">
        <f t="shared" si="3"/>
        <v>0</v>
      </c>
      <c r="N49" s="437">
        <f t="shared" si="4"/>
        <v>0</v>
      </c>
      <c r="O49" s="437">
        <f t="shared" si="5"/>
        <v>0</v>
      </c>
      <c r="P49" s="437">
        <f t="shared" si="6"/>
        <v>0</v>
      </c>
      <c r="Q49" s="436">
        <f t="shared" si="7"/>
        <v>0</v>
      </c>
      <c r="R49" s="437">
        <f t="shared" si="8"/>
        <v>0</v>
      </c>
      <c r="S49" s="438">
        <f t="shared" si="9"/>
        <v>0</v>
      </c>
    </row>
    <row r="50" spans="2:19" ht="12.75">
      <c r="B50" s="493"/>
      <c r="C50" s="493"/>
      <c r="D50" s="493"/>
      <c r="E50" s="434"/>
      <c r="F50" s="435"/>
      <c r="G50" s="436">
        <f t="shared" si="10"/>
        <v>0</v>
      </c>
      <c r="H50" s="436">
        <f t="shared" si="0"/>
        <v>0</v>
      </c>
      <c r="I50" s="436">
        <f t="shared" si="1"/>
        <v>0</v>
      </c>
      <c r="J50" s="434"/>
      <c r="K50" s="437">
        <f t="shared" si="2"/>
        <v>0</v>
      </c>
      <c r="L50" s="434"/>
      <c r="M50" s="436">
        <f t="shared" si="3"/>
        <v>0</v>
      </c>
      <c r="N50" s="437">
        <f t="shared" si="4"/>
        <v>0</v>
      </c>
      <c r="O50" s="437">
        <f t="shared" si="5"/>
        <v>0</v>
      </c>
      <c r="P50" s="437">
        <f t="shared" si="6"/>
        <v>0</v>
      </c>
      <c r="Q50" s="436">
        <f t="shared" si="7"/>
        <v>0</v>
      </c>
      <c r="R50" s="437">
        <f t="shared" si="8"/>
        <v>0</v>
      </c>
      <c r="S50" s="438">
        <f t="shared" si="9"/>
        <v>0</v>
      </c>
    </row>
    <row r="51" spans="2:19" ht="12.75">
      <c r="B51" s="493"/>
      <c r="C51" s="493"/>
      <c r="D51" s="493"/>
      <c r="E51" s="434"/>
      <c r="F51" s="435"/>
      <c r="G51" s="436">
        <f t="shared" si="10"/>
        <v>0</v>
      </c>
      <c r="H51" s="436">
        <f t="shared" si="0"/>
        <v>0</v>
      </c>
      <c r="I51" s="436">
        <f t="shared" si="1"/>
        <v>0</v>
      </c>
      <c r="J51" s="434"/>
      <c r="K51" s="437">
        <f t="shared" si="2"/>
        <v>0</v>
      </c>
      <c r="L51" s="434"/>
      <c r="M51" s="436">
        <f t="shared" si="3"/>
        <v>0</v>
      </c>
      <c r="N51" s="437">
        <f t="shared" si="4"/>
        <v>0</v>
      </c>
      <c r="O51" s="437">
        <f t="shared" si="5"/>
        <v>0</v>
      </c>
      <c r="P51" s="437">
        <f t="shared" si="6"/>
        <v>0</v>
      </c>
      <c r="Q51" s="436">
        <f t="shared" si="7"/>
        <v>0</v>
      </c>
      <c r="R51" s="437">
        <f t="shared" si="8"/>
        <v>0</v>
      </c>
      <c r="S51" s="438">
        <f t="shared" si="9"/>
        <v>0</v>
      </c>
    </row>
    <row r="52" spans="2:19" ht="12.75">
      <c r="B52" s="493"/>
      <c r="C52" s="493"/>
      <c r="D52" s="493"/>
      <c r="E52" s="434"/>
      <c r="F52" s="435"/>
      <c r="G52" s="436">
        <f t="shared" si="10"/>
        <v>0</v>
      </c>
      <c r="H52" s="436">
        <f t="shared" si="0"/>
        <v>0</v>
      </c>
      <c r="I52" s="436">
        <f t="shared" si="1"/>
        <v>0</v>
      </c>
      <c r="J52" s="434"/>
      <c r="K52" s="437">
        <f t="shared" si="2"/>
        <v>0</v>
      </c>
      <c r="L52" s="434"/>
      <c r="M52" s="436">
        <f t="shared" si="3"/>
        <v>0</v>
      </c>
      <c r="N52" s="437">
        <f t="shared" si="4"/>
        <v>0</v>
      </c>
      <c r="O52" s="437">
        <f t="shared" si="5"/>
        <v>0</v>
      </c>
      <c r="P52" s="437">
        <f t="shared" si="6"/>
        <v>0</v>
      </c>
      <c r="Q52" s="436">
        <f t="shared" si="7"/>
        <v>0</v>
      </c>
      <c r="R52" s="437">
        <f t="shared" si="8"/>
        <v>0</v>
      </c>
      <c r="S52" s="438">
        <f t="shared" si="9"/>
        <v>0</v>
      </c>
    </row>
    <row r="53" spans="2:19" ht="12.75">
      <c r="B53" s="493"/>
      <c r="C53" s="493"/>
      <c r="D53" s="493"/>
      <c r="E53" s="434"/>
      <c r="F53" s="435"/>
      <c r="G53" s="436">
        <f t="shared" si="10"/>
        <v>0</v>
      </c>
      <c r="H53" s="436">
        <f t="shared" si="0"/>
        <v>0</v>
      </c>
      <c r="I53" s="436">
        <f t="shared" si="1"/>
        <v>0</v>
      </c>
      <c r="J53" s="434"/>
      <c r="K53" s="437">
        <f t="shared" si="2"/>
        <v>0</v>
      </c>
      <c r="L53" s="434"/>
      <c r="M53" s="436">
        <f t="shared" si="3"/>
        <v>0</v>
      </c>
      <c r="N53" s="437">
        <f t="shared" si="4"/>
        <v>0</v>
      </c>
      <c r="O53" s="437">
        <f t="shared" si="5"/>
        <v>0</v>
      </c>
      <c r="P53" s="437">
        <f t="shared" si="6"/>
        <v>0</v>
      </c>
      <c r="Q53" s="436">
        <f t="shared" si="7"/>
        <v>0</v>
      </c>
      <c r="R53" s="437">
        <f t="shared" si="8"/>
        <v>0</v>
      </c>
      <c r="S53" s="438">
        <f t="shared" si="9"/>
        <v>0</v>
      </c>
    </row>
    <row r="54" spans="2:19" ht="12.75">
      <c r="B54" s="493"/>
      <c r="C54" s="493"/>
      <c r="D54" s="493"/>
      <c r="E54" s="434"/>
      <c r="F54" s="435"/>
      <c r="G54" s="436">
        <f t="shared" si="10"/>
        <v>0</v>
      </c>
      <c r="H54" s="436">
        <f t="shared" si="0"/>
        <v>0</v>
      </c>
      <c r="I54" s="436">
        <f t="shared" si="1"/>
        <v>0</v>
      </c>
      <c r="J54" s="434"/>
      <c r="K54" s="437">
        <f t="shared" si="2"/>
        <v>0</v>
      </c>
      <c r="L54" s="434"/>
      <c r="M54" s="436">
        <f t="shared" si="3"/>
        <v>0</v>
      </c>
      <c r="N54" s="437">
        <f t="shared" si="4"/>
        <v>0</v>
      </c>
      <c r="O54" s="437">
        <f t="shared" si="5"/>
        <v>0</v>
      </c>
      <c r="P54" s="437">
        <f t="shared" si="6"/>
        <v>0</v>
      </c>
      <c r="Q54" s="436">
        <f t="shared" si="7"/>
        <v>0</v>
      </c>
      <c r="R54" s="437">
        <f t="shared" si="8"/>
        <v>0</v>
      </c>
      <c r="S54" s="438">
        <f t="shared" si="9"/>
        <v>0</v>
      </c>
    </row>
    <row r="55" spans="2:19" ht="12.75">
      <c r="B55" s="493"/>
      <c r="C55" s="493"/>
      <c r="D55" s="493"/>
      <c r="E55" s="434"/>
      <c r="F55" s="435"/>
      <c r="G55" s="436">
        <f t="shared" si="10"/>
        <v>0</v>
      </c>
      <c r="H55" s="436">
        <f t="shared" si="0"/>
        <v>0</v>
      </c>
      <c r="I55" s="436">
        <f t="shared" si="1"/>
        <v>0</v>
      </c>
      <c r="J55" s="434"/>
      <c r="K55" s="437">
        <f t="shared" si="2"/>
        <v>0</v>
      </c>
      <c r="L55" s="434"/>
      <c r="M55" s="436">
        <f t="shared" si="3"/>
        <v>0</v>
      </c>
      <c r="N55" s="437">
        <f t="shared" si="4"/>
        <v>0</v>
      </c>
      <c r="O55" s="437">
        <f t="shared" si="5"/>
        <v>0</v>
      </c>
      <c r="P55" s="437">
        <f t="shared" si="6"/>
        <v>0</v>
      </c>
      <c r="Q55" s="436">
        <f t="shared" si="7"/>
        <v>0</v>
      </c>
      <c r="R55" s="437">
        <f t="shared" si="8"/>
        <v>0</v>
      </c>
      <c r="S55" s="438">
        <f t="shared" si="9"/>
        <v>0</v>
      </c>
    </row>
    <row r="56" spans="2:19" ht="20.25" customHeight="1">
      <c r="B56" s="494" t="s">
        <v>129</v>
      </c>
      <c r="C56" s="495"/>
      <c r="D56" s="496"/>
      <c r="E56" s="439"/>
      <c r="F56" s="440"/>
      <c r="G56" s="441"/>
      <c r="H56" s="441"/>
      <c r="I56" s="441"/>
      <c r="J56" s="439"/>
      <c r="K56" s="442"/>
      <c r="L56" s="442"/>
      <c r="M56" s="441"/>
      <c r="N56" s="443"/>
      <c r="O56" s="443"/>
      <c r="P56" s="442"/>
      <c r="Q56" s="444">
        <f>SUM(Q3:Q55)</f>
        <v>0</v>
      </c>
      <c r="R56" s="445">
        <f>SUM(R11:R55)</f>
        <v>0</v>
      </c>
      <c r="S56" s="445">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79</v>
      </c>
      <c r="H58" s="144" t="s">
        <v>52</v>
      </c>
      <c r="I58" s="145" t="s">
        <v>13</v>
      </c>
      <c r="J58" s="287">
        <v>25</v>
      </c>
      <c r="K58" s="146" t="s">
        <v>21</v>
      </c>
      <c r="U58" s="113"/>
      <c r="V58" s="113"/>
      <c r="W58" s="113"/>
      <c r="X58" s="113"/>
      <c r="Y58" s="113"/>
      <c r="Z58" s="113"/>
    </row>
    <row r="59" spans="11:27" ht="15" customHeight="1">
      <c r="K59" s="89"/>
      <c r="N59" s="116"/>
      <c r="O59" s="116"/>
      <c r="P59" s="116"/>
      <c r="R59" s="89" t="s">
        <v>328</v>
      </c>
      <c r="S59" s="114"/>
      <c r="U59" s="115"/>
      <c r="V59" s="113"/>
      <c r="W59" s="113"/>
      <c r="X59" s="113"/>
      <c r="Y59" s="113"/>
      <c r="Z59" s="113"/>
      <c r="AA59" s="113"/>
    </row>
    <row r="60" spans="2:29" ht="30.75" customHeight="1">
      <c r="B60" s="475" t="s">
        <v>14</v>
      </c>
      <c r="C60" s="477"/>
      <c r="D60" s="497" t="s">
        <v>64</v>
      </c>
      <c r="E60" s="499" t="s">
        <v>65</v>
      </c>
      <c r="F60" s="475" t="s">
        <v>15</v>
      </c>
      <c r="G60" s="471" t="s">
        <v>329</v>
      </c>
      <c r="H60" s="471" t="s">
        <v>66</v>
      </c>
      <c r="I60" s="471" t="s">
        <v>330</v>
      </c>
      <c r="J60" s="471" t="s">
        <v>270</v>
      </c>
      <c r="K60" s="471" t="s">
        <v>80</v>
      </c>
      <c r="L60" s="471" t="s">
        <v>81</v>
      </c>
      <c r="M60" s="471" t="s">
        <v>271</v>
      </c>
      <c r="N60" s="488" t="s">
        <v>331</v>
      </c>
      <c r="O60" s="471" t="s">
        <v>82</v>
      </c>
      <c r="P60" s="471" t="s">
        <v>332</v>
      </c>
      <c r="Q60" s="501" t="s">
        <v>83</v>
      </c>
      <c r="R60" s="488" t="s">
        <v>84</v>
      </c>
      <c r="S60" s="486" t="s">
        <v>277</v>
      </c>
      <c r="W60" s="115"/>
      <c r="X60" s="113"/>
      <c r="Y60" s="113"/>
      <c r="Z60" s="113"/>
      <c r="AA60" s="113"/>
      <c r="AB60" s="113"/>
      <c r="AC60" s="113"/>
    </row>
    <row r="61" spans="2:29" ht="26.25" customHeight="1">
      <c r="B61" s="478"/>
      <c r="C61" s="480"/>
      <c r="D61" s="498"/>
      <c r="E61" s="500"/>
      <c r="F61" s="483"/>
      <c r="G61" s="472"/>
      <c r="H61" s="472"/>
      <c r="I61" s="472"/>
      <c r="J61" s="472"/>
      <c r="K61" s="489"/>
      <c r="L61" s="489"/>
      <c r="M61" s="472"/>
      <c r="N61" s="489"/>
      <c r="O61" s="472"/>
      <c r="P61" s="472"/>
      <c r="Q61" s="502"/>
      <c r="R61" s="489"/>
      <c r="S61" s="487"/>
      <c r="W61" s="115"/>
      <c r="X61" s="113"/>
      <c r="Y61" s="113"/>
      <c r="Z61" s="113"/>
      <c r="AA61" s="113"/>
      <c r="AB61" s="113"/>
      <c r="AC61" s="113"/>
    </row>
    <row r="62" spans="2:19" s="143" customFormat="1" ht="46.5">
      <c r="B62" s="490" t="s">
        <v>54</v>
      </c>
      <c r="C62" s="491"/>
      <c r="D62" s="162" t="s">
        <v>89</v>
      </c>
      <c r="E62" s="149" t="s">
        <v>326</v>
      </c>
      <c r="F62" s="150"/>
      <c r="G62" s="150" t="s">
        <v>68</v>
      </c>
      <c r="H62" s="151"/>
      <c r="I62" s="150" t="s">
        <v>69</v>
      </c>
      <c r="J62" s="163" t="s">
        <v>70</v>
      </c>
      <c r="K62" s="152" t="s">
        <v>71</v>
      </c>
      <c r="L62" s="152"/>
      <c r="M62" s="147" t="s">
        <v>333</v>
      </c>
      <c r="N62" s="152" t="s">
        <v>60</v>
      </c>
      <c r="O62" s="152"/>
      <c r="P62" s="150" t="s">
        <v>276</v>
      </c>
      <c r="Q62" s="150"/>
      <c r="R62" s="152" t="s">
        <v>72</v>
      </c>
      <c r="S62" s="148"/>
    </row>
    <row r="63" spans="2:29" ht="13.5" customHeight="1">
      <c r="B63" s="503"/>
      <c r="C63" s="504"/>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03"/>
      <c r="C64" s="504"/>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03"/>
      <c r="C65" s="504"/>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03"/>
      <c r="C66" s="504"/>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03"/>
      <c r="C67" s="504"/>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03"/>
      <c r="C68" s="504"/>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03"/>
      <c r="C69" s="504"/>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03"/>
      <c r="C70" s="504"/>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03"/>
      <c r="C71" s="504"/>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03"/>
      <c r="C72" s="504"/>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03"/>
      <c r="C73" s="504"/>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03"/>
      <c r="C74" s="504"/>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03"/>
      <c r="C75" s="504"/>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03"/>
      <c r="C76" s="504"/>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03"/>
      <c r="C77" s="504"/>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03"/>
      <c r="C78" s="504"/>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03"/>
      <c r="C79" s="504"/>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03"/>
      <c r="C80" s="504"/>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03"/>
      <c r="C81" s="504"/>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03"/>
      <c r="C82" s="504"/>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03"/>
      <c r="C83" s="504"/>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03"/>
      <c r="C84" s="504"/>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03"/>
      <c r="C85" s="504"/>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03"/>
      <c r="C86" s="504"/>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03"/>
      <c r="C87" s="504"/>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03"/>
      <c r="C88" s="504"/>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03"/>
      <c r="C89" s="504"/>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03"/>
      <c r="C90" s="504"/>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03"/>
      <c r="C91" s="504"/>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03"/>
      <c r="C92" s="504"/>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03"/>
      <c r="C93" s="504"/>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03"/>
      <c r="C94" s="504"/>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03"/>
      <c r="C95" s="504"/>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03"/>
      <c r="C96" s="504"/>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03"/>
      <c r="C97" s="504"/>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03"/>
      <c r="C98" s="504"/>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03"/>
      <c r="C99" s="504"/>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03"/>
      <c r="C100" s="504"/>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03"/>
      <c r="C101" s="504"/>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03"/>
      <c r="C102" s="504"/>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03"/>
      <c r="C103" s="504"/>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03"/>
      <c r="C104" s="504"/>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03"/>
      <c r="C105" s="504"/>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03"/>
      <c r="C106" s="504"/>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03"/>
      <c r="C107" s="504"/>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494" t="s">
        <v>129</v>
      </c>
      <c r="C108" s="495"/>
      <c r="D108" s="496"/>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334</v>
      </c>
      <c r="B110" s="119" t="s">
        <v>335</v>
      </c>
      <c r="C110" s="119"/>
      <c r="D110" s="119"/>
      <c r="E110" s="119"/>
      <c r="F110" s="119"/>
      <c r="G110" s="119"/>
      <c r="H110" s="119"/>
      <c r="I110" s="119"/>
      <c r="K110" s="119"/>
    </row>
    <row r="111" spans="1:11" ht="15.75" customHeight="1">
      <c r="A111" s="119"/>
      <c r="B111" s="119" t="s">
        <v>85</v>
      </c>
      <c r="C111" s="119"/>
      <c r="D111" s="119"/>
      <c r="E111" s="119"/>
      <c r="G111" s="119" t="s">
        <v>86</v>
      </c>
      <c r="H111" s="119"/>
      <c r="I111" s="119"/>
      <c r="J111" s="119"/>
      <c r="K111" s="119"/>
    </row>
    <row r="112" spans="1:11" ht="21" customHeight="1">
      <c r="A112" s="119"/>
      <c r="B112" s="120" t="s">
        <v>9</v>
      </c>
      <c r="C112" s="121"/>
      <c r="D112" s="508" t="s">
        <v>262</v>
      </c>
      <c r="E112" s="486" t="s">
        <v>263</v>
      </c>
      <c r="F112" s="486" t="s">
        <v>264</v>
      </c>
      <c r="G112" s="120" t="s">
        <v>14</v>
      </c>
      <c r="H112" s="121"/>
      <c r="I112" s="511" t="s">
        <v>265</v>
      </c>
      <c r="J112" s="486" t="s">
        <v>266</v>
      </c>
      <c r="K112" s="486" t="s">
        <v>267</v>
      </c>
    </row>
    <row r="113" spans="1:11" ht="21" customHeight="1">
      <c r="A113" s="119"/>
      <c r="B113" s="122"/>
      <c r="C113" s="123"/>
      <c r="D113" s="509"/>
      <c r="E113" s="510"/>
      <c r="F113" s="510"/>
      <c r="G113" s="122"/>
      <c r="H113" s="123"/>
      <c r="I113" s="512"/>
      <c r="J113" s="510"/>
      <c r="K113" s="531"/>
    </row>
    <row r="114" spans="1:11" ht="15.75" customHeight="1">
      <c r="A114" s="119"/>
      <c r="B114" s="124"/>
      <c r="C114" s="125"/>
      <c r="D114" s="434"/>
      <c r="E114" s="434"/>
      <c r="F114" s="446">
        <f>IF(E114&gt;D114,D114,E114)</f>
        <v>0</v>
      </c>
      <c r="G114" s="124"/>
      <c r="H114" s="125"/>
      <c r="I114" s="434"/>
      <c r="J114" s="434"/>
      <c r="K114" s="447">
        <f>IF(J114&gt;I114,I114,J114)</f>
        <v>0</v>
      </c>
    </row>
    <row r="115" spans="1:11" ht="15.75" customHeight="1">
      <c r="A115" s="119"/>
      <c r="B115" s="124"/>
      <c r="C115" s="125"/>
      <c r="D115" s="434"/>
      <c r="E115" s="434"/>
      <c r="F115" s="446">
        <f>IF(E115&gt;D115,D115,E115)</f>
        <v>0</v>
      </c>
      <c r="G115" s="124"/>
      <c r="H115" s="125"/>
      <c r="I115" s="434"/>
      <c r="J115" s="434"/>
      <c r="K115" s="447">
        <f>IF(J115&gt;I115,I115,J115)</f>
        <v>0</v>
      </c>
    </row>
    <row r="116" spans="1:11" ht="15.75" customHeight="1">
      <c r="A116" s="119"/>
      <c r="B116" s="124"/>
      <c r="C116" s="125"/>
      <c r="D116" s="434"/>
      <c r="E116" s="434"/>
      <c r="F116" s="446">
        <f>IF(E116&gt;D116,D116,E116)</f>
        <v>0</v>
      </c>
      <c r="G116" s="124"/>
      <c r="H116" s="125"/>
      <c r="I116" s="434"/>
      <c r="J116" s="434"/>
      <c r="K116" s="447">
        <f>IF(J116&gt;I116,I116,J116)</f>
        <v>0</v>
      </c>
    </row>
    <row r="117" spans="1:11" ht="15.75" customHeight="1">
      <c r="A117" s="119"/>
      <c r="B117" s="124"/>
      <c r="C117" s="125"/>
      <c r="D117" s="434"/>
      <c r="E117" s="434"/>
      <c r="F117" s="446">
        <f>IF(E117&gt;D117,D117,E117)</f>
        <v>0</v>
      </c>
      <c r="G117" s="124"/>
      <c r="H117" s="125"/>
      <c r="I117" s="434"/>
      <c r="J117" s="434"/>
      <c r="K117" s="447">
        <f>IF(J117&gt;I117,I117,J117)</f>
        <v>0</v>
      </c>
    </row>
    <row r="118" spans="1:11" ht="15.75" customHeight="1">
      <c r="A118" s="119"/>
      <c r="B118" s="124"/>
      <c r="C118" s="125"/>
      <c r="D118" s="434"/>
      <c r="E118" s="434"/>
      <c r="F118" s="446">
        <f>IF(E118&gt;D118,D118,E118)</f>
        <v>0</v>
      </c>
      <c r="G118" s="124"/>
      <c r="H118" s="125"/>
      <c r="I118" s="434"/>
      <c r="J118" s="434"/>
      <c r="K118" s="447">
        <f>IF(J118&gt;I118,I118,J118)</f>
        <v>0</v>
      </c>
    </row>
    <row r="119" spans="1:11" ht="21" customHeight="1">
      <c r="A119" s="126"/>
      <c r="B119" s="127"/>
      <c r="C119" s="128"/>
      <c r="D119" s="448"/>
      <c r="E119" s="448"/>
      <c r="F119" s="449">
        <f>SUM(F114:F118)</f>
        <v>0</v>
      </c>
      <c r="G119" s="127"/>
      <c r="H119" s="128"/>
      <c r="I119" s="448"/>
      <c r="J119" s="448"/>
      <c r="K119" s="449">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336</v>
      </c>
      <c r="B122" s="174" t="s">
        <v>87</v>
      </c>
      <c r="C122" s="169"/>
      <c r="D122" s="169"/>
      <c r="E122" s="170"/>
      <c r="F122" s="170"/>
      <c r="G122" s="171"/>
      <c r="H122" s="171"/>
      <c r="K122" s="126"/>
      <c r="L122" s="532">
        <f>(Q56+Q108)</f>
        <v>0</v>
      </c>
      <c r="M122" s="532"/>
      <c r="N122" s="91" t="s">
        <v>7</v>
      </c>
      <c r="O122" s="126"/>
      <c r="P122" s="126"/>
      <c r="Q122" s="126"/>
      <c r="R122" s="126"/>
      <c r="S122" s="119"/>
    </row>
    <row r="123" spans="1:19" s="130" customFormat="1" ht="30.75" customHeight="1">
      <c r="A123" s="90"/>
      <c r="B123" s="91" t="s">
        <v>90</v>
      </c>
      <c r="C123" s="169"/>
      <c r="D123" s="169"/>
      <c r="E123" s="170"/>
      <c r="F123" s="170"/>
      <c r="G123" s="171"/>
      <c r="H123" s="171"/>
      <c r="I123" s="133"/>
      <c r="J123" s="172"/>
      <c r="K123" s="126"/>
      <c r="L123" s="173" t="s">
        <v>337</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338</v>
      </c>
      <c r="B125" s="175" t="s">
        <v>272</v>
      </c>
      <c r="C125" s="91"/>
      <c r="D125" s="91"/>
      <c r="E125" s="91"/>
      <c r="F125" s="91"/>
      <c r="H125" s="91"/>
      <c r="I125" s="91"/>
      <c r="J125" s="91"/>
      <c r="K125" s="93"/>
      <c r="O125" s="91"/>
      <c r="P125" s="91"/>
      <c r="Q125" s="91"/>
      <c r="R125" s="91"/>
    </row>
    <row r="126" spans="1:18" ht="33.75" customHeight="1">
      <c r="A126" s="90"/>
      <c r="B126" s="91" t="s">
        <v>51</v>
      </c>
      <c r="C126" s="91"/>
      <c r="D126" s="91"/>
      <c r="F126" s="135" t="s">
        <v>339</v>
      </c>
      <c r="H126" s="91"/>
      <c r="I126" s="136">
        <f>IF(L133&lt;0,0,L133)</f>
        <v>0</v>
      </c>
      <c r="J126" s="176" t="s">
        <v>340</v>
      </c>
      <c r="L126" s="533">
        <f>I126*(F119+K119)</f>
        <v>0</v>
      </c>
      <c r="M126" s="533"/>
      <c r="N126" s="91" t="s">
        <v>7</v>
      </c>
      <c r="O126" s="91"/>
      <c r="P126" s="91"/>
      <c r="Q126" s="91"/>
      <c r="R126" s="91"/>
    </row>
    <row r="127" spans="1:18" ht="33.75" customHeight="1">
      <c r="A127" s="90"/>
      <c r="C127" s="91"/>
      <c r="D127" s="91"/>
      <c r="H127" s="119"/>
      <c r="I127" s="137" t="s">
        <v>16</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17</v>
      </c>
      <c r="C129" s="119" t="s">
        <v>88</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73</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34" t="s">
        <v>18</v>
      </c>
      <c r="C133" s="534"/>
      <c r="D133" s="535" t="s">
        <v>341</v>
      </c>
      <c r="E133" s="505" t="s">
        <v>75</v>
      </c>
      <c r="F133" s="505"/>
      <c r="G133" s="505"/>
      <c r="H133" s="131"/>
      <c r="I133" s="137" t="s">
        <v>342</v>
      </c>
      <c r="K133" s="138">
        <f>E139</f>
        <v>0</v>
      </c>
      <c r="L133" s="506">
        <f>IF(K134=0,0,1-K133/K134)</f>
        <v>0</v>
      </c>
      <c r="N133" s="119"/>
      <c r="O133" s="119"/>
      <c r="P133" s="119"/>
      <c r="Q133" s="119"/>
      <c r="R133" s="119"/>
      <c r="S133" s="119"/>
    </row>
    <row r="134" spans="1:19" s="130" customFormat="1" ht="19.5" customHeight="1">
      <c r="A134" s="119"/>
      <c r="B134" s="534"/>
      <c r="C134" s="534"/>
      <c r="D134" s="535"/>
      <c r="E134" s="507" t="s">
        <v>19</v>
      </c>
      <c r="F134" s="507"/>
      <c r="G134" s="507"/>
      <c r="H134" s="131"/>
      <c r="I134" s="139" t="s">
        <v>355</v>
      </c>
      <c r="K134" s="140">
        <f>S56+S108</f>
        <v>0</v>
      </c>
      <c r="L134" s="506"/>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76</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74</v>
      </c>
      <c r="C139" s="119"/>
      <c r="D139" s="119"/>
      <c r="E139" s="513"/>
      <c r="F139" s="513"/>
      <c r="G139" s="119" t="s">
        <v>344</v>
      </c>
      <c r="H139" s="119"/>
      <c r="I139" s="119"/>
      <c r="J139" s="141"/>
      <c r="K139" s="119"/>
      <c r="L139" s="134"/>
      <c r="M139" s="134"/>
      <c r="N139" s="119"/>
      <c r="O139" s="119"/>
      <c r="P139" s="119"/>
      <c r="Q139" s="119"/>
      <c r="R139" s="119"/>
      <c r="S139" s="119"/>
      <c r="T139" s="119"/>
      <c r="V139" s="96"/>
      <c r="W139" s="96"/>
    </row>
    <row r="140" spans="1:22" ht="24" customHeight="1">
      <c r="A140" s="119"/>
      <c r="B140" s="119" t="s">
        <v>20</v>
      </c>
      <c r="C140" s="119"/>
      <c r="D140" s="142"/>
      <c r="E140" s="514"/>
      <c r="F140" s="514"/>
      <c r="G140" s="119" t="s">
        <v>344</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8</v>
      </c>
      <c r="C143" s="91"/>
      <c r="D143" s="91"/>
      <c r="E143" s="91"/>
      <c r="F143" s="91"/>
      <c r="G143" s="91"/>
      <c r="H143" s="91"/>
      <c r="I143" s="91"/>
      <c r="J143" s="91"/>
      <c r="K143" s="91"/>
      <c r="L143" s="93"/>
      <c r="M143" s="93"/>
      <c r="N143" s="91"/>
      <c r="O143" s="91"/>
      <c r="P143" s="91"/>
      <c r="Q143" s="91"/>
      <c r="R143" s="91"/>
    </row>
    <row r="144" spans="1:19" ht="25.5" customHeight="1" thickBot="1">
      <c r="A144" s="90"/>
      <c r="B144" s="515" t="s">
        <v>91</v>
      </c>
      <c r="C144" s="516"/>
      <c r="D144" s="516"/>
      <c r="E144" s="516"/>
      <c r="F144" s="516"/>
      <c r="G144" s="517"/>
      <c r="H144" s="517"/>
      <c r="I144" s="517"/>
      <c r="J144" s="517"/>
      <c r="K144" s="517"/>
      <c r="L144" s="517"/>
      <c r="M144" s="518"/>
      <c r="N144" s="93"/>
      <c r="O144" s="93"/>
      <c r="P144" s="91"/>
      <c r="Q144" s="91"/>
      <c r="R144" s="91"/>
      <c r="S144" s="91"/>
    </row>
    <row r="145" spans="1:19" ht="25.5" customHeight="1">
      <c r="A145" s="90"/>
      <c r="B145" s="519"/>
      <c r="C145" s="520"/>
      <c r="D145" s="520"/>
      <c r="E145" s="520"/>
      <c r="F145" s="520"/>
      <c r="G145" s="521"/>
      <c r="H145" s="521"/>
      <c r="I145" s="521"/>
      <c r="J145" s="521"/>
      <c r="K145" s="521"/>
      <c r="L145" s="521"/>
      <c r="M145" s="522"/>
      <c r="N145" s="93"/>
      <c r="O145" s="93"/>
      <c r="P145" s="91"/>
      <c r="Q145" s="91"/>
      <c r="R145" s="91"/>
      <c r="S145" s="91"/>
    </row>
    <row r="146" spans="1:19" ht="25.5" customHeight="1">
      <c r="A146" s="90"/>
      <c r="B146" s="523"/>
      <c r="C146" s="524"/>
      <c r="D146" s="524"/>
      <c r="E146" s="524"/>
      <c r="F146" s="524"/>
      <c r="G146" s="525"/>
      <c r="H146" s="525"/>
      <c r="I146" s="525"/>
      <c r="J146" s="525"/>
      <c r="K146" s="525"/>
      <c r="L146" s="525"/>
      <c r="M146" s="526"/>
      <c r="N146" s="93"/>
      <c r="O146" s="93"/>
      <c r="P146" s="91"/>
      <c r="Q146" s="91"/>
      <c r="R146" s="91"/>
      <c r="S146" s="91"/>
    </row>
    <row r="147" spans="1:19" ht="25.5" customHeight="1">
      <c r="A147" s="90"/>
      <c r="B147" s="523"/>
      <c r="C147" s="524"/>
      <c r="D147" s="524"/>
      <c r="E147" s="524"/>
      <c r="F147" s="524"/>
      <c r="G147" s="525"/>
      <c r="H147" s="525"/>
      <c r="I147" s="525"/>
      <c r="J147" s="525"/>
      <c r="K147" s="525"/>
      <c r="L147" s="525"/>
      <c r="M147" s="526"/>
      <c r="N147" s="93"/>
      <c r="O147" s="93"/>
      <c r="P147" s="91"/>
      <c r="Q147" s="91"/>
      <c r="R147" s="91"/>
      <c r="S147" s="91"/>
    </row>
    <row r="148" spans="1:19" ht="25.5" customHeight="1">
      <c r="A148" s="90"/>
      <c r="B148" s="527"/>
      <c r="C148" s="525"/>
      <c r="D148" s="525"/>
      <c r="E148" s="525"/>
      <c r="F148" s="525"/>
      <c r="G148" s="525"/>
      <c r="H148" s="525"/>
      <c r="I148" s="525"/>
      <c r="J148" s="525"/>
      <c r="K148" s="525"/>
      <c r="L148" s="525"/>
      <c r="M148" s="526"/>
      <c r="N148" s="93"/>
      <c r="O148" s="93"/>
      <c r="P148" s="91"/>
      <c r="Q148" s="91"/>
      <c r="R148" s="91"/>
      <c r="S148" s="91"/>
    </row>
    <row r="149" spans="1:19" ht="25.5" customHeight="1">
      <c r="A149" s="90"/>
      <c r="B149" s="527"/>
      <c r="C149" s="525"/>
      <c r="D149" s="525"/>
      <c r="E149" s="525"/>
      <c r="F149" s="525"/>
      <c r="G149" s="525"/>
      <c r="H149" s="525"/>
      <c r="I149" s="525"/>
      <c r="J149" s="525"/>
      <c r="K149" s="525"/>
      <c r="L149" s="525"/>
      <c r="M149" s="526"/>
      <c r="N149" s="93"/>
      <c r="O149" s="93"/>
      <c r="P149" s="91"/>
      <c r="Q149" s="91"/>
      <c r="R149" s="91"/>
      <c r="S149" s="91"/>
    </row>
    <row r="150" spans="1:19" ht="25.5" customHeight="1">
      <c r="A150" s="90"/>
      <c r="B150" s="527"/>
      <c r="C150" s="525"/>
      <c r="D150" s="525"/>
      <c r="E150" s="525"/>
      <c r="F150" s="525"/>
      <c r="G150" s="525"/>
      <c r="H150" s="525"/>
      <c r="I150" s="525"/>
      <c r="J150" s="525"/>
      <c r="K150" s="525"/>
      <c r="L150" s="525"/>
      <c r="M150" s="526"/>
      <c r="N150" s="93"/>
      <c r="O150" s="93"/>
      <c r="P150" s="91"/>
      <c r="Q150" s="91"/>
      <c r="R150" s="91"/>
      <c r="S150" s="91"/>
    </row>
    <row r="151" spans="1:19" ht="25.5" customHeight="1">
      <c r="A151" s="90"/>
      <c r="B151" s="527"/>
      <c r="C151" s="525"/>
      <c r="D151" s="525"/>
      <c r="E151" s="525"/>
      <c r="F151" s="525"/>
      <c r="G151" s="525"/>
      <c r="H151" s="525"/>
      <c r="I151" s="525"/>
      <c r="J151" s="525"/>
      <c r="K151" s="525"/>
      <c r="L151" s="525"/>
      <c r="M151" s="526"/>
      <c r="N151" s="93"/>
      <c r="O151" s="93"/>
      <c r="P151" s="91"/>
      <c r="Q151" s="91"/>
      <c r="R151" s="91"/>
      <c r="S151" s="91"/>
    </row>
    <row r="152" spans="1:19" ht="25.5" customHeight="1" thickBot="1">
      <c r="A152" s="90"/>
      <c r="B152" s="528"/>
      <c r="C152" s="529"/>
      <c r="D152" s="529"/>
      <c r="E152" s="529"/>
      <c r="F152" s="529"/>
      <c r="G152" s="529"/>
      <c r="H152" s="529"/>
      <c r="I152" s="529"/>
      <c r="J152" s="529"/>
      <c r="K152" s="529"/>
      <c r="L152" s="529"/>
      <c r="M152" s="530"/>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E139:F139"/>
    <mergeCell ref="E140:F140"/>
    <mergeCell ref="B144:M144"/>
    <mergeCell ref="B145:M152"/>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F31"/>
  <sheetViews>
    <sheetView view="pageBreakPreview" zoomScaleSheetLayoutView="100" zoomScalePageLayoutView="0" workbookViewId="0" topLeftCell="A1">
      <selection activeCell="E5" sqref="E5"/>
    </sheetView>
  </sheetViews>
  <sheetFormatPr defaultColWidth="9.00390625" defaultRowHeight="13.5"/>
  <cols>
    <col min="1" max="1" width="10.625" style="184" customWidth="1"/>
    <col min="2" max="2" width="8.25390625" style="184" customWidth="1"/>
    <col min="3" max="3" width="18.75390625" style="184" customWidth="1"/>
    <col min="4" max="6" width="14.625" style="184" customWidth="1"/>
    <col min="7" max="7" width="17.50390625" style="184" customWidth="1"/>
    <col min="8" max="16384" width="9.00390625" style="184" customWidth="1"/>
  </cols>
  <sheetData>
    <row r="1" spans="1:6" ht="18.75">
      <c r="A1" s="181" t="s">
        <v>97</v>
      </c>
      <c r="B1" s="182"/>
      <c r="C1" s="182"/>
      <c r="D1" s="183"/>
      <c r="E1" s="183"/>
      <c r="F1" s="183"/>
    </row>
    <row r="2" spans="1:6" ht="14.25">
      <c r="A2" s="181" t="s">
        <v>98</v>
      </c>
      <c r="B2" s="185"/>
      <c r="C2" s="185"/>
      <c r="D2" s="185"/>
      <c r="E2" s="185"/>
      <c r="F2" s="185"/>
    </row>
    <row r="3" spans="1:6" ht="14.25">
      <c r="A3" s="181"/>
      <c r="B3" s="185"/>
      <c r="C3" s="185"/>
      <c r="D3" s="185"/>
      <c r="E3" s="185"/>
      <c r="F3" s="185"/>
    </row>
    <row r="4" ht="14.25">
      <c r="A4" s="185" t="s">
        <v>99</v>
      </c>
    </row>
    <row r="5" ht="14.25">
      <c r="A5" s="185" t="s">
        <v>100</v>
      </c>
    </row>
    <row r="6" spans="4:6" ht="13.5" thickBot="1">
      <c r="D6" s="186"/>
      <c r="F6" s="184" t="s">
        <v>364</v>
      </c>
    </row>
    <row r="7" spans="1:6" ht="13.5" customHeight="1">
      <c r="A7" s="536" t="s">
        <v>4</v>
      </c>
      <c r="B7" s="537"/>
      <c r="C7" s="537" t="s">
        <v>101</v>
      </c>
      <c r="D7" s="542" t="s">
        <v>102</v>
      </c>
      <c r="E7" s="542"/>
      <c r="F7" s="543"/>
    </row>
    <row r="8" spans="1:6" ht="12.75">
      <c r="A8" s="538"/>
      <c r="B8" s="539"/>
      <c r="C8" s="539"/>
      <c r="D8" s="544"/>
      <c r="E8" s="544"/>
      <c r="F8" s="545"/>
    </row>
    <row r="9" spans="1:6" ht="12.75">
      <c r="A9" s="538"/>
      <c r="B9" s="539"/>
      <c r="C9" s="539"/>
      <c r="D9" s="544"/>
      <c r="E9" s="544"/>
      <c r="F9" s="545"/>
    </row>
    <row r="10" spans="1:6" ht="13.5" thickBot="1">
      <c r="A10" s="540"/>
      <c r="B10" s="541"/>
      <c r="C10" s="541"/>
      <c r="D10" s="291" t="s">
        <v>293</v>
      </c>
      <c r="E10" s="292" t="s">
        <v>308</v>
      </c>
      <c r="F10" s="293" t="s">
        <v>365</v>
      </c>
    </row>
    <row r="11" spans="1:6" ht="15" thickTop="1">
      <c r="A11" s="546"/>
      <c r="B11" s="547"/>
      <c r="C11" s="187"/>
      <c r="D11" s="188"/>
      <c r="E11" s="189"/>
      <c r="F11" s="190"/>
    </row>
    <row r="12" spans="1:6" ht="14.25">
      <c r="A12" s="548"/>
      <c r="B12" s="549"/>
      <c r="C12" s="191"/>
      <c r="D12" s="192"/>
      <c r="E12" s="193"/>
      <c r="F12" s="194"/>
    </row>
    <row r="13" spans="1:6" ht="14.25">
      <c r="A13" s="548"/>
      <c r="B13" s="549"/>
      <c r="C13" s="191"/>
      <c r="D13" s="192"/>
      <c r="E13" s="193"/>
      <c r="F13" s="194"/>
    </row>
    <row r="14" spans="1:6" ht="14.25">
      <c r="A14" s="548"/>
      <c r="B14" s="549"/>
      <c r="C14" s="191"/>
      <c r="D14" s="192"/>
      <c r="E14" s="193"/>
      <c r="F14" s="194"/>
    </row>
    <row r="15" spans="1:6" ht="14.25">
      <c r="A15" s="548"/>
      <c r="B15" s="549"/>
      <c r="C15" s="191"/>
      <c r="D15" s="192"/>
      <c r="E15" s="193"/>
      <c r="F15" s="194"/>
    </row>
    <row r="16" spans="1:6" ht="14.25">
      <c r="A16" s="548"/>
      <c r="B16" s="549"/>
      <c r="C16" s="191"/>
      <c r="D16" s="192"/>
      <c r="E16" s="193"/>
      <c r="F16" s="194"/>
    </row>
    <row r="17" spans="1:6" ht="14.25">
      <c r="A17" s="548"/>
      <c r="B17" s="549"/>
      <c r="C17" s="191"/>
      <c r="D17" s="192"/>
      <c r="E17" s="193"/>
      <c r="F17" s="194"/>
    </row>
    <row r="18" spans="1:6" ht="14.25">
      <c r="A18" s="548"/>
      <c r="B18" s="549"/>
      <c r="C18" s="191"/>
      <c r="D18" s="192"/>
      <c r="E18" s="193"/>
      <c r="F18" s="194"/>
    </row>
    <row r="19" spans="1:6" ht="14.25">
      <c r="A19" s="548"/>
      <c r="B19" s="549"/>
      <c r="C19" s="191"/>
      <c r="D19" s="192"/>
      <c r="E19" s="193"/>
      <c r="F19" s="194"/>
    </row>
    <row r="20" spans="1:6" ht="14.25">
      <c r="A20" s="548"/>
      <c r="B20" s="549"/>
      <c r="C20" s="191"/>
      <c r="D20" s="192"/>
      <c r="E20" s="193"/>
      <c r="F20" s="194"/>
    </row>
    <row r="21" spans="1:6" ht="14.25">
      <c r="A21" s="548"/>
      <c r="B21" s="549"/>
      <c r="C21" s="191"/>
      <c r="D21" s="192"/>
      <c r="E21" s="193"/>
      <c r="F21" s="194"/>
    </row>
    <row r="22" spans="1:6" ht="14.25">
      <c r="A22" s="548"/>
      <c r="B22" s="549"/>
      <c r="C22" s="191"/>
      <c r="D22" s="192"/>
      <c r="E22" s="193"/>
      <c r="F22" s="194"/>
    </row>
    <row r="23" spans="1:6" ht="14.25">
      <c r="A23" s="548"/>
      <c r="B23" s="549"/>
      <c r="C23" s="191"/>
      <c r="D23" s="192"/>
      <c r="E23" s="193"/>
      <c r="F23" s="194"/>
    </row>
    <row r="24" spans="1:6" ht="14.25">
      <c r="A24" s="548"/>
      <c r="B24" s="549"/>
      <c r="C24" s="191"/>
      <c r="D24" s="192"/>
      <c r="E24" s="193"/>
      <c r="F24" s="194"/>
    </row>
    <row r="25" spans="1:6" ht="14.25">
      <c r="A25" s="548"/>
      <c r="B25" s="549"/>
      <c r="C25" s="191"/>
      <c r="D25" s="192"/>
      <c r="E25" s="193"/>
      <c r="F25" s="194"/>
    </row>
    <row r="26" spans="1:6" ht="14.25">
      <c r="A26" s="548"/>
      <c r="B26" s="549"/>
      <c r="C26" s="191"/>
      <c r="D26" s="192"/>
      <c r="E26" s="193"/>
      <c r="F26" s="194"/>
    </row>
    <row r="27" spans="1:6" ht="15" thickBot="1">
      <c r="A27" s="550"/>
      <c r="B27" s="551"/>
      <c r="C27" s="195" t="s">
        <v>103</v>
      </c>
      <c r="D27" s="196">
        <f>SUM(D11:D26)</f>
        <v>0</v>
      </c>
      <c r="E27" s="196">
        <f>SUM(E11:E26)</f>
        <v>0</v>
      </c>
      <c r="F27" s="197">
        <f>SUM(F11:F26)</f>
        <v>0</v>
      </c>
    </row>
    <row r="28" spans="1:5" ht="7.5" customHeight="1">
      <c r="A28" s="198"/>
      <c r="B28" s="198"/>
      <c r="C28" s="199"/>
      <c r="D28" s="199"/>
      <c r="E28" s="200"/>
    </row>
    <row r="29" ht="12.75">
      <c r="A29" s="184" t="s">
        <v>104</v>
      </c>
    </row>
    <row r="30" ht="12.75">
      <c r="A30" s="201" t="s">
        <v>105</v>
      </c>
    </row>
    <row r="31" ht="12.75">
      <c r="A31" s="201" t="s">
        <v>289</v>
      </c>
    </row>
  </sheetData>
  <sheetProtection/>
  <mergeCells count="4">
    <mergeCell ref="A7:B10"/>
    <mergeCell ref="C7:C10"/>
    <mergeCell ref="D7:F9"/>
    <mergeCell ref="A11:B27"/>
  </mergeCells>
  <printOptions/>
  <pageMargins left="0.787" right="0.787" top="0.7" bottom="0.67" header="0.512" footer="0.512"/>
  <pageSetup horizontalDpi="600" verticalDpi="600" orientation="landscape" paperSize="9" scale="115"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N126"/>
  <sheetViews>
    <sheetView view="pageBreakPreview" zoomScale="85" zoomScaleSheetLayoutView="85" zoomScalePageLayoutView="0" workbookViewId="0" topLeftCell="A109">
      <selection activeCell="D115" sqref="D115:D116"/>
    </sheetView>
  </sheetViews>
  <sheetFormatPr defaultColWidth="9.00390625" defaultRowHeight="13.5"/>
  <cols>
    <col min="1" max="1" width="3.75390625" style="300" customWidth="1"/>
    <col min="2" max="2" width="14.75390625" style="300" customWidth="1"/>
    <col min="3" max="7" width="14.375" style="300" customWidth="1"/>
    <col min="8" max="8" width="17.00390625" style="300" customWidth="1"/>
    <col min="9" max="13" width="14.375" style="300" customWidth="1"/>
    <col min="14" max="16384" width="9.00390625" style="300" customWidth="1"/>
  </cols>
  <sheetData>
    <row r="1" spans="1:10" s="294" customFormat="1" ht="14.25">
      <c r="A1" s="294" t="s">
        <v>106</v>
      </c>
      <c r="I1" s="295" t="s">
        <v>21</v>
      </c>
      <c r="J1" s="295"/>
    </row>
    <row r="2" s="294" customFormat="1" ht="14.25">
      <c r="A2" s="296" t="s">
        <v>107</v>
      </c>
    </row>
    <row r="3" spans="1:10" s="294" customFormat="1" ht="14.25">
      <c r="A3" s="296"/>
      <c r="I3" s="297"/>
      <c r="J3" s="298"/>
    </row>
    <row r="4" spans="1:10" s="294" customFormat="1" ht="14.25">
      <c r="A4" s="296"/>
      <c r="J4" s="299"/>
    </row>
    <row r="5" spans="1:3" s="294" customFormat="1" ht="14.25">
      <c r="A5" s="296"/>
      <c r="B5" s="295" t="s">
        <v>108</v>
      </c>
      <c r="C5" s="295"/>
    </row>
    <row r="6" spans="1:10" s="294" customFormat="1" ht="14.25">
      <c r="A6" s="296"/>
      <c r="B6" s="297"/>
      <c r="C6" s="297"/>
      <c r="I6" s="297"/>
      <c r="J6" s="298"/>
    </row>
    <row r="7" ht="14.25">
      <c r="J7" s="299" t="s">
        <v>0</v>
      </c>
    </row>
    <row r="8" spans="2:10" ht="84" customHeight="1">
      <c r="B8" s="301" t="s">
        <v>109</v>
      </c>
      <c r="C8" s="302" t="s">
        <v>366</v>
      </c>
      <c r="D8" s="301" t="s">
        <v>110</v>
      </c>
      <c r="E8" s="303" t="s">
        <v>367</v>
      </c>
      <c r="F8" s="304"/>
      <c r="G8" s="305"/>
      <c r="H8" s="304"/>
      <c r="I8" s="304"/>
      <c r="J8" s="304"/>
    </row>
    <row r="9" spans="2:10" ht="19.5" customHeight="1">
      <c r="B9" s="306"/>
      <c r="C9" s="307"/>
      <c r="D9" s="308">
        <f>IF(B9-C9&lt;D22,B9-C9,D22)</f>
        <v>0</v>
      </c>
      <c r="E9" s="309"/>
      <c r="F9" s="304"/>
      <c r="G9" s="304"/>
      <c r="H9" s="304"/>
      <c r="I9" s="304"/>
      <c r="J9" s="304"/>
    </row>
    <row r="10" spans="2:10" ht="12">
      <c r="B10" s="304"/>
      <c r="C10" s="304"/>
      <c r="D10" s="304"/>
      <c r="E10" s="304"/>
      <c r="F10" s="304"/>
      <c r="G10" s="304"/>
      <c r="H10" s="304"/>
      <c r="I10" s="304"/>
      <c r="J10" s="304"/>
    </row>
    <row r="11" spans="2:10" ht="12" thickBot="1">
      <c r="B11" s="304"/>
      <c r="C11" s="304"/>
      <c r="D11" s="304"/>
      <c r="E11" s="304"/>
      <c r="F11" s="304"/>
      <c r="G11" s="304"/>
      <c r="H11" s="304"/>
      <c r="I11" s="304"/>
      <c r="J11" s="304"/>
    </row>
    <row r="12" spans="2:14" ht="99" customHeight="1" thickTop="1">
      <c r="B12" s="301" t="s">
        <v>111</v>
      </c>
      <c r="C12" s="301" t="s">
        <v>368</v>
      </c>
      <c r="D12" s="301" t="s">
        <v>369</v>
      </c>
      <c r="E12" s="301" t="s">
        <v>370</v>
      </c>
      <c r="F12" s="552" t="s">
        <v>371</v>
      </c>
      <c r="G12" s="553"/>
      <c r="H12" s="310" t="s">
        <v>112</v>
      </c>
      <c r="I12" s="305" t="s">
        <v>372</v>
      </c>
      <c r="J12" s="311" t="s">
        <v>113</v>
      </c>
      <c r="N12" s="312"/>
    </row>
    <row r="13" spans="2:10" ht="18.75" customHeight="1" thickBot="1">
      <c r="B13" s="306"/>
      <c r="C13" s="306"/>
      <c r="D13" s="313"/>
      <c r="E13" s="314">
        <f>+B13-C13-D13</f>
        <v>0</v>
      </c>
      <c r="F13" s="309"/>
      <c r="G13" s="309"/>
      <c r="H13" s="315" t="e">
        <f>IF(E13&gt;=E17,(E19+(E13-E19)*I22/H22+D13),E13+D13)</f>
        <v>#DIV/0!</v>
      </c>
      <c r="I13" s="316"/>
      <c r="J13" s="317" t="e">
        <f>IF(D9+H13&gt;D22+E22,D22+E22,D9+H13)</f>
        <v>#DIV/0!</v>
      </c>
    </row>
    <row r="14" spans="2:10" ht="12">
      <c r="B14" s="304"/>
      <c r="C14" s="304"/>
      <c r="D14" s="304"/>
      <c r="E14" s="304"/>
      <c r="F14" s="304"/>
      <c r="G14" s="304"/>
      <c r="H14" s="304"/>
      <c r="I14" s="304"/>
      <c r="J14" s="304"/>
    </row>
    <row r="15" spans="2:11" ht="12.75">
      <c r="B15" s="304"/>
      <c r="C15" s="304"/>
      <c r="D15" s="304"/>
      <c r="E15" s="304"/>
      <c r="F15" s="304"/>
      <c r="G15" s="318"/>
      <c r="H15" s="304"/>
      <c r="I15" s="304"/>
      <c r="J15" s="319"/>
      <c r="K15" s="320"/>
    </row>
    <row r="16" spans="2:11" ht="96" customHeight="1">
      <c r="B16" s="304"/>
      <c r="C16" s="304"/>
      <c r="D16" s="301" t="s">
        <v>114</v>
      </c>
      <c r="E16" s="301" t="s">
        <v>373</v>
      </c>
      <c r="F16" s="554" t="s">
        <v>374</v>
      </c>
      <c r="G16" s="555"/>
      <c r="H16" s="318"/>
      <c r="I16" s="304"/>
      <c r="J16" s="304"/>
      <c r="K16" s="320"/>
    </row>
    <row r="17" spans="2:11" ht="26.25" customHeight="1">
      <c r="B17" s="304"/>
      <c r="C17" s="304"/>
      <c r="D17" s="306"/>
      <c r="E17" s="308">
        <f>+D17-D9-D13</f>
        <v>0</v>
      </c>
      <c r="F17" s="309"/>
      <c r="G17" s="304"/>
      <c r="H17" s="318"/>
      <c r="I17" s="304"/>
      <c r="J17" s="304"/>
      <c r="K17" s="320"/>
    </row>
    <row r="18" spans="4:10" ht="57.75" customHeight="1">
      <c r="D18" s="321" t="s">
        <v>115</v>
      </c>
      <c r="E18" s="322" t="s">
        <v>116</v>
      </c>
      <c r="G18" s="318"/>
      <c r="J18" s="320"/>
    </row>
    <row r="19" spans="5:7" s="320" customFormat="1" ht="12.75">
      <c r="E19" s="323">
        <f>IF(E17&gt;0,E17,0)</f>
        <v>0</v>
      </c>
      <c r="G19" s="318"/>
    </row>
    <row r="20" spans="2:5" ht="12.75">
      <c r="B20" s="300" t="s">
        <v>117</v>
      </c>
      <c r="E20" s="318"/>
    </row>
    <row r="21" spans="2:9" ht="48">
      <c r="B21" s="324" t="s">
        <v>118</v>
      </c>
      <c r="C21" s="324" t="s">
        <v>119</v>
      </c>
      <c r="D21" s="324" t="s">
        <v>120</v>
      </c>
      <c r="E21" s="202" t="s">
        <v>121</v>
      </c>
      <c r="F21" s="202" t="s">
        <v>122</v>
      </c>
      <c r="G21" s="202" t="s">
        <v>375</v>
      </c>
      <c r="H21" s="301" t="s">
        <v>376</v>
      </c>
      <c r="I21" s="203" t="s">
        <v>377</v>
      </c>
    </row>
    <row r="22" spans="2:9" ht="53.25" customHeight="1">
      <c r="B22" s="325"/>
      <c r="C22" s="325"/>
      <c r="D22" s="325"/>
      <c r="E22" s="306"/>
      <c r="F22" s="306"/>
      <c r="G22" s="306"/>
      <c r="H22" s="326">
        <f>IF(E17&lt;0,B22-C22+D22-D17+E17-G22,B22-C22+D22-D17-G22)</f>
        <v>0</v>
      </c>
      <c r="I22" s="326">
        <f>IF(E17&lt;0,D22+E22-F22-D17+E17,D22+E22-F22-D17)</f>
        <v>0</v>
      </c>
    </row>
    <row r="23" spans="2:9" ht="73.5" customHeight="1">
      <c r="B23" s="327"/>
      <c r="C23" s="327"/>
      <c r="D23" s="327"/>
      <c r="E23" s="309"/>
      <c r="F23" s="328" t="s">
        <v>378</v>
      </c>
      <c r="G23" s="328" t="s">
        <v>316</v>
      </c>
      <c r="H23" s="329" t="s">
        <v>123</v>
      </c>
      <c r="I23" s="329" t="s">
        <v>124</v>
      </c>
    </row>
    <row r="24" ht="12.75">
      <c r="E24" s="318"/>
    </row>
    <row r="25" spans="1:9" s="330" customFormat="1" ht="17.25" customHeight="1">
      <c r="A25" s="330" t="s">
        <v>125</v>
      </c>
      <c r="B25" s="331"/>
      <c r="C25" s="318"/>
      <c r="D25" s="332"/>
      <c r="E25" s="333"/>
      <c r="F25" s="333"/>
      <c r="G25" s="332"/>
      <c r="H25" s="332"/>
      <c r="I25" s="332"/>
    </row>
    <row r="26" spans="1:13" s="330" customFormat="1" ht="12.75">
      <c r="A26" s="330" t="s">
        <v>379</v>
      </c>
      <c r="B26" s="331"/>
      <c r="C26" s="332"/>
      <c r="D26" s="334"/>
      <c r="E26" s="332"/>
      <c r="F26" s="332"/>
      <c r="G26" s="332"/>
      <c r="M26" s="335" t="s">
        <v>0</v>
      </c>
    </row>
    <row r="27" spans="1:12" ht="12.75">
      <c r="A27" s="336" t="s">
        <v>126</v>
      </c>
      <c r="B27" s="336"/>
      <c r="C27" s="336"/>
      <c r="D27" s="336"/>
      <c r="E27" s="336"/>
      <c r="F27" s="336"/>
      <c r="G27" s="336"/>
      <c r="H27" s="336"/>
      <c r="I27" s="336"/>
      <c r="J27" s="336"/>
      <c r="K27" s="336"/>
      <c r="L27" s="336"/>
    </row>
    <row r="28" spans="1:12" ht="12.75">
      <c r="A28" s="336"/>
      <c r="B28" s="336"/>
      <c r="C28" s="336"/>
      <c r="D28" s="336"/>
      <c r="E28" s="336"/>
      <c r="F28" s="336"/>
      <c r="G28" s="336"/>
      <c r="H28" s="336"/>
      <c r="I28" s="336"/>
      <c r="J28" s="336"/>
      <c r="K28" s="336"/>
      <c r="L28" s="336"/>
    </row>
    <row r="29" s="330" customFormat="1" ht="12.75">
      <c r="B29" s="205" t="s">
        <v>380</v>
      </c>
    </row>
    <row r="30" spans="2:8" s="330" customFormat="1" ht="66" thickBot="1">
      <c r="B30" s="337" t="s">
        <v>381</v>
      </c>
      <c r="C30" s="337" t="s">
        <v>127</v>
      </c>
      <c r="D30" s="337" t="s">
        <v>128</v>
      </c>
      <c r="E30" s="337" t="s">
        <v>310</v>
      </c>
      <c r="F30" s="337" t="s">
        <v>311</v>
      </c>
      <c r="G30" s="338" t="s">
        <v>129</v>
      </c>
      <c r="H30" s="339"/>
    </row>
    <row r="31" spans="1:8" s="330" customFormat="1" ht="39.75" thickBot="1">
      <c r="A31" s="340" t="s">
        <v>130</v>
      </c>
      <c r="B31" s="341"/>
      <c r="C31" s="341"/>
      <c r="D31" s="341"/>
      <c r="E31" s="341"/>
      <c r="F31" s="341"/>
      <c r="G31" s="342">
        <f>SUM(B31:F31)</f>
        <v>0</v>
      </c>
      <c r="H31" s="339"/>
    </row>
    <row r="32" spans="1:9" s="330" customFormat="1" ht="12.75">
      <c r="A32" s="343"/>
      <c r="B32" s="333" t="s">
        <v>131</v>
      </c>
      <c r="C32" s="333"/>
      <c r="D32" s="333"/>
      <c r="E32" s="333"/>
      <c r="F32" s="333"/>
      <c r="G32" s="333"/>
      <c r="H32" s="333"/>
      <c r="I32" s="339"/>
    </row>
    <row r="33" spans="1:9" s="330" customFormat="1" ht="12.75">
      <c r="A33" s="343"/>
      <c r="B33" s="204" t="s">
        <v>132</v>
      </c>
      <c r="C33" s="333"/>
      <c r="D33" s="333"/>
      <c r="E33" s="333"/>
      <c r="F33" s="333"/>
      <c r="G33" s="333"/>
      <c r="H33" s="333"/>
      <c r="I33" s="339"/>
    </row>
    <row r="34" spans="1:9" s="330" customFormat="1" ht="12.75">
      <c r="A34" s="343"/>
      <c r="B34" s="204" t="s">
        <v>133</v>
      </c>
      <c r="C34" s="333"/>
      <c r="D34" s="333"/>
      <c r="E34" s="333"/>
      <c r="F34" s="333"/>
      <c r="G34" s="333"/>
      <c r="H34" s="333"/>
      <c r="I34" s="339"/>
    </row>
    <row r="35" spans="1:9" s="330" customFormat="1" ht="12.75">
      <c r="A35" s="343"/>
      <c r="B35" s="204" t="s">
        <v>134</v>
      </c>
      <c r="C35" s="333"/>
      <c r="D35" s="333"/>
      <c r="E35" s="333"/>
      <c r="F35" s="333"/>
      <c r="G35" s="333"/>
      <c r="H35" s="333"/>
      <c r="I35" s="339"/>
    </row>
    <row r="36" spans="1:9" s="330" customFormat="1" ht="12.75">
      <c r="A36" s="343"/>
      <c r="B36" s="204" t="s">
        <v>135</v>
      </c>
      <c r="C36" s="333"/>
      <c r="D36" s="333"/>
      <c r="E36" s="333"/>
      <c r="F36" s="333"/>
      <c r="G36" s="333"/>
      <c r="H36" s="333"/>
      <c r="I36" s="339"/>
    </row>
    <row r="37" spans="1:9" s="330" customFormat="1" ht="12.75">
      <c r="A37" s="343"/>
      <c r="B37" s="204" t="s">
        <v>312</v>
      </c>
      <c r="C37" s="333"/>
      <c r="D37" s="333"/>
      <c r="E37" s="333"/>
      <c r="F37" s="333"/>
      <c r="G37" s="333"/>
      <c r="H37" s="333"/>
      <c r="I37" s="339"/>
    </row>
    <row r="38" spans="1:9" s="330" customFormat="1" ht="12.75">
      <c r="A38" s="343"/>
      <c r="B38" s="204"/>
      <c r="C38" s="333"/>
      <c r="D38" s="333"/>
      <c r="E38" s="333"/>
      <c r="F38" s="333"/>
      <c r="G38" s="333"/>
      <c r="H38" s="333"/>
      <c r="I38" s="339"/>
    </row>
    <row r="39" s="330" customFormat="1" ht="12.75">
      <c r="B39" s="330" t="s">
        <v>136</v>
      </c>
    </row>
    <row r="40" spans="2:8" s="330" customFormat="1" ht="27" thickBot="1">
      <c r="B40" s="337" t="s">
        <v>382</v>
      </c>
      <c r="C40" s="337" t="s">
        <v>129</v>
      </c>
      <c r="D40" s="333"/>
      <c r="E40" s="333"/>
      <c r="F40" s="333"/>
      <c r="G40" s="333"/>
      <c r="H40" s="339"/>
    </row>
    <row r="41" spans="1:8" s="330" customFormat="1" ht="39.75" thickBot="1">
      <c r="A41" s="340" t="s">
        <v>130</v>
      </c>
      <c r="B41" s="341"/>
      <c r="C41" s="342">
        <f>SUM(B41)</f>
        <v>0</v>
      </c>
      <c r="D41" s="333"/>
      <c r="E41" s="344"/>
      <c r="F41" s="333"/>
      <c r="G41" s="333"/>
      <c r="H41" s="339"/>
    </row>
    <row r="42" spans="1:9" s="330" customFormat="1" ht="12.75">
      <c r="A42" s="343"/>
      <c r="B42" s="333" t="s">
        <v>131</v>
      </c>
      <c r="C42" s="333"/>
      <c r="D42" s="333"/>
      <c r="E42" s="333"/>
      <c r="F42" s="333"/>
      <c r="G42" s="333"/>
      <c r="H42" s="333"/>
      <c r="I42" s="339"/>
    </row>
    <row r="43" spans="1:9" s="330" customFormat="1" ht="12.75">
      <c r="A43" s="343"/>
      <c r="B43" s="204" t="s">
        <v>137</v>
      </c>
      <c r="C43" s="333"/>
      <c r="D43" s="333"/>
      <c r="E43" s="333"/>
      <c r="F43" s="333"/>
      <c r="G43" s="333"/>
      <c r="H43" s="333"/>
      <c r="I43" s="339"/>
    </row>
    <row r="44" spans="1:12" ht="12.75">
      <c r="A44" s="336"/>
      <c r="B44" s="336"/>
      <c r="C44" s="336"/>
      <c r="D44" s="336"/>
      <c r="E44" s="336"/>
      <c r="F44" s="336"/>
      <c r="G44" s="336"/>
      <c r="H44" s="336"/>
      <c r="I44" s="336"/>
      <c r="J44" s="336"/>
      <c r="K44" s="336"/>
      <c r="L44" s="336"/>
    </row>
    <row r="45" s="330" customFormat="1" ht="12.75">
      <c r="B45" s="330" t="s">
        <v>138</v>
      </c>
    </row>
    <row r="46" spans="2:8" s="330" customFormat="1" ht="27" thickBot="1">
      <c r="B46" s="337" t="s">
        <v>139</v>
      </c>
      <c r="C46" s="337" t="s">
        <v>129</v>
      </c>
      <c r="D46" s="333"/>
      <c r="E46" s="333"/>
      <c r="F46" s="333"/>
      <c r="G46" s="333"/>
      <c r="H46" s="339"/>
    </row>
    <row r="47" spans="1:8" s="330" customFormat="1" ht="39.75" thickBot="1">
      <c r="A47" s="340" t="s">
        <v>130</v>
      </c>
      <c r="B47" s="341"/>
      <c r="C47" s="342">
        <f>SUM(B47)</f>
        <v>0</v>
      </c>
      <c r="D47" s="333"/>
      <c r="E47" s="344"/>
      <c r="F47" s="333"/>
      <c r="G47" s="333"/>
      <c r="H47" s="339"/>
    </row>
    <row r="48" spans="1:9" s="330" customFormat="1" ht="12.75">
      <c r="A48" s="343"/>
      <c r="B48" s="333" t="s">
        <v>131</v>
      </c>
      <c r="C48" s="333"/>
      <c r="D48" s="333"/>
      <c r="E48" s="333"/>
      <c r="F48" s="333"/>
      <c r="G48" s="333"/>
      <c r="H48" s="333"/>
      <c r="I48" s="339"/>
    </row>
    <row r="49" spans="1:9" s="330" customFormat="1" ht="12.75">
      <c r="A49" s="343"/>
      <c r="B49" s="204" t="s">
        <v>140</v>
      </c>
      <c r="C49" s="333"/>
      <c r="D49" s="333"/>
      <c r="E49" s="333"/>
      <c r="F49" s="333"/>
      <c r="G49" s="333"/>
      <c r="H49" s="333"/>
      <c r="I49" s="339"/>
    </row>
    <row r="50" spans="1:9" s="330" customFormat="1" ht="12.75">
      <c r="A50" s="343"/>
      <c r="B50" s="204" t="s">
        <v>383</v>
      </c>
      <c r="C50" s="333"/>
      <c r="D50" s="333"/>
      <c r="E50" s="333"/>
      <c r="F50" s="333"/>
      <c r="G50" s="333"/>
      <c r="H50" s="333"/>
      <c r="I50" s="339"/>
    </row>
    <row r="51" spans="1:12" ht="12.75">
      <c r="A51" s="336"/>
      <c r="B51" s="336"/>
      <c r="C51" s="336"/>
      <c r="D51" s="336"/>
      <c r="E51" s="336"/>
      <c r="F51" s="336"/>
      <c r="G51" s="336"/>
      <c r="H51" s="336"/>
      <c r="I51" s="336"/>
      <c r="J51" s="336"/>
      <c r="K51" s="336"/>
      <c r="L51" s="336"/>
    </row>
    <row r="52" s="330" customFormat="1" ht="12.75">
      <c r="B52" s="330" t="s">
        <v>141</v>
      </c>
    </row>
    <row r="53" spans="2:8" s="330" customFormat="1" ht="53.25" thickBot="1">
      <c r="B53" s="337" t="s">
        <v>384</v>
      </c>
      <c r="C53" s="337" t="s">
        <v>385</v>
      </c>
      <c r="D53" s="337" t="s">
        <v>386</v>
      </c>
      <c r="E53" s="337" t="s">
        <v>129</v>
      </c>
      <c r="F53" s="333"/>
      <c r="G53" s="333"/>
      <c r="H53" s="339"/>
    </row>
    <row r="54" spans="1:8" s="330" customFormat="1" ht="39.75" thickBot="1">
      <c r="A54" s="340" t="s">
        <v>130</v>
      </c>
      <c r="B54" s="341"/>
      <c r="C54" s="341"/>
      <c r="D54" s="341"/>
      <c r="E54" s="342">
        <f>SUM(B54:D54)</f>
        <v>0</v>
      </c>
      <c r="F54" s="333"/>
      <c r="G54" s="333"/>
      <c r="H54" s="339"/>
    </row>
    <row r="55" spans="1:9" s="330" customFormat="1" ht="12.75">
      <c r="A55" s="343"/>
      <c r="B55" s="333" t="s">
        <v>131</v>
      </c>
      <c r="C55" s="333"/>
      <c r="D55" s="333"/>
      <c r="E55" s="333"/>
      <c r="F55" s="333"/>
      <c r="G55" s="333"/>
      <c r="H55" s="333"/>
      <c r="I55" s="339"/>
    </row>
    <row r="56" spans="1:9" s="330" customFormat="1" ht="12.75">
      <c r="A56" s="343"/>
      <c r="B56" s="204" t="s">
        <v>297</v>
      </c>
      <c r="C56" s="333"/>
      <c r="D56" s="333"/>
      <c r="E56" s="333"/>
      <c r="F56" s="333"/>
      <c r="G56" s="333"/>
      <c r="H56" s="333"/>
      <c r="I56" s="339"/>
    </row>
    <row r="57" spans="1:9" s="330" customFormat="1" ht="12.75">
      <c r="A57" s="343"/>
      <c r="B57" s="204" t="s">
        <v>142</v>
      </c>
      <c r="C57" s="333"/>
      <c r="D57" s="333"/>
      <c r="E57" s="333"/>
      <c r="F57" s="333"/>
      <c r="G57" s="333"/>
      <c r="H57" s="333"/>
      <c r="I57" s="339"/>
    </row>
    <row r="58" spans="1:9" s="330" customFormat="1" ht="12.75">
      <c r="A58" s="343"/>
      <c r="B58" s="204" t="s">
        <v>143</v>
      </c>
      <c r="C58" s="333"/>
      <c r="D58" s="333"/>
      <c r="E58" s="333"/>
      <c r="F58" s="333"/>
      <c r="G58" s="333"/>
      <c r="H58" s="333"/>
      <c r="I58" s="339"/>
    </row>
    <row r="59" spans="1:12" ht="12.75">
      <c r="A59" s="336"/>
      <c r="B59" s="336"/>
      <c r="C59" s="336"/>
      <c r="D59" s="336"/>
      <c r="E59" s="336"/>
      <c r="F59" s="336"/>
      <c r="G59" s="336"/>
      <c r="H59" s="336"/>
      <c r="I59" s="336"/>
      <c r="J59" s="336"/>
      <c r="K59" s="336"/>
      <c r="L59" s="336"/>
    </row>
    <row r="60" s="330" customFormat="1" ht="12.75">
      <c r="B60" s="330" t="s">
        <v>144</v>
      </c>
    </row>
    <row r="61" spans="2:8" s="330" customFormat="1" ht="39.75" thickBot="1">
      <c r="B61" s="337" t="s">
        <v>145</v>
      </c>
      <c r="C61" s="337" t="s">
        <v>129</v>
      </c>
      <c r="D61" s="333"/>
      <c r="E61" s="333"/>
      <c r="F61" s="333"/>
      <c r="G61" s="333"/>
      <c r="H61" s="339"/>
    </row>
    <row r="62" spans="1:8" s="330" customFormat="1" ht="39.75" thickBot="1">
      <c r="A62" s="340" t="s">
        <v>130</v>
      </c>
      <c r="B62" s="341"/>
      <c r="C62" s="342">
        <f>SUM(B62)</f>
        <v>0</v>
      </c>
      <c r="D62" s="333"/>
      <c r="E62" s="344"/>
      <c r="F62" s="333"/>
      <c r="G62" s="333"/>
      <c r="H62" s="339"/>
    </row>
    <row r="63" spans="1:9" s="330" customFormat="1" ht="12.75">
      <c r="A63" s="343"/>
      <c r="B63" s="333" t="s">
        <v>131</v>
      </c>
      <c r="C63" s="333"/>
      <c r="D63" s="333"/>
      <c r="E63" s="333"/>
      <c r="F63" s="333"/>
      <c r="G63" s="333"/>
      <c r="H63" s="333"/>
      <c r="I63" s="339"/>
    </row>
    <row r="64" s="330" customFormat="1" ht="12" customHeight="1">
      <c r="B64" s="330" t="s">
        <v>146</v>
      </c>
    </row>
    <row r="65" s="330" customFormat="1" ht="12" customHeight="1"/>
    <row r="66" s="330" customFormat="1" ht="12.75">
      <c r="B66" s="330" t="s">
        <v>147</v>
      </c>
    </row>
    <row r="67" spans="2:6" s="330" customFormat="1" ht="39.75" thickBot="1">
      <c r="B67" s="337" t="s">
        <v>387</v>
      </c>
      <c r="C67" s="338" t="s">
        <v>148</v>
      </c>
      <c r="D67" s="337" t="s">
        <v>388</v>
      </c>
      <c r="E67" s="337" t="s">
        <v>129</v>
      </c>
      <c r="F67" s="339"/>
    </row>
    <row r="68" spans="1:6" s="330" customFormat="1" ht="39.75" thickBot="1">
      <c r="A68" s="340" t="s">
        <v>130</v>
      </c>
      <c r="B68" s="345"/>
      <c r="C68" s="346"/>
      <c r="D68" s="346"/>
      <c r="E68" s="342">
        <f>SUM(B68:D68)</f>
        <v>0</v>
      </c>
      <c r="F68" s="339"/>
    </row>
    <row r="69" spans="1:9" s="330" customFormat="1" ht="12.75">
      <c r="A69" s="343"/>
      <c r="B69" s="333" t="s">
        <v>131</v>
      </c>
      <c r="C69" s="333"/>
      <c r="D69" s="333"/>
      <c r="E69" s="333"/>
      <c r="F69" s="333"/>
      <c r="G69" s="333"/>
      <c r="H69" s="333"/>
      <c r="I69" s="339"/>
    </row>
    <row r="70" spans="1:9" s="330" customFormat="1" ht="12.75">
      <c r="A70" s="343"/>
      <c r="B70" s="204" t="s">
        <v>298</v>
      </c>
      <c r="C70" s="333"/>
      <c r="D70" s="333"/>
      <c r="E70" s="333"/>
      <c r="F70" s="333"/>
      <c r="G70" s="333"/>
      <c r="H70" s="333"/>
      <c r="I70" s="339"/>
    </row>
    <row r="71" spans="1:9" s="330" customFormat="1" ht="12.75">
      <c r="A71" s="343"/>
      <c r="B71" s="204" t="s">
        <v>290</v>
      </c>
      <c r="C71" s="333"/>
      <c r="D71" s="333"/>
      <c r="E71" s="333"/>
      <c r="F71" s="333"/>
      <c r="G71" s="333"/>
      <c r="H71" s="333"/>
      <c r="I71" s="339"/>
    </row>
    <row r="72" spans="1:9" s="330" customFormat="1" ht="12.75">
      <c r="A72" s="343"/>
      <c r="B72" s="556" t="s">
        <v>278</v>
      </c>
      <c r="C72" s="557"/>
      <c r="D72" s="557"/>
      <c r="E72" s="557"/>
      <c r="F72" s="557"/>
      <c r="G72" s="333"/>
      <c r="H72" s="333"/>
      <c r="I72" s="339"/>
    </row>
    <row r="73" spans="1:9" s="330" customFormat="1" ht="12.75">
      <c r="A73" s="343"/>
      <c r="B73" s="204"/>
      <c r="C73" s="333"/>
      <c r="D73" s="333"/>
      <c r="E73" s="333"/>
      <c r="F73" s="333"/>
      <c r="G73" s="333"/>
      <c r="H73" s="333"/>
      <c r="I73" s="339"/>
    </row>
    <row r="74" s="330" customFormat="1" ht="12.75">
      <c r="B74" s="330" t="s">
        <v>149</v>
      </c>
    </row>
    <row r="75" spans="2:9" s="330" customFormat="1" ht="53.25" thickBot="1">
      <c r="B75" s="337" t="s">
        <v>389</v>
      </c>
      <c r="C75" s="337" t="s">
        <v>150</v>
      </c>
      <c r="D75" s="337" t="s">
        <v>390</v>
      </c>
      <c r="E75" s="337" t="s">
        <v>129</v>
      </c>
      <c r="F75" s="333"/>
      <c r="G75" s="333"/>
      <c r="H75" s="333"/>
      <c r="I75" s="339"/>
    </row>
    <row r="76" spans="1:9" s="330" customFormat="1" ht="39.75" thickBot="1">
      <c r="A76" s="340" t="s">
        <v>130</v>
      </c>
      <c r="B76" s="341"/>
      <c r="C76" s="341"/>
      <c r="D76" s="341"/>
      <c r="E76" s="342">
        <f>SUM(B76:D76)</f>
        <v>0</v>
      </c>
      <c r="F76" s="333"/>
      <c r="G76" s="333"/>
      <c r="H76" s="333"/>
      <c r="I76" s="339"/>
    </row>
    <row r="77" spans="1:9" s="330" customFormat="1" ht="12.75">
      <c r="A77" s="343"/>
      <c r="B77" s="333" t="s">
        <v>131</v>
      </c>
      <c r="C77" s="333"/>
      <c r="D77" s="333"/>
      <c r="E77" s="333"/>
      <c r="F77" s="333"/>
      <c r="G77" s="333"/>
      <c r="H77" s="333"/>
      <c r="I77" s="339"/>
    </row>
    <row r="78" spans="1:9" s="330" customFormat="1" ht="12.75">
      <c r="A78" s="343"/>
      <c r="B78" s="204" t="s">
        <v>151</v>
      </c>
      <c r="C78" s="333"/>
      <c r="D78" s="333"/>
      <c r="E78" s="333"/>
      <c r="F78" s="333"/>
      <c r="G78" s="333"/>
      <c r="H78" s="333"/>
      <c r="I78" s="339"/>
    </row>
    <row r="79" spans="1:9" s="330" customFormat="1" ht="12.75">
      <c r="A79" s="343"/>
      <c r="B79" s="204" t="s">
        <v>152</v>
      </c>
      <c r="C79" s="333"/>
      <c r="D79" s="333"/>
      <c r="E79" s="333"/>
      <c r="F79" s="333"/>
      <c r="G79" s="333"/>
      <c r="H79" s="333"/>
      <c r="I79" s="339"/>
    </row>
    <row r="80" spans="1:9" s="330" customFormat="1" ht="12.75">
      <c r="A80" s="343"/>
      <c r="B80" s="204" t="s">
        <v>153</v>
      </c>
      <c r="C80" s="333"/>
      <c r="D80" s="333"/>
      <c r="E80" s="333"/>
      <c r="F80" s="333"/>
      <c r="G80" s="333"/>
      <c r="H80" s="333"/>
      <c r="I80" s="339"/>
    </row>
    <row r="81" spans="1:9" s="330" customFormat="1" ht="12.75">
      <c r="A81" s="343"/>
      <c r="B81" s="204"/>
      <c r="C81" s="333"/>
      <c r="D81" s="333"/>
      <c r="E81" s="333"/>
      <c r="F81" s="333"/>
      <c r="G81" s="333"/>
      <c r="H81" s="333"/>
      <c r="I81" s="339"/>
    </row>
    <row r="82" s="330" customFormat="1" ht="12.75">
      <c r="B82" s="330" t="s">
        <v>154</v>
      </c>
    </row>
    <row r="83" spans="2:8" s="330" customFormat="1" ht="27" thickBot="1">
      <c r="B83" s="337" t="s">
        <v>391</v>
      </c>
      <c r="C83" s="337" t="s">
        <v>129</v>
      </c>
      <c r="D83" s="333"/>
      <c r="E83" s="333"/>
      <c r="F83" s="333"/>
      <c r="G83" s="333"/>
      <c r="H83" s="339"/>
    </row>
    <row r="84" spans="1:8" s="330" customFormat="1" ht="39.75" thickBot="1">
      <c r="A84" s="340" t="s">
        <v>130</v>
      </c>
      <c r="B84" s="341"/>
      <c r="C84" s="342">
        <f>SUM(B84)</f>
        <v>0</v>
      </c>
      <c r="D84" s="333"/>
      <c r="E84" s="344"/>
      <c r="F84" s="333"/>
      <c r="G84" s="333"/>
      <c r="H84" s="339"/>
    </row>
    <row r="85" spans="1:9" s="330" customFormat="1" ht="12.75">
      <c r="A85" s="343"/>
      <c r="B85" s="333" t="s">
        <v>131</v>
      </c>
      <c r="C85" s="333"/>
      <c r="D85" s="333"/>
      <c r="E85" s="333"/>
      <c r="F85" s="333"/>
      <c r="G85" s="333"/>
      <c r="H85" s="333"/>
      <c r="I85" s="339"/>
    </row>
    <row r="86" spans="1:9" s="330" customFormat="1" ht="12.75">
      <c r="A86" s="343"/>
      <c r="B86" s="204" t="s">
        <v>155</v>
      </c>
      <c r="C86" s="333"/>
      <c r="D86" s="333"/>
      <c r="E86" s="333"/>
      <c r="F86" s="333"/>
      <c r="G86" s="333"/>
      <c r="H86" s="333"/>
      <c r="I86" s="339"/>
    </row>
    <row r="87" spans="1:9" s="330" customFormat="1" ht="12.75">
      <c r="A87" s="343"/>
      <c r="B87" s="204"/>
      <c r="C87" s="333"/>
      <c r="D87" s="333"/>
      <c r="E87" s="333"/>
      <c r="F87" s="333"/>
      <c r="G87" s="333"/>
      <c r="H87" s="333"/>
      <c r="I87" s="339"/>
    </row>
    <row r="88" spans="1:12" ht="12.75">
      <c r="A88" s="336"/>
      <c r="B88" s="336" t="s">
        <v>156</v>
      </c>
      <c r="C88" s="336"/>
      <c r="D88" s="336"/>
      <c r="E88" s="336"/>
      <c r="F88" s="336"/>
      <c r="G88" s="336"/>
      <c r="H88" s="336"/>
      <c r="I88" s="336"/>
      <c r="J88" s="336"/>
      <c r="K88" s="336"/>
      <c r="L88" s="336"/>
    </row>
    <row r="89" spans="1:9" ht="39">
      <c r="A89" s="347"/>
      <c r="B89" s="348" t="s">
        <v>157</v>
      </c>
      <c r="C89" s="348" t="s">
        <v>158</v>
      </c>
      <c r="D89" s="348" t="s">
        <v>159</v>
      </c>
      <c r="E89" s="348" t="s">
        <v>160</v>
      </c>
      <c r="F89" s="348" t="s">
        <v>161</v>
      </c>
      <c r="G89" s="348" t="s">
        <v>162</v>
      </c>
      <c r="H89" s="348" t="s">
        <v>163</v>
      </c>
      <c r="I89" s="348" t="s">
        <v>164</v>
      </c>
    </row>
    <row r="90" spans="1:9" ht="39">
      <c r="A90" s="348" t="s">
        <v>130</v>
      </c>
      <c r="B90" s="349"/>
      <c r="C90" s="349"/>
      <c r="D90" s="349"/>
      <c r="E90" s="349"/>
      <c r="F90" s="349"/>
      <c r="G90" s="349"/>
      <c r="H90" s="349"/>
      <c r="I90" s="349"/>
    </row>
    <row r="91" spans="1:13" ht="12.75">
      <c r="A91" s="347"/>
      <c r="B91" s="350"/>
      <c r="C91" s="350"/>
      <c r="D91" s="350"/>
      <c r="E91" s="350"/>
      <c r="F91" s="350"/>
      <c r="G91" s="350"/>
      <c r="H91" s="350"/>
      <c r="I91" s="350"/>
      <c r="J91" s="350"/>
      <c r="K91" s="350"/>
      <c r="L91" s="350"/>
      <c r="M91" s="351"/>
    </row>
    <row r="92" spans="1:13" ht="57" customHeight="1" thickBot="1">
      <c r="A92" s="347"/>
      <c r="B92" s="348" t="s">
        <v>317</v>
      </c>
      <c r="C92" s="348" t="s">
        <v>49</v>
      </c>
      <c r="D92" s="352" t="s">
        <v>129</v>
      </c>
      <c r="E92" s="350"/>
      <c r="F92" s="350"/>
      <c r="G92" s="350"/>
      <c r="H92" s="350"/>
      <c r="I92" s="350"/>
      <c r="J92" s="350"/>
      <c r="K92" s="350"/>
      <c r="L92" s="350"/>
      <c r="M92" s="351"/>
    </row>
    <row r="93" spans="1:13" ht="49.5" customHeight="1" thickBot="1">
      <c r="A93" s="347"/>
      <c r="B93" s="349"/>
      <c r="C93" s="353"/>
      <c r="D93" s="354">
        <f>B90+C90+D90+E90+F90+G90+H90+I90+B93+C93</f>
        <v>0</v>
      </c>
      <c r="E93" s="350"/>
      <c r="F93" s="350"/>
      <c r="G93" s="350"/>
      <c r="H93" s="350"/>
      <c r="I93" s="350"/>
      <c r="J93" s="350"/>
      <c r="K93" s="350"/>
      <c r="L93" s="350"/>
      <c r="M93" s="351"/>
    </row>
    <row r="94" spans="1:13" ht="12.75">
      <c r="A94" s="347"/>
      <c r="B94" s="350"/>
      <c r="C94" s="350"/>
      <c r="D94" s="350"/>
      <c r="E94" s="350"/>
      <c r="F94" s="350"/>
      <c r="G94" s="350"/>
      <c r="H94" s="350"/>
      <c r="I94" s="350"/>
      <c r="J94" s="350"/>
      <c r="K94" s="350"/>
      <c r="L94" s="350"/>
      <c r="M94" s="351"/>
    </row>
    <row r="95" spans="2:10" s="330" customFormat="1" ht="12.75">
      <c r="B95" s="205" t="s">
        <v>165</v>
      </c>
      <c r="C95" s="344"/>
      <c r="D95" s="344"/>
      <c r="E95" s="344"/>
      <c r="F95" s="344"/>
      <c r="G95" s="344"/>
      <c r="H95" s="344"/>
      <c r="I95" s="344"/>
      <c r="J95" s="333"/>
    </row>
    <row r="96" spans="2:10" s="330" customFormat="1" ht="12.75">
      <c r="B96" s="205" t="s">
        <v>166</v>
      </c>
      <c r="C96" s="344"/>
      <c r="D96" s="344"/>
      <c r="E96" s="344"/>
      <c r="F96" s="344"/>
      <c r="G96" s="344"/>
      <c r="H96" s="344"/>
      <c r="I96" s="344"/>
      <c r="J96" s="333"/>
    </row>
    <row r="97" spans="2:10" s="330" customFormat="1" ht="12.75">
      <c r="B97" s="205" t="s">
        <v>167</v>
      </c>
      <c r="C97" s="344"/>
      <c r="D97" s="344"/>
      <c r="E97" s="344"/>
      <c r="F97" s="344"/>
      <c r="G97" s="344"/>
      <c r="H97" s="344"/>
      <c r="I97" s="344"/>
      <c r="J97" s="333"/>
    </row>
    <row r="98" spans="2:10" s="330" customFormat="1" ht="12.75">
      <c r="B98" s="205" t="s">
        <v>168</v>
      </c>
      <c r="C98" s="344"/>
      <c r="D98" s="344"/>
      <c r="E98" s="344"/>
      <c r="F98" s="344"/>
      <c r="G98" s="344"/>
      <c r="H98" s="344"/>
      <c r="I98" s="344"/>
      <c r="J98" s="333"/>
    </row>
    <row r="99" spans="2:10" s="330" customFormat="1" ht="12.75">
      <c r="B99" s="205" t="s">
        <v>169</v>
      </c>
      <c r="C99" s="344"/>
      <c r="D99" s="344"/>
      <c r="E99" s="344"/>
      <c r="F99" s="344"/>
      <c r="G99" s="344"/>
      <c r="H99" s="344"/>
      <c r="I99" s="344"/>
      <c r="J99" s="333"/>
    </row>
    <row r="100" spans="2:10" s="330" customFormat="1" ht="12.75">
      <c r="B100" s="205" t="s">
        <v>170</v>
      </c>
      <c r="C100" s="344"/>
      <c r="D100" s="344"/>
      <c r="E100" s="344"/>
      <c r="F100" s="344"/>
      <c r="G100" s="344"/>
      <c r="H100" s="344"/>
      <c r="I100" s="344"/>
      <c r="J100" s="333"/>
    </row>
    <row r="101" spans="2:10" s="330" customFormat="1" ht="12.75">
      <c r="B101" s="205" t="s">
        <v>171</v>
      </c>
      <c r="C101" s="344"/>
      <c r="D101" s="344"/>
      <c r="E101" s="344"/>
      <c r="F101" s="344"/>
      <c r="G101" s="344"/>
      <c r="H101" s="344"/>
      <c r="I101" s="344"/>
      <c r="J101" s="333"/>
    </row>
    <row r="102" spans="2:10" s="330" customFormat="1" ht="12.75">
      <c r="B102" s="205" t="s">
        <v>299</v>
      </c>
      <c r="C102" s="344"/>
      <c r="D102" s="344"/>
      <c r="E102" s="344"/>
      <c r="F102" s="344"/>
      <c r="G102" s="344"/>
      <c r="H102" s="344"/>
      <c r="I102" s="344"/>
      <c r="J102" s="333"/>
    </row>
    <row r="103" spans="2:10" s="330" customFormat="1" ht="12.75">
      <c r="B103" s="205" t="s">
        <v>300</v>
      </c>
      <c r="C103" s="344"/>
      <c r="D103" s="344"/>
      <c r="E103" s="344"/>
      <c r="F103" s="344"/>
      <c r="G103" s="344"/>
      <c r="H103" s="344"/>
      <c r="I103" s="344"/>
      <c r="J103" s="333"/>
    </row>
    <row r="104" spans="2:10" s="330" customFormat="1" ht="12.75">
      <c r="B104" s="205" t="s">
        <v>301</v>
      </c>
      <c r="C104" s="344"/>
      <c r="D104" s="344"/>
      <c r="E104" s="344"/>
      <c r="F104" s="344"/>
      <c r="G104" s="344"/>
      <c r="H104" s="344"/>
      <c r="I104" s="344"/>
      <c r="J104" s="333"/>
    </row>
    <row r="105" spans="2:10" s="330" customFormat="1" ht="12.75">
      <c r="B105" s="205" t="s">
        <v>294</v>
      </c>
      <c r="C105" s="344"/>
      <c r="D105" s="344"/>
      <c r="E105" s="344"/>
      <c r="F105" s="344"/>
      <c r="G105" s="344"/>
      <c r="H105" s="344"/>
      <c r="I105" s="344"/>
      <c r="J105" s="333"/>
    </row>
    <row r="106" spans="2:10" s="330" customFormat="1" ht="12.75">
      <c r="B106" s="205"/>
      <c r="C106" s="344"/>
      <c r="D106" s="344"/>
      <c r="E106" s="344"/>
      <c r="F106" s="344"/>
      <c r="G106" s="344"/>
      <c r="H106" s="344"/>
      <c r="I106" s="344"/>
      <c r="J106" s="333"/>
    </row>
    <row r="107" s="330" customFormat="1" ht="12.75">
      <c r="B107" s="330" t="s">
        <v>172</v>
      </c>
    </row>
    <row r="108" spans="2:8" s="330" customFormat="1" ht="39.75" thickBot="1">
      <c r="B108" s="337" t="s">
        <v>392</v>
      </c>
      <c r="C108" s="337" t="s">
        <v>393</v>
      </c>
      <c r="D108" s="337" t="s">
        <v>129</v>
      </c>
      <c r="E108" s="333"/>
      <c r="F108" s="333"/>
      <c r="G108" s="333"/>
      <c r="H108" s="339"/>
    </row>
    <row r="109" spans="1:8" s="330" customFormat="1" ht="39.75" thickBot="1">
      <c r="A109" s="340" t="s">
        <v>130</v>
      </c>
      <c r="B109" s="341"/>
      <c r="C109" s="341"/>
      <c r="D109" s="342">
        <f>SUM(B109:C109)</f>
        <v>0</v>
      </c>
      <c r="E109" s="333"/>
      <c r="F109" s="333"/>
      <c r="G109" s="333"/>
      <c r="H109" s="339"/>
    </row>
    <row r="110" spans="1:9" s="330" customFormat="1" ht="12.75">
      <c r="A110" s="343"/>
      <c r="B110" s="333" t="s">
        <v>131</v>
      </c>
      <c r="C110" s="333"/>
      <c r="D110" s="333"/>
      <c r="E110" s="333"/>
      <c r="F110" s="333"/>
      <c r="G110" s="333"/>
      <c r="H110" s="333"/>
      <c r="I110" s="339"/>
    </row>
    <row r="111" spans="1:9" s="330" customFormat="1" ht="12.75">
      <c r="A111" s="343"/>
      <c r="B111" s="204" t="s">
        <v>302</v>
      </c>
      <c r="C111" s="333"/>
      <c r="D111" s="333"/>
      <c r="E111" s="333"/>
      <c r="F111" s="333"/>
      <c r="G111" s="333"/>
      <c r="H111" s="333"/>
      <c r="I111" s="339"/>
    </row>
    <row r="112" spans="1:9" s="330" customFormat="1" ht="12.75">
      <c r="A112" s="343"/>
      <c r="B112" s="204" t="s">
        <v>303</v>
      </c>
      <c r="C112" s="333"/>
      <c r="D112" s="333"/>
      <c r="E112" s="333"/>
      <c r="F112" s="333"/>
      <c r="G112" s="333"/>
      <c r="H112" s="333"/>
      <c r="I112" s="339"/>
    </row>
    <row r="113" s="330" customFormat="1" ht="12.75"/>
    <row r="114" spans="1:3" s="336" customFormat="1" ht="12.75">
      <c r="A114" s="330"/>
      <c r="B114" s="330" t="s">
        <v>175</v>
      </c>
      <c r="C114" s="330"/>
    </row>
    <row r="115" spans="1:5" s="336" customFormat="1" ht="39.75" thickBot="1">
      <c r="A115" s="330"/>
      <c r="B115" s="355" t="s">
        <v>295</v>
      </c>
      <c r="C115" s="340" t="s">
        <v>291</v>
      </c>
      <c r="D115" s="452" t="s">
        <v>176</v>
      </c>
      <c r="E115" s="337" t="s">
        <v>129</v>
      </c>
    </row>
    <row r="116" spans="1:5" s="336" customFormat="1" ht="39.75" thickBot="1">
      <c r="A116" s="356" t="s">
        <v>130</v>
      </c>
      <c r="B116" s="357"/>
      <c r="C116" s="358"/>
      <c r="D116" s="453"/>
      <c r="E116" s="342">
        <f>SUM(B116:D116)</f>
        <v>0</v>
      </c>
    </row>
    <row r="117" spans="1:3" s="336" customFormat="1" ht="12.75">
      <c r="A117" s="343"/>
      <c r="B117" s="333" t="s">
        <v>131</v>
      </c>
      <c r="C117" s="333"/>
    </row>
    <row r="118" spans="1:9" s="330" customFormat="1" ht="12.75">
      <c r="A118" s="343"/>
      <c r="B118" s="204" t="s">
        <v>304</v>
      </c>
      <c r="C118" s="333"/>
      <c r="D118" s="333"/>
      <c r="E118" s="333"/>
      <c r="F118" s="333"/>
      <c r="G118" s="333"/>
      <c r="H118" s="333"/>
      <c r="I118" s="339"/>
    </row>
    <row r="119" spans="1:3" s="336" customFormat="1" ht="12.75">
      <c r="A119" s="343"/>
      <c r="B119" s="204" t="s">
        <v>305</v>
      </c>
      <c r="C119" s="333"/>
    </row>
    <row r="120" s="336" customFormat="1" ht="12.75"/>
    <row r="122" spans="1:3" s="426" customFormat="1" ht="12.75">
      <c r="A122" s="425"/>
      <c r="B122" s="425" t="s">
        <v>313</v>
      </c>
      <c r="C122" s="425"/>
    </row>
    <row r="123" spans="1:3" s="426" customFormat="1" ht="97.5" customHeight="1" thickBot="1">
      <c r="A123" s="425"/>
      <c r="B123" s="430" t="s">
        <v>314</v>
      </c>
      <c r="C123" s="427" t="s">
        <v>129</v>
      </c>
    </row>
    <row r="124" spans="1:3" s="426" customFormat="1" ht="39.75" thickBot="1">
      <c r="A124" s="431" t="s">
        <v>130</v>
      </c>
      <c r="B124" s="432"/>
      <c r="C124" s="428">
        <f>SUM(B124:B124)</f>
        <v>0</v>
      </c>
    </row>
    <row r="125" spans="1:3" s="426" customFormat="1" ht="12.75">
      <c r="A125" s="332"/>
      <c r="B125" s="429" t="s">
        <v>131</v>
      </c>
      <c r="C125" s="429"/>
    </row>
    <row r="126" s="426" customFormat="1" ht="12.75">
      <c r="B126" s="426" t="s">
        <v>315</v>
      </c>
    </row>
  </sheetData>
  <sheetProtection/>
  <mergeCells count="3">
    <mergeCell ref="F12:G12"/>
    <mergeCell ref="F16:G16"/>
    <mergeCell ref="B72:F72"/>
  </mergeCells>
  <printOptions/>
  <pageMargins left="0.39" right="0.24" top="0.37" bottom="0.36" header="0.27" footer="0.2"/>
  <pageSetup fitToHeight="4" horizontalDpi="600" verticalDpi="600" orientation="landscape" paperSize="9" scale="69" r:id="rId2"/>
  <rowBreaks count="3" manualBreakCount="3">
    <brk id="23" max="255" man="1"/>
    <brk id="65" max="255" man="1"/>
    <brk id="106" max="255" man="1"/>
  </rowBreaks>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O125"/>
  <sheetViews>
    <sheetView view="pageBreakPreview" zoomScale="85" zoomScaleSheetLayoutView="85" zoomScalePageLayoutView="0" workbookViewId="0" topLeftCell="A109">
      <selection activeCell="E115" sqref="E115"/>
    </sheetView>
  </sheetViews>
  <sheetFormatPr defaultColWidth="9.00390625" defaultRowHeight="13.5"/>
  <cols>
    <col min="1" max="1" width="3.75390625" style="300" customWidth="1"/>
    <col min="2" max="7" width="14.375" style="300" customWidth="1"/>
    <col min="8" max="8" width="17.00390625" style="300" customWidth="1"/>
    <col min="9" max="14" width="14.375" style="300" customWidth="1"/>
    <col min="15" max="16384" width="9.00390625" style="300" customWidth="1"/>
  </cols>
  <sheetData>
    <row r="1" spans="1:14" s="294" customFormat="1" ht="14.25">
      <c r="A1" s="294" t="s">
        <v>177</v>
      </c>
      <c r="I1" s="295" t="s">
        <v>21</v>
      </c>
      <c r="J1" s="295"/>
      <c r="L1" s="359" t="s">
        <v>178</v>
      </c>
      <c r="M1" s="297"/>
      <c r="N1" s="297"/>
    </row>
    <row r="2" spans="1:14" s="294" customFormat="1" ht="14.25">
      <c r="A2" s="296" t="s">
        <v>107</v>
      </c>
      <c r="L2" s="359"/>
      <c r="M2" s="297"/>
      <c r="N2" s="297"/>
    </row>
    <row r="3" spans="1:14" s="294" customFormat="1" ht="14.25">
      <c r="A3" s="296"/>
      <c r="I3" s="295" t="s">
        <v>179</v>
      </c>
      <c r="J3" s="360"/>
      <c r="L3" s="359"/>
      <c r="M3" s="295" t="s">
        <v>180</v>
      </c>
      <c r="N3" s="360"/>
    </row>
    <row r="4" spans="1:14" s="294" customFormat="1" ht="14.25">
      <c r="A4" s="296"/>
      <c r="J4" s="299"/>
      <c r="L4" s="359"/>
      <c r="M4" s="297"/>
      <c r="N4" s="297"/>
    </row>
    <row r="5" spans="1:14" s="294" customFormat="1" ht="14.25">
      <c r="A5" s="296"/>
      <c r="B5" s="295" t="s">
        <v>108</v>
      </c>
      <c r="C5" s="295"/>
      <c r="L5" s="359"/>
      <c r="M5" s="297"/>
      <c r="N5" s="297"/>
    </row>
    <row r="6" spans="1:14" s="294" customFormat="1" ht="14.25">
      <c r="A6" s="296"/>
      <c r="B6" s="297"/>
      <c r="C6" s="297"/>
      <c r="I6" s="297"/>
      <c r="J6" s="298"/>
      <c r="L6" s="359"/>
      <c r="M6" s="297"/>
      <c r="N6" s="297"/>
    </row>
    <row r="7" spans="10:14" ht="15" thickBot="1">
      <c r="J7" s="299" t="s">
        <v>0</v>
      </c>
      <c r="L7" s="361"/>
      <c r="M7" s="320"/>
      <c r="N7" s="299" t="s">
        <v>0</v>
      </c>
    </row>
    <row r="8" spans="2:14" ht="84" customHeight="1">
      <c r="B8" s="301" t="s">
        <v>109</v>
      </c>
      <c r="C8" s="302" t="s">
        <v>366</v>
      </c>
      <c r="D8" s="301" t="s">
        <v>110</v>
      </c>
      <c r="E8" s="303" t="s">
        <v>367</v>
      </c>
      <c r="F8" s="304"/>
      <c r="G8" s="305"/>
      <c r="H8" s="304"/>
      <c r="I8" s="304"/>
      <c r="J8" s="304"/>
      <c r="L8" s="361"/>
      <c r="M8" s="362" t="s">
        <v>181</v>
      </c>
      <c r="N8" s="320"/>
    </row>
    <row r="9" spans="2:14" ht="19.5" customHeight="1" thickBot="1">
      <c r="B9" s="306"/>
      <c r="C9" s="307"/>
      <c r="D9" s="308">
        <f>IF(B9-C9&lt;D22,B9-C9,D22)</f>
        <v>0</v>
      </c>
      <c r="E9" s="309"/>
      <c r="F9" s="304"/>
      <c r="G9" s="304"/>
      <c r="H9" s="304"/>
      <c r="I9" s="304"/>
      <c r="J9" s="304"/>
      <c r="L9" s="361"/>
      <c r="M9" s="363"/>
      <c r="N9" s="320"/>
    </row>
    <row r="10" spans="2:14" ht="12">
      <c r="B10" s="304"/>
      <c r="C10" s="304"/>
      <c r="D10" s="304"/>
      <c r="E10" s="304"/>
      <c r="F10" s="304"/>
      <c r="G10" s="304"/>
      <c r="H10" s="304"/>
      <c r="I10" s="304"/>
      <c r="J10" s="304"/>
      <c r="L10" s="361"/>
      <c r="M10" s="364"/>
      <c r="N10" s="320"/>
    </row>
    <row r="11" spans="2:14" ht="12" thickBot="1">
      <c r="B11" s="304"/>
      <c r="C11" s="304"/>
      <c r="D11" s="304"/>
      <c r="E11" s="304"/>
      <c r="F11" s="304"/>
      <c r="G11" s="304"/>
      <c r="H11" s="304"/>
      <c r="I11" s="304"/>
      <c r="J11" s="304"/>
      <c r="L11" s="361"/>
      <c r="M11" s="365"/>
      <c r="N11" s="320"/>
    </row>
    <row r="12" spans="2:15" ht="99" customHeight="1" thickTop="1">
      <c r="B12" s="301" t="s">
        <v>111</v>
      </c>
      <c r="C12" s="301" t="s">
        <v>368</v>
      </c>
      <c r="D12" s="301" t="s">
        <v>369</v>
      </c>
      <c r="E12" s="301" t="s">
        <v>394</v>
      </c>
      <c r="F12" s="552" t="s">
        <v>395</v>
      </c>
      <c r="G12" s="553"/>
      <c r="H12" s="310" t="s">
        <v>112</v>
      </c>
      <c r="I12" s="305" t="s">
        <v>396</v>
      </c>
      <c r="J12" s="311" t="s">
        <v>113</v>
      </c>
      <c r="L12" s="361"/>
      <c r="M12" s="311" t="s">
        <v>182</v>
      </c>
      <c r="N12" s="320"/>
      <c r="O12" s="312"/>
    </row>
    <row r="13" spans="2:14" ht="18.75" customHeight="1" thickBot="1">
      <c r="B13" s="306"/>
      <c r="C13" s="306"/>
      <c r="D13" s="313"/>
      <c r="E13" s="314">
        <f>+B13-C13-D13</f>
        <v>0</v>
      </c>
      <c r="F13" s="309"/>
      <c r="G13" s="309"/>
      <c r="H13" s="315" t="e">
        <f>IF(E13&gt;=E17,(E19+(E13-E19)*I22/H22+D13),E13+D13)</f>
        <v>#DIV/0!</v>
      </c>
      <c r="I13" s="316"/>
      <c r="J13" s="317" t="e">
        <f>IF(D9+H13&gt;D22+E22,D22+E22,D9+H13)</f>
        <v>#DIV/0!</v>
      </c>
      <c r="L13" s="361"/>
      <c r="M13" s="317" t="e">
        <f>+J13*M9</f>
        <v>#DIV/0!</v>
      </c>
      <c r="N13" s="320"/>
    </row>
    <row r="14" spans="2:14" ht="12">
      <c r="B14" s="304"/>
      <c r="C14" s="304"/>
      <c r="D14" s="304"/>
      <c r="E14" s="304"/>
      <c r="F14" s="304"/>
      <c r="G14" s="304"/>
      <c r="H14" s="304"/>
      <c r="I14" s="304"/>
      <c r="J14" s="304"/>
      <c r="L14" s="361"/>
      <c r="M14" s="320"/>
      <c r="N14" s="320"/>
    </row>
    <row r="15" spans="2:14" ht="12.75">
      <c r="B15" s="304"/>
      <c r="C15" s="304"/>
      <c r="D15" s="304"/>
      <c r="E15" s="304"/>
      <c r="F15" s="304"/>
      <c r="G15" s="318"/>
      <c r="H15" s="304"/>
      <c r="I15" s="304"/>
      <c r="J15" s="319"/>
      <c r="K15" s="320"/>
      <c r="L15" s="361"/>
      <c r="M15" s="320"/>
      <c r="N15" s="320"/>
    </row>
    <row r="16" spans="2:14" ht="96" customHeight="1">
      <c r="B16" s="304"/>
      <c r="C16" s="304"/>
      <c r="D16" s="301" t="s">
        <v>114</v>
      </c>
      <c r="E16" s="301" t="s">
        <v>397</v>
      </c>
      <c r="F16" s="554" t="s">
        <v>398</v>
      </c>
      <c r="G16" s="555"/>
      <c r="H16" s="318"/>
      <c r="I16" s="304"/>
      <c r="J16" s="304"/>
      <c r="K16" s="320"/>
      <c r="L16" s="361"/>
      <c r="M16" s="320"/>
      <c r="N16" s="320"/>
    </row>
    <row r="17" spans="2:14" ht="26.25" customHeight="1">
      <c r="B17" s="304"/>
      <c r="C17" s="304"/>
      <c r="D17" s="306"/>
      <c r="E17" s="308">
        <f>+D17-D9-D13</f>
        <v>0</v>
      </c>
      <c r="F17" s="309"/>
      <c r="G17" s="304"/>
      <c r="H17" s="318"/>
      <c r="I17" s="304"/>
      <c r="J17" s="304"/>
      <c r="K17" s="320"/>
      <c r="L17" s="361"/>
      <c r="M17" s="320"/>
      <c r="N17" s="320"/>
    </row>
    <row r="18" spans="4:14" ht="57.75" customHeight="1">
      <c r="D18" s="321" t="s">
        <v>115</v>
      </c>
      <c r="E18" s="322" t="s">
        <v>116</v>
      </c>
      <c r="G18" s="318"/>
      <c r="J18" s="320"/>
      <c r="L18" s="361"/>
      <c r="M18" s="320"/>
      <c r="N18" s="320"/>
    </row>
    <row r="19" spans="5:12" s="320" customFormat="1" ht="12.75">
      <c r="E19" s="323">
        <f>IF(E17&gt;0,E17,0)</f>
        <v>0</v>
      </c>
      <c r="G19" s="318"/>
      <c r="L19" s="361"/>
    </row>
    <row r="20" spans="2:14" ht="12.75">
      <c r="B20" s="300" t="s">
        <v>117</v>
      </c>
      <c r="E20" s="318"/>
      <c r="L20" s="361"/>
      <c r="M20" s="320"/>
      <c r="N20" s="320"/>
    </row>
    <row r="21" spans="2:14" ht="48">
      <c r="B21" s="324" t="s">
        <v>118</v>
      </c>
      <c r="C21" s="324" t="s">
        <v>119</v>
      </c>
      <c r="D21" s="324" t="s">
        <v>120</v>
      </c>
      <c r="E21" s="202" t="s">
        <v>121</v>
      </c>
      <c r="F21" s="202" t="s">
        <v>122</v>
      </c>
      <c r="G21" s="202" t="s">
        <v>399</v>
      </c>
      <c r="H21" s="301" t="s">
        <v>400</v>
      </c>
      <c r="I21" s="203" t="s">
        <v>401</v>
      </c>
      <c r="L21" s="361"/>
      <c r="M21" s="320"/>
      <c r="N21" s="320"/>
    </row>
    <row r="22" spans="2:14" ht="53.25" customHeight="1">
      <c r="B22" s="325"/>
      <c r="C22" s="325"/>
      <c r="D22" s="325"/>
      <c r="E22" s="306"/>
      <c r="F22" s="306"/>
      <c r="G22" s="306"/>
      <c r="H22" s="326">
        <f>IF(E17&lt;0,B22-C22+D22-D17+E17-G22,B22-C22+D22-D17-G22)</f>
        <v>0</v>
      </c>
      <c r="I22" s="326">
        <f>IF(E17&lt;0,D22+E22-F22-D17+E17,D22+E22-F22-D17)</f>
        <v>0</v>
      </c>
      <c r="L22" s="361"/>
      <c r="M22" s="320"/>
      <c r="N22" s="320"/>
    </row>
    <row r="23" spans="2:14" ht="73.5" customHeight="1">
      <c r="B23" s="327"/>
      <c r="C23" s="327"/>
      <c r="D23" s="327"/>
      <c r="E23" s="309"/>
      <c r="F23" s="328" t="s">
        <v>402</v>
      </c>
      <c r="G23" s="328" t="s">
        <v>403</v>
      </c>
      <c r="H23" s="329" t="s">
        <v>123</v>
      </c>
      <c r="I23" s="329" t="s">
        <v>124</v>
      </c>
      <c r="L23" s="361"/>
      <c r="M23" s="320"/>
      <c r="N23" s="320"/>
    </row>
    <row r="24" spans="5:14" ht="12.75">
      <c r="E24" s="318"/>
      <c r="L24" s="361"/>
      <c r="M24" s="320"/>
      <c r="N24" s="320"/>
    </row>
    <row r="25" spans="1:9" s="330" customFormat="1" ht="17.25" customHeight="1">
      <c r="A25" s="330" t="s">
        <v>183</v>
      </c>
      <c r="B25" s="331"/>
      <c r="C25" s="318"/>
      <c r="D25" s="332"/>
      <c r="E25" s="333"/>
      <c r="F25" s="333"/>
      <c r="G25" s="332"/>
      <c r="H25" s="332"/>
      <c r="I25" s="332"/>
    </row>
    <row r="26" spans="1:14" s="330" customFormat="1" ht="12.75">
      <c r="A26" s="330" t="s">
        <v>404</v>
      </c>
      <c r="B26" s="331"/>
      <c r="C26" s="332"/>
      <c r="D26" s="334"/>
      <c r="E26" s="332"/>
      <c r="F26" s="332"/>
      <c r="G26" s="332"/>
      <c r="N26" s="335" t="s">
        <v>0</v>
      </c>
    </row>
    <row r="27" spans="1:13" ht="12.75">
      <c r="A27" s="336" t="s">
        <v>126</v>
      </c>
      <c r="B27" s="336"/>
      <c r="C27" s="336"/>
      <c r="D27" s="336"/>
      <c r="E27" s="336"/>
      <c r="F27" s="336"/>
      <c r="G27" s="336"/>
      <c r="H27" s="336"/>
      <c r="I27" s="336"/>
      <c r="J27" s="336"/>
      <c r="K27" s="336"/>
      <c r="L27" s="336"/>
      <c r="M27" s="336"/>
    </row>
    <row r="28" spans="1:13" ht="12.75">
      <c r="A28" s="336"/>
      <c r="B28" s="336"/>
      <c r="C28" s="336"/>
      <c r="D28" s="336"/>
      <c r="E28" s="336"/>
      <c r="F28" s="336"/>
      <c r="G28" s="336"/>
      <c r="H28" s="336"/>
      <c r="I28" s="336"/>
      <c r="J28" s="336"/>
      <c r="K28" s="336"/>
      <c r="L28" s="336"/>
      <c r="M28" s="336"/>
    </row>
    <row r="29" s="330" customFormat="1" ht="12.75">
      <c r="B29" s="205" t="s">
        <v>405</v>
      </c>
    </row>
    <row r="30" spans="2:8" s="330" customFormat="1" ht="66" thickBot="1">
      <c r="B30" s="337" t="s">
        <v>406</v>
      </c>
      <c r="C30" s="337" t="s">
        <v>127</v>
      </c>
      <c r="D30" s="337" t="s">
        <v>128</v>
      </c>
      <c r="E30" s="337" t="s">
        <v>407</v>
      </c>
      <c r="F30" s="337" t="s">
        <v>311</v>
      </c>
      <c r="G30" s="338" t="s">
        <v>129</v>
      </c>
      <c r="H30" s="339"/>
    </row>
    <row r="31" spans="1:8" s="330" customFormat="1" ht="39.75" thickBot="1">
      <c r="A31" s="340" t="s">
        <v>130</v>
      </c>
      <c r="B31" s="341"/>
      <c r="C31" s="341"/>
      <c r="D31" s="341"/>
      <c r="E31" s="341"/>
      <c r="F31" s="341"/>
      <c r="G31" s="342">
        <f>SUM(B31:E31)</f>
        <v>0</v>
      </c>
      <c r="H31" s="339"/>
    </row>
    <row r="32" spans="1:9" s="330" customFormat="1" ht="12.75">
      <c r="A32" s="343"/>
      <c r="B32" s="333" t="s">
        <v>131</v>
      </c>
      <c r="C32" s="333"/>
      <c r="D32" s="333"/>
      <c r="E32" s="333"/>
      <c r="F32" s="333"/>
      <c r="G32" s="333"/>
      <c r="H32" s="333"/>
      <c r="I32" s="339"/>
    </row>
    <row r="33" spans="1:9" s="330" customFormat="1" ht="12.75">
      <c r="A33" s="343"/>
      <c r="B33" s="204" t="s">
        <v>132</v>
      </c>
      <c r="C33" s="333"/>
      <c r="D33" s="333"/>
      <c r="E33" s="333"/>
      <c r="F33" s="333"/>
      <c r="G33" s="333"/>
      <c r="H33" s="333"/>
      <c r="I33" s="339"/>
    </row>
    <row r="34" spans="1:9" s="330" customFormat="1" ht="12.75">
      <c r="A34" s="343"/>
      <c r="B34" s="204" t="s">
        <v>133</v>
      </c>
      <c r="C34" s="333"/>
      <c r="D34" s="333"/>
      <c r="E34" s="333"/>
      <c r="F34" s="333"/>
      <c r="G34" s="333"/>
      <c r="H34" s="333"/>
      <c r="I34" s="339"/>
    </row>
    <row r="35" spans="1:9" s="330" customFormat="1" ht="12.75">
      <c r="A35" s="343"/>
      <c r="B35" s="204" t="s">
        <v>134</v>
      </c>
      <c r="C35" s="333"/>
      <c r="D35" s="333"/>
      <c r="E35" s="333"/>
      <c r="F35" s="333"/>
      <c r="G35" s="333"/>
      <c r="H35" s="333"/>
      <c r="I35" s="339"/>
    </row>
    <row r="36" spans="1:9" s="330" customFormat="1" ht="12.75">
      <c r="A36" s="343"/>
      <c r="B36" s="204" t="s">
        <v>135</v>
      </c>
      <c r="C36" s="333"/>
      <c r="D36" s="333"/>
      <c r="E36" s="333"/>
      <c r="F36" s="333"/>
      <c r="G36" s="333"/>
      <c r="H36" s="333"/>
      <c r="I36" s="339"/>
    </row>
    <row r="37" spans="1:9" s="330" customFormat="1" ht="12.75">
      <c r="A37" s="343"/>
      <c r="B37" s="204"/>
      <c r="C37" s="333"/>
      <c r="D37" s="333"/>
      <c r="E37" s="333"/>
      <c r="F37" s="333"/>
      <c r="G37" s="333"/>
      <c r="H37" s="333"/>
      <c r="I37" s="339"/>
    </row>
    <row r="38" s="330" customFormat="1" ht="12.75">
      <c r="B38" s="330" t="s">
        <v>136</v>
      </c>
    </row>
    <row r="39" spans="2:8" s="330" customFormat="1" ht="39.75" thickBot="1">
      <c r="B39" s="337" t="s">
        <v>408</v>
      </c>
      <c r="C39" s="337" t="s">
        <v>129</v>
      </c>
      <c r="D39" s="333"/>
      <c r="E39" s="333"/>
      <c r="F39" s="333"/>
      <c r="G39" s="333"/>
      <c r="H39" s="339"/>
    </row>
    <row r="40" spans="1:8" s="330" customFormat="1" ht="39.75" thickBot="1">
      <c r="A40" s="340" t="s">
        <v>130</v>
      </c>
      <c r="B40" s="341"/>
      <c r="C40" s="342">
        <f>SUM(B40)</f>
        <v>0</v>
      </c>
      <c r="D40" s="333"/>
      <c r="E40" s="344"/>
      <c r="F40" s="333"/>
      <c r="G40" s="333"/>
      <c r="H40" s="339"/>
    </row>
    <row r="41" spans="1:9" s="330" customFormat="1" ht="12.75">
      <c r="A41" s="343"/>
      <c r="B41" s="333" t="s">
        <v>131</v>
      </c>
      <c r="C41" s="333"/>
      <c r="D41" s="333"/>
      <c r="E41" s="333"/>
      <c r="F41" s="333"/>
      <c r="G41" s="333"/>
      <c r="H41" s="333"/>
      <c r="I41" s="339"/>
    </row>
    <row r="42" spans="1:9" s="330" customFormat="1" ht="12.75">
      <c r="A42" s="343"/>
      <c r="B42" s="204" t="s">
        <v>137</v>
      </c>
      <c r="C42" s="333"/>
      <c r="D42" s="333"/>
      <c r="E42" s="333"/>
      <c r="F42" s="333"/>
      <c r="G42" s="333"/>
      <c r="H42" s="333"/>
      <c r="I42" s="339"/>
    </row>
    <row r="43" spans="1:12" ht="12.75">
      <c r="A43" s="336"/>
      <c r="B43" s="336"/>
      <c r="C43" s="336"/>
      <c r="D43" s="336"/>
      <c r="E43" s="336"/>
      <c r="F43" s="336"/>
      <c r="G43" s="336"/>
      <c r="H43" s="336"/>
      <c r="I43" s="336"/>
      <c r="J43" s="336"/>
      <c r="K43" s="336"/>
      <c r="L43" s="336"/>
    </row>
    <row r="44" s="330" customFormat="1" ht="12.75">
      <c r="B44" s="330" t="s">
        <v>138</v>
      </c>
    </row>
    <row r="45" spans="2:8" s="330" customFormat="1" ht="27" thickBot="1">
      <c r="B45" s="337" t="s">
        <v>139</v>
      </c>
      <c r="C45" s="337" t="s">
        <v>129</v>
      </c>
      <c r="D45" s="333"/>
      <c r="E45" s="333"/>
      <c r="F45" s="333"/>
      <c r="G45" s="333"/>
      <c r="H45" s="339"/>
    </row>
    <row r="46" spans="1:8" s="330" customFormat="1" ht="39.75" thickBot="1">
      <c r="A46" s="340" t="s">
        <v>130</v>
      </c>
      <c r="B46" s="341"/>
      <c r="C46" s="342">
        <f>SUM(B46)</f>
        <v>0</v>
      </c>
      <c r="D46" s="333"/>
      <c r="E46" s="344"/>
      <c r="F46" s="333"/>
      <c r="G46" s="333"/>
      <c r="H46" s="339"/>
    </row>
    <row r="47" spans="1:9" s="330" customFormat="1" ht="12.75">
      <c r="A47" s="343"/>
      <c r="B47" s="333" t="s">
        <v>131</v>
      </c>
      <c r="C47" s="333"/>
      <c r="D47" s="333"/>
      <c r="E47" s="333"/>
      <c r="F47" s="333"/>
      <c r="G47" s="333"/>
      <c r="H47" s="333"/>
      <c r="I47" s="339"/>
    </row>
    <row r="48" spans="1:9" s="330" customFormat="1" ht="12.75">
      <c r="A48" s="343"/>
      <c r="B48" s="204" t="s">
        <v>140</v>
      </c>
      <c r="C48" s="333"/>
      <c r="D48" s="333"/>
      <c r="E48" s="333"/>
      <c r="F48" s="333"/>
      <c r="G48" s="333"/>
      <c r="H48" s="333"/>
      <c r="I48" s="339"/>
    </row>
    <row r="49" spans="1:9" s="330" customFormat="1" ht="12.75">
      <c r="A49" s="343"/>
      <c r="B49" s="204" t="s">
        <v>279</v>
      </c>
      <c r="C49" s="333"/>
      <c r="D49" s="333"/>
      <c r="E49" s="333"/>
      <c r="F49" s="333"/>
      <c r="G49" s="333"/>
      <c r="H49" s="333"/>
      <c r="I49" s="339"/>
    </row>
    <row r="50" spans="1:12" ht="12.75">
      <c r="A50" s="336"/>
      <c r="B50" s="336"/>
      <c r="C50" s="336"/>
      <c r="D50" s="336"/>
      <c r="E50" s="336"/>
      <c r="F50" s="336"/>
      <c r="G50" s="336"/>
      <c r="H50" s="336"/>
      <c r="I50" s="336"/>
      <c r="J50" s="336"/>
      <c r="K50" s="336"/>
      <c r="L50" s="336"/>
    </row>
    <row r="51" s="330" customFormat="1" ht="12.75">
      <c r="B51" s="330" t="s">
        <v>141</v>
      </c>
    </row>
    <row r="52" spans="2:8" s="330" customFormat="1" ht="53.25" thickBot="1">
      <c r="B52" s="337" t="s">
        <v>280</v>
      </c>
      <c r="C52" s="337" t="s">
        <v>281</v>
      </c>
      <c r="D52" s="337" t="s">
        <v>282</v>
      </c>
      <c r="E52" s="337" t="s">
        <v>129</v>
      </c>
      <c r="F52" s="333"/>
      <c r="G52" s="333"/>
      <c r="H52" s="339"/>
    </row>
    <row r="53" spans="1:8" s="330" customFormat="1" ht="39.75" thickBot="1">
      <c r="A53" s="340" t="s">
        <v>130</v>
      </c>
      <c r="B53" s="341"/>
      <c r="C53" s="341"/>
      <c r="D53" s="341"/>
      <c r="E53" s="342">
        <f>SUM(B53:D53)</f>
        <v>0</v>
      </c>
      <c r="F53" s="333"/>
      <c r="G53" s="333"/>
      <c r="H53" s="339"/>
    </row>
    <row r="54" spans="1:9" s="330" customFormat="1" ht="12.75">
      <c r="A54" s="343"/>
      <c r="B54" s="333" t="s">
        <v>131</v>
      </c>
      <c r="C54" s="333"/>
      <c r="D54" s="333"/>
      <c r="E54" s="333"/>
      <c r="F54" s="333"/>
      <c r="G54" s="333"/>
      <c r="H54" s="333"/>
      <c r="I54" s="339"/>
    </row>
    <row r="55" spans="1:9" s="330" customFormat="1" ht="12.75">
      <c r="A55" s="343"/>
      <c r="B55" s="204" t="s">
        <v>297</v>
      </c>
      <c r="C55" s="333"/>
      <c r="D55" s="333"/>
      <c r="E55" s="333"/>
      <c r="F55" s="333"/>
      <c r="G55" s="333"/>
      <c r="H55" s="333"/>
      <c r="I55" s="339"/>
    </row>
    <row r="56" spans="1:9" s="330" customFormat="1" ht="12.75">
      <c r="A56" s="343"/>
      <c r="B56" s="204" t="s">
        <v>142</v>
      </c>
      <c r="C56" s="333"/>
      <c r="D56" s="333"/>
      <c r="E56" s="333"/>
      <c r="F56" s="333"/>
      <c r="G56" s="333"/>
      <c r="H56" s="333"/>
      <c r="I56" s="339"/>
    </row>
    <row r="57" spans="1:9" s="330" customFormat="1" ht="12.75">
      <c r="A57" s="343"/>
      <c r="B57" s="204" t="s">
        <v>143</v>
      </c>
      <c r="C57" s="333"/>
      <c r="D57" s="333"/>
      <c r="E57" s="333"/>
      <c r="F57" s="333"/>
      <c r="G57" s="333"/>
      <c r="H57" s="333"/>
      <c r="I57" s="339"/>
    </row>
    <row r="58" spans="1:13" ht="12.75">
      <c r="A58" s="336"/>
      <c r="B58" s="336"/>
      <c r="C58" s="336"/>
      <c r="D58" s="336"/>
      <c r="E58" s="336"/>
      <c r="F58" s="336"/>
      <c r="G58" s="336"/>
      <c r="H58" s="336"/>
      <c r="I58" s="336"/>
      <c r="J58" s="336"/>
      <c r="K58" s="336"/>
      <c r="L58" s="336"/>
      <c r="M58" s="336"/>
    </row>
    <row r="59" s="330" customFormat="1" ht="12.75">
      <c r="B59" s="330" t="s">
        <v>144</v>
      </c>
    </row>
    <row r="60" spans="2:8" s="330" customFormat="1" ht="39.75" thickBot="1">
      <c r="B60" s="337" t="s">
        <v>145</v>
      </c>
      <c r="C60" s="337" t="s">
        <v>129</v>
      </c>
      <c r="D60" s="333"/>
      <c r="E60" s="333"/>
      <c r="F60" s="333"/>
      <c r="G60" s="333"/>
      <c r="H60" s="339"/>
    </row>
    <row r="61" spans="1:8" s="330" customFormat="1" ht="39.75" thickBot="1">
      <c r="A61" s="340" t="s">
        <v>130</v>
      </c>
      <c r="B61" s="341"/>
      <c r="C61" s="342">
        <f>SUM(B61)</f>
        <v>0</v>
      </c>
      <c r="D61" s="333"/>
      <c r="E61" s="344"/>
      <c r="F61" s="333"/>
      <c r="G61" s="333"/>
      <c r="H61" s="339"/>
    </row>
    <row r="62" spans="1:9" s="330" customFormat="1" ht="12.75">
      <c r="A62" s="343"/>
      <c r="B62" s="333" t="s">
        <v>131</v>
      </c>
      <c r="C62" s="333"/>
      <c r="D62" s="333"/>
      <c r="E62" s="333"/>
      <c r="F62" s="333"/>
      <c r="G62" s="333"/>
      <c r="H62" s="333"/>
      <c r="I62" s="339"/>
    </row>
    <row r="63" s="330" customFormat="1" ht="12" customHeight="1">
      <c r="B63" s="330" t="s">
        <v>146</v>
      </c>
    </row>
    <row r="64" s="330" customFormat="1" ht="12" customHeight="1"/>
    <row r="65" s="330" customFormat="1" ht="12.75">
      <c r="B65" s="330" t="s">
        <v>147</v>
      </c>
    </row>
    <row r="66" spans="2:7" s="330" customFormat="1" ht="39.75" thickBot="1">
      <c r="B66" s="337" t="s">
        <v>283</v>
      </c>
      <c r="C66" s="338" t="s">
        <v>148</v>
      </c>
      <c r="D66" s="337" t="s">
        <v>284</v>
      </c>
      <c r="E66" s="337" t="s">
        <v>129</v>
      </c>
      <c r="F66" s="333"/>
      <c r="G66" s="339"/>
    </row>
    <row r="67" spans="1:7" s="330" customFormat="1" ht="39.75" thickBot="1">
      <c r="A67" s="340" t="s">
        <v>130</v>
      </c>
      <c r="B67" s="345"/>
      <c r="C67" s="346"/>
      <c r="D67" s="346"/>
      <c r="E67" s="342">
        <f>SUM(B67:D67)</f>
        <v>0</v>
      </c>
      <c r="F67" s="333"/>
      <c r="G67" s="339"/>
    </row>
    <row r="68" spans="1:9" s="330" customFormat="1" ht="12.75">
      <c r="A68" s="343"/>
      <c r="B68" s="333" t="s">
        <v>131</v>
      </c>
      <c r="C68" s="333"/>
      <c r="D68" s="333"/>
      <c r="E68" s="333"/>
      <c r="F68" s="333"/>
      <c r="G68" s="333"/>
      <c r="H68" s="333"/>
      <c r="I68" s="339"/>
    </row>
    <row r="69" spans="1:9" s="330" customFormat="1" ht="12.75">
      <c r="A69" s="343"/>
      <c r="B69" s="204" t="s">
        <v>298</v>
      </c>
      <c r="C69" s="333"/>
      <c r="D69" s="333"/>
      <c r="E69" s="333"/>
      <c r="F69" s="333"/>
      <c r="G69" s="333"/>
      <c r="H69" s="333"/>
      <c r="I69" s="339"/>
    </row>
    <row r="70" spans="1:9" s="330" customFormat="1" ht="12.75">
      <c r="A70" s="343"/>
      <c r="B70" s="204" t="s">
        <v>290</v>
      </c>
      <c r="C70" s="333"/>
      <c r="D70" s="333"/>
      <c r="E70" s="333"/>
      <c r="F70" s="333"/>
      <c r="G70" s="333"/>
      <c r="H70" s="333"/>
      <c r="I70" s="339"/>
    </row>
    <row r="71" spans="1:9" s="330" customFormat="1" ht="12.75">
      <c r="A71" s="343"/>
      <c r="B71" s="556" t="s">
        <v>278</v>
      </c>
      <c r="C71" s="557"/>
      <c r="D71" s="557"/>
      <c r="E71" s="557"/>
      <c r="F71" s="557"/>
      <c r="G71" s="333"/>
      <c r="H71" s="333"/>
      <c r="I71" s="339"/>
    </row>
    <row r="72" spans="1:9" s="330" customFormat="1" ht="12.75">
      <c r="A72" s="343"/>
      <c r="B72" s="333"/>
      <c r="C72" s="333"/>
      <c r="D72" s="333"/>
      <c r="E72" s="333"/>
      <c r="F72" s="333"/>
      <c r="G72" s="333"/>
      <c r="H72" s="333"/>
      <c r="I72" s="339"/>
    </row>
    <row r="73" s="330" customFormat="1" ht="12.75">
      <c r="B73" s="330" t="s">
        <v>149</v>
      </c>
    </row>
    <row r="74" spans="2:9" s="330" customFormat="1" ht="53.25" thickBot="1">
      <c r="B74" s="337" t="s">
        <v>285</v>
      </c>
      <c r="C74" s="337" t="s">
        <v>150</v>
      </c>
      <c r="D74" s="337" t="s">
        <v>286</v>
      </c>
      <c r="E74" s="337" t="s">
        <v>129</v>
      </c>
      <c r="F74" s="333"/>
      <c r="G74" s="333"/>
      <c r="H74" s="333"/>
      <c r="I74" s="339"/>
    </row>
    <row r="75" spans="1:9" s="330" customFormat="1" ht="39.75" thickBot="1">
      <c r="A75" s="340" t="s">
        <v>130</v>
      </c>
      <c r="B75" s="341"/>
      <c r="C75" s="341"/>
      <c r="D75" s="341"/>
      <c r="E75" s="342">
        <f>SUM(B75:D75)</f>
        <v>0</v>
      </c>
      <c r="F75" s="333"/>
      <c r="G75" s="333"/>
      <c r="H75" s="333"/>
      <c r="I75" s="339"/>
    </row>
    <row r="76" spans="1:9" s="330" customFormat="1" ht="12.75">
      <c r="A76" s="343"/>
      <c r="B76" s="333" t="s">
        <v>131</v>
      </c>
      <c r="C76" s="333"/>
      <c r="D76" s="333"/>
      <c r="E76" s="333"/>
      <c r="F76" s="333"/>
      <c r="G76" s="333"/>
      <c r="H76" s="333"/>
      <c r="I76" s="339"/>
    </row>
    <row r="77" spans="1:9" s="330" customFormat="1" ht="12.75">
      <c r="A77" s="343"/>
      <c r="B77" s="204" t="s">
        <v>151</v>
      </c>
      <c r="C77" s="333"/>
      <c r="D77" s="333"/>
      <c r="E77" s="333"/>
      <c r="F77" s="333"/>
      <c r="G77" s="333"/>
      <c r="H77" s="333"/>
      <c r="I77" s="339"/>
    </row>
    <row r="78" spans="1:9" s="330" customFormat="1" ht="12.75">
      <c r="A78" s="343"/>
      <c r="B78" s="204" t="s">
        <v>152</v>
      </c>
      <c r="C78" s="333"/>
      <c r="D78" s="333"/>
      <c r="E78" s="333"/>
      <c r="F78" s="333"/>
      <c r="G78" s="333"/>
      <c r="H78" s="333"/>
      <c r="I78" s="339"/>
    </row>
    <row r="79" spans="1:9" s="330" customFormat="1" ht="12.75">
      <c r="A79" s="343"/>
      <c r="B79" s="204" t="s">
        <v>153</v>
      </c>
      <c r="C79" s="333"/>
      <c r="D79" s="333"/>
      <c r="E79" s="333"/>
      <c r="F79" s="333"/>
      <c r="G79" s="333"/>
      <c r="H79" s="333"/>
      <c r="I79" s="339"/>
    </row>
    <row r="80" spans="1:9" s="330" customFormat="1" ht="12.75">
      <c r="A80" s="343"/>
      <c r="B80" s="204"/>
      <c r="C80" s="333"/>
      <c r="D80" s="333"/>
      <c r="E80" s="333"/>
      <c r="F80" s="333"/>
      <c r="G80" s="333"/>
      <c r="H80" s="333"/>
      <c r="I80" s="339"/>
    </row>
    <row r="81" s="330" customFormat="1" ht="12.75">
      <c r="B81" s="330" t="s">
        <v>154</v>
      </c>
    </row>
    <row r="82" spans="2:8" s="330" customFormat="1" ht="27" thickBot="1">
      <c r="B82" s="337" t="s">
        <v>287</v>
      </c>
      <c r="C82" s="337" t="s">
        <v>129</v>
      </c>
      <c r="D82" s="333"/>
      <c r="E82" s="333"/>
      <c r="F82" s="333"/>
      <c r="G82" s="333"/>
      <c r="H82" s="339"/>
    </row>
    <row r="83" spans="1:8" s="330" customFormat="1" ht="39.75" thickBot="1">
      <c r="A83" s="340" t="s">
        <v>130</v>
      </c>
      <c r="B83" s="341"/>
      <c r="C83" s="342">
        <f>SUM(B83)</f>
        <v>0</v>
      </c>
      <c r="D83" s="333"/>
      <c r="E83" s="344"/>
      <c r="F83" s="333"/>
      <c r="G83" s="333"/>
      <c r="H83" s="339"/>
    </row>
    <row r="84" spans="1:9" s="330" customFormat="1" ht="12.75">
      <c r="A84" s="343"/>
      <c r="B84" s="333" t="s">
        <v>131</v>
      </c>
      <c r="C84" s="333"/>
      <c r="D84" s="333"/>
      <c r="E84" s="333"/>
      <c r="F84" s="333"/>
      <c r="G84" s="333"/>
      <c r="H84" s="333"/>
      <c r="I84" s="339"/>
    </row>
    <row r="85" spans="1:9" s="330" customFormat="1" ht="12.75">
      <c r="A85" s="343"/>
      <c r="B85" s="204" t="s">
        <v>155</v>
      </c>
      <c r="C85" s="333"/>
      <c r="D85" s="333"/>
      <c r="E85" s="333"/>
      <c r="F85" s="333"/>
      <c r="G85" s="333"/>
      <c r="H85" s="333"/>
      <c r="I85" s="339"/>
    </row>
    <row r="86" spans="1:9" s="330" customFormat="1" ht="12.75">
      <c r="A86" s="343"/>
      <c r="B86" s="204"/>
      <c r="C86" s="333"/>
      <c r="D86" s="333"/>
      <c r="E86" s="333"/>
      <c r="F86" s="333"/>
      <c r="G86" s="333"/>
      <c r="H86" s="333"/>
      <c r="I86" s="339"/>
    </row>
    <row r="87" spans="1:12" ht="12.75">
      <c r="A87" s="336"/>
      <c r="B87" s="336" t="s">
        <v>156</v>
      </c>
      <c r="C87" s="336"/>
      <c r="D87" s="336"/>
      <c r="E87" s="336"/>
      <c r="F87" s="336"/>
      <c r="G87" s="336"/>
      <c r="H87" s="336"/>
      <c r="I87" s="336"/>
      <c r="J87" s="336"/>
      <c r="K87" s="336"/>
      <c r="L87" s="336"/>
    </row>
    <row r="88" spans="1:9" ht="39">
      <c r="A88" s="347"/>
      <c r="B88" s="348" t="s">
        <v>157</v>
      </c>
      <c r="C88" s="348" t="s">
        <v>158</v>
      </c>
      <c r="D88" s="348" t="s">
        <v>159</v>
      </c>
      <c r="E88" s="348" t="s">
        <v>160</v>
      </c>
      <c r="F88" s="348" t="s">
        <v>161</v>
      </c>
      <c r="G88" s="348" t="s">
        <v>162</v>
      </c>
      <c r="H88" s="348" t="s">
        <v>163</v>
      </c>
      <c r="I88" s="348" t="s">
        <v>164</v>
      </c>
    </row>
    <row r="89" spans="1:9" ht="39">
      <c r="A89" s="348" t="s">
        <v>130</v>
      </c>
      <c r="B89" s="349"/>
      <c r="C89" s="349"/>
      <c r="D89" s="349"/>
      <c r="E89" s="349"/>
      <c r="F89" s="349"/>
      <c r="G89" s="349"/>
      <c r="H89" s="349"/>
      <c r="I89" s="349"/>
    </row>
    <row r="90" spans="1:13" ht="12.75">
      <c r="A90" s="347"/>
      <c r="B90" s="350"/>
      <c r="C90" s="350"/>
      <c r="D90" s="350"/>
      <c r="E90" s="350"/>
      <c r="F90" s="350"/>
      <c r="G90" s="350"/>
      <c r="H90" s="350"/>
      <c r="I90" s="350"/>
      <c r="J90" s="350"/>
      <c r="K90" s="350"/>
      <c r="L90" s="350"/>
      <c r="M90" s="351"/>
    </row>
    <row r="91" spans="1:13" ht="57" customHeight="1" thickBot="1">
      <c r="A91" s="347"/>
      <c r="B91" s="348" t="s">
        <v>317</v>
      </c>
      <c r="C91" s="348" t="s">
        <v>49</v>
      </c>
      <c r="D91" s="352" t="s">
        <v>129</v>
      </c>
      <c r="E91" s="350"/>
      <c r="F91" s="350"/>
      <c r="G91" s="350"/>
      <c r="H91" s="350"/>
      <c r="I91" s="350"/>
      <c r="J91" s="350"/>
      <c r="K91" s="350"/>
      <c r="L91" s="350"/>
      <c r="M91" s="351"/>
    </row>
    <row r="92" spans="1:13" ht="49.5" customHeight="1" thickBot="1">
      <c r="A92" s="347"/>
      <c r="B92" s="349"/>
      <c r="C92" s="353"/>
      <c r="D92" s="354">
        <f>B89+C89+D89+E89+F89+G89+H89+I89+B92+C92</f>
        <v>0</v>
      </c>
      <c r="E92" s="350"/>
      <c r="F92" s="350"/>
      <c r="G92" s="350"/>
      <c r="H92" s="350"/>
      <c r="I92" s="350"/>
      <c r="J92" s="350"/>
      <c r="K92" s="350"/>
      <c r="L92" s="350"/>
      <c r="M92" s="351"/>
    </row>
    <row r="93" spans="1:13" ht="12.75">
      <c r="A93" s="347"/>
      <c r="B93" s="350"/>
      <c r="C93" s="350"/>
      <c r="D93" s="350"/>
      <c r="E93" s="350"/>
      <c r="F93" s="350"/>
      <c r="G93" s="350"/>
      <c r="H93" s="350"/>
      <c r="I93" s="350"/>
      <c r="J93" s="350"/>
      <c r="K93" s="350"/>
      <c r="L93" s="350"/>
      <c r="M93" s="351"/>
    </row>
    <row r="94" spans="2:10" s="330" customFormat="1" ht="12.75">
      <c r="B94" s="205" t="s">
        <v>165</v>
      </c>
      <c r="C94" s="344"/>
      <c r="D94" s="344"/>
      <c r="E94" s="344"/>
      <c r="F94" s="344"/>
      <c r="G94" s="344"/>
      <c r="H94" s="344"/>
      <c r="I94" s="344"/>
      <c r="J94" s="333"/>
    </row>
    <row r="95" spans="2:10" s="330" customFormat="1" ht="12.75">
      <c r="B95" s="205" t="s">
        <v>166</v>
      </c>
      <c r="C95" s="344"/>
      <c r="D95" s="344"/>
      <c r="E95" s="344"/>
      <c r="F95" s="344"/>
      <c r="G95" s="344"/>
      <c r="H95" s="344"/>
      <c r="I95" s="344"/>
      <c r="J95" s="333"/>
    </row>
    <row r="96" spans="2:10" s="330" customFormat="1" ht="12.75">
      <c r="B96" s="205" t="s">
        <v>167</v>
      </c>
      <c r="C96" s="344"/>
      <c r="D96" s="344"/>
      <c r="E96" s="344"/>
      <c r="F96" s="344"/>
      <c r="G96" s="344"/>
      <c r="H96" s="344"/>
      <c r="I96" s="344"/>
      <c r="J96" s="333"/>
    </row>
    <row r="97" spans="2:10" s="330" customFormat="1" ht="12.75">
      <c r="B97" s="205" t="s">
        <v>168</v>
      </c>
      <c r="C97" s="344"/>
      <c r="D97" s="344"/>
      <c r="E97" s="344"/>
      <c r="F97" s="344"/>
      <c r="G97" s="344"/>
      <c r="H97" s="344"/>
      <c r="I97" s="344"/>
      <c r="J97" s="333"/>
    </row>
    <row r="98" spans="2:10" s="330" customFormat="1" ht="12.75">
      <c r="B98" s="205" t="s">
        <v>169</v>
      </c>
      <c r="C98" s="344"/>
      <c r="D98" s="344"/>
      <c r="E98" s="344"/>
      <c r="F98" s="344"/>
      <c r="G98" s="344"/>
      <c r="H98" s="344"/>
      <c r="I98" s="344"/>
      <c r="J98" s="333"/>
    </row>
    <row r="99" spans="2:10" s="330" customFormat="1" ht="12.75">
      <c r="B99" s="205" t="s">
        <v>170</v>
      </c>
      <c r="C99" s="344"/>
      <c r="D99" s="344"/>
      <c r="E99" s="344"/>
      <c r="F99" s="344"/>
      <c r="G99" s="344"/>
      <c r="H99" s="344"/>
      <c r="I99" s="344"/>
      <c r="J99" s="333"/>
    </row>
    <row r="100" spans="2:10" s="330" customFormat="1" ht="12.75">
      <c r="B100" s="205" t="s">
        <v>171</v>
      </c>
      <c r="C100" s="344"/>
      <c r="D100" s="344"/>
      <c r="E100" s="344"/>
      <c r="F100" s="344"/>
      <c r="G100" s="344"/>
      <c r="H100" s="344"/>
      <c r="I100" s="344"/>
      <c r="J100" s="333"/>
    </row>
    <row r="101" spans="2:10" s="330" customFormat="1" ht="12.75">
      <c r="B101" s="205" t="s">
        <v>299</v>
      </c>
      <c r="C101" s="344"/>
      <c r="D101" s="344"/>
      <c r="E101" s="344"/>
      <c r="F101" s="344"/>
      <c r="G101" s="344"/>
      <c r="H101" s="344"/>
      <c r="I101" s="344"/>
      <c r="J101" s="333"/>
    </row>
    <row r="102" spans="2:10" s="330" customFormat="1" ht="12.75">
      <c r="B102" s="205" t="s">
        <v>300</v>
      </c>
      <c r="C102" s="344"/>
      <c r="D102" s="344"/>
      <c r="E102" s="344"/>
      <c r="F102" s="344"/>
      <c r="G102" s="344"/>
      <c r="H102" s="344"/>
      <c r="I102" s="344"/>
      <c r="J102" s="333"/>
    </row>
    <row r="103" spans="2:10" s="330" customFormat="1" ht="12.75">
      <c r="B103" s="205" t="s">
        <v>301</v>
      </c>
      <c r="C103" s="344"/>
      <c r="D103" s="344"/>
      <c r="E103" s="344"/>
      <c r="F103" s="344"/>
      <c r="G103" s="344"/>
      <c r="H103" s="344"/>
      <c r="I103" s="344"/>
      <c r="J103" s="333"/>
    </row>
    <row r="104" spans="2:10" s="330" customFormat="1" ht="12.75">
      <c r="B104" s="205" t="s">
        <v>294</v>
      </c>
      <c r="C104" s="344"/>
      <c r="D104" s="344"/>
      <c r="E104" s="344"/>
      <c r="F104" s="344"/>
      <c r="G104" s="344"/>
      <c r="H104" s="344"/>
      <c r="I104" s="344"/>
      <c r="J104" s="333"/>
    </row>
    <row r="105" spans="2:10" s="330" customFormat="1" ht="12.75">
      <c r="B105" s="205"/>
      <c r="C105" s="344"/>
      <c r="D105" s="344"/>
      <c r="E105" s="344"/>
      <c r="F105" s="344"/>
      <c r="G105" s="344"/>
      <c r="H105" s="344"/>
      <c r="I105" s="344"/>
      <c r="J105" s="333"/>
    </row>
    <row r="106" s="330" customFormat="1" ht="12.75">
      <c r="B106" s="330" t="s">
        <v>172</v>
      </c>
    </row>
    <row r="107" spans="2:8" s="330" customFormat="1" ht="39.75" thickBot="1">
      <c r="B107" s="337" t="s">
        <v>173</v>
      </c>
      <c r="C107" s="337" t="s">
        <v>174</v>
      </c>
      <c r="D107" s="337" t="s">
        <v>129</v>
      </c>
      <c r="E107" s="333"/>
      <c r="F107" s="333"/>
      <c r="G107" s="333"/>
      <c r="H107" s="339"/>
    </row>
    <row r="108" spans="1:8" s="330" customFormat="1" ht="39.75" thickBot="1">
      <c r="A108" s="340" t="s">
        <v>130</v>
      </c>
      <c r="B108" s="341"/>
      <c r="C108" s="341"/>
      <c r="D108" s="342">
        <f>SUM(B108:C108)</f>
        <v>0</v>
      </c>
      <c r="E108" s="333"/>
      <c r="F108" s="333"/>
      <c r="G108" s="333"/>
      <c r="H108" s="339"/>
    </row>
    <row r="109" spans="1:9" s="330" customFormat="1" ht="12.75">
      <c r="A109" s="343"/>
      <c r="B109" s="333" t="s">
        <v>131</v>
      </c>
      <c r="C109" s="333"/>
      <c r="D109" s="333"/>
      <c r="E109" s="333"/>
      <c r="F109" s="333"/>
      <c r="G109" s="333"/>
      <c r="H109" s="333"/>
      <c r="I109" s="339"/>
    </row>
    <row r="110" spans="1:9" s="330" customFormat="1" ht="12.75">
      <c r="A110" s="343"/>
      <c r="B110" s="204" t="s">
        <v>302</v>
      </c>
      <c r="C110" s="333"/>
      <c r="D110" s="333"/>
      <c r="E110" s="333"/>
      <c r="F110" s="333"/>
      <c r="G110" s="333"/>
      <c r="H110" s="333"/>
      <c r="I110" s="339"/>
    </row>
    <row r="111" spans="1:9" s="330" customFormat="1" ht="12.75">
      <c r="A111" s="343"/>
      <c r="B111" s="204" t="s">
        <v>303</v>
      </c>
      <c r="C111" s="333"/>
      <c r="D111" s="333"/>
      <c r="E111" s="333"/>
      <c r="F111" s="333"/>
      <c r="G111" s="333"/>
      <c r="H111" s="333"/>
      <c r="I111" s="339"/>
    </row>
    <row r="112" s="330" customFormat="1" ht="12.75"/>
    <row r="113" spans="1:3" s="336" customFormat="1" ht="12.75">
      <c r="A113" s="330"/>
      <c r="B113" s="330" t="s">
        <v>175</v>
      </c>
      <c r="C113" s="330"/>
    </row>
    <row r="114" spans="1:5" s="336" customFormat="1" ht="39.75" thickBot="1">
      <c r="A114" s="330"/>
      <c r="B114" s="355" t="s">
        <v>295</v>
      </c>
      <c r="C114" s="340" t="s">
        <v>291</v>
      </c>
      <c r="D114" s="452" t="s">
        <v>176</v>
      </c>
      <c r="E114" s="337" t="s">
        <v>129</v>
      </c>
    </row>
    <row r="115" spans="1:5" s="336" customFormat="1" ht="39.75" thickBot="1">
      <c r="A115" s="356" t="s">
        <v>130</v>
      </c>
      <c r="B115" s="357"/>
      <c r="C115" s="358"/>
      <c r="D115" s="453"/>
      <c r="E115" s="342">
        <f>SUM(B115:D115)</f>
        <v>0</v>
      </c>
    </row>
    <row r="116" spans="1:3" s="336" customFormat="1" ht="12.75">
      <c r="A116" s="343"/>
      <c r="B116" s="333" t="s">
        <v>131</v>
      </c>
      <c r="C116" s="333"/>
    </row>
    <row r="117" spans="1:9" s="330" customFormat="1" ht="12.75">
      <c r="A117" s="343"/>
      <c r="B117" s="204" t="s">
        <v>304</v>
      </c>
      <c r="C117" s="333"/>
      <c r="D117" s="333"/>
      <c r="E117" s="333"/>
      <c r="F117" s="333"/>
      <c r="G117" s="333"/>
      <c r="H117" s="333"/>
      <c r="I117" s="339"/>
    </row>
    <row r="118" spans="1:3" s="336" customFormat="1" ht="12.75">
      <c r="A118" s="343"/>
      <c r="B118" s="204" t="s">
        <v>305</v>
      </c>
      <c r="C118" s="333"/>
    </row>
    <row r="119" s="336" customFormat="1" ht="12.75"/>
    <row r="121" spans="1:3" s="426" customFormat="1" ht="12.75">
      <c r="A121" s="425"/>
      <c r="B121" s="425" t="s">
        <v>313</v>
      </c>
      <c r="C121" s="425"/>
    </row>
    <row r="122" spans="1:3" s="426" customFormat="1" ht="97.5" customHeight="1" thickBot="1">
      <c r="A122" s="425"/>
      <c r="B122" s="430" t="s">
        <v>314</v>
      </c>
      <c r="C122" s="427" t="s">
        <v>129</v>
      </c>
    </row>
    <row r="123" spans="1:3" s="426" customFormat="1" ht="39.75" thickBot="1">
      <c r="A123" s="431" t="s">
        <v>130</v>
      </c>
      <c r="B123" s="432"/>
      <c r="C123" s="428">
        <f>SUM(B123:B123)</f>
        <v>0</v>
      </c>
    </row>
    <row r="124" spans="1:3" s="426" customFormat="1" ht="12.75">
      <c r="A124" s="332"/>
      <c r="B124" s="429" t="s">
        <v>131</v>
      </c>
      <c r="C124" s="429"/>
    </row>
    <row r="125" s="426" customFormat="1" ht="12.75">
      <c r="B125" s="426" t="s">
        <v>315</v>
      </c>
    </row>
  </sheetData>
  <sheetProtection/>
  <mergeCells count="3">
    <mergeCell ref="F12:G12"/>
    <mergeCell ref="F16:G16"/>
    <mergeCell ref="B71:F71"/>
  </mergeCells>
  <printOptions/>
  <pageMargins left="0.42" right="0.39" top="0.4" bottom="0.34" header="0.21" footer="0.23"/>
  <pageSetup fitToHeight="4" horizontalDpi="600" verticalDpi="600" orientation="landscape" paperSize="9" scale="70" r:id="rId2"/>
  <rowBreaks count="3" manualBreakCount="3">
    <brk id="24" max="255" man="1"/>
    <brk id="64" max="255" man="1"/>
    <brk id="104" max="13"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206" customWidth="1"/>
    <col min="2" max="2" width="19.875" style="206" customWidth="1"/>
    <col min="3" max="3" width="15.125" style="206" customWidth="1"/>
    <col min="4" max="4" width="30.50390625" style="206" customWidth="1"/>
    <col min="5" max="5" width="42.25390625" style="206" customWidth="1"/>
    <col min="6" max="6" width="9.00390625" style="206" customWidth="1"/>
    <col min="7" max="7" width="12.875" style="206" customWidth="1"/>
    <col min="8" max="16384" width="9.00390625" style="206" customWidth="1"/>
  </cols>
  <sheetData>
    <row r="1" spans="1:7" ht="14.25">
      <c r="A1" s="184" t="s">
        <v>184</v>
      </c>
      <c r="F1" s="207" t="s">
        <v>21</v>
      </c>
      <c r="G1" s="207"/>
    </row>
    <row r="2" spans="6:7" ht="14.25">
      <c r="F2" s="185"/>
      <c r="G2" s="185"/>
    </row>
    <row r="3" spans="1:7" s="185" customFormat="1" ht="14.25">
      <c r="A3" s="207" t="s">
        <v>108</v>
      </c>
      <c r="B3" s="207"/>
      <c r="F3" s="207" t="s">
        <v>4</v>
      </c>
      <c r="G3" s="208"/>
    </row>
    <row r="4" spans="6:7" ht="14.25">
      <c r="F4" s="185"/>
      <c r="G4" s="209"/>
    </row>
    <row r="6" spans="5:7" ht="15" thickBot="1">
      <c r="E6" s="210" t="s">
        <v>409</v>
      </c>
      <c r="F6" s="211"/>
      <c r="G6" s="212"/>
    </row>
    <row r="7" spans="2:5" s="213" customFormat="1" ht="13.5" thickBot="1">
      <c r="B7" s="214" t="s">
        <v>185</v>
      </c>
      <c r="C7" s="215" t="s">
        <v>186</v>
      </c>
      <c r="D7" s="215" t="s">
        <v>187</v>
      </c>
      <c r="E7" s="216" t="s">
        <v>188</v>
      </c>
    </row>
    <row r="8" spans="2:5" ht="13.5" thickTop="1">
      <c r="B8" s="217"/>
      <c r="C8" s="218"/>
      <c r="D8" s="219"/>
      <c r="E8" s="220"/>
    </row>
    <row r="9" spans="2:5" ht="12.75">
      <c r="B9" s="221"/>
      <c r="C9" s="222"/>
      <c r="D9" s="223"/>
      <c r="E9" s="224"/>
    </row>
    <row r="10" spans="2:5" ht="12.75">
      <c r="B10" s="221"/>
      <c r="C10" s="222"/>
      <c r="D10" s="223"/>
      <c r="E10" s="224"/>
    </row>
    <row r="11" spans="2:5" ht="12.75">
      <c r="B11" s="221"/>
      <c r="C11" s="222"/>
      <c r="D11" s="223"/>
      <c r="E11" s="224"/>
    </row>
    <row r="12" spans="2:5" ht="12.75">
      <c r="B12" s="221"/>
      <c r="C12" s="222"/>
      <c r="D12" s="223"/>
      <c r="E12" s="224"/>
    </row>
    <row r="13" spans="2:5" ht="12.75">
      <c r="B13" s="221"/>
      <c r="C13" s="222"/>
      <c r="D13" s="223"/>
      <c r="E13" s="224"/>
    </row>
    <row r="14" spans="2:5" ht="12.75">
      <c r="B14" s="221"/>
      <c r="C14" s="222"/>
      <c r="D14" s="223"/>
      <c r="E14" s="224"/>
    </row>
    <row r="15" spans="2:5" ht="12.75">
      <c r="B15" s="221"/>
      <c r="C15" s="222"/>
      <c r="D15" s="223"/>
      <c r="E15" s="224"/>
    </row>
    <row r="16" spans="2:5" ht="12.75">
      <c r="B16" s="221"/>
      <c r="C16" s="222"/>
      <c r="D16" s="223"/>
      <c r="E16" s="224"/>
    </row>
    <row r="17" spans="2:5" ht="12.75">
      <c r="B17" s="221"/>
      <c r="C17" s="222"/>
      <c r="D17" s="223"/>
      <c r="E17" s="224"/>
    </row>
    <row r="18" spans="2:5" ht="12.75">
      <c r="B18" s="221"/>
      <c r="C18" s="222"/>
      <c r="D18" s="223"/>
      <c r="E18" s="224"/>
    </row>
    <row r="19" spans="2:5" ht="12.75">
      <c r="B19" s="221"/>
      <c r="C19" s="222"/>
      <c r="D19" s="223"/>
      <c r="E19" s="224"/>
    </row>
    <row r="20" spans="2:5" ht="12.75">
      <c r="B20" s="221"/>
      <c r="C20" s="222"/>
      <c r="D20" s="223"/>
      <c r="E20" s="224"/>
    </row>
    <row r="21" spans="2:5" ht="13.5" thickBot="1">
      <c r="B21" s="225"/>
      <c r="C21" s="226"/>
      <c r="D21" s="227"/>
      <c r="E21" s="228"/>
    </row>
    <row r="22" spans="2:5" ht="13.5" thickBot="1">
      <c r="B22" s="229" t="s">
        <v>189</v>
      </c>
      <c r="C22" s="230">
        <f>SUM(C8:C21)</f>
        <v>0</v>
      </c>
      <c r="D22" s="231"/>
      <c r="E22" s="232"/>
    </row>
    <row r="24" ht="12.75">
      <c r="B24" s="184" t="s">
        <v>190</v>
      </c>
    </row>
    <row r="25" ht="12.75">
      <c r="B25" s="206" t="s">
        <v>191</v>
      </c>
    </row>
    <row r="26" ht="12.75">
      <c r="B26" s="233" t="s">
        <v>410</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F20" sqref="F20"/>
    </sheetView>
  </sheetViews>
  <sheetFormatPr defaultColWidth="9.00390625" defaultRowHeight="13.5"/>
  <cols>
    <col min="1" max="1" width="4.625" style="366" customWidth="1"/>
    <col min="2" max="2" width="19.875" style="366" customWidth="1"/>
    <col min="3" max="3" width="15.125" style="366" customWidth="1"/>
    <col min="4" max="4" width="30.50390625" style="366" customWidth="1"/>
    <col min="5" max="5" width="42.25390625" style="366" customWidth="1"/>
    <col min="6" max="6" width="9.00390625" style="366" customWidth="1"/>
    <col min="7" max="7" width="14.125" style="366" customWidth="1"/>
    <col min="8" max="16384" width="9.00390625" style="366" customWidth="1"/>
  </cols>
  <sheetData>
    <row r="1" spans="1:7" ht="14.25">
      <c r="A1" s="366" t="s">
        <v>192</v>
      </c>
      <c r="F1" s="367" t="s">
        <v>21</v>
      </c>
      <c r="G1" s="367"/>
    </row>
    <row r="2" spans="6:7" ht="14.25">
      <c r="F2" s="368"/>
      <c r="G2" s="368"/>
    </row>
    <row r="3" spans="1:7" s="368" customFormat="1" ht="14.25">
      <c r="A3" s="367" t="s">
        <v>108</v>
      </c>
      <c r="B3" s="367"/>
      <c r="F3" s="367" t="s">
        <v>4</v>
      </c>
      <c r="G3" s="369"/>
    </row>
    <row r="4" spans="6:7" ht="14.25">
      <c r="F4" s="368"/>
      <c r="G4" s="370"/>
    </row>
    <row r="6" ht="13.5" thickBot="1">
      <c r="E6" s="371" t="s">
        <v>409</v>
      </c>
    </row>
    <row r="7" spans="2:5" s="372" customFormat="1" ht="13.5" thickBot="1">
      <c r="B7" s="373" t="s">
        <v>185</v>
      </c>
      <c r="C7" s="374" t="s">
        <v>186</v>
      </c>
      <c r="D7" s="374" t="s">
        <v>187</v>
      </c>
      <c r="E7" s="375" t="s">
        <v>193</v>
      </c>
    </row>
    <row r="8" spans="2:5" ht="13.5" thickTop="1">
      <c r="B8" s="376"/>
      <c r="C8" s="377"/>
      <c r="D8" s="378"/>
      <c r="E8" s="379"/>
    </row>
    <row r="9" spans="2:5" ht="12.75">
      <c r="B9" s="380"/>
      <c r="C9" s="381"/>
      <c r="D9" s="382"/>
      <c r="E9" s="383"/>
    </row>
    <row r="10" spans="2:5" ht="12.75">
      <c r="B10" s="380"/>
      <c r="C10" s="381"/>
      <c r="D10" s="382"/>
      <c r="E10" s="383"/>
    </row>
    <row r="11" spans="2:5" ht="12.75">
      <c r="B11" s="380"/>
      <c r="C11" s="381"/>
      <c r="D11" s="382"/>
      <c r="E11" s="383"/>
    </row>
    <row r="12" spans="2:5" ht="12.75">
      <c r="B12" s="380"/>
      <c r="C12" s="381"/>
      <c r="D12" s="382"/>
      <c r="E12" s="383"/>
    </row>
    <row r="13" spans="2:5" ht="12.75">
      <c r="B13" s="380"/>
      <c r="C13" s="381"/>
      <c r="D13" s="382"/>
      <c r="E13" s="383"/>
    </row>
    <row r="14" spans="2:5" ht="12.75">
      <c r="B14" s="380"/>
      <c r="C14" s="381"/>
      <c r="D14" s="382"/>
      <c r="E14" s="383"/>
    </row>
    <row r="15" spans="2:5" ht="12.75">
      <c r="B15" s="380"/>
      <c r="C15" s="381"/>
      <c r="D15" s="382"/>
      <c r="E15" s="383"/>
    </row>
    <row r="16" spans="2:5" ht="12.75">
      <c r="B16" s="380"/>
      <c r="C16" s="381"/>
      <c r="D16" s="382"/>
      <c r="E16" s="383"/>
    </row>
    <row r="17" spans="2:5" ht="12.75">
      <c r="B17" s="380"/>
      <c r="C17" s="381"/>
      <c r="D17" s="382"/>
      <c r="E17" s="383"/>
    </row>
    <row r="18" spans="2:5" ht="12.75">
      <c r="B18" s="380"/>
      <c r="C18" s="381"/>
      <c r="D18" s="382"/>
      <c r="E18" s="383"/>
    </row>
    <row r="19" spans="2:5" ht="12.75">
      <c r="B19" s="380"/>
      <c r="C19" s="381"/>
      <c r="D19" s="382"/>
      <c r="E19" s="383"/>
    </row>
    <row r="20" spans="2:5" ht="12.75">
      <c r="B20" s="380"/>
      <c r="C20" s="381"/>
      <c r="D20" s="382"/>
      <c r="E20" s="383"/>
    </row>
    <row r="21" spans="2:5" ht="13.5" thickBot="1">
      <c r="B21" s="384"/>
      <c r="C21" s="385"/>
      <c r="D21" s="386"/>
      <c r="E21" s="387"/>
    </row>
    <row r="22" spans="2:5" ht="13.5" thickBot="1">
      <c r="B22" s="388" t="s">
        <v>189</v>
      </c>
      <c r="C22" s="389">
        <f>SUM(C8:C21)</f>
        <v>0</v>
      </c>
      <c r="D22" s="390"/>
      <c r="E22" s="391"/>
    </row>
    <row r="24" ht="12.75">
      <c r="B24" s="366" t="s">
        <v>194</v>
      </c>
    </row>
    <row r="25" ht="12.75">
      <c r="B25" s="366" t="s">
        <v>195</v>
      </c>
    </row>
    <row r="26" ht="12.75">
      <c r="B26" s="366" t="s">
        <v>196</v>
      </c>
    </row>
    <row r="27" ht="12.75">
      <c r="B27" s="366" t="s">
        <v>411</v>
      </c>
    </row>
    <row r="28" ht="12.75">
      <c r="B28" s="366" t="s">
        <v>197</v>
      </c>
    </row>
    <row r="29" ht="12.75">
      <c r="B29" s="366" t="s">
        <v>198</v>
      </c>
    </row>
    <row r="30" ht="12.75">
      <c r="B30" s="366" t="s">
        <v>412</v>
      </c>
    </row>
    <row r="31" ht="12.75">
      <c r="B31" s="392" t="s">
        <v>413</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2014-03-27T04:23:50Z</cp:lastPrinted>
  <dcterms:created xsi:type="dcterms:W3CDTF">2005-10-08T12:41:24Z</dcterms:created>
  <dcterms:modified xsi:type="dcterms:W3CDTF">2014-12-01T08:08:17Z</dcterms:modified>
  <cp:category/>
  <cp:version/>
  <cp:contentType/>
  <cp:contentStatus/>
</cp:coreProperties>
</file>