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20" windowWidth="14940" windowHeight="78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BE41" i="9"/>
  <c r="AM41" i="9"/>
  <c r="U41" i="9"/>
  <c r="C41" i="9"/>
  <c r="BE40" i="9"/>
  <c r="AM40" i="9"/>
  <c r="U40" i="9"/>
  <c r="C40" i="9"/>
  <c r="BE39" i="9"/>
  <c r="AM39" i="9"/>
  <c r="U39" i="9"/>
  <c r="C39" i="9"/>
  <c r="BE38" i="9"/>
  <c r="AM38" i="9"/>
  <c r="U38" i="9"/>
  <c r="C38" i="9"/>
  <c r="BE37" i="9"/>
  <c r="AM37" i="9"/>
  <c r="U37" i="9"/>
  <c r="BE36" i="9"/>
  <c r="BW34" i="9"/>
  <c r="C34" i="9"/>
  <c r="BW35" i="9" l="1"/>
  <c r="BW36" i="9" s="1"/>
  <c r="BW37" i="9" s="1"/>
  <c r="BW38" i="9" s="1"/>
  <c r="BW39" i="9" s="1"/>
  <c r="BW40" i="9" s="1"/>
  <c r="BW41" i="9" s="1"/>
  <c r="BW42" i="9" s="1"/>
  <c r="BW43" i="9" s="1"/>
  <c r="C35" i="9"/>
  <c r="C36" i="9" s="1"/>
  <c r="C37"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 r="CO38" i="9" s="1"/>
  <c r="CO39" i="9" s="1"/>
  <c r="CO40" i="9" s="1"/>
  <c r="CO41" i="9" s="1"/>
  <c r="CO42" i="9" s="1"/>
  <c r="CO43" i="9" s="1"/>
  <c r="AM34" i="9"/>
  <c r="AM35" i="9" s="1"/>
  <c r="AM36" i="9" s="1"/>
  <c r="BE34" i="9" l="1"/>
  <c r="BE35" i="9" s="1"/>
</calcChain>
</file>

<file path=xl/sharedStrings.xml><?xml version="1.0" encoding="utf-8"?>
<sst xmlns="http://schemas.openxmlformats.org/spreadsheetml/2006/main" count="1010" uniqueCount="585">
  <si>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</si>
  <si>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</si>
  <si>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</si>
  <si>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</si>
  <si>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</si>
  <si>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</si>
  <si>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</si>
  <si>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</si>
  <si>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</si>
  <si>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</si>
  <si>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</si>
  <si>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</si>
  <si>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</si>
  <si>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</si>
  <si>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</si>
  <si>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</si>
  <si>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</si>
  <si>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</si>
  <si>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</si>
  <si>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</si>
  <si>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</si>
  <si>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</si>
  <si>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</si>
  <si>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</si>
  <si>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</si>
  <si>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</si>
  <si>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</si>
  <si>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</si>
  <si>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</si>
  <si>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</si>
  <si>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</si>
  <si>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</si>
  <si>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</si>
  <si>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</si>
  <si>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</si>
  <si>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</si>
  <si>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</si>
  <si>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</si>
  <si>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</si>
  <si>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</si>
  <si>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</si>
  <si>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</si>
  <si>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</si>
  <si>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</si>
  <si>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</si>
  <si>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</si>
  <si>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</si>
  <si>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</si>
  <si>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</si>
  <si>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</si>
  <si>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</si>
  <si>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</si>
  <si>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</si>
  <si>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</si>
  <si>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</si>
  <si>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</si>
  <si>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</si>
  <si>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</si>
  <si>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</si>
  <si>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</si>
  <si>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</si>
  <si>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</si>
  <si>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</si>
  <si>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</si>
  <si>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</si>
  <si>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</si>
  <si>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</si>
  <si>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</si>
  <si>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</si>
  <si>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政令指定都市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</si>
  <si>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</si>
  <si>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</si>
  <si>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</si>
  <si>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</si>
  <si>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</si>
  <si>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</si>
  <si>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</si>
  <si>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</si>
  <si>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</si>
  <si>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</si>
  <si>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</si>
  <si>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</si>
  <si>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新潟市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</si>
  <si>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</si>
  <si>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</si>
  <si>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</si>
  <si>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</si>
  <si>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</si>
  <si>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</si>
  <si>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</si>
  <si>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</si>
  <si>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</si>
  <si>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</si>
  <si>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</si>
  <si>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</si>
  <si>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</si>
  <si>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</si>
  <si>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</si>
  <si>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</si>
  <si>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</si>
  <si>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</si>
  <si>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</si>
  <si>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</si>
  <si>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</si>
  <si>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</si>
  <si>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</si>
  <si>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</si>
  <si>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</si>
  <si>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</si>
  <si>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</si>
  <si>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</si>
  <si>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</si>
  <si>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</si>
  <si>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</si>
  <si>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</si>
  <si>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</si>
  <si>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</si>
  <si>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</si>
  <si>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</si>
  <si>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</si>
  <si>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</si>
  <si>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</si>
  <si>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</si>
  <si>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</si>
  <si>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</si>
  <si>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</si>
  <si>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</si>
  <si>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</si>
  <si>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</si>
  <si>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</si>
  <si>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</si>
  <si>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</si>
  <si>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</si>
  <si>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</si>
  <si>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</si>
  <si>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</si>
  <si>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</si>
  <si>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</si>
  <si>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</si>
  <si>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</si>
  <si>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</si>
  <si>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</si>
  <si>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</si>
  <si>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</si>
  <si>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</si>
  <si>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</si>
  <si>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</si>
  <si>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</si>
  <si>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</si>
  <si>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</si>
  <si>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</si>
  <si>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</si>
  <si>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</si>
  <si>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</si>
  <si>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</si>
  <si>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</si>
  <si>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</si>
  <si>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</si>
  <si>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</si>
  <si>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</si>
  <si>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</si>
  <si>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</si>
  <si>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</si>
  <si>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</si>
  <si>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</si>
  <si>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</si>
  <si>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</si>
  <si>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</si>
  <si>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</si>
  <si>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</si>
  <si>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</si>
  <si>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</si>
  <si>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</si>
  <si>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</si>
  <si>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</si>
  <si>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</si>
  <si>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</si>
  <si>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</si>
  <si>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</si>
  <si>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</si>
  <si>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</si>
  <si>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</si>
  <si>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</si>
  <si>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</si>
  <si>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</si>
  <si>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</si>
  <si>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</si>
  <si>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</si>
  <si>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</si>
  <si>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</si>
  <si>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</si>
  <si>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</si>
  <si>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</si>
  <si>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</si>
  <si>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</si>
  <si>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新潟県新潟市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</si>
  <si>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</si>
  <si>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</si>
  <si>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</si>
  <si>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</si>
  <si>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</si>
  <si>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</si>
  <si>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</si>
  <si>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</si>
  <si>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</si>
  <si>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</si>
  <si>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</si>
  <si>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</si>
  <si>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</si>
  <si>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</si>
  <si>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</si>
  <si>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</si>
  <si>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</si>
  <si>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</si>
  <si>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</si>
  <si>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</si>
  <si>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</si>
  <si>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</si>
  <si>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</si>
  <si>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</si>
  <si>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</si>
  <si>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</si>
  <si>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</si>
  <si>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</si>
  <si>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</si>
  <si>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</si>
  <si>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</si>
  <si>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</si>
  <si>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</si>
  <si>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</si>
  <si>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</si>
  <si>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</si>
  <si>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</si>
  <si>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</si>
  <si>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</si>
  <si>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</si>
  <si>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</si>
  <si>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</si>
  <si>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</si>
  <si>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</si>
  <si>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</si>
  <si>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</si>
  <si>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</si>
  <si>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</si>
  <si>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</si>
  <si>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</si>
  <si>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</si>
  <si>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</si>
  <si>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</si>
  <si>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</si>
  <si>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</si>
  <si>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</si>
  <si>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</si>
  <si>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</si>
  <si>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</si>
  <si>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</si>
  <si>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</si>
  <si>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</si>
  <si>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</si>
  <si>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</si>
  <si>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</si>
  <si>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</si>
  <si>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</si>
  <si>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</si>
  <si>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</si>
  <si>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</si>
  <si>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</si>
  <si>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</si>
  <si>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</si>
  <si>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</si>
  <si>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</si>
  <si>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</si>
  <si>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</si>
  <si>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</si>
  <si>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</si>
  <si>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</si>
  <si>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</si>
  <si>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</si>
  <si>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</si>
  <si>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</si>
  <si>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</si>
  <si>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</si>
  <si>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</si>
  <si>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</si>
  <si>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</si>
  <si>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</si>
  <si>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</si>
  <si>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</si>
  <si>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</si>
  <si>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</si>
  <si>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</si>
  <si>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</si>
  <si>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</si>
  <si>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</si>
  <si>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</si>
  <si>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</si>
  <si>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</si>
  <si>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</si>
  <si>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</si>
  <si>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</si>
  <si>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</si>
  <si>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</si>
  <si>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</si>
  <si>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</si>
  <si>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</si>
  <si>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</si>
  <si>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</si>
  <si>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</si>
  <si>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</si>
  <si>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</si>
  <si>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</si>
  <si>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</si>
  <si>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</si>
  <si>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</si>
  <si>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</si>
  <si>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</si>
  <si>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</si>
  <si>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</si>
  <si>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</si>
  <si>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</si>
  <si>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</si>
  <si>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</si>
  <si>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</si>
  <si>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</si>
  <si>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</si>
  <si>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</si>
  <si>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</si>
  <si>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</si>
  <si>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</si>
  <si>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</si>
  <si>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</si>
  <si>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</si>
  <si>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</si>
  <si>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</si>
  <si>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</si>
  <si>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</si>
  <si>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</si>
  <si>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</si>
  <si>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</si>
  <si>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</si>
  <si>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</si>
  <si>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</si>
  <si>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</si>
  <si>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</si>
  <si>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新潟県新潟市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</si>
  <si>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</si>
  <si>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</si>
  <si>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</si>
  <si>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</si>
  <si>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</si>
  <si>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</si>
  <si>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</si>
  <si>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</si>
  <si>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</si>
  <si>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</si>
  <si>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</si>
  <si>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</si>
  <si>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</si>
  <si>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</si>
  <si>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</si>
  <si>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</si>
  <si>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</si>
  <si>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</si>
  <si>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</si>
  <si>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</si>
  <si>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公債管理事業会計</t>
    <phoneticPr fontId="5"/>
  </si>
  <si>
    <t>-</t>
    <phoneticPr fontId="5"/>
  </si>
  <si>
    <t>母子寡婦福祉資金貸付事業会計</t>
    <phoneticPr fontId="5"/>
  </si>
  <si>
    <t>土地取得事業会計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</si>
  <si>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</si>
  <si>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</si>
  <si>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</si>
  <si>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</si>
  <si>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</si>
  <si>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</si>
  <si>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</si>
  <si>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</si>
  <si>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</si>
  <si>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</si>
  <si>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</si>
  <si>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</si>
  <si>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</si>
  <si>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</si>
  <si>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</si>
  <si>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</si>
  <si>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水道事業会計</t>
    <phoneticPr fontId="5"/>
  </si>
  <si>
    <t>法適用企業</t>
    <phoneticPr fontId="5"/>
  </si>
  <si>
    <t>病院事業会計</t>
    <phoneticPr fontId="5"/>
  </si>
  <si>
    <t>下水道事業会計</t>
    <phoneticPr fontId="5"/>
  </si>
  <si>
    <t>中央卸売市場事業会計</t>
    <phoneticPr fontId="5"/>
  </si>
  <si>
    <t>法非適用企業</t>
    <phoneticPr fontId="5"/>
  </si>
  <si>
    <t>と畜場事業会計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</si>
  <si>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</si>
  <si>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</si>
  <si>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</si>
  <si>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</si>
  <si>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</si>
  <si>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</si>
  <si>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</si>
  <si>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</si>
  <si>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</si>
  <si>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</si>
  <si>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</si>
  <si>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</si>
  <si>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</si>
  <si>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</si>
  <si>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</si>
  <si>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</si>
  <si>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</si>
  <si>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</si>
  <si>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</si>
  <si>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</si>
  <si>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</si>
  <si>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</si>
  <si>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</si>
  <si>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</si>
  <si>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</si>
  <si>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</si>
  <si>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</si>
  <si>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</si>
  <si>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</si>
  <si>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</si>
  <si>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</si>
  <si>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</si>
  <si>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</si>
  <si>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</si>
  <si>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</si>
  <si>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</si>
  <si>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</si>
  <si>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</si>
  <si>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</si>
  <si>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</si>
  <si>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</si>
  <si>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</si>
  <si>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</si>
  <si>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</si>
  <si>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</si>
  <si>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</si>
  <si>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</si>
  <si>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</si>
  <si>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</si>
  <si>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</si>
  <si>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</si>
  <si>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</si>
  <si>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</si>
  <si>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</si>
  <si>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</si>
  <si>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</si>
  <si>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</si>
  <si>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</si>
  <si>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</si>
  <si>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</si>
  <si>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</si>
  <si>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</si>
  <si>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</si>
  <si>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</si>
  <si>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</si>
  <si>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</si>
  <si>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</si>
  <si>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</si>
  <si>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</si>
  <si>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</si>
  <si>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</si>
  <si>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</si>
  <si>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</si>
  <si>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</si>
  <si>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</si>
  <si>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</si>
  <si>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</si>
  <si>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</si>
  <si>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</si>
  <si>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</si>
  <si>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</si>
  <si>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</si>
  <si>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</si>
  <si>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</si>
  <si>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</si>
  <si>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</si>
  <si>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</si>
  <si>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</si>
  <si>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</si>
  <si>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</si>
  <si>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</si>
  <si>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</si>
  <si>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</si>
  <si>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</si>
  <si>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</si>
  <si>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</si>
  <si>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</si>
  <si>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</si>
  <si>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</si>
  <si>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</si>
  <si>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</si>
  <si>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</si>
  <si>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</si>
  <si>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</si>
  <si>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</si>
  <si>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</si>
  <si>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</si>
  <si>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</si>
  <si>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</si>
  <si>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</si>
  <si>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</si>
  <si>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</si>
  <si>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</si>
  <si>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</si>
  <si>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</si>
  <si>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</si>
  <si>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</si>
  <si>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</si>
  <si>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</si>
  <si>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</si>
  <si>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</si>
  <si>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</si>
  <si>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</si>
  <si>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</si>
  <si>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</si>
  <si>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</si>
  <si>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</si>
  <si>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</si>
  <si>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</si>
  <si>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</si>
  <si>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</si>
  <si>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</si>
  <si>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0.43</t>
  </si>
  <si>
    <t>▲ 0.72</t>
  </si>
  <si>
    <t>▲ 0.69</t>
  </si>
  <si>
    <t>▲ 3.16</t>
  </si>
  <si>
    <t>病院事業会計</t>
  </si>
  <si>
    <t>水道事業会計</t>
  </si>
  <si>
    <t>一般会計</t>
  </si>
  <si>
    <t>国民健康保険事業会計</t>
  </si>
  <si>
    <t>母子寡婦福祉資金貸付事業会計</t>
  </si>
  <si>
    <t>介護保険事業会計</t>
  </si>
  <si>
    <t>下水道事業会計</t>
  </si>
  <si>
    <t>後期高齢者医療事業会計</t>
  </si>
  <si>
    <t>その他会計（赤字）</t>
  </si>
  <si>
    <t>その他会計（黒字）</t>
  </si>
  <si>
    <t>公益財団法人新潟市国際交流協会</t>
    <rPh sb="0" eb="2">
      <t>コウエキ</t>
    </rPh>
    <rPh sb="2" eb="4">
      <t>ザイダン</t>
    </rPh>
    <rPh sb="4" eb="6">
      <t>ホウジン</t>
    </rPh>
    <rPh sb="6" eb="9">
      <t>ニイガタシ</t>
    </rPh>
    <rPh sb="9" eb="11">
      <t>コクサイ</t>
    </rPh>
    <rPh sb="11" eb="13">
      <t>コウリュウ</t>
    </rPh>
    <rPh sb="13" eb="15">
      <t>キョウカイ</t>
    </rPh>
    <phoneticPr fontId="5"/>
  </si>
  <si>
    <t>公益財団法人新潟市芸術文化振興財団</t>
    <rPh sb="0" eb="2">
      <t>コウエキ</t>
    </rPh>
    <rPh sb="2" eb="4">
      <t>ザイダン</t>
    </rPh>
    <rPh sb="4" eb="6">
      <t>ホウジン</t>
    </rPh>
    <rPh sb="6" eb="9">
      <t>ニイガタシ</t>
    </rPh>
    <rPh sb="9" eb="11">
      <t>ゲイジュツ</t>
    </rPh>
    <rPh sb="11" eb="13">
      <t>ブンカ</t>
    </rPh>
    <rPh sb="13" eb="15">
      <t>シンコウ</t>
    </rPh>
    <rPh sb="15" eb="17">
      <t>ザイダン</t>
    </rPh>
    <phoneticPr fontId="5"/>
  </si>
  <si>
    <t>公益財団法人會津八一記念館</t>
    <rPh sb="0" eb="2">
      <t>コウエキ</t>
    </rPh>
    <rPh sb="2" eb="4">
      <t>ザイダン</t>
    </rPh>
    <rPh sb="4" eb="6">
      <t>ホウジン</t>
    </rPh>
    <rPh sb="6" eb="8">
      <t>アイヅ</t>
    </rPh>
    <rPh sb="8" eb="10">
      <t>ヤイチ</t>
    </rPh>
    <rPh sb="10" eb="12">
      <t>キネン</t>
    </rPh>
    <rPh sb="12" eb="13">
      <t>カン</t>
    </rPh>
    <phoneticPr fontId="5"/>
  </si>
  <si>
    <t>公益財団法人新潟市産業振興財団</t>
    <rPh sb="0" eb="2">
      <t>コウエキ</t>
    </rPh>
    <rPh sb="2" eb="4">
      <t>ザイダン</t>
    </rPh>
    <rPh sb="4" eb="6">
      <t>ホウジン</t>
    </rPh>
    <rPh sb="6" eb="9">
      <t>ニイガタシ</t>
    </rPh>
    <rPh sb="9" eb="11">
      <t>サンギョウ</t>
    </rPh>
    <rPh sb="11" eb="13">
      <t>シンコウ</t>
    </rPh>
    <rPh sb="13" eb="15">
      <t>ザイダン</t>
    </rPh>
    <phoneticPr fontId="5"/>
  </si>
  <si>
    <t>公益財団法人新潟観光コンベンション協会</t>
    <rPh sb="0" eb="2">
      <t>コウエキ</t>
    </rPh>
    <rPh sb="2" eb="4">
      <t>ザイダン</t>
    </rPh>
    <rPh sb="4" eb="6">
      <t>ホウジン</t>
    </rPh>
    <rPh sb="6" eb="8">
      <t>ニイガタ</t>
    </rPh>
    <rPh sb="8" eb="10">
      <t>カンコウ</t>
    </rPh>
    <rPh sb="17" eb="19">
      <t>キョウカイ</t>
    </rPh>
    <phoneticPr fontId="5"/>
  </si>
  <si>
    <t>公益財団法人新潟市勤労者福祉サービスセンター</t>
    <rPh sb="0" eb="2">
      <t>コウエキ</t>
    </rPh>
    <rPh sb="2" eb="4">
      <t>ザイダン</t>
    </rPh>
    <rPh sb="4" eb="6">
      <t>ホウジン</t>
    </rPh>
    <rPh sb="6" eb="9">
      <t>ニイガタシ</t>
    </rPh>
    <rPh sb="9" eb="11">
      <t>キンロウ</t>
    </rPh>
    <rPh sb="11" eb="12">
      <t>シャ</t>
    </rPh>
    <rPh sb="12" eb="14">
      <t>フクシ</t>
    </rPh>
    <phoneticPr fontId="5"/>
  </si>
  <si>
    <t>公益財団法人新潟ミートプラント</t>
    <rPh sb="0" eb="2">
      <t>コウエキ</t>
    </rPh>
    <rPh sb="2" eb="4">
      <t>ザイダン</t>
    </rPh>
    <rPh sb="4" eb="6">
      <t>ホウジン</t>
    </rPh>
    <rPh sb="6" eb="8">
      <t>ニイガタ</t>
    </rPh>
    <phoneticPr fontId="5"/>
  </si>
  <si>
    <t>公益財団法人新潟市体育協会</t>
    <rPh sb="0" eb="2">
      <t>コウエキ</t>
    </rPh>
    <rPh sb="2" eb="4">
      <t>ザイダン</t>
    </rPh>
    <rPh sb="4" eb="6">
      <t>ホウジン</t>
    </rPh>
    <rPh sb="6" eb="9">
      <t>ニイガタシ</t>
    </rPh>
    <rPh sb="9" eb="11">
      <t>タイイク</t>
    </rPh>
    <rPh sb="11" eb="13">
      <t>キョウカイ</t>
    </rPh>
    <phoneticPr fontId="5"/>
  </si>
  <si>
    <t>財団法人新潟水道サービス</t>
    <rPh sb="0" eb="2">
      <t>ザイダン</t>
    </rPh>
    <rPh sb="2" eb="4">
      <t>ホウジン</t>
    </rPh>
    <rPh sb="4" eb="6">
      <t>ニイガタ</t>
    </rPh>
    <rPh sb="6" eb="8">
      <t>スイドウ</t>
    </rPh>
    <phoneticPr fontId="5"/>
  </si>
  <si>
    <t>株式会社新潟市環境事業公社</t>
    <rPh sb="0" eb="2">
      <t>カブシキ</t>
    </rPh>
    <rPh sb="2" eb="4">
      <t>カイシャ</t>
    </rPh>
    <rPh sb="4" eb="6">
      <t>ニイガタ</t>
    </rPh>
    <rPh sb="6" eb="7">
      <t>シ</t>
    </rPh>
    <rPh sb="7" eb="9">
      <t>カンキョウ</t>
    </rPh>
    <rPh sb="9" eb="11">
      <t>ジギョウ</t>
    </rPh>
    <rPh sb="11" eb="13">
      <t>コウシャ</t>
    </rPh>
    <phoneticPr fontId="5"/>
  </si>
  <si>
    <t>新潟地下開発株式会社</t>
    <rPh sb="0" eb="2">
      <t>ニイガタ</t>
    </rPh>
    <rPh sb="2" eb="4">
      <t>チカ</t>
    </rPh>
    <rPh sb="4" eb="6">
      <t>カイハツ</t>
    </rPh>
    <rPh sb="6" eb="8">
      <t>カブシキ</t>
    </rPh>
    <rPh sb="8" eb="10">
      <t>カイシャ</t>
    </rPh>
    <phoneticPr fontId="5"/>
  </si>
  <si>
    <t>新潟市土地開発公社</t>
    <rPh sb="0" eb="3">
      <t>ニイガタシ</t>
    </rPh>
    <rPh sb="3" eb="5">
      <t>トチ</t>
    </rPh>
    <rPh sb="5" eb="7">
      <t>カイハツ</t>
    </rPh>
    <rPh sb="7" eb="9">
      <t>コウシャ</t>
    </rPh>
    <phoneticPr fontId="5"/>
  </si>
  <si>
    <t>株式会社エフエム新津</t>
    <rPh sb="0" eb="2">
      <t>カブシキ</t>
    </rPh>
    <rPh sb="2" eb="4">
      <t>カイシャ</t>
    </rPh>
    <rPh sb="8" eb="10">
      <t>ニイツ</t>
    </rPh>
    <phoneticPr fontId="5"/>
  </si>
  <si>
    <t>新潟市南区農業振興公社</t>
    <rPh sb="0" eb="3">
      <t>ニイガタシ</t>
    </rPh>
    <rPh sb="3" eb="5">
      <t>ミナミク</t>
    </rPh>
    <rPh sb="5" eb="7">
      <t>ノウギョウ</t>
    </rPh>
    <rPh sb="7" eb="9">
      <t>シンコウ</t>
    </rPh>
    <rPh sb="9" eb="11">
      <t>コウシャ</t>
    </rPh>
    <phoneticPr fontId="5"/>
  </si>
  <si>
    <t>株式会社まちづくり豊栄</t>
    <rPh sb="0" eb="2">
      <t>カブシキ</t>
    </rPh>
    <rPh sb="2" eb="4">
      <t>カイシャ</t>
    </rPh>
    <rPh sb="9" eb="11">
      <t>トヨサカ</t>
    </rPh>
    <phoneticPr fontId="5"/>
  </si>
  <si>
    <t>さくら福祉保健事務組合（一般会計分）</t>
    <rPh sb="3" eb="5">
      <t>フクシ</t>
    </rPh>
    <rPh sb="5" eb="7">
      <t>ホケン</t>
    </rPh>
    <rPh sb="7" eb="9">
      <t>ジム</t>
    </rPh>
    <rPh sb="9" eb="11">
      <t>クミアイ</t>
    </rPh>
    <rPh sb="12" eb="14">
      <t>イッパン</t>
    </rPh>
    <rPh sb="14" eb="16">
      <t>カイケイ</t>
    </rPh>
    <rPh sb="16" eb="17">
      <t>ブン</t>
    </rPh>
    <phoneticPr fontId="5"/>
  </si>
  <si>
    <t>さくら福祉保健事務組合（病院分）</t>
    <rPh sb="3" eb="5">
      <t>フクシ</t>
    </rPh>
    <rPh sb="5" eb="7">
      <t>ホケン</t>
    </rPh>
    <rPh sb="7" eb="9">
      <t>ジム</t>
    </rPh>
    <rPh sb="9" eb="11">
      <t>クミアイ</t>
    </rPh>
    <rPh sb="12" eb="14">
      <t>ビョウイン</t>
    </rPh>
    <rPh sb="14" eb="15">
      <t>ブン</t>
    </rPh>
    <phoneticPr fontId="5"/>
  </si>
  <si>
    <t>下越障害福祉事務組合</t>
    <rPh sb="0" eb="1">
      <t>カ</t>
    </rPh>
    <rPh sb="1" eb="2">
      <t>エツ</t>
    </rPh>
    <rPh sb="2" eb="4">
      <t>ショウガイ</t>
    </rPh>
    <rPh sb="4" eb="6">
      <t>フクシ</t>
    </rPh>
    <rPh sb="6" eb="8">
      <t>ジム</t>
    </rPh>
    <rPh sb="8" eb="10">
      <t>クミアイ</t>
    </rPh>
    <phoneticPr fontId="5"/>
  </si>
  <si>
    <t>新潟県中東福祉事務組合</t>
    <rPh sb="0" eb="3">
      <t>ニイガタケン</t>
    </rPh>
    <rPh sb="3" eb="5">
      <t>チュウトウ</t>
    </rPh>
    <rPh sb="5" eb="7">
      <t>フクシ</t>
    </rPh>
    <rPh sb="7" eb="9">
      <t>ジム</t>
    </rPh>
    <rPh sb="9" eb="11">
      <t>クミアイ</t>
    </rPh>
    <phoneticPr fontId="5"/>
  </si>
  <si>
    <t>西蒲原福祉事務組合（一般・急患分）</t>
    <rPh sb="0" eb="3">
      <t>ニシカンバラ</t>
    </rPh>
    <rPh sb="3" eb="5">
      <t>フクシ</t>
    </rPh>
    <rPh sb="5" eb="7">
      <t>ジム</t>
    </rPh>
    <rPh sb="7" eb="9">
      <t>クミアイ</t>
    </rPh>
    <rPh sb="10" eb="12">
      <t>イッパン</t>
    </rPh>
    <rPh sb="13" eb="15">
      <t>キュウカン</t>
    </rPh>
    <rPh sb="15" eb="16">
      <t>ブン</t>
    </rPh>
    <phoneticPr fontId="5"/>
  </si>
  <si>
    <t>三条・燕・西蒲・南蒲広域養護老人ホーム施設組合</t>
    <rPh sb="0" eb="2">
      <t>サンジョウ</t>
    </rPh>
    <rPh sb="3" eb="4">
      <t>ツバメ</t>
    </rPh>
    <rPh sb="5" eb="6">
      <t>ニシ</t>
    </rPh>
    <rPh sb="6" eb="7">
      <t>ガマ</t>
    </rPh>
    <rPh sb="8" eb="9">
      <t>ミナミ</t>
    </rPh>
    <rPh sb="9" eb="10">
      <t>ガマ</t>
    </rPh>
    <rPh sb="10" eb="12">
      <t>コウイキ</t>
    </rPh>
    <rPh sb="12" eb="14">
      <t>ヨウゴ</t>
    </rPh>
    <rPh sb="14" eb="16">
      <t>ロウジン</t>
    </rPh>
    <rPh sb="19" eb="21">
      <t>シセツ</t>
    </rPh>
    <rPh sb="21" eb="23">
      <t>クミアイ</t>
    </rPh>
    <phoneticPr fontId="5"/>
  </si>
  <si>
    <t>豊栄郷清掃施設処理組合</t>
    <rPh sb="0" eb="2">
      <t>トヨサカ</t>
    </rPh>
    <rPh sb="2" eb="3">
      <t>ゴウ</t>
    </rPh>
    <rPh sb="3" eb="5">
      <t>セイソウ</t>
    </rPh>
    <rPh sb="5" eb="7">
      <t>シセツ</t>
    </rPh>
    <rPh sb="7" eb="9">
      <t>ショリ</t>
    </rPh>
    <rPh sb="9" eb="11">
      <t>クミアイ</t>
    </rPh>
    <phoneticPr fontId="5"/>
  </si>
  <si>
    <t>阿賀北広域組合</t>
    <rPh sb="0" eb="2">
      <t>アガ</t>
    </rPh>
    <rPh sb="2" eb="3">
      <t>キタ</t>
    </rPh>
    <rPh sb="3" eb="5">
      <t>コウイキ</t>
    </rPh>
    <rPh sb="5" eb="7">
      <t>クミアイ</t>
    </rPh>
    <phoneticPr fontId="5"/>
  </si>
  <si>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5"/>
  </si>
  <si>
    <t>新潟県後期高齢者医療広域連合（後期高齢会計）</t>
    <rPh sb="0" eb="3">
      <t>ニイガタケン</t>
    </rPh>
    <rPh sb="3" eb="5">
      <t>コウキ</t>
    </rPh>
    <rPh sb="5" eb="8">
      <t>コウレイシャ</t>
    </rPh>
    <rPh sb="8" eb="10">
      <t>イリョウ</t>
    </rPh>
    <rPh sb="10" eb="12">
      <t>コウイキ</t>
    </rPh>
    <rPh sb="12" eb="14">
      <t>レンゴウ</t>
    </rPh>
    <rPh sb="15" eb="17">
      <t>コウキ</t>
    </rPh>
    <rPh sb="17" eb="19">
      <t>コウレイ</t>
    </rPh>
    <rPh sb="19" eb="21">
      <t>カイケイ</t>
    </rPh>
    <phoneticPr fontId="5"/>
  </si>
  <si>
    <t>新潟県市町村総合事務組合（全体分）</t>
    <rPh sb="0" eb="3">
      <t>ニイガタケン</t>
    </rPh>
    <rPh sb="3" eb="6">
      <t>シチョウソン</t>
    </rPh>
    <rPh sb="6" eb="8">
      <t>ソウゴウ</t>
    </rPh>
    <rPh sb="8" eb="10">
      <t>ジム</t>
    </rPh>
    <rPh sb="10" eb="12">
      <t>クミアイ</t>
    </rPh>
    <rPh sb="13" eb="15">
      <t>ゼンタイ</t>
    </rPh>
    <rPh sb="15" eb="16">
      <t>ブン</t>
    </rPh>
    <phoneticPr fontId="5"/>
  </si>
  <si>
    <t>新潟東港地域水道用水供給企業団</t>
    <rPh sb="0" eb="2">
      <t>ニイガタ</t>
    </rPh>
    <rPh sb="2" eb="3">
      <t>ヒガシ</t>
    </rPh>
    <rPh sb="3" eb="4">
      <t>コウ</t>
    </rPh>
    <rPh sb="4" eb="6">
      <t>チイキ</t>
    </rPh>
    <rPh sb="6" eb="8">
      <t>スイドウ</t>
    </rPh>
    <rPh sb="8" eb="10">
      <t>ヨウスイ</t>
    </rPh>
    <rPh sb="10" eb="12">
      <t>キョウキュウ</t>
    </rPh>
    <rPh sb="12" eb="14">
      <t>キギョウ</t>
    </rPh>
    <rPh sb="14" eb="15">
      <t>ダン</t>
    </rPh>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</si>
  <si>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</si>
  <si>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</si>
  <si>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</si>
  <si>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</si>
  <si>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</si>
  <si>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</si>
  <si>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</si>
  <si>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</si>
  <si>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</si>
  <si>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</si>
  <si>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</si>
  <si>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</si>
  <si>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</si>
  <si>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</si>
  <si>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</si>
  <si>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</si>
  <si>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</si>
  <si>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</si>
  <si>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法適用企業</t>
    <rPh sb="0" eb="1">
      <t>ホウ</t>
    </rPh>
    <rPh sb="1" eb="3">
      <t>テキヨウ</t>
    </rPh>
    <rPh sb="3" eb="5">
      <t>キギョウ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</si>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</sst>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2" xfId="33" quotePrefix="1"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52334</c:v>
                </c:pt>
                <c:pt idx="1">
                  <c:v>48794</c:v>
                </c:pt>
                <c:pt idx="2">
                  <c:v>47129</c:v>
                </c:pt>
                <c:pt idx="3">
                  <c:v>50848</c:v>
                </c:pt>
                <c:pt idx="4">
                  <c:v>53572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79617</c:v>
                </c:pt>
                <c:pt idx="1">
                  <c:v>80700</c:v>
                </c:pt>
                <c:pt idx="2">
                  <c:v>79085</c:v>
                </c:pt>
                <c:pt idx="3">
                  <c:v>89342</c:v>
                </c:pt>
                <c:pt idx="4">
                  <c:v>88689</c:v>
                </c:pt>
              </c:numCache>
            </c:numRef>
          </c:val>
          <c:smooth val="0"/>
        </c:ser>
        <c:dLbls>
          <c:showLegendKey val="0"/>
          <c:showVal val="0"/>
          <c:showCatName val="0"/>
          <c:showSerName val="0"/>
          <c:showPercent val="0"/>
          <c:showBubbleSize val="0"/>
        </c:dLbls>
        <c:marker val="1"/>
        <c:smooth val="0"/>
        <c:axId val="226504704"/>
        <c:axId val="226506624"/>
      </c:lineChart>
      <c:catAx>
        <c:axId val="2265047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506624"/>
        <c:crosses val="autoZero"/>
        <c:auto val="1"/>
        <c:lblAlgn val="ctr"/>
        <c:lblOffset val="100"/>
        <c:tickLblSkip val="1"/>
        <c:tickMarkSkip val="1"/>
        <c:noMultiLvlLbl val="0"/>
      </c:catAx>
      <c:valAx>
        <c:axId val="22650662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504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0.85</c:v>
                </c:pt>
                <c:pt idx="1">
                  <c:v>1.79</c:v>
                </c:pt>
                <c:pt idx="2">
                  <c:v>1.08</c:v>
                </c:pt>
                <c:pt idx="3">
                  <c:v>1.05</c:v>
                </c:pt>
                <c:pt idx="4">
                  <c:v>0.49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8.49</c:v>
                </c:pt>
                <c:pt idx="1">
                  <c:v>8.4</c:v>
                </c:pt>
                <c:pt idx="2">
                  <c:v>8.44</c:v>
                </c:pt>
                <c:pt idx="3">
                  <c:v>7.64</c:v>
                </c:pt>
                <c:pt idx="4">
                  <c:v>5</c:v>
                </c:pt>
              </c:numCache>
            </c:numRef>
          </c:val>
        </c:ser>
        <c:dLbls>
          <c:showLegendKey val="0"/>
          <c:showVal val="0"/>
          <c:showCatName val="0"/>
          <c:showSerName val="0"/>
          <c:showPercent val="0"/>
          <c:showBubbleSize val="0"/>
        </c:dLbls>
        <c:gapWidth val="250"/>
        <c:overlap val="100"/>
        <c:axId val="226921088"/>
        <c:axId val="226923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-0.43</c:v>
                </c:pt>
                <c:pt idx="1">
                  <c:v>0.95</c:v>
                </c:pt>
                <c:pt idx="2">
                  <c:v>-0.72</c:v>
                </c:pt>
                <c:pt idx="3">
                  <c:v>-0.69</c:v>
                </c:pt>
                <c:pt idx="4">
                  <c:v>-3.16</c:v>
                </c:pt>
              </c:numCache>
            </c:numRef>
          </c:val>
          <c:smooth val="0"/>
        </c:ser>
        <c:dLbls>
          <c:showLegendKey val="0"/>
          <c:showVal val="0"/>
          <c:showCatName val="0"/>
          <c:showSerName val="0"/>
          <c:showPercent val="0"/>
          <c:showBubbleSize val="0"/>
        </c:dLbls>
        <c:marker val="1"/>
        <c:smooth val="0"/>
        <c:axId val="226921088"/>
        <c:axId val="226923264"/>
      </c:lineChart>
      <c:catAx>
        <c:axId val="22692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6923264"/>
        <c:crosses val="autoZero"/>
        <c:auto val="1"/>
        <c:lblAlgn val="ctr"/>
        <c:lblOffset val="100"/>
        <c:tickLblSkip val="1"/>
        <c:tickMarkSkip val="1"/>
        <c:noMultiLvlLbl val="0"/>
      </c:catAx>
      <c:valAx>
        <c:axId val="226923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921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0.44</c:v>
                </c:pt>
                <c:pt idx="2">
                  <c:v>#N/A</c:v>
                </c:pt>
                <c:pt idx="3">
                  <c:v>0.11</c:v>
                </c:pt>
                <c:pt idx="4">
                  <c:v>#N/A</c:v>
                </c:pt>
                <c:pt idx="5">
                  <c:v>0.02</c:v>
                </c:pt>
                <c:pt idx="6">
                  <c:v>#N/A</c:v>
                </c:pt>
                <c:pt idx="7">
                  <c:v>0.01</c:v>
                </c:pt>
                <c:pt idx="8">
                  <c:v>#N/A</c:v>
                </c:pt>
                <c:pt idx="9">
                  <c:v>0.09</c:v>
                </c:pt>
              </c:numCache>
            </c:numRef>
          </c:val>
        </c:ser>
        <c:ser>
          <c:idx val="4"/>
          <c:order val="4"/>
          <c:tx>
            <c:strRef>
              <c:f>データシート!$A$31</c:f>
              <c:strCache>
                <c:ptCount val="1"/>
                <c:pt idx="0">
                  <c:v>介護保険事業会計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7.0000000000000007E-2</c:v>
                </c:pt>
                <c:pt idx="2">
                  <c:v>#N/A</c:v>
                </c:pt>
                <c:pt idx="3">
                  <c:v>0.1</c:v>
                </c:pt>
                <c:pt idx="4">
                  <c:v>#N/A</c:v>
                </c:pt>
                <c:pt idx="5">
                  <c:v>0.09</c:v>
                </c:pt>
                <c:pt idx="6">
                  <c:v>#N/A</c:v>
                </c:pt>
                <c:pt idx="7">
                  <c:v>0.33</c:v>
                </c:pt>
                <c:pt idx="8">
                  <c:v>#N/A</c:v>
                </c:pt>
                <c:pt idx="9">
                  <c:v>0.12</c:v>
                </c:pt>
              </c:numCache>
            </c:numRef>
          </c:val>
        </c:ser>
        <c:ser>
          <c:idx val="5"/>
          <c:order val="5"/>
          <c:tx>
            <c:strRef>
              <c:f>データシート!$A$32</c:f>
              <c:strCache>
                <c:ptCount val="1"/>
                <c:pt idx="0">
                  <c:v>母子寡婦福祉資金貸付事業会計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0.05</c:v>
                </c:pt>
                <c:pt idx="2">
                  <c:v>#N/A</c:v>
                </c:pt>
                <c:pt idx="3">
                  <c:v>7.0000000000000007E-2</c:v>
                </c:pt>
                <c:pt idx="4">
                  <c:v>#N/A</c:v>
                </c:pt>
                <c:pt idx="5">
                  <c:v>0.1</c:v>
                </c:pt>
                <c:pt idx="6">
                  <c:v>#N/A</c:v>
                </c:pt>
                <c:pt idx="7">
                  <c:v>0.12</c:v>
                </c:pt>
                <c:pt idx="8">
                  <c:v>#N/A</c:v>
                </c:pt>
                <c:pt idx="9">
                  <c:v>0.18</c:v>
                </c:pt>
              </c:numCache>
            </c:numRef>
          </c:val>
        </c:ser>
        <c:ser>
          <c:idx val="6"/>
          <c:order val="6"/>
          <c:tx>
            <c:strRef>
              <c:f>データシート!$A$33</c:f>
              <c:strCache>
                <c:ptCount val="1"/>
                <c:pt idx="0">
                  <c:v>国民健康保険事業会計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0.23</c:v>
                </c:pt>
                <c:pt idx="2">
                  <c:v>#N/A</c:v>
                </c:pt>
                <c:pt idx="3">
                  <c:v>0.69</c:v>
                </c:pt>
                <c:pt idx="4">
                  <c:v>#N/A</c:v>
                </c:pt>
                <c:pt idx="5">
                  <c:v>1</c:v>
                </c:pt>
                <c:pt idx="6">
                  <c:v>#N/A</c:v>
                </c:pt>
                <c:pt idx="7">
                  <c:v>0.85</c:v>
                </c:pt>
                <c:pt idx="8">
                  <c:v>#N/A</c:v>
                </c:pt>
                <c:pt idx="9">
                  <c:v>0.28000000000000003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0.79</c:v>
                </c:pt>
                <c:pt idx="2">
                  <c:v>#N/A</c:v>
                </c:pt>
                <c:pt idx="3">
                  <c:v>1.71</c:v>
                </c:pt>
                <c:pt idx="4">
                  <c:v>#N/A</c:v>
                </c:pt>
                <c:pt idx="5">
                  <c:v>0.97</c:v>
                </c:pt>
                <c:pt idx="6">
                  <c:v>#N/A</c:v>
                </c:pt>
                <c:pt idx="7">
                  <c:v>0.92</c:v>
                </c:pt>
                <c:pt idx="8">
                  <c:v>#N/A</c:v>
                </c:pt>
                <c:pt idx="9">
                  <c:v>0.3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6.25</c:v>
                </c:pt>
                <c:pt idx="2">
                  <c:v>#N/A</c:v>
                </c:pt>
                <c:pt idx="3">
                  <c:v>5.83</c:v>
                </c:pt>
                <c:pt idx="4">
                  <c:v>#N/A</c:v>
                </c:pt>
                <c:pt idx="5">
                  <c:v>5.6</c:v>
                </c:pt>
                <c:pt idx="6">
                  <c:v>#N/A</c:v>
                </c:pt>
                <c:pt idx="7">
                  <c:v>4.83</c:v>
                </c:pt>
                <c:pt idx="8">
                  <c:v>#N/A</c:v>
                </c:pt>
                <c:pt idx="9">
                  <c:v>3.54</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2.78</c:v>
                </c:pt>
                <c:pt idx="2">
                  <c:v>#N/A</c:v>
                </c:pt>
                <c:pt idx="3">
                  <c:v>3.52</c:v>
                </c:pt>
                <c:pt idx="4">
                  <c:v>#N/A</c:v>
                </c:pt>
                <c:pt idx="5">
                  <c:v>4.3499999999999996</c:v>
                </c:pt>
                <c:pt idx="6">
                  <c:v>#N/A</c:v>
                </c:pt>
                <c:pt idx="7">
                  <c:v>5.28</c:v>
                </c:pt>
                <c:pt idx="8">
                  <c:v>#N/A</c:v>
                </c:pt>
                <c:pt idx="9">
                  <c:v>5.5</c:v>
                </c:pt>
              </c:numCache>
            </c:numRef>
          </c:val>
        </c:ser>
        <c:dLbls>
          <c:showLegendKey val="0"/>
          <c:showVal val="0"/>
          <c:showCatName val="0"/>
          <c:showSerName val="0"/>
          <c:showPercent val="0"/>
          <c:showBubbleSize val="0"/>
        </c:dLbls>
        <c:gapWidth val="150"/>
        <c:overlap val="100"/>
        <c:axId val="227406592"/>
        <c:axId val="227408128"/>
      </c:barChart>
      <c:catAx>
        <c:axId val="227406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7408128"/>
        <c:crosses val="autoZero"/>
        <c:auto val="1"/>
        <c:lblAlgn val="ctr"/>
        <c:lblOffset val="100"/>
        <c:tickLblSkip val="1"/>
        <c:tickMarkSkip val="1"/>
        <c:noMultiLvlLbl val="0"/>
      </c:catAx>
      <c:valAx>
        <c:axId val="227408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406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36636</c:v>
                </c:pt>
                <c:pt idx="5">
                  <c:v>37372</c:v>
                </c:pt>
                <c:pt idx="8">
                  <c:v>36823</c:v>
                </c:pt>
                <c:pt idx="11">
                  <c:v>38236</c:v>
                </c:pt>
                <c:pt idx="14">
                  <c:v>39903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1761</c:v>
                </c:pt>
                <c:pt idx="3">
                  <c:v>1739</c:v>
                </c:pt>
                <c:pt idx="6">
                  <c:v>1605</c:v>
                </c:pt>
                <c:pt idx="9">
                  <c:v>1306</c:v>
                </c:pt>
                <c:pt idx="12">
                  <c:v>1192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242</c:v>
                </c:pt>
                <c:pt idx="3">
                  <c:v>168</c:v>
                </c:pt>
                <c:pt idx="6">
                  <c:v>123</c:v>
                </c:pt>
                <c:pt idx="9">
                  <c:v>99</c:v>
                </c:pt>
                <c:pt idx="12">
                  <c:v>98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13583</c:v>
                </c:pt>
                <c:pt idx="3">
                  <c:v>13312</c:v>
                </c:pt>
                <c:pt idx="6">
                  <c:v>13895</c:v>
                </c:pt>
                <c:pt idx="9">
                  <c:v>14126</c:v>
                </c:pt>
                <c:pt idx="12">
                  <c:v>14531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1967</c:v>
                </c:pt>
                <c:pt idx="3">
                  <c:v>2600</c:v>
                </c:pt>
                <c:pt idx="6">
                  <c:v>3267</c:v>
                </c:pt>
                <c:pt idx="9">
                  <c:v>4267</c:v>
                </c:pt>
                <c:pt idx="12">
                  <c:v>4933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35774</c:v>
                </c:pt>
                <c:pt idx="3">
                  <c:v>36711</c:v>
                </c:pt>
                <c:pt idx="6">
                  <c:v>37915</c:v>
                </c:pt>
                <c:pt idx="9">
                  <c:v>36276</c:v>
                </c:pt>
                <c:pt idx="12">
                  <c:v>36049</c:v>
                </c:pt>
              </c:numCache>
            </c:numRef>
          </c:val>
        </c:ser>
        <c:dLbls>
          <c:showLegendKey val="0"/>
          <c:showVal val="0"/>
          <c:showCatName val="0"/>
          <c:showSerName val="0"/>
          <c:showPercent val="0"/>
          <c:showBubbleSize val="0"/>
        </c:dLbls>
        <c:gapWidth val="100"/>
        <c:overlap val="100"/>
        <c:axId val="226054528"/>
        <c:axId val="226056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16691</c:v>
                </c:pt>
                <c:pt idx="2">
                  <c:v>#N/A</c:v>
                </c:pt>
                <c:pt idx="3">
                  <c:v>#N/A</c:v>
                </c:pt>
                <c:pt idx="4">
                  <c:v>17158</c:v>
                </c:pt>
                <c:pt idx="5">
                  <c:v>#N/A</c:v>
                </c:pt>
                <c:pt idx="6">
                  <c:v>#N/A</c:v>
                </c:pt>
                <c:pt idx="7">
                  <c:v>19982</c:v>
                </c:pt>
                <c:pt idx="8">
                  <c:v>#N/A</c:v>
                </c:pt>
                <c:pt idx="9">
                  <c:v>#N/A</c:v>
                </c:pt>
                <c:pt idx="10">
                  <c:v>17838</c:v>
                </c:pt>
                <c:pt idx="11">
                  <c:v>#N/A</c:v>
                </c:pt>
                <c:pt idx="12">
                  <c:v>#N/A</c:v>
                </c:pt>
                <c:pt idx="13">
                  <c:v>16900</c:v>
                </c:pt>
                <c:pt idx="14">
                  <c:v>#N/A</c:v>
                </c:pt>
              </c:numCache>
            </c:numRef>
          </c:val>
          <c:smooth val="0"/>
        </c:ser>
        <c:dLbls>
          <c:showLegendKey val="0"/>
          <c:showVal val="0"/>
          <c:showCatName val="0"/>
          <c:showSerName val="0"/>
          <c:showPercent val="0"/>
          <c:showBubbleSize val="0"/>
        </c:dLbls>
        <c:marker val="1"/>
        <c:smooth val="0"/>
        <c:axId val="226054528"/>
        <c:axId val="226056448"/>
      </c:lineChart>
      <c:catAx>
        <c:axId val="22605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6056448"/>
        <c:crosses val="autoZero"/>
        <c:auto val="1"/>
        <c:lblAlgn val="ctr"/>
        <c:lblOffset val="100"/>
        <c:tickLblSkip val="1"/>
        <c:tickMarkSkip val="1"/>
        <c:noMultiLvlLbl val="0"/>
      </c:catAx>
      <c:valAx>
        <c:axId val="226056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054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398008</c:v>
                </c:pt>
                <c:pt idx="5">
                  <c:v>419560</c:v>
                </c:pt>
                <c:pt idx="8">
                  <c:v>444646</c:v>
                </c:pt>
                <c:pt idx="11">
                  <c:v>464308</c:v>
                </c:pt>
                <c:pt idx="14">
                  <c:v>477747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89546</c:v>
                </c:pt>
                <c:pt idx="5">
                  <c:v>91803</c:v>
                </c:pt>
                <c:pt idx="8">
                  <c:v>91721</c:v>
                </c:pt>
                <c:pt idx="11">
                  <c:v>91881</c:v>
                </c:pt>
                <c:pt idx="14">
                  <c:v>94178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30076</c:v>
                </c:pt>
                <c:pt idx="5">
                  <c:v>29750</c:v>
                </c:pt>
                <c:pt idx="8">
                  <c:v>29731</c:v>
                </c:pt>
                <c:pt idx="11">
                  <c:v>30432</c:v>
                </c:pt>
                <c:pt idx="14">
                  <c:v>28675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457</c:v>
                </c:pt>
                <c:pt idx="3">
                  <c:v>418</c:v>
                </c:pt>
                <c:pt idx="6">
                  <c:v>381</c:v>
                </c:pt>
                <c:pt idx="9">
                  <c:v>344</c:v>
                </c:pt>
                <c:pt idx="12">
                  <c:v>299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59918</c:v>
                </c:pt>
                <c:pt idx="3">
                  <c:v>57768</c:v>
                </c:pt>
                <c:pt idx="6">
                  <c:v>56073</c:v>
                </c:pt>
                <c:pt idx="9">
                  <c:v>52312</c:v>
                </c:pt>
                <c:pt idx="12">
                  <c:v>47221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565</c:v>
                </c:pt>
                <c:pt idx="3">
                  <c:v>619</c:v>
                </c:pt>
                <c:pt idx="6">
                  <c:v>545</c:v>
                </c:pt>
                <c:pt idx="9">
                  <c:v>472</c:v>
                </c:pt>
                <c:pt idx="12">
                  <c:v>440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213963</c:v>
                </c:pt>
                <c:pt idx="3">
                  <c:v>200290</c:v>
                </c:pt>
                <c:pt idx="6">
                  <c:v>195466</c:v>
                </c:pt>
                <c:pt idx="9">
                  <c:v>198284</c:v>
                </c:pt>
                <c:pt idx="12">
                  <c:v>202478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20175</c:v>
                </c:pt>
                <c:pt idx="3">
                  <c:v>17285</c:v>
                </c:pt>
                <c:pt idx="6">
                  <c:v>15426</c:v>
                </c:pt>
                <c:pt idx="9">
                  <c:v>14097</c:v>
                </c:pt>
                <c:pt idx="12">
                  <c:v>13053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410143</c:v>
                </c:pt>
                <c:pt idx="3">
                  <c:v>445359</c:v>
                </c:pt>
                <c:pt idx="6">
                  <c:v>478081</c:v>
                </c:pt>
                <c:pt idx="9">
                  <c:v>517134</c:v>
                </c:pt>
                <c:pt idx="12">
                  <c:v>552323</c:v>
                </c:pt>
              </c:numCache>
            </c:numRef>
          </c:val>
        </c:ser>
        <c:dLbls>
          <c:showLegendKey val="0"/>
          <c:showVal val="0"/>
          <c:showCatName val="0"/>
          <c:showSerName val="0"/>
          <c:showPercent val="0"/>
          <c:showBubbleSize val="0"/>
        </c:dLbls>
        <c:gapWidth val="100"/>
        <c:overlap val="100"/>
        <c:axId val="227336576"/>
        <c:axId val="227338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187592</c:v>
                </c:pt>
                <c:pt idx="2">
                  <c:v>#N/A</c:v>
                </c:pt>
                <c:pt idx="3">
                  <c:v>#N/A</c:v>
                </c:pt>
                <c:pt idx="4">
                  <c:v>180628</c:v>
                </c:pt>
                <c:pt idx="5">
                  <c:v>#N/A</c:v>
                </c:pt>
                <c:pt idx="6">
                  <c:v>#N/A</c:v>
                </c:pt>
                <c:pt idx="7">
                  <c:v>179875</c:v>
                </c:pt>
                <c:pt idx="8">
                  <c:v>#N/A</c:v>
                </c:pt>
                <c:pt idx="9">
                  <c:v>#N/A</c:v>
                </c:pt>
                <c:pt idx="10">
                  <c:v>196022</c:v>
                </c:pt>
                <c:pt idx="11">
                  <c:v>#N/A</c:v>
                </c:pt>
                <c:pt idx="12">
                  <c:v>#N/A</c:v>
                </c:pt>
                <c:pt idx="13">
                  <c:v>215214</c:v>
                </c:pt>
                <c:pt idx="14">
                  <c:v>#N/A</c:v>
                </c:pt>
              </c:numCache>
            </c:numRef>
          </c:val>
          <c:smooth val="0"/>
        </c:ser>
        <c:dLbls>
          <c:showLegendKey val="0"/>
          <c:showVal val="0"/>
          <c:showCatName val="0"/>
          <c:showSerName val="0"/>
          <c:showPercent val="0"/>
          <c:showBubbleSize val="0"/>
        </c:dLbls>
        <c:marker val="1"/>
        <c:smooth val="0"/>
        <c:axId val="227336576"/>
        <c:axId val="227338496"/>
      </c:lineChart>
      <c:catAx>
        <c:axId val="22733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7338496"/>
        <c:crosses val="autoZero"/>
        <c:auto val="1"/>
        <c:lblAlgn val="ctr"/>
        <c:lblOffset val="100"/>
        <c:tickLblSkip val="1"/>
        <c:tickMarkSkip val="1"/>
        <c:noMultiLvlLbl val="0"/>
      </c:catAx>
      <c:valAx>
        <c:axId val="227338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336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新潟県新潟市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804,413
799,728
726.45
374,931,172
372,053,285
933,146
192,015,335
539,664,468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135.1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a:t>
          </a:r>
          <a:r>
            <a:rPr lang="en-US" altLang="ja-JP" sz="1100">
              <a:solidFill>
                <a:sysClr val="windowText" lastClr="000000"/>
              </a:solidFill>
              <a:effectLst/>
              <a:latin typeface="+mn-lt"/>
              <a:ea typeface="+mn-ea"/>
              <a:cs typeface="+mn-cs"/>
            </a:rPr>
            <a:t>H22</a:t>
          </a:r>
          <a:r>
            <a:rPr lang="ja-JP" altLang="en-US" sz="1100">
              <a:solidFill>
                <a:sysClr val="windowText" lastClr="000000"/>
              </a:solidFill>
              <a:effectLst/>
              <a:latin typeface="+mn-lt"/>
              <a:ea typeface="+mn-ea"/>
              <a:cs typeface="+mn-cs"/>
            </a:rPr>
            <a:t>より財政力指数は良化を続けており，</a:t>
          </a:r>
          <a:r>
            <a:rPr lang="en-US" altLang="ja-JP" sz="1100">
              <a:solidFill>
                <a:sysClr val="windowText" lastClr="000000"/>
              </a:solidFill>
              <a:effectLst/>
              <a:latin typeface="+mn-lt"/>
              <a:ea typeface="+mn-ea"/>
              <a:cs typeface="+mn-cs"/>
            </a:rPr>
            <a:t>H26</a:t>
          </a:r>
          <a:r>
            <a:rPr lang="ja-JP" altLang="en-US" sz="1100">
              <a:solidFill>
                <a:sysClr val="windowText" lastClr="000000"/>
              </a:solidFill>
              <a:effectLst/>
              <a:latin typeface="+mn-lt"/>
              <a:ea typeface="+mn-ea"/>
              <a:cs typeface="+mn-cs"/>
            </a:rPr>
            <a:t>年度においても</a:t>
          </a:r>
          <a:r>
            <a:rPr lang="ja-JP" altLang="ja-JP" sz="1100">
              <a:solidFill>
                <a:sysClr val="windowText" lastClr="000000"/>
              </a:solidFill>
              <a:effectLst/>
              <a:latin typeface="+mn-lt"/>
              <a:ea typeface="+mn-ea"/>
              <a:cs typeface="+mn-cs"/>
            </a:rPr>
            <a:t>前年度比</a:t>
          </a:r>
          <a:r>
            <a:rPr lang="ja-JP" altLang="ja-JP" sz="1100">
              <a:solidFill>
                <a:schemeClr val="dk1"/>
              </a:solidFill>
              <a:effectLst/>
              <a:latin typeface="+mn-lt"/>
              <a:ea typeface="+mn-ea"/>
              <a:cs typeface="+mn-cs"/>
            </a:rPr>
            <a:t>で</a:t>
          </a:r>
          <a:r>
            <a:rPr lang="en-US" altLang="ja-JP" sz="1100">
              <a:solidFill>
                <a:schemeClr val="dk1"/>
              </a:solidFill>
              <a:effectLst/>
              <a:latin typeface="+mn-lt"/>
              <a:ea typeface="+mn-ea"/>
              <a:cs typeface="+mn-cs"/>
            </a:rPr>
            <a:t>0.02</a:t>
          </a:r>
          <a:r>
            <a:rPr lang="ja-JP" altLang="ja-JP" sz="1100">
              <a:solidFill>
                <a:schemeClr val="dk1"/>
              </a:solidFill>
              <a:effectLst/>
              <a:latin typeface="+mn-lt"/>
              <a:ea typeface="+mn-ea"/>
              <a:cs typeface="+mn-cs"/>
            </a:rPr>
            <a:t>良化</a:t>
          </a:r>
          <a:r>
            <a:rPr lang="ja-JP" altLang="en-US" sz="1100">
              <a:solidFill>
                <a:schemeClr val="dk1"/>
              </a:solidFill>
              <a:effectLst/>
              <a:latin typeface="+mn-lt"/>
              <a:ea typeface="+mn-ea"/>
              <a:cs typeface="+mn-cs"/>
            </a:rPr>
            <a:t>を</a:t>
          </a:r>
          <a:r>
            <a:rPr lang="ja-JP" altLang="ja-JP" sz="1100">
              <a:solidFill>
                <a:schemeClr val="dk1"/>
              </a:solidFill>
              <a:effectLst/>
              <a:latin typeface="+mn-lt"/>
              <a:ea typeface="+mn-ea"/>
              <a:cs typeface="+mn-cs"/>
            </a:rPr>
            <a:t>しているものの，類似団体と比較</a:t>
          </a:r>
          <a:r>
            <a:rPr lang="ja-JP" altLang="en-US" sz="1100">
              <a:solidFill>
                <a:schemeClr val="dk1"/>
              </a:solidFill>
              <a:effectLst/>
              <a:latin typeface="+mn-lt"/>
              <a:ea typeface="+mn-ea"/>
              <a:cs typeface="+mn-cs"/>
            </a:rPr>
            <a:t>すると</a:t>
          </a:r>
          <a:r>
            <a:rPr lang="en-US" altLang="ja-JP" sz="1100">
              <a:solidFill>
                <a:schemeClr val="dk1"/>
              </a:solidFill>
              <a:effectLst/>
              <a:latin typeface="+mn-lt"/>
              <a:ea typeface="+mn-ea"/>
              <a:cs typeface="+mn-cs"/>
            </a:rPr>
            <a:t>0.11</a:t>
          </a:r>
          <a:r>
            <a:rPr lang="ja-JP" altLang="ja-JP" sz="1100">
              <a:solidFill>
                <a:schemeClr val="dk1"/>
              </a:solidFill>
              <a:effectLst/>
              <a:latin typeface="+mn-lt"/>
              <a:ea typeface="+mn-ea"/>
              <a:cs typeface="+mn-cs"/>
            </a:rPr>
            <a:t>下回っている</a:t>
          </a:r>
          <a:r>
            <a:rPr lang="ja-JP" altLang="en-US" sz="1100">
              <a:solidFill>
                <a:schemeClr val="dk1"/>
              </a:solidFill>
              <a:effectLst/>
              <a:latin typeface="+mn-lt"/>
              <a:ea typeface="+mn-ea"/>
              <a:cs typeface="+mn-cs"/>
            </a:rPr>
            <a:t>状況である</a:t>
          </a:r>
          <a:r>
            <a:rPr lang="ja-JP" altLang="ja-JP" sz="1100">
              <a:solidFill>
                <a:schemeClr val="dk1"/>
              </a:solidFill>
              <a:effectLst/>
              <a:latin typeface="+mn-lt"/>
              <a:ea typeface="+mn-ea"/>
              <a:cs typeface="+mn-cs"/>
            </a:rPr>
            <a:t>。今後も歳入確保や歳出削減に努めるとともに，雇用の確保，拠点性の強化，交流人口の拡大などによる税収基盤の強化に取り組んでいく。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0" name="直線コネクタ 59"/>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1"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0.70</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2" name="直線コネクタ 61"/>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3"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4" name="直線コネクタ 63"/>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143510</xdr:rowOff>
    </xdr:from>
    <xdr:to>
      <xdr:col>7</xdr:col>
      <xdr:colOff>152400</xdr:colOff>
      <xdr:row>44</xdr:row>
      <xdr:rowOff>68580</xdr:rowOff>
    </xdr:to>
    <xdr:cxnSp macro="">
      <xdr:nvCxnSpPr>
        <xdr:cNvPr id="65" name="直線コネクタ 64"/>
        <xdr:cNvCxnSpPr/>
      </xdr:nvCxnSpPr>
      <xdr:spPr>
        <a:xfrm flipV="1">
          <a:off x="4114800" y="751586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92727</xdr:rowOff>
    </xdr:from>
    <xdr:ext cx="762000" cy="259045"/>
    <xdr:sp macro="" textlink="">
      <xdr:nvSpPr>
        <xdr:cNvPr id="66"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7" name="フローチャート : 判断 66"/>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68580</xdr:rowOff>
    </xdr:from>
    <xdr:to>
      <xdr:col>6</xdr:col>
      <xdr:colOff>0</xdr:colOff>
      <xdr:row>44</xdr:row>
      <xdr:rowOff>165100</xdr:rowOff>
    </xdr:to>
    <xdr:cxnSp macro="">
      <xdr:nvCxnSpPr>
        <xdr:cNvPr id="68" name="直線コネクタ 67"/>
        <xdr:cNvCxnSpPr/>
      </xdr:nvCxnSpPr>
      <xdr:spPr>
        <a:xfrm flipV="1">
          <a:off x="3225800" y="76123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69" name="フローチャート : 判断 68"/>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70" name="テキスト ボックス 69"/>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45</xdr:row>
      <xdr:rowOff>41910</xdr:rowOff>
    </xdr:to>
    <xdr:cxnSp macro="">
      <xdr:nvCxnSpPr>
        <xdr:cNvPr id="71" name="直線コネクタ 70"/>
        <xdr:cNvCxnSpPr/>
      </xdr:nvCxnSpPr>
      <xdr:spPr>
        <a:xfrm flipV="1">
          <a:off x="2336800" y="77089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124460</xdr:rowOff>
    </xdr:from>
    <xdr:to>
      <xdr:col>4</xdr:col>
      <xdr:colOff>533400</xdr:colOff>
      <xdr:row>41</xdr:row>
      <xdr:rowOff>54610</xdr:rowOff>
    </xdr:to>
    <xdr:sp macro="" textlink="">
      <xdr:nvSpPr>
        <xdr:cNvPr id="72" name="フローチャート : 判断 71"/>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64787</xdr:rowOff>
    </xdr:from>
    <xdr:ext cx="762000" cy="259045"/>
    <xdr:sp macro="" textlink="">
      <xdr:nvSpPr>
        <xdr:cNvPr id="73" name="テキスト ボックス 72"/>
        <xdr:cNvSpPr txBox="1"/>
      </xdr:nvSpPr>
      <xdr:spPr>
        <a:xfrm>
          <a:off x="2844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41910</xdr:rowOff>
    </xdr:from>
    <xdr:to>
      <xdr:col>3</xdr:col>
      <xdr:colOff>279400</xdr:colOff>
      <xdr:row>45</xdr:row>
      <xdr:rowOff>41910</xdr:rowOff>
    </xdr:to>
    <xdr:cxnSp macro="">
      <xdr:nvCxnSpPr>
        <xdr:cNvPr id="74" name="直線コネクタ 73"/>
        <xdr:cNvCxnSpPr/>
      </xdr:nvCxnSpPr>
      <xdr:spPr>
        <a:xfrm>
          <a:off x="1447800" y="7757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27940</xdr:rowOff>
    </xdr:from>
    <xdr:to>
      <xdr:col>3</xdr:col>
      <xdr:colOff>330200</xdr:colOff>
      <xdr:row>40</xdr:row>
      <xdr:rowOff>129540</xdr:rowOff>
    </xdr:to>
    <xdr:sp macro="" textlink="">
      <xdr:nvSpPr>
        <xdr:cNvPr id="75" name="フローチャート : 判断 74"/>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139717</xdr:rowOff>
    </xdr:from>
    <xdr:ext cx="762000" cy="259045"/>
    <xdr:sp macro="" textlink="">
      <xdr:nvSpPr>
        <xdr:cNvPr id="76" name="テキスト ボックス 75"/>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151130</xdr:rowOff>
    </xdr:from>
    <xdr:to>
      <xdr:col>2</xdr:col>
      <xdr:colOff>127000</xdr:colOff>
      <xdr:row>40</xdr:row>
      <xdr:rowOff>81280</xdr:rowOff>
    </xdr:to>
    <xdr:sp macro="" textlink="">
      <xdr:nvSpPr>
        <xdr:cNvPr id="77" name="フローチャート : 判断 76"/>
        <xdr:cNvSpPr/>
      </xdr:nvSpPr>
      <xdr:spPr>
        <a:xfrm>
          <a:off x="1397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91457</xdr:rowOff>
    </xdr:from>
    <xdr:ext cx="762000" cy="259045"/>
    <xdr:sp macro="" textlink="">
      <xdr:nvSpPr>
        <xdr:cNvPr id="78" name="テキスト ボックス 77"/>
        <xdr:cNvSpPr txBox="1"/>
      </xdr:nvSpPr>
      <xdr:spPr>
        <a:xfrm>
          <a:off x="1066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92710</xdr:rowOff>
    </xdr:from>
    <xdr:to>
      <xdr:col>7</xdr:col>
      <xdr:colOff>203200</xdr:colOff>
      <xdr:row>44</xdr:row>
      <xdr:rowOff>22860</xdr:rowOff>
    </xdr:to>
    <xdr:sp macro="" textlink="">
      <xdr:nvSpPr>
        <xdr:cNvPr id="84" name="円/楕円 83"/>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64787</xdr:rowOff>
    </xdr:from>
    <xdr:ext cx="762000" cy="259045"/>
    <xdr:sp macro="" textlink="">
      <xdr:nvSpPr>
        <xdr:cNvPr id="85" name="財政力該当値テキスト"/>
        <xdr:cNvSpPr txBox="1"/>
      </xdr:nvSpPr>
      <xdr:spPr>
        <a:xfrm>
          <a:off x="5041900" y="743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17780</xdr:rowOff>
    </xdr:from>
    <xdr:to>
      <xdr:col>6</xdr:col>
      <xdr:colOff>50800</xdr:colOff>
      <xdr:row>44</xdr:row>
      <xdr:rowOff>119380</xdr:rowOff>
    </xdr:to>
    <xdr:sp macro="" textlink="">
      <xdr:nvSpPr>
        <xdr:cNvPr id="86" name="円/楕円 85"/>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104157</xdr:rowOff>
    </xdr:from>
    <xdr:ext cx="736600" cy="259045"/>
    <xdr:sp macro="" textlink="">
      <xdr:nvSpPr>
        <xdr:cNvPr id="87" name="テキスト ボックス 86"/>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88" name="円/楕円 87"/>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89" name="テキスト ボックス 88"/>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162560</xdr:rowOff>
    </xdr:from>
    <xdr:to>
      <xdr:col>3</xdr:col>
      <xdr:colOff>330200</xdr:colOff>
      <xdr:row>45</xdr:row>
      <xdr:rowOff>92710</xdr:rowOff>
    </xdr:to>
    <xdr:sp macro="" textlink="">
      <xdr:nvSpPr>
        <xdr:cNvPr id="90" name="円/楕円 89"/>
        <xdr:cNvSpPr/>
      </xdr:nvSpPr>
      <xdr:spPr>
        <a:xfrm>
          <a:off x="2286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77487</xdr:rowOff>
    </xdr:from>
    <xdr:ext cx="762000" cy="259045"/>
    <xdr:sp macro="" textlink="">
      <xdr:nvSpPr>
        <xdr:cNvPr id="91" name="テキスト ボックス 90"/>
        <xdr:cNvSpPr txBox="1"/>
      </xdr:nvSpPr>
      <xdr:spPr>
        <a:xfrm>
          <a:off x="1955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162560</xdr:rowOff>
    </xdr:from>
    <xdr:to>
      <xdr:col>2</xdr:col>
      <xdr:colOff>127000</xdr:colOff>
      <xdr:row>45</xdr:row>
      <xdr:rowOff>92710</xdr:rowOff>
    </xdr:to>
    <xdr:sp macro="" textlink="">
      <xdr:nvSpPr>
        <xdr:cNvPr id="92" name="円/楕円 91"/>
        <xdr:cNvSpPr/>
      </xdr:nvSpPr>
      <xdr:spPr>
        <a:xfrm>
          <a:off x="1397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77487</xdr:rowOff>
    </xdr:from>
    <xdr:ext cx="762000" cy="259045"/>
    <xdr:sp macro="" textlink="">
      <xdr:nvSpPr>
        <xdr:cNvPr id="93" name="テキスト ボックス 92"/>
        <xdr:cNvSpPr txBox="1"/>
      </xdr:nvSpPr>
      <xdr:spPr>
        <a:xfrm>
          <a:off x="1066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歳入においては，前年度と比較すると</a:t>
          </a:r>
          <a:r>
            <a:rPr lang="ja-JP" altLang="en-US" sz="1100">
              <a:solidFill>
                <a:sysClr val="windowText" lastClr="000000"/>
              </a:solidFill>
              <a:effectLst/>
              <a:latin typeface="+mn-lt"/>
              <a:ea typeface="+mn-ea"/>
              <a:cs typeface="+mn-cs"/>
            </a:rPr>
            <a:t>，燃費性能の高い車両の増加等の影響でガソリン需要が減少したことに伴い</a:t>
          </a:r>
          <a:r>
            <a:rPr lang="ja-JP" altLang="ja-JP" sz="1100">
              <a:solidFill>
                <a:sysClr val="windowText" lastClr="000000"/>
              </a:solidFill>
              <a:effectLst/>
              <a:latin typeface="+mn-lt"/>
              <a:ea typeface="+mn-ea"/>
              <a:cs typeface="+mn-cs"/>
            </a:rPr>
            <a:t>地方譲与税が</a:t>
          </a:r>
          <a:r>
            <a:rPr lang="en-US" altLang="ja-JP" sz="1100">
              <a:solidFill>
                <a:sysClr val="windowText" lastClr="000000"/>
              </a:solidFill>
              <a:effectLst/>
              <a:latin typeface="+mn-lt"/>
              <a:ea typeface="+mn-ea"/>
              <a:cs typeface="+mn-cs"/>
            </a:rPr>
            <a:t>5.8</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減</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地方消費税交付金の増収により</a:t>
          </a:r>
          <a:r>
            <a:rPr lang="ja-JP" altLang="ja-JP" sz="1100">
              <a:solidFill>
                <a:sysClr val="windowText" lastClr="000000"/>
              </a:solidFill>
              <a:effectLst/>
              <a:latin typeface="+mn-lt"/>
              <a:ea typeface="+mn-ea"/>
              <a:cs typeface="+mn-cs"/>
            </a:rPr>
            <a:t>普通地方交付税が</a:t>
          </a:r>
          <a:r>
            <a:rPr lang="en-US" altLang="ja-JP" sz="1100">
              <a:solidFill>
                <a:sysClr val="windowText" lastClr="000000"/>
              </a:solidFill>
              <a:effectLst/>
              <a:latin typeface="+mn-lt"/>
              <a:ea typeface="+mn-ea"/>
              <a:cs typeface="+mn-cs"/>
            </a:rPr>
            <a:t>4.0</a:t>
          </a:r>
          <a:r>
            <a:rPr lang="ja-JP" altLang="ja-JP" sz="1100">
              <a:solidFill>
                <a:sysClr val="windowText" lastClr="000000"/>
              </a:solidFill>
              <a:effectLst/>
              <a:latin typeface="+mn-lt"/>
              <a:ea typeface="+mn-ea"/>
              <a:cs typeface="+mn-cs"/>
            </a:rPr>
            <a:t>％減となったものの，</a:t>
          </a:r>
          <a:r>
            <a:rPr lang="ja-JP" altLang="en-US" sz="1100">
              <a:solidFill>
                <a:sysClr val="windowText" lastClr="000000"/>
              </a:solidFill>
              <a:effectLst/>
              <a:latin typeface="+mn-lt"/>
              <a:ea typeface="+mn-ea"/>
              <a:cs typeface="+mn-cs"/>
            </a:rPr>
            <a:t>地方消費税の税率改定に伴い地方消費税交付金が</a:t>
          </a:r>
          <a:r>
            <a:rPr lang="en-US" altLang="ja-JP" sz="1100">
              <a:solidFill>
                <a:sysClr val="windowText" lastClr="000000"/>
              </a:solidFill>
              <a:effectLst/>
              <a:latin typeface="+mn-lt"/>
              <a:ea typeface="+mn-ea"/>
              <a:cs typeface="+mn-cs"/>
            </a:rPr>
            <a:t>21.0</a:t>
          </a:r>
          <a:r>
            <a:rPr lang="ja-JP" altLang="en-US" sz="1100">
              <a:solidFill>
                <a:sysClr val="windowText" lastClr="000000"/>
              </a:solidFill>
              <a:effectLst/>
              <a:latin typeface="+mn-lt"/>
              <a:ea typeface="+mn-ea"/>
              <a:cs typeface="+mn-cs"/>
            </a:rPr>
            <a:t>％増</a:t>
          </a:r>
          <a:r>
            <a:rPr lang="ja-JP" altLang="ja-JP" sz="1100">
              <a:solidFill>
                <a:sysClr val="windowText" lastClr="000000"/>
              </a:solidFill>
              <a:effectLst/>
              <a:latin typeface="+mn-lt"/>
              <a:ea typeface="+mn-ea"/>
              <a:cs typeface="+mn-cs"/>
            </a:rPr>
            <a:t>となり，総額で</a:t>
          </a:r>
          <a:r>
            <a:rPr lang="en-US" altLang="ja-JP" sz="1100">
              <a:solidFill>
                <a:sysClr val="windowText" lastClr="000000"/>
              </a:solidFill>
              <a:effectLst/>
              <a:latin typeface="+mn-lt"/>
              <a:ea typeface="+mn-ea"/>
              <a:cs typeface="+mn-cs"/>
            </a:rPr>
            <a:t>0.8</a:t>
          </a:r>
          <a:r>
            <a:rPr lang="ja-JP" altLang="ja-JP" sz="1100">
              <a:solidFill>
                <a:sysClr val="windowText" lastClr="000000"/>
              </a:solidFill>
              <a:effectLst/>
              <a:latin typeface="+mn-lt"/>
              <a:ea typeface="+mn-ea"/>
              <a:cs typeface="+mn-cs"/>
            </a:rPr>
            <a:t>％の増となった。</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一方，歳出では</a:t>
          </a:r>
          <a:r>
            <a:rPr lang="ja-JP" altLang="en-US" sz="1100">
              <a:solidFill>
                <a:sysClr val="windowText" lastClr="000000"/>
              </a:solidFill>
              <a:effectLst/>
              <a:latin typeface="+mn-lt"/>
              <a:ea typeface="+mn-ea"/>
              <a:cs typeface="+mn-cs"/>
            </a:rPr>
            <a:t>これまで減少を続けてきた人件費が給与改定の影響により</a:t>
          </a:r>
          <a:r>
            <a:rPr lang="en-US" altLang="ja-JP" sz="1100">
              <a:solidFill>
                <a:sysClr val="windowText" lastClr="000000"/>
              </a:solidFill>
              <a:effectLst/>
              <a:latin typeface="+mn-lt"/>
              <a:ea typeface="+mn-ea"/>
              <a:cs typeface="+mn-cs"/>
            </a:rPr>
            <a:t>2.7</a:t>
          </a:r>
          <a:r>
            <a:rPr lang="ja-JP" altLang="en-US" sz="1100">
              <a:solidFill>
                <a:sysClr val="windowText" lastClr="000000"/>
              </a:solidFill>
              <a:effectLst/>
              <a:latin typeface="+mn-lt"/>
              <a:ea typeface="+mn-ea"/>
              <a:cs typeface="+mn-cs"/>
            </a:rPr>
            <a:t>％増，社会保障の充実と安定化を図ったことにより</a:t>
          </a:r>
          <a:r>
            <a:rPr lang="ja-JP" altLang="ja-JP" sz="1100">
              <a:solidFill>
                <a:sysClr val="windowText" lastClr="000000"/>
              </a:solidFill>
              <a:effectLst/>
              <a:latin typeface="+mn-lt"/>
              <a:ea typeface="+mn-ea"/>
              <a:cs typeface="+mn-cs"/>
            </a:rPr>
            <a:t>介護給付事業費や生活保護費など扶助費が</a:t>
          </a:r>
          <a:r>
            <a:rPr lang="en-US" altLang="ja-JP" sz="1100">
              <a:solidFill>
                <a:sysClr val="windowText" lastClr="000000"/>
              </a:solidFill>
              <a:effectLst/>
              <a:latin typeface="+mn-lt"/>
              <a:ea typeface="+mn-ea"/>
              <a:cs typeface="+mn-cs"/>
            </a:rPr>
            <a:t>3.3</a:t>
          </a:r>
          <a:r>
            <a:rPr lang="ja-JP" altLang="ja-JP" sz="1100">
              <a:solidFill>
                <a:sysClr val="windowText" lastClr="000000"/>
              </a:solidFill>
              <a:effectLst/>
              <a:latin typeface="+mn-lt"/>
              <a:ea typeface="+mn-ea"/>
              <a:cs typeface="+mn-cs"/>
            </a:rPr>
            <a:t>％の増</a:t>
          </a:r>
          <a:r>
            <a:rPr lang="ja-JP" altLang="en-US" sz="1100">
              <a:solidFill>
                <a:sysClr val="windowText" lastClr="000000"/>
              </a:solidFill>
              <a:effectLst/>
              <a:latin typeface="+mn-lt"/>
              <a:ea typeface="+mn-ea"/>
              <a:cs typeface="+mn-cs"/>
            </a:rPr>
            <a:t>となり，</a:t>
          </a:r>
          <a:r>
            <a:rPr lang="ja-JP" altLang="ja-JP" sz="1100">
              <a:solidFill>
                <a:sysClr val="windowText" lastClr="000000"/>
              </a:solidFill>
              <a:effectLst/>
              <a:latin typeface="+mn-lt"/>
              <a:ea typeface="+mn-ea"/>
              <a:cs typeface="+mn-cs"/>
            </a:rPr>
            <a:t>総額で</a:t>
          </a:r>
          <a:r>
            <a:rPr lang="en-US" altLang="ja-JP" sz="1100">
              <a:solidFill>
                <a:sysClr val="windowText" lastClr="000000"/>
              </a:solidFill>
              <a:effectLst/>
              <a:latin typeface="+mn-lt"/>
              <a:ea typeface="+mn-ea"/>
              <a:cs typeface="+mn-cs"/>
            </a:rPr>
            <a:t>3.5</a:t>
          </a:r>
          <a:r>
            <a:rPr lang="ja-JP" altLang="ja-JP" sz="1100">
              <a:solidFill>
                <a:sysClr val="windowText" lastClr="000000"/>
              </a:solidFill>
              <a:effectLst/>
              <a:latin typeface="+mn-lt"/>
              <a:ea typeface="+mn-ea"/>
              <a:cs typeface="+mn-cs"/>
            </a:rPr>
            <a:t>％の増となった。</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類似団体平均を下回っているが，前年と比較して</a:t>
          </a:r>
          <a:r>
            <a:rPr lang="en-US" altLang="ja-JP" sz="1100">
              <a:solidFill>
                <a:sysClr val="windowText" lastClr="000000"/>
              </a:solidFill>
              <a:effectLst/>
              <a:latin typeface="+mn-lt"/>
              <a:ea typeface="+mn-ea"/>
              <a:cs typeface="+mn-cs"/>
            </a:rPr>
            <a:t>2.4</a:t>
          </a:r>
          <a:r>
            <a:rPr lang="ja-JP" altLang="ja-JP" sz="1100">
              <a:solidFill>
                <a:sysClr val="windowText" lastClr="000000"/>
              </a:solidFill>
              <a:effectLst/>
              <a:latin typeface="+mn-lt"/>
              <a:ea typeface="+mn-ea"/>
              <a:cs typeface="+mn-cs"/>
            </a:rPr>
            <a:t>％悪化したことから，引き続き積極的な行財政改革に努める。</a:t>
          </a:r>
          <a:endParaRPr lang="ja-JP" altLang="ja-JP" sz="14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88295</xdr:rowOff>
    </xdr:to>
    <xdr:cxnSp macro="">
      <xdr:nvCxnSpPr>
        <xdr:cNvPr id="125" name="直線コネクタ 124"/>
        <xdr:cNvCxnSpPr/>
      </xdr:nvCxnSpPr>
      <xdr:spPr>
        <a:xfrm flipV="1">
          <a:off x="4953000" y="999066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60372</xdr:rowOff>
    </xdr:from>
    <xdr:ext cx="762000" cy="259045"/>
    <xdr:sp macro="" textlink="">
      <xdr:nvSpPr>
        <xdr:cNvPr id="126" name="財政構造の弾力性最小値テキスト"/>
        <xdr:cNvSpPr txBox="1"/>
      </xdr:nvSpPr>
      <xdr:spPr>
        <a:xfrm>
          <a:off x="5041900" y="1137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66</xdr:row>
      <xdr:rowOff>88295</xdr:rowOff>
    </xdr:from>
    <xdr:to>
      <xdr:col>7</xdr:col>
      <xdr:colOff>241300</xdr:colOff>
      <xdr:row>66</xdr:row>
      <xdr:rowOff>88295</xdr:rowOff>
    </xdr:to>
    <xdr:cxnSp macro="">
      <xdr:nvCxnSpPr>
        <xdr:cNvPr id="127" name="直線コネクタ 126"/>
        <xdr:cNvCxnSpPr/>
      </xdr:nvCxnSpPr>
      <xdr:spPr>
        <a:xfrm>
          <a:off x="4864100" y="1140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8"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29" name="直線コネクタ 128"/>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72269</xdr:rowOff>
    </xdr:from>
    <xdr:to>
      <xdr:col>7</xdr:col>
      <xdr:colOff>152400</xdr:colOff>
      <xdr:row>63</xdr:row>
      <xdr:rowOff>5141</xdr:rowOff>
    </xdr:to>
    <xdr:cxnSp macro="">
      <xdr:nvCxnSpPr>
        <xdr:cNvPr id="130" name="直線コネクタ 129"/>
        <xdr:cNvCxnSpPr/>
      </xdr:nvCxnSpPr>
      <xdr:spPr>
        <a:xfrm>
          <a:off x="4114800" y="10530719"/>
          <a:ext cx="8382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156227</xdr:rowOff>
    </xdr:from>
    <xdr:ext cx="762000" cy="259045"/>
    <xdr:sp macro="" textlink="">
      <xdr:nvSpPr>
        <xdr:cNvPr id="131" name="財政構造の弾力性平均値テキスト"/>
        <xdr:cNvSpPr txBox="1"/>
      </xdr:nvSpPr>
      <xdr:spPr>
        <a:xfrm>
          <a:off x="5041900" y="1095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2" name="フローチャート : 判断 131"/>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128815</xdr:rowOff>
    </xdr:from>
    <xdr:to>
      <xdr:col>6</xdr:col>
      <xdr:colOff>0</xdr:colOff>
      <xdr:row>61</xdr:row>
      <xdr:rowOff>72269</xdr:rowOff>
    </xdr:to>
    <xdr:cxnSp macro="">
      <xdr:nvCxnSpPr>
        <xdr:cNvPr id="133" name="直線コネクタ 132"/>
        <xdr:cNvCxnSpPr/>
      </xdr:nvCxnSpPr>
      <xdr:spPr>
        <a:xfrm>
          <a:off x="3225800" y="10415815"/>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46265</xdr:rowOff>
    </xdr:from>
    <xdr:to>
      <xdr:col>6</xdr:col>
      <xdr:colOff>50800</xdr:colOff>
      <xdr:row>63</xdr:row>
      <xdr:rowOff>147865</xdr:rowOff>
    </xdr:to>
    <xdr:sp macro="" textlink="">
      <xdr:nvSpPr>
        <xdr:cNvPr id="134" name="フローチャート : 判断 133"/>
        <xdr:cNvSpPr/>
      </xdr:nvSpPr>
      <xdr:spPr>
        <a:xfrm>
          <a:off x="4064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132642</xdr:rowOff>
    </xdr:from>
    <xdr:ext cx="736600" cy="259045"/>
    <xdr:sp macro="" textlink="">
      <xdr:nvSpPr>
        <xdr:cNvPr id="135" name="テキスト ボックス 134"/>
        <xdr:cNvSpPr txBox="1"/>
      </xdr:nvSpPr>
      <xdr:spPr>
        <a:xfrm>
          <a:off x="3733800" y="1093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24493</xdr:rowOff>
    </xdr:from>
    <xdr:to>
      <xdr:col>4</xdr:col>
      <xdr:colOff>482600</xdr:colOff>
      <xdr:row>60</xdr:row>
      <xdr:rowOff>128815</xdr:rowOff>
    </xdr:to>
    <xdr:cxnSp macro="">
      <xdr:nvCxnSpPr>
        <xdr:cNvPr id="136" name="直線コネクタ 135"/>
        <xdr:cNvCxnSpPr/>
      </xdr:nvCxnSpPr>
      <xdr:spPr>
        <a:xfrm>
          <a:off x="2336800" y="10140043"/>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37" name="フローチャート : 判断 136"/>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30134</xdr:rowOff>
    </xdr:from>
    <xdr:ext cx="762000" cy="259045"/>
    <xdr:sp macro="" textlink="">
      <xdr:nvSpPr>
        <xdr:cNvPr id="138" name="テキスト ボックス 137"/>
        <xdr:cNvSpPr txBox="1"/>
      </xdr:nvSpPr>
      <xdr:spPr>
        <a:xfrm>
          <a:off x="2844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115509</xdr:rowOff>
    </xdr:from>
    <xdr:to>
      <xdr:col>3</xdr:col>
      <xdr:colOff>279400</xdr:colOff>
      <xdr:row>59</xdr:row>
      <xdr:rowOff>24493</xdr:rowOff>
    </xdr:to>
    <xdr:cxnSp macro="">
      <xdr:nvCxnSpPr>
        <xdr:cNvPr id="139" name="直線コネクタ 138"/>
        <xdr:cNvCxnSpPr/>
      </xdr:nvCxnSpPr>
      <xdr:spPr>
        <a:xfrm>
          <a:off x="1447800" y="1005960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57755</xdr:rowOff>
    </xdr:from>
    <xdr:to>
      <xdr:col>3</xdr:col>
      <xdr:colOff>330200</xdr:colOff>
      <xdr:row>63</xdr:row>
      <xdr:rowOff>159355</xdr:rowOff>
    </xdr:to>
    <xdr:sp macro="" textlink="">
      <xdr:nvSpPr>
        <xdr:cNvPr id="140" name="フローチャート : 判断 139"/>
        <xdr:cNvSpPr/>
      </xdr:nvSpPr>
      <xdr:spPr>
        <a:xfrm>
          <a:off x="2286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144132</xdr:rowOff>
    </xdr:from>
    <xdr:ext cx="762000" cy="259045"/>
    <xdr:sp macro="" textlink="">
      <xdr:nvSpPr>
        <xdr:cNvPr id="141" name="テキスト ボックス 140"/>
        <xdr:cNvSpPr txBox="1"/>
      </xdr:nvSpPr>
      <xdr:spPr>
        <a:xfrm>
          <a:off x="1955800" y="1094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46265</xdr:rowOff>
    </xdr:from>
    <xdr:to>
      <xdr:col>2</xdr:col>
      <xdr:colOff>127000</xdr:colOff>
      <xdr:row>63</xdr:row>
      <xdr:rowOff>147865</xdr:rowOff>
    </xdr:to>
    <xdr:sp macro="" textlink="">
      <xdr:nvSpPr>
        <xdr:cNvPr id="142" name="フローチャート : 判断 141"/>
        <xdr:cNvSpPr/>
      </xdr:nvSpPr>
      <xdr:spPr>
        <a:xfrm>
          <a:off x="1397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132642</xdr:rowOff>
    </xdr:from>
    <xdr:ext cx="762000" cy="259045"/>
    <xdr:sp macro="" textlink="">
      <xdr:nvSpPr>
        <xdr:cNvPr id="143" name="テキスト ボックス 142"/>
        <xdr:cNvSpPr txBox="1"/>
      </xdr:nvSpPr>
      <xdr:spPr>
        <a:xfrm>
          <a:off x="1066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125791</xdr:rowOff>
    </xdr:from>
    <xdr:to>
      <xdr:col>7</xdr:col>
      <xdr:colOff>203200</xdr:colOff>
      <xdr:row>63</xdr:row>
      <xdr:rowOff>55941</xdr:rowOff>
    </xdr:to>
    <xdr:sp macro="" textlink="">
      <xdr:nvSpPr>
        <xdr:cNvPr id="149" name="円/楕円 148"/>
        <xdr:cNvSpPr/>
      </xdr:nvSpPr>
      <xdr:spPr>
        <a:xfrm>
          <a:off x="4902200" y="107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142318</xdr:rowOff>
    </xdr:from>
    <xdr:ext cx="762000" cy="259045"/>
    <xdr:sp macro="" textlink="">
      <xdr:nvSpPr>
        <xdr:cNvPr id="150" name="財政構造の弾力性該当値テキスト"/>
        <xdr:cNvSpPr txBox="1"/>
      </xdr:nvSpPr>
      <xdr:spPr>
        <a:xfrm>
          <a:off x="5041900" y="1060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21469</xdr:rowOff>
    </xdr:from>
    <xdr:to>
      <xdr:col>6</xdr:col>
      <xdr:colOff>50800</xdr:colOff>
      <xdr:row>61</xdr:row>
      <xdr:rowOff>123069</xdr:rowOff>
    </xdr:to>
    <xdr:sp macro="" textlink="">
      <xdr:nvSpPr>
        <xdr:cNvPr id="151" name="円/楕円 150"/>
        <xdr:cNvSpPr/>
      </xdr:nvSpPr>
      <xdr:spPr>
        <a:xfrm>
          <a:off x="4064000" y="104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133246</xdr:rowOff>
    </xdr:from>
    <xdr:ext cx="736600" cy="259045"/>
    <xdr:sp macro="" textlink="">
      <xdr:nvSpPr>
        <xdr:cNvPr id="152" name="テキスト ボックス 151"/>
        <xdr:cNvSpPr txBox="1"/>
      </xdr:nvSpPr>
      <xdr:spPr>
        <a:xfrm>
          <a:off x="3733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78015</xdr:rowOff>
    </xdr:from>
    <xdr:to>
      <xdr:col>4</xdr:col>
      <xdr:colOff>533400</xdr:colOff>
      <xdr:row>61</xdr:row>
      <xdr:rowOff>8165</xdr:rowOff>
    </xdr:to>
    <xdr:sp macro="" textlink="">
      <xdr:nvSpPr>
        <xdr:cNvPr id="153" name="円/楕円 152"/>
        <xdr:cNvSpPr/>
      </xdr:nvSpPr>
      <xdr:spPr>
        <a:xfrm>
          <a:off x="3175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18342</xdr:rowOff>
    </xdr:from>
    <xdr:ext cx="762000" cy="259045"/>
    <xdr:sp macro="" textlink="">
      <xdr:nvSpPr>
        <xdr:cNvPr id="154" name="テキスト ボックス 153"/>
        <xdr:cNvSpPr txBox="1"/>
      </xdr:nvSpPr>
      <xdr:spPr>
        <a:xfrm>
          <a:off x="2844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145143</xdr:rowOff>
    </xdr:from>
    <xdr:to>
      <xdr:col>3</xdr:col>
      <xdr:colOff>330200</xdr:colOff>
      <xdr:row>59</xdr:row>
      <xdr:rowOff>75293</xdr:rowOff>
    </xdr:to>
    <xdr:sp macro="" textlink="">
      <xdr:nvSpPr>
        <xdr:cNvPr id="155" name="円/楕円 154"/>
        <xdr:cNvSpPr/>
      </xdr:nvSpPr>
      <xdr:spPr>
        <a:xfrm>
          <a:off x="2286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85470</xdr:rowOff>
    </xdr:from>
    <xdr:ext cx="762000" cy="259045"/>
    <xdr:sp macro="" textlink="">
      <xdr:nvSpPr>
        <xdr:cNvPr id="156" name="テキスト ボックス 155"/>
        <xdr:cNvSpPr txBox="1"/>
      </xdr:nvSpPr>
      <xdr:spPr>
        <a:xfrm>
          <a:off x="1955800" y="98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64709</xdr:rowOff>
    </xdr:from>
    <xdr:to>
      <xdr:col>2</xdr:col>
      <xdr:colOff>127000</xdr:colOff>
      <xdr:row>58</xdr:row>
      <xdr:rowOff>166309</xdr:rowOff>
    </xdr:to>
    <xdr:sp macro="" textlink="">
      <xdr:nvSpPr>
        <xdr:cNvPr id="157" name="円/楕円 156"/>
        <xdr:cNvSpPr/>
      </xdr:nvSpPr>
      <xdr:spPr>
        <a:xfrm>
          <a:off x="1397000" y="1000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5036</xdr:rowOff>
    </xdr:from>
    <xdr:ext cx="762000" cy="259045"/>
    <xdr:sp macro="" textlink="">
      <xdr:nvSpPr>
        <xdr:cNvPr id="158" name="テキスト ボックス 157"/>
        <xdr:cNvSpPr txBox="1"/>
      </xdr:nvSpPr>
      <xdr:spPr>
        <a:xfrm>
          <a:off x="1066800" y="977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[127,128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消費税率の変更に伴い，類似団体と同様に推移しているほか，</a:t>
          </a:r>
          <a:r>
            <a:rPr lang="ja-JP" altLang="ja-JP" sz="1100">
              <a:solidFill>
                <a:schemeClr val="dk1"/>
              </a:solidFill>
              <a:effectLst/>
              <a:latin typeface="+mn-lt"/>
              <a:ea typeface="+mn-ea"/>
              <a:cs typeface="+mn-cs"/>
            </a:rPr>
            <a:t>新規施設等管理運営費の増などにより物件費が増加している</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人件費</a:t>
          </a:r>
          <a:r>
            <a:rPr lang="ja-JP" altLang="en-US" sz="1100">
              <a:solidFill>
                <a:schemeClr val="dk1"/>
              </a:solidFill>
              <a:effectLst/>
              <a:latin typeface="+mn-lt"/>
              <a:ea typeface="+mn-ea"/>
              <a:cs typeface="+mn-cs"/>
            </a:rPr>
            <a:t>においても人事院勧告による給与改定により増加している。</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依然として類似団体平均を上回っていることから，今後さらなる行財政改革への取り組みを強化し，事務事業の見直しを図るなど経費節減に努める。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126485</xdr:rowOff>
    </xdr:from>
    <xdr:to>
      <xdr:col>7</xdr:col>
      <xdr:colOff>152400</xdr:colOff>
      <xdr:row>89</xdr:row>
      <xdr:rowOff>34781</xdr:rowOff>
    </xdr:to>
    <xdr:cxnSp macro="">
      <xdr:nvCxnSpPr>
        <xdr:cNvPr id="188" name="直線コネクタ 187"/>
        <xdr:cNvCxnSpPr/>
      </xdr:nvCxnSpPr>
      <xdr:spPr>
        <a:xfrm flipV="1">
          <a:off x="4953000" y="14013935"/>
          <a:ext cx="0" cy="1279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6858</xdr:rowOff>
    </xdr:from>
    <xdr:ext cx="762000" cy="259045"/>
    <xdr:sp macro="" textlink="">
      <xdr:nvSpPr>
        <xdr:cNvPr id="189" name="人件費・物件費等の状況最小値テキスト"/>
        <xdr:cNvSpPr txBox="1"/>
      </xdr:nvSpPr>
      <xdr:spPr>
        <a:xfrm>
          <a:off x="5041900" y="1526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127,128</a:t>
          </a:r>
          <a:endParaRPr kumimoji="1" lang="ja-JP" altLang="en-US" sz="1000" b="1">
            <a:latin typeface="ＭＳ Ｐゴシック"/>
          </a:endParaRPr>
        </a:p>
      </xdr:txBody>
    </xdr:sp>
    <xdr:clientData/>
  </xdr:oneCellAnchor>
  <xdr:twoCellAnchor>
    <xdr:from>
      <xdr:col>7</xdr:col>
      <xdr:colOff>63500</xdr:colOff>
      <xdr:row>89</xdr:row>
      <xdr:rowOff>34781</xdr:rowOff>
    </xdr:from>
    <xdr:to>
      <xdr:col>7</xdr:col>
      <xdr:colOff>241300</xdr:colOff>
      <xdr:row>89</xdr:row>
      <xdr:rowOff>34781</xdr:rowOff>
    </xdr:to>
    <xdr:cxnSp macro="">
      <xdr:nvCxnSpPr>
        <xdr:cNvPr id="190" name="直線コネクタ 189"/>
        <xdr:cNvCxnSpPr/>
      </xdr:nvCxnSpPr>
      <xdr:spPr>
        <a:xfrm>
          <a:off x="4864100" y="1529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41412</xdr:rowOff>
    </xdr:from>
    <xdr:ext cx="762000" cy="259045"/>
    <xdr:sp macro="" textlink="">
      <xdr:nvSpPr>
        <xdr:cNvPr id="191" name="人件費・物件費等の状況最大値テキスト"/>
        <xdr:cNvSpPr txBox="1"/>
      </xdr:nvSpPr>
      <xdr:spPr>
        <a:xfrm>
          <a:off x="5041900" y="137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95,303</a:t>
          </a:r>
          <a:endParaRPr kumimoji="1" lang="ja-JP" altLang="en-US" sz="1000" b="1">
            <a:latin typeface="ＭＳ Ｐゴシック"/>
          </a:endParaRPr>
        </a:p>
      </xdr:txBody>
    </xdr:sp>
    <xdr:clientData/>
  </xdr:oneCellAnchor>
  <xdr:twoCellAnchor>
    <xdr:from>
      <xdr:col>7</xdr:col>
      <xdr:colOff>63500</xdr:colOff>
      <xdr:row>81</xdr:row>
      <xdr:rowOff>126485</xdr:rowOff>
    </xdr:from>
    <xdr:to>
      <xdr:col>7</xdr:col>
      <xdr:colOff>241300</xdr:colOff>
      <xdr:row>81</xdr:row>
      <xdr:rowOff>126485</xdr:rowOff>
    </xdr:to>
    <xdr:cxnSp macro="">
      <xdr:nvCxnSpPr>
        <xdr:cNvPr id="192" name="直線コネクタ 191"/>
        <xdr:cNvCxnSpPr/>
      </xdr:nvCxnSpPr>
      <xdr:spPr>
        <a:xfrm>
          <a:off x="4864100" y="1401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75854</xdr:rowOff>
    </xdr:from>
    <xdr:to>
      <xdr:col>7</xdr:col>
      <xdr:colOff>152400</xdr:colOff>
      <xdr:row>89</xdr:row>
      <xdr:rowOff>34781</xdr:rowOff>
    </xdr:to>
    <xdr:cxnSp macro="">
      <xdr:nvCxnSpPr>
        <xdr:cNvPr id="193" name="直線コネクタ 192"/>
        <xdr:cNvCxnSpPr/>
      </xdr:nvCxnSpPr>
      <xdr:spPr>
        <a:xfrm>
          <a:off x="4114800" y="14992004"/>
          <a:ext cx="838200" cy="30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26393</xdr:rowOff>
    </xdr:from>
    <xdr:ext cx="762000" cy="259045"/>
    <xdr:sp macro="" textlink="">
      <xdr:nvSpPr>
        <xdr:cNvPr id="194" name="人件費・物件費等の状況平均値テキスト"/>
        <xdr:cNvSpPr txBox="1"/>
      </xdr:nvSpPr>
      <xdr:spPr>
        <a:xfrm>
          <a:off x="5041900" y="1442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9866</xdr:rowOff>
    </xdr:from>
    <xdr:to>
      <xdr:col>7</xdr:col>
      <xdr:colOff>203200</xdr:colOff>
      <xdr:row>85</xdr:row>
      <xdr:rowOff>111466</xdr:rowOff>
    </xdr:to>
    <xdr:sp macro="" textlink="">
      <xdr:nvSpPr>
        <xdr:cNvPr id="195" name="フローチャート : 判断 194"/>
        <xdr:cNvSpPr/>
      </xdr:nvSpPr>
      <xdr:spPr>
        <a:xfrm>
          <a:off x="4902200" y="1458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75854</xdr:rowOff>
    </xdr:from>
    <xdr:to>
      <xdr:col>6</xdr:col>
      <xdr:colOff>0</xdr:colOff>
      <xdr:row>87</xdr:row>
      <xdr:rowOff>121662</xdr:rowOff>
    </xdr:to>
    <xdr:cxnSp macro="">
      <xdr:nvCxnSpPr>
        <xdr:cNvPr id="196" name="直線コネクタ 195"/>
        <xdr:cNvCxnSpPr/>
      </xdr:nvCxnSpPr>
      <xdr:spPr>
        <a:xfrm flipV="1">
          <a:off x="3225800" y="14992004"/>
          <a:ext cx="889000" cy="4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30544</xdr:rowOff>
    </xdr:from>
    <xdr:to>
      <xdr:col>6</xdr:col>
      <xdr:colOff>50800</xdr:colOff>
      <xdr:row>84</xdr:row>
      <xdr:rowOff>132144</xdr:rowOff>
    </xdr:to>
    <xdr:sp macro="" textlink="">
      <xdr:nvSpPr>
        <xdr:cNvPr id="197" name="フローチャート : 判断 196"/>
        <xdr:cNvSpPr/>
      </xdr:nvSpPr>
      <xdr:spPr>
        <a:xfrm>
          <a:off x="4064000" y="1443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142321</xdr:rowOff>
    </xdr:from>
    <xdr:ext cx="736600" cy="259045"/>
    <xdr:sp macro="" textlink="">
      <xdr:nvSpPr>
        <xdr:cNvPr id="198" name="テキスト ボックス 197"/>
        <xdr:cNvSpPr txBox="1"/>
      </xdr:nvSpPr>
      <xdr:spPr>
        <a:xfrm>
          <a:off x="3733800" y="1420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121662</xdr:rowOff>
    </xdr:from>
    <xdr:to>
      <xdr:col>4</xdr:col>
      <xdr:colOff>482600</xdr:colOff>
      <xdr:row>88</xdr:row>
      <xdr:rowOff>113813</xdr:rowOff>
    </xdr:to>
    <xdr:cxnSp macro="">
      <xdr:nvCxnSpPr>
        <xdr:cNvPr id="199" name="直線コネクタ 198"/>
        <xdr:cNvCxnSpPr/>
      </xdr:nvCxnSpPr>
      <xdr:spPr>
        <a:xfrm flipV="1">
          <a:off x="2336800" y="15037812"/>
          <a:ext cx="889000" cy="16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112545</xdr:rowOff>
    </xdr:from>
    <xdr:to>
      <xdr:col>4</xdr:col>
      <xdr:colOff>533400</xdr:colOff>
      <xdr:row>85</xdr:row>
      <xdr:rowOff>42695</xdr:rowOff>
    </xdr:to>
    <xdr:sp macro="" textlink="">
      <xdr:nvSpPr>
        <xdr:cNvPr id="200" name="フローチャート : 判断 199"/>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52872</xdr:rowOff>
    </xdr:from>
    <xdr:ext cx="762000" cy="259045"/>
    <xdr:sp macro="" textlink="">
      <xdr:nvSpPr>
        <xdr:cNvPr id="201" name="テキスト ボックス 200"/>
        <xdr:cNvSpPr txBox="1"/>
      </xdr:nvSpPr>
      <xdr:spPr>
        <a:xfrm>
          <a:off x="2844800" y="1428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108592</xdr:rowOff>
    </xdr:from>
    <xdr:to>
      <xdr:col>3</xdr:col>
      <xdr:colOff>279400</xdr:colOff>
      <xdr:row>88</xdr:row>
      <xdr:rowOff>113813</xdr:rowOff>
    </xdr:to>
    <xdr:cxnSp macro="">
      <xdr:nvCxnSpPr>
        <xdr:cNvPr id="202" name="直線コネクタ 201"/>
        <xdr:cNvCxnSpPr/>
      </xdr:nvCxnSpPr>
      <xdr:spPr>
        <a:xfrm>
          <a:off x="1447800" y="15024742"/>
          <a:ext cx="889000" cy="17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93396</xdr:rowOff>
    </xdr:from>
    <xdr:to>
      <xdr:col>3</xdr:col>
      <xdr:colOff>330200</xdr:colOff>
      <xdr:row>86</xdr:row>
      <xdr:rowOff>23546</xdr:rowOff>
    </xdr:to>
    <xdr:sp macro="" textlink="">
      <xdr:nvSpPr>
        <xdr:cNvPr id="203" name="フローチャート : 判断 202"/>
        <xdr:cNvSpPr/>
      </xdr:nvSpPr>
      <xdr:spPr>
        <a:xfrm>
          <a:off x="2286000" y="1466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33723</xdr:rowOff>
    </xdr:from>
    <xdr:ext cx="762000" cy="259045"/>
    <xdr:sp macro="" textlink="">
      <xdr:nvSpPr>
        <xdr:cNvPr id="204" name="テキスト ボックス 203"/>
        <xdr:cNvSpPr txBox="1"/>
      </xdr:nvSpPr>
      <xdr:spPr>
        <a:xfrm>
          <a:off x="1955800" y="1443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39466</xdr:rowOff>
    </xdr:from>
    <xdr:to>
      <xdr:col>2</xdr:col>
      <xdr:colOff>127000</xdr:colOff>
      <xdr:row>85</xdr:row>
      <xdr:rowOff>141066</xdr:rowOff>
    </xdr:to>
    <xdr:sp macro="" textlink="">
      <xdr:nvSpPr>
        <xdr:cNvPr id="205" name="フローチャート : 判断 204"/>
        <xdr:cNvSpPr/>
      </xdr:nvSpPr>
      <xdr:spPr>
        <a:xfrm>
          <a:off x="1397000" y="1461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151243</xdr:rowOff>
    </xdr:from>
    <xdr:ext cx="762000" cy="259045"/>
    <xdr:sp macro="" textlink="">
      <xdr:nvSpPr>
        <xdr:cNvPr id="206" name="テキスト ボックス 205"/>
        <xdr:cNvSpPr txBox="1"/>
      </xdr:nvSpPr>
      <xdr:spPr>
        <a:xfrm>
          <a:off x="1066800" y="1438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111,455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88</xdr:row>
      <xdr:rowOff>155431</xdr:rowOff>
    </xdr:from>
    <xdr:to>
      <xdr:col>7</xdr:col>
      <xdr:colOff>203200</xdr:colOff>
      <xdr:row>89</xdr:row>
      <xdr:rowOff>85581</xdr:rowOff>
    </xdr:to>
    <xdr:sp macro="" textlink="">
      <xdr:nvSpPr>
        <xdr:cNvPr id="212" name="円/楕円 211"/>
        <xdr:cNvSpPr/>
      </xdr:nvSpPr>
      <xdr:spPr>
        <a:xfrm>
          <a:off x="4902200" y="1524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51308</xdr:rowOff>
    </xdr:from>
    <xdr:ext cx="762000" cy="259045"/>
    <xdr:sp macro="" textlink="">
      <xdr:nvSpPr>
        <xdr:cNvPr id="213" name="人件費・物件費等の状況該当値テキスト"/>
        <xdr:cNvSpPr txBox="1"/>
      </xdr:nvSpPr>
      <xdr:spPr>
        <a:xfrm>
          <a:off x="5041900" y="1513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127,128</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25054</xdr:rowOff>
    </xdr:from>
    <xdr:to>
      <xdr:col>6</xdr:col>
      <xdr:colOff>50800</xdr:colOff>
      <xdr:row>87</xdr:row>
      <xdr:rowOff>126654</xdr:rowOff>
    </xdr:to>
    <xdr:sp macro="" textlink="">
      <xdr:nvSpPr>
        <xdr:cNvPr id="214" name="円/楕円 213"/>
        <xdr:cNvSpPr/>
      </xdr:nvSpPr>
      <xdr:spPr>
        <a:xfrm>
          <a:off x="4064000" y="1494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111431</xdr:rowOff>
    </xdr:from>
    <xdr:ext cx="736600" cy="259045"/>
    <xdr:sp macro="" textlink="">
      <xdr:nvSpPr>
        <xdr:cNvPr id="215" name="テキスト ボックス 214"/>
        <xdr:cNvSpPr txBox="1"/>
      </xdr:nvSpPr>
      <xdr:spPr>
        <a:xfrm>
          <a:off x="3733800" y="1502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119,623</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70862</xdr:rowOff>
    </xdr:from>
    <xdr:to>
      <xdr:col>4</xdr:col>
      <xdr:colOff>533400</xdr:colOff>
      <xdr:row>88</xdr:row>
      <xdr:rowOff>1012</xdr:rowOff>
    </xdr:to>
    <xdr:sp macro="" textlink="">
      <xdr:nvSpPr>
        <xdr:cNvPr id="216" name="円/楕円 215"/>
        <xdr:cNvSpPr/>
      </xdr:nvSpPr>
      <xdr:spPr>
        <a:xfrm>
          <a:off x="3175000" y="1498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157239</xdr:rowOff>
    </xdr:from>
    <xdr:ext cx="762000" cy="259045"/>
    <xdr:sp macro="" textlink="">
      <xdr:nvSpPr>
        <xdr:cNvPr id="217" name="テキスト ボックス 216"/>
        <xdr:cNvSpPr txBox="1"/>
      </xdr:nvSpPr>
      <xdr:spPr>
        <a:xfrm>
          <a:off x="2844800" y="1507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120,762</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63013</xdr:rowOff>
    </xdr:from>
    <xdr:to>
      <xdr:col>3</xdr:col>
      <xdr:colOff>330200</xdr:colOff>
      <xdr:row>88</xdr:row>
      <xdr:rowOff>164613</xdr:rowOff>
    </xdr:to>
    <xdr:sp macro="" textlink="">
      <xdr:nvSpPr>
        <xdr:cNvPr id="218" name="円/楕円 217"/>
        <xdr:cNvSpPr/>
      </xdr:nvSpPr>
      <xdr:spPr>
        <a:xfrm>
          <a:off x="2286000" y="1515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149390</xdr:rowOff>
    </xdr:from>
    <xdr:ext cx="762000" cy="259045"/>
    <xdr:sp macro="" textlink="">
      <xdr:nvSpPr>
        <xdr:cNvPr id="219" name="テキスト ボックス 218"/>
        <xdr:cNvSpPr txBox="1"/>
      </xdr:nvSpPr>
      <xdr:spPr>
        <a:xfrm>
          <a:off x="1955800" y="1523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124,830</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57792</xdr:rowOff>
    </xdr:from>
    <xdr:to>
      <xdr:col>2</xdr:col>
      <xdr:colOff>127000</xdr:colOff>
      <xdr:row>87</xdr:row>
      <xdr:rowOff>159392</xdr:rowOff>
    </xdr:to>
    <xdr:sp macro="" textlink="">
      <xdr:nvSpPr>
        <xdr:cNvPr id="220" name="円/楕円 219"/>
        <xdr:cNvSpPr/>
      </xdr:nvSpPr>
      <xdr:spPr>
        <a:xfrm>
          <a:off x="1397000" y="1497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144169</xdr:rowOff>
    </xdr:from>
    <xdr:ext cx="762000" cy="259045"/>
    <xdr:sp macro="" textlink="">
      <xdr:nvSpPr>
        <xdr:cNvPr id="221" name="テキスト ボックス 220"/>
        <xdr:cNvSpPr txBox="1"/>
      </xdr:nvSpPr>
      <xdr:spPr>
        <a:xfrm>
          <a:off x="1066800" y="1506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昇給延伸や国制度準拠の徹底等により，指数は類似団体でも</a:t>
          </a:r>
          <a:r>
            <a:rPr lang="ja-JP" altLang="en-US" sz="1100" b="0" i="0" baseline="0">
              <a:solidFill>
                <a:srgbClr val="FF0000"/>
              </a:solidFill>
              <a:effectLst/>
              <a:latin typeface="+mn-lt"/>
              <a:ea typeface="+mn-ea"/>
              <a:cs typeface="+mn-cs"/>
            </a:rPr>
            <a:t>上</a:t>
          </a:r>
          <a:r>
            <a:rPr lang="ja-JP" altLang="ja-JP" sz="1100" b="0" i="0" baseline="0">
              <a:solidFill>
                <a:schemeClr val="dk1"/>
              </a:solidFill>
              <a:effectLst/>
              <a:latin typeface="+mn-lt"/>
              <a:ea typeface="+mn-ea"/>
              <a:cs typeface="+mn-cs"/>
            </a:rPr>
            <a:t>位にある。今後もより一層給与の適正化に努める。</a:t>
          </a:r>
          <a:endParaRPr lang="ja-JP" altLang="ja-JP">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85</xdr:row>
      <xdr:rowOff>66221</xdr:rowOff>
    </xdr:to>
    <xdr:cxnSp macro="">
      <xdr:nvCxnSpPr>
        <xdr:cNvPr id="252" name="直線コネクタ 251"/>
        <xdr:cNvCxnSpPr/>
      </xdr:nvCxnSpPr>
      <xdr:spPr>
        <a:xfrm flipV="1">
          <a:off x="17018000" y="13881100"/>
          <a:ext cx="0" cy="7583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38298</xdr:rowOff>
    </xdr:from>
    <xdr:ext cx="762000" cy="259045"/>
    <xdr:sp macro="" textlink="">
      <xdr:nvSpPr>
        <xdr:cNvPr id="253" name="給与水準   （国との比較）最小値テキスト"/>
        <xdr:cNvSpPr txBox="1"/>
      </xdr:nvSpPr>
      <xdr:spPr>
        <a:xfrm>
          <a:off x="17106900" y="1461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85</xdr:row>
      <xdr:rowOff>66221</xdr:rowOff>
    </xdr:from>
    <xdr:to>
      <xdr:col>24</xdr:col>
      <xdr:colOff>647700</xdr:colOff>
      <xdr:row>85</xdr:row>
      <xdr:rowOff>66221</xdr:rowOff>
    </xdr:to>
    <xdr:cxnSp macro="">
      <xdr:nvCxnSpPr>
        <xdr:cNvPr id="254" name="直線コネクタ 253"/>
        <xdr:cNvCxnSpPr/>
      </xdr:nvCxnSpPr>
      <xdr:spPr>
        <a:xfrm>
          <a:off x="16929100" y="1463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29029</xdr:rowOff>
    </xdr:from>
    <xdr:to>
      <xdr:col>24</xdr:col>
      <xdr:colOff>558800</xdr:colOff>
      <xdr:row>82</xdr:row>
      <xdr:rowOff>40518</xdr:rowOff>
    </xdr:to>
    <xdr:cxnSp macro="">
      <xdr:nvCxnSpPr>
        <xdr:cNvPr id="257" name="直線コネクタ 256"/>
        <xdr:cNvCxnSpPr/>
      </xdr:nvCxnSpPr>
      <xdr:spPr>
        <a:xfrm>
          <a:off x="16179800" y="14087929"/>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43136</xdr:rowOff>
    </xdr:from>
    <xdr:ext cx="762000" cy="259045"/>
    <xdr:sp macro="" textlink="">
      <xdr:nvSpPr>
        <xdr:cNvPr id="258" name="給与水準   （国との比較）平均値テキスト"/>
        <xdr:cNvSpPr txBox="1"/>
      </xdr:nvSpPr>
      <xdr:spPr>
        <a:xfrm>
          <a:off x="17106900" y="1427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59" name="フローチャート : 判断 258"/>
        <xdr:cNvSpPr/>
      </xdr:nvSpPr>
      <xdr:spPr>
        <a:xfrm>
          <a:off x="169672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29029</xdr:rowOff>
    </xdr:from>
    <xdr:to>
      <xdr:col>23</xdr:col>
      <xdr:colOff>406400</xdr:colOff>
      <xdr:row>87</xdr:row>
      <xdr:rowOff>125488</xdr:rowOff>
    </xdr:to>
    <xdr:cxnSp macro="">
      <xdr:nvCxnSpPr>
        <xdr:cNvPr id="260" name="直線コネクタ 259"/>
        <xdr:cNvCxnSpPr/>
      </xdr:nvCxnSpPr>
      <xdr:spPr>
        <a:xfrm flipV="1">
          <a:off x="15290800" y="14087929"/>
          <a:ext cx="8890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162077</xdr:rowOff>
    </xdr:from>
    <xdr:to>
      <xdr:col>23</xdr:col>
      <xdr:colOff>457200</xdr:colOff>
      <xdr:row>83</xdr:row>
      <xdr:rowOff>92227</xdr:rowOff>
    </xdr:to>
    <xdr:sp macro="" textlink="">
      <xdr:nvSpPr>
        <xdr:cNvPr id="261" name="フローチャート : 判断 260"/>
        <xdr:cNvSpPr/>
      </xdr:nvSpPr>
      <xdr:spPr>
        <a:xfrm>
          <a:off x="16129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77004</xdr:rowOff>
    </xdr:from>
    <xdr:ext cx="736600" cy="259045"/>
    <xdr:sp macro="" textlink="">
      <xdr:nvSpPr>
        <xdr:cNvPr id="262" name="テキスト ボックス 261"/>
        <xdr:cNvSpPr txBox="1"/>
      </xdr:nvSpPr>
      <xdr:spPr>
        <a:xfrm>
          <a:off x="15798800" y="14307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125488</xdr:rowOff>
    </xdr:from>
    <xdr:to>
      <xdr:col>22</xdr:col>
      <xdr:colOff>203200</xdr:colOff>
      <xdr:row>88</xdr:row>
      <xdr:rowOff>0</xdr:rowOff>
    </xdr:to>
    <xdr:cxnSp macro="">
      <xdr:nvCxnSpPr>
        <xdr:cNvPr id="263" name="直線コネクタ 262"/>
        <xdr:cNvCxnSpPr/>
      </xdr:nvCxnSpPr>
      <xdr:spPr>
        <a:xfrm flipV="1">
          <a:off x="14401800" y="150416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110066</xdr:rowOff>
    </xdr:from>
    <xdr:to>
      <xdr:col>22</xdr:col>
      <xdr:colOff>254000</xdr:colOff>
      <xdr:row>89</xdr:row>
      <xdr:rowOff>40216</xdr:rowOff>
    </xdr:to>
    <xdr:sp macro="" textlink="">
      <xdr:nvSpPr>
        <xdr:cNvPr id="264" name="フローチャート : 判断 263"/>
        <xdr:cNvSpPr/>
      </xdr:nvSpPr>
      <xdr:spPr>
        <a:xfrm>
          <a:off x="15240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24993</xdr:rowOff>
    </xdr:from>
    <xdr:ext cx="762000" cy="259045"/>
    <xdr:sp macro="" textlink="">
      <xdr:nvSpPr>
        <xdr:cNvPr id="265" name="テキスト ボックス 264"/>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29029</xdr:rowOff>
    </xdr:from>
    <xdr:to>
      <xdr:col>21</xdr:col>
      <xdr:colOff>0</xdr:colOff>
      <xdr:row>88</xdr:row>
      <xdr:rowOff>0</xdr:rowOff>
    </xdr:to>
    <xdr:cxnSp macro="">
      <xdr:nvCxnSpPr>
        <xdr:cNvPr id="266" name="直線コネクタ 265"/>
        <xdr:cNvCxnSpPr/>
      </xdr:nvCxnSpPr>
      <xdr:spPr>
        <a:xfrm>
          <a:off x="13512800" y="14087929"/>
          <a:ext cx="889000" cy="99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156029</xdr:rowOff>
    </xdr:from>
    <xdr:to>
      <xdr:col>21</xdr:col>
      <xdr:colOff>50800</xdr:colOff>
      <xdr:row>89</xdr:row>
      <xdr:rowOff>86179</xdr:rowOff>
    </xdr:to>
    <xdr:sp macro="" textlink="">
      <xdr:nvSpPr>
        <xdr:cNvPr id="267" name="フローチャート : 判断 266"/>
        <xdr:cNvSpPr/>
      </xdr:nvSpPr>
      <xdr:spPr>
        <a:xfrm>
          <a:off x="14351000" y="15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70956</xdr:rowOff>
    </xdr:from>
    <xdr:ext cx="762000" cy="259045"/>
    <xdr:sp macro="" textlink="">
      <xdr:nvSpPr>
        <xdr:cNvPr id="268" name="テキスト ボックス 267"/>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69" name="フローチャート : 判断 268"/>
        <xdr:cNvSpPr/>
      </xdr:nvSpPr>
      <xdr:spPr>
        <a:xfrm>
          <a:off x="13462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145945</xdr:rowOff>
    </xdr:from>
    <xdr:ext cx="762000" cy="259045"/>
    <xdr:sp macro="" textlink="">
      <xdr:nvSpPr>
        <xdr:cNvPr id="270" name="テキスト ボックス 269"/>
        <xdr:cNvSpPr txBox="1"/>
      </xdr:nvSpPr>
      <xdr:spPr>
        <a:xfrm>
          <a:off x="13131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161168</xdr:rowOff>
    </xdr:from>
    <xdr:to>
      <xdr:col>24</xdr:col>
      <xdr:colOff>609600</xdr:colOff>
      <xdr:row>82</xdr:row>
      <xdr:rowOff>91318</xdr:rowOff>
    </xdr:to>
    <xdr:sp macro="" textlink="">
      <xdr:nvSpPr>
        <xdr:cNvPr id="276" name="円/楕円 275"/>
        <xdr:cNvSpPr/>
      </xdr:nvSpPr>
      <xdr:spPr>
        <a:xfrm>
          <a:off x="169672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6245</xdr:rowOff>
    </xdr:from>
    <xdr:ext cx="762000" cy="259045"/>
    <xdr:sp macro="" textlink="">
      <xdr:nvSpPr>
        <xdr:cNvPr id="277" name="給与水準   （国との比較）該当値テキスト"/>
        <xdr:cNvSpPr txBox="1"/>
      </xdr:nvSpPr>
      <xdr:spPr>
        <a:xfrm>
          <a:off x="17106900" y="1389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149679</xdr:rowOff>
    </xdr:from>
    <xdr:to>
      <xdr:col>23</xdr:col>
      <xdr:colOff>457200</xdr:colOff>
      <xdr:row>82</xdr:row>
      <xdr:rowOff>79829</xdr:rowOff>
    </xdr:to>
    <xdr:sp macro="" textlink="">
      <xdr:nvSpPr>
        <xdr:cNvPr id="278" name="円/楕円 277"/>
        <xdr:cNvSpPr/>
      </xdr:nvSpPr>
      <xdr:spPr>
        <a:xfrm>
          <a:off x="16129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90006</xdr:rowOff>
    </xdr:from>
    <xdr:ext cx="736600" cy="259045"/>
    <xdr:sp macro="" textlink="">
      <xdr:nvSpPr>
        <xdr:cNvPr id="279" name="テキスト ボックス 278"/>
        <xdr:cNvSpPr txBox="1"/>
      </xdr:nvSpPr>
      <xdr:spPr>
        <a:xfrm>
          <a:off x="15798800" y="1380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74688</xdr:rowOff>
    </xdr:from>
    <xdr:to>
      <xdr:col>22</xdr:col>
      <xdr:colOff>254000</xdr:colOff>
      <xdr:row>88</xdr:row>
      <xdr:rowOff>4838</xdr:rowOff>
    </xdr:to>
    <xdr:sp macro="" textlink="">
      <xdr:nvSpPr>
        <xdr:cNvPr id="280" name="円/楕円 279"/>
        <xdr:cNvSpPr/>
      </xdr:nvSpPr>
      <xdr:spPr>
        <a:xfrm>
          <a:off x="15240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15015</xdr:rowOff>
    </xdr:from>
    <xdr:ext cx="762000" cy="259045"/>
    <xdr:sp macro="" textlink="">
      <xdr:nvSpPr>
        <xdr:cNvPr id="281" name="テキスト ボックス 280"/>
        <xdr:cNvSpPr txBox="1"/>
      </xdr:nvSpPr>
      <xdr:spPr>
        <a:xfrm>
          <a:off x="14909800" y="1475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120650</xdr:rowOff>
    </xdr:from>
    <xdr:to>
      <xdr:col>21</xdr:col>
      <xdr:colOff>50800</xdr:colOff>
      <xdr:row>88</xdr:row>
      <xdr:rowOff>50800</xdr:rowOff>
    </xdr:to>
    <xdr:sp macro="" textlink="">
      <xdr:nvSpPr>
        <xdr:cNvPr id="282" name="円/楕円 281"/>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83" name="テキスト ボックス 282"/>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149679</xdr:rowOff>
    </xdr:from>
    <xdr:to>
      <xdr:col>19</xdr:col>
      <xdr:colOff>533400</xdr:colOff>
      <xdr:row>82</xdr:row>
      <xdr:rowOff>79829</xdr:rowOff>
    </xdr:to>
    <xdr:sp macro="" textlink="">
      <xdr:nvSpPr>
        <xdr:cNvPr id="284" name="円/楕円 283"/>
        <xdr:cNvSpPr/>
      </xdr:nvSpPr>
      <xdr:spPr>
        <a:xfrm>
          <a:off x="13462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90006</xdr:rowOff>
    </xdr:from>
    <xdr:ext cx="762000" cy="259045"/>
    <xdr:sp macro="" textlink="">
      <xdr:nvSpPr>
        <xdr:cNvPr id="285" name="テキスト ボックス 284"/>
        <xdr:cNvSpPr txBox="1"/>
      </xdr:nvSpPr>
      <xdr:spPr>
        <a:xfrm>
          <a:off x="13131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公立保育園を多く設置していること，耕地面積が広く農業部門に多くの職員を配置していることなどから，引き続き類似団体との比較では平均を上回っている状況である。</a:t>
          </a:r>
          <a:endParaRPr lang="ja-JP" altLang="ja-JP">
            <a:effectLst/>
          </a:endParaRPr>
        </a:p>
        <a:p>
          <a:pPr rtl="0" fontAlgn="base"/>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年度から計画した新・定員配置計画（</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か年計画）では，</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か年計画の</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年を経過した平成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月時点において、平成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月の目標（普通会計部門で</a:t>
          </a:r>
          <a:r>
            <a:rPr lang="en-US" altLang="ja-JP" sz="1100" b="0" i="0" baseline="0">
              <a:solidFill>
                <a:schemeClr val="dk1"/>
              </a:solidFill>
              <a:effectLst/>
              <a:latin typeface="+mn-lt"/>
              <a:ea typeface="+mn-ea"/>
              <a:cs typeface="+mn-cs"/>
            </a:rPr>
            <a:t>47</a:t>
          </a:r>
          <a:r>
            <a:rPr lang="ja-JP" altLang="ja-JP" sz="1100" b="0" i="0" baseline="0">
              <a:solidFill>
                <a:schemeClr val="dk1"/>
              </a:solidFill>
              <a:effectLst/>
              <a:latin typeface="+mn-lt"/>
              <a:ea typeface="+mn-ea"/>
              <a:cs typeface="+mn-cs"/>
            </a:rPr>
            <a:t>人の削減）を達成</a:t>
          </a:r>
          <a:r>
            <a:rPr lang="ja-JP" altLang="ja-JP" sz="1100" b="0" i="0" baseline="0">
              <a:solidFill>
                <a:sysClr val="windowText" lastClr="000000"/>
              </a:solidFill>
              <a:effectLst/>
              <a:latin typeface="+mn-lt"/>
              <a:ea typeface="+mn-ea"/>
              <a:cs typeface="+mn-cs"/>
            </a:rPr>
            <a:t>し</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a:t>
          </a:r>
          <a:r>
            <a:rPr lang="ja-JP" altLang="en-US" sz="1100" b="0" i="0" baseline="0">
              <a:solidFill>
                <a:sysClr val="windowText" lastClr="000000"/>
              </a:solidFill>
              <a:effectLst/>
              <a:latin typeface="+mn-lt"/>
              <a:ea typeface="+mn-ea"/>
              <a:cs typeface="+mn-cs"/>
            </a:rPr>
            <a:t>か年の実績では</a:t>
          </a:r>
          <a:r>
            <a:rPr lang="en-US" altLang="ja-JP" sz="1100" b="0" i="0" baseline="0">
              <a:solidFill>
                <a:sysClr val="windowText" lastClr="000000"/>
              </a:solidFill>
              <a:effectLst/>
              <a:latin typeface="+mn-lt"/>
              <a:ea typeface="+mn-ea"/>
              <a:cs typeface="+mn-cs"/>
            </a:rPr>
            <a:t>74</a:t>
          </a:r>
          <a:r>
            <a:rPr lang="ja-JP" altLang="en-US" sz="1100" b="0" i="0" baseline="0">
              <a:solidFill>
                <a:sysClr val="windowText" lastClr="000000"/>
              </a:solidFill>
              <a:effectLst/>
              <a:latin typeface="+mn-lt"/>
              <a:ea typeface="+mn-ea"/>
              <a:cs typeface="+mn-cs"/>
            </a:rPr>
            <a:t>人の減となった</a:t>
          </a:r>
          <a:r>
            <a:rPr lang="ja-JP"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a:p>
          <a:pPr rtl="0" fontAlgn="base"/>
          <a:r>
            <a:rPr lang="ja-JP" altLang="ja-JP" sz="1100" b="0" i="0" baseline="0">
              <a:solidFill>
                <a:schemeClr val="dk1"/>
              </a:solidFill>
              <a:effectLst/>
              <a:latin typeface="+mn-lt"/>
              <a:ea typeface="+mn-ea"/>
              <a:cs typeface="+mn-cs"/>
            </a:rPr>
            <a:t>　今後も人員配置については選択と集中の強化を図り，限られた人員の適正配置に努めていく。</a:t>
          </a:r>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155152</xdr:rowOff>
    </xdr:from>
    <xdr:to>
      <xdr:col>24</xdr:col>
      <xdr:colOff>558800</xdr:colOff>
      <xdr:row>66</xdr:row>
      <xdr:rowOff>66463</xdr:rowOff>
    </xdr:to>
    <xdr:cxnSp macro="">
      <xdr:nvCxnSpPr>
        <xdr:cNvPr id="315" name="直線コネクタ 314"/>
        <xdr:cNvCxnSpPr/>
      </xdr:nvCxnSpPr>
      <xdr:spPr>
        <a:xfrm flipV="1">
          <a:off x="17018000" y="1009925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66</xdr:row>
      <xdr:rowOff>66463</xdr:rowOff>
    </xdr:from>
    <xdr:to>
      <xdr:col>24</xdr:col>
      <xdr:colOff>647700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70079</xdr:rowOff>
    </xdr:from>
    <xdr:ext cx="762000" cy="259045"/>
    <xdr:sp macro="" textlink="">
      <xdr:nvSpPr>
        <xdr:cNvPr id="318" name="定員管理の状況最大値テキスト"/>
        <xdr:cNvSpPr txBox="1"/>
      </xdr:nvSpPr>
      <xdr:spPr>
        <a:xfrm>
          <a:off x="17106900" y="984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a:t>
          </a:r>
          <a:endParaRPr kumimoji="1" lang="ja-JP" altLang="en-US" sz="1000" b="1">
            <a:latin typeface="ＭＳ Ｐゴシック"/>
          </a:endParaRPr>
        </a:p>
      </xdr:txBody>
    </xdr:sp>
    <xdr:clientData/>
  </xdr:oneCellAnchor>
  <xdr:twoCellAnchor>
    <xdr:from>
      <xdr:col>24</xdr:col>
      <xdr:colOff>469900</xdr:colOff>
      <xdr:row>58</xdr:row>
      <xdr:rowOff>155152</xdr:rowOff>
    </xdr:from>
    <xdr:to>
      <xdr:col>24</xdr:col>
      <xdr:colOff>647700</xdr:colOff>
      <xdr:row>58</xdr:row>
      <xdr:rowOff>155152</xdr:rowOff>
    </xdr:to>
    <xdr:cxnSp macro="">
      <xdr:nvCxnSpPr>
        <xdr:cNvPr id="319" name="直線コネクタ 318"/>
        <xdr:cNvCxnSpPr/>
      </xdr:nvCxnSpPr>
      <xdr:spPr>
        <a:xfrm>
          <a:off x="16929100" y="100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120862</xdr:rowOff>
    </xdr:from>
    <xdr:to>
      <xdr:col>24</xdr:col>
      <xdr:colOff>558800</xdr:colOff>
      <xdr:row>62</xdr:row>
      <xdr:rowOff>124883</xdr:rowOff>
    </xdr:to>
    <xdr:cxnSp macro="">
      <xdr:nvCxnSpPr>
        <xdr:cNvPr id="320" name="直線コネクタ 319"/>
        <xdr:cNvCxnSpPr/>
      </xdr:nvCxnSpPr>
      <xdr:spPr>
        <a:xfrm flipV="1">
          <a:off x="16179800" y="10750762"/>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121302</xdr:rowOff>
    </xdr:from>
    <xdr:ext cx="762000" cy="259045"/>
    <xdr:sp macro="" textlink="">
      <xdr:nvSpPr>
        <xdr:cNvPr id="321" name="定員管理の状況平均値テキスト"/>
        <xdr:cNvSpPr txBox="1"/>
      </xdr:nvSpPr>
      <xdr:spPr>
        <a:xfrm>
          <a:off x="17106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2" name="フローチャート : 判断 321"/>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124883</xdr:rowOff>
    </xdr:from>
    <xdr:to>
      <xdr:col>23</xdr:col>
      <xdr:colOff>406400</xdr:colOff>
      <xdr:row>62</xdr:row>
      <xdr:rowOff>149013</xdr:rowOff>
    </xdr:to>
    <xdr:cxnSp macro="">
      <xdr:nvCxnSpPr>
        <xdr:cNvPr id="323" name="直線コネクタ 322"/>
        <xdr:cNvCxnSpPr/>
      </xdr:nvCxnSpPr>
      <xdr:spPr>
        <a:xfrm flipV="1">
          <a:off x="15290800" y="107547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120862</xdr:rowOff>
    </xdr:from>
    <xdr:to>
      <xdr:col>23</xdr:col>
      <xdr:colOff>457200</xdr:colOff>
      <xdr:row>62</xdr:row>
      <xdr:rowOff>51012</xdr:rowOff>
    </xdr:to>
    <xdr:sp macro="" textlink="">
      <xdr:nvSpPr>
        <xdr:cNvPr id="324" name="フローチャート : 判断 323"/>
        <xdr:cNvSpPr/>
      </xdr:nvSpPr>
      <xdr:spPr>
        <a:xfrm>
          <a:off x="16129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61189</xdr:rowOff>
    </xdr:from>
    <xdr:ext cx="736600" cy="259045"/>
    <xdr:sp macro="" textlink="">
      <xdr:nvSpPr>
        <xdr:cNvPr id="325" name="テキスト ボックス 324"/>
        <xdr:cNvSpPr txBox="1"/>
      </xdr:nvSpPr>
      <xdr:spPr>
        <a:xfrm>
          <a:off x="15798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149013</xdr:rowOff>
    </xdr:from>
    <xdr:to>
      <xdr:col>22</xdr:col>
      <xdr:colOff>203200</xdr:colOff>
      <xdr:row>63</xdr:row>
      <xdr:rowOff>33867</xdr:rowOff>
    </xdr:to>
    <xdr:cxnSp macro="">
      <xdr:nvCxnSpPr>
        <xdr:cNvPr id="326" name="直線コネクタ 325"/>
        <xdr:cNvCxnSpPr/>
      </xdr:nvCxnSpPr>
      <xdr:spPr>
        <a:xfrm flipV="1">
          <a:off x="14401800" y="1077891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27" name="フローチャート : 判断 326"/>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73254</xdr:rowOff>
    </xdr:from>
    <xdr:ext cx="762000" cy="259045"/>
    <xdr:sp macro="" textlink="">
      <xdr:nvSpPr>
        <xdr:cNvPr id="328" name="テキスト ボックス 327"/>
        <xdr:cNvSpPr txBox="1"/>
      </xdr:nvSpPr>
      <xdr:spPr>
        <a:xfrm>
          <a:off x="14909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33867</xdr:rowOff>
    </xdr:from>
    <xdr:to>
      <xdr:col>21</xdr:col>
      <xdr:colOff>0</xdr:colOff>
      <xdr:row>63</xdr:row>
      <xdr:rowOff>66040</xdr:rowOff>
    </xdr:to>
    <xdr:cxnSp macro="">
      <xdr:nvCxnSpPr>
        <xdr:cNvPr id="329" name="直線コネクタ 328"/>
        <xdr:cNvCxnSpPr/>
      </xdr:nvCxnSpPr>
      <xdr:spPr>
        <a:xfrm flipV="1">
          <a:off x="13512800" y="108352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45931</xdr:rowOff>
    </xdr:from>
    <xdr:to>
      <xdr:col>21</xdr:col>
      <xdr:colOff>50800</xdr:colOff>
      <xdr:row>62</xdr:row>
      <xdr:rowOff>147531</xdr:rowOff>
    </xdr:to>
    <xdr:sp macro="" textlink="">
      <xdr:nvSpPr>
        <xdr:cNvPr id="330" name="フローチャート : 判断 329"/>
        <xdr:cNvSpPr/>
      </xdr:nvSpPr>
      <xdr:spPr>
        <a:xfrm>
          <a:off x="14351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157708</xdr:rowOff>
    </xdr:from>
    <xdr:ext cx="762000" cy="259045"/>
    <xdr:sp macro="" textlink="">
      <xdr:nvSpPr>
        <xdr:cNvPr id="331" name="テキスト ボックス 330"/>
        <xdr:cNvSpPr txBox="1"/>
      </xdr:nvSpPr>
      <xdr:spPr>
        <a:xfrm>
          <a:off x="14020800" y="1044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32" name="フローチャート : 判断 331"/>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30497</xdr:rowOff>
    </xdr:from>
    <xdr:ext cx="762000" cy="259045"/>
    <xdr:sp macro="" textlink="">
      <xdr:nvSpPr>
        <xdr:cNvPr id="333" name="テキスト ボックス 332"/>
        <xdr:cNvSpPr txBox="1"/>
      </xdr:nvSpPr>
      <xdr:spPr>
        <a:xfrm>
          <a:off x="13131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70062</xdr:rowOff>
    </xdr:from>
    <xdr:to>
      <xdr:col>24</xdr:col>
      <xdr:colOff>609600</xdr:colOff>
      <xdr:row>63</xdr:row>
      <xdr:rowOff>212</xdr:rowOff>
    </xdr:to>
    <xdr:sp macro="" textlink="">
      <xdr:nvSpPr>
        <xdr:cNvPr id="339" name="円/楕円 338"/>
        <xdr:cNvSpPr/>
      </xdr:nvSpPr>
      <xdr:spPr>
        <a:xfrm>
          <a:off x="169672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42139</xdr:rowOff>
    </xdr:from>
    <xdr:ext cx="762000" cy="259045"/>
    <xdr:sp macro="" textlink="">
      <xdr:nvSpPr>
        <xdr:cNvPr id="340" name="定員管理の状況該当値テキスト"/>
        <xdr:cNvSpPr txBox="1"/>
      </xdr:nvSpPr>
      <xdr:spPr>
        <a:xfrm>
          <a:off x="17106900" y="1067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74083</xdr:rowOff>
    </xdr:from>
    <xdr:to>
      <xdr:col>23</xdr:col>
      <xdr:colOff>457200</xdr:colOff>
      <xdr:row>63</xdr:row>
      <xdr:rowOff>4233</xdr:rowOff>
    </xdr:to>
    <xdr:sp macro="" textlink="">
      <xdr:nvSpPr>
        <xdr:cNvPr id="341" name="円/楕円 340"/>
        <xdr:cNvSpPr/>
      </xdr:nvSpPr>
      <xdr:spPr>
        <a:xfrm>
          <a:off x="16129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160460</xdr:rowOff>
    </xdr:from>
    <xdr:ext cx="736600" cy="259045"/>
    <xdr:sp macro="" textlink="">
      <xdr:nvSpPr>
        <xdr:cNvPr id="342" name="テキスト ボックス 341"/>
        <xdr:cNvSpPr txBox="1"/>
      </xdr:nvSpPr>
      <xdr:spPr>
        <a:xfrm>
          <a:off x="15798800" y="1079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98213</xdr:rowOff>
    </xdr:from>
    <xdr:to>
      <xdr:col>22</xdr:col>
      <xdr:colOff>254000</xdr:colOff>
      <xdr:row>63</xdr:row>
      <xdr:rowOff>28363</xdr:rowOff>
    </xdr:to>
    <xdr:sp macro="" textlink="">
      <xdr:nvSpPr>
        <xdr:cNvPr id="343" name="円/楕円 342"/>
        <xdr:cNvSpPr/>
      </xdr:nvSpPr>
      <xdr:spPr>
        <a:xfrm>
          <a:off x="15240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13140</xdr:rowOff>
    </xdr:from>
    <xdr:ext cx="762000" cy="259045"/>
    <xdr:sp macro="" textlink="">
      <xdr:nvSpPr>
        <xdr:cNvPr id="344" name="テキスト ボックス 343"/>
        <xdr:cNvSpPr txBox="1"/>
      </xdr:nvSpPr>
      <xdr:spPr>
        <a:xfrm>
          <a:off x="14909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154517</xdr:rowOff>
    </xdr:from>
    <xdr:to>
      <xdr:col>21</xdr:col>
      <xdr:colOff>50800</xdr:colOff>
      <xdr:row>63</xdr:row>
      <xdr:rowOff>84667</xdr:rowOff>
    </xdr:to>
    <xdr:sp macro="" textlink="">
      <xdr:nvSpPr>
        <xdr:cNvPr id="345" name="円/楕円 344"/>
        <xdr:cNvSpPr/>
      </xdr:nvSpPr>
      <xdr:spPr>
        <a:xfrm>
          <a:off x="14351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69444</xdr:rowOff>
    </xdr:from>
    <xdr:ext cx="762000" cy="259045"/>
    <xdr:sp macro="" textlink="">
      <xdr:nvSpPr>
        <xdr:cNvPr id="346" name="テキスト ボックス 345"/>
        <xdr:cNvSpPr txBox="1"/>
      </xdr:nvSpPr>
      <xdr:spPr>
        <a:xfrm>
          <a:off x="14020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15240</xdr:rowOff>
    </xdr:from>
    <xdr:to>
      <xdr:col>19</xdr:col>
      <xdr:colOff>533400</xdr:colOff>
      <xdr:row>63</xdr:row>
      <xdr:rowOff>116840</xdr:rowOff>
    </xdr:to>
    <xdr:sp macro="" textlink="">
      <xdr:nvSpPr>
        <xdr:cNvPr id="347" name="円/楕円 346"/>
        <xdr:cNvSpPr/>
      </xdr:nvSpPr>
      <xdr:spPr>
        <a:xfrm>
          <a:off x="13462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101617</xdr:rowOff>
    </xdr:from>
    <xdr:ext cx="762000" cy="259045"/>
    <xdr:sp macro="" textlink="">
      <xdr:nvSpPr>
        <xdr:cNvPr id="348" name="テキスト ボックス 347"/>
        <xdr:cNvSpPr txBox="1"/>
      </xdr:nvSpPr>
      <xdr:spPr>
        <a:xfrm>
          <a:off x="13131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類似団体平均を下回っているものの，合併建設計画に伴う合併特例債などの発行により，元利償還金が増加していることから，今後は新規発行額を抑制し，実質公債費比率の上昇を抑えるよう努める。</a:t>
          </a:r>
          <a:endParaRPr lang="ja-JP" altLang="ja-JP" sz="1400">
            <a:effectLst/>
          </a:endParaRPr>
        </a:p>
        <a:p>
          <a:pPr fontAlgn="base"/>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実質公債費率の算定基礎数値に誤りが判明したが，表内数値は訂正せずに，下記に訂正後数値を示す。</a:t>
          </a:r>
          <a:endParaRPr lang="ja-JP" altLang="ja-JP" sz="1400">
            <a:effectLst/>
          </a:endParaRPr>
        </a:p>
        <a:p>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H22</a:t>
          </a:r>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H23</a:t>
          </a:r>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H24</a:t>
          </a:r>
          <a:endParaRPr lang="ja-JP" altLang="ja-JP" sz="1400">
            <a:effectLst/>
          </a:endParaRPr>
        </a:p>
        <a:p>
          <a:r>
            <a:rPr kumimoji="1" lang="ja-JP" altLang="ja-JP" sz="1100" b="0" i="0" baseline="0">
              <a:solidFill>
                <a:schemeClr val="dk1"/>
              </a:solidFill>
              <a:effectLst/>
              <a:latin typeface="+mn-lt"/>
              <a:ea typeface="+mn-ea"/>
              <a:cs typeface="+mn-cs"/>
            </a:rPr>
            <a:t>　　実質公債費比率　　　　　 </a:t>
          </a:r>
          <a:r>
            <a:rPr kumimoji="1" lang="en-US" altLang="ja-JP" sz="1100" b="0" i="0" baseline="0">
              <a:solidFill>
                <a:schemeClr val="dk1"/>
              </a:solidFill>
              <a:effectLst/>
              <a:latin typeface="+mn-lt"/>
              <a:ea typeface="+mn-ea"/>
              <a:cs typeface="+mn-cs"/>
            </a:rPr>
            <a:t>10.7        10.5      10.6</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168426</xdr:rowOff>
    </xdr:from>
    <xdr:to>
      <xdr:col>24</xdr:col>
      <xdr:colOff>558800</xdr:colOff>
      <xdr:row>46</xdr:row>
      <xdr:rowOff>6048</xdr:rowOff>
    </xdr:to>
    <xdr:cxnSp macro="">
      <xdr:nvCxnSpPr>
        <xdr:cNvPr id="380" name="直線コネクタ 379"/>
        <xdr:cNvCxnSpPr/>
      </xdr:nvCxnSpPr>
      <xdr:spPr>
        <a:xfrm flipV="1">
          <a:off x="17018000" y="6169176"/>
          <a:ext cx="0" cy="17235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149575</xdr:rowOff>
    </xdr:from>
    <xdr:ext cx="762000" cy="259045"/>
    <xdr:sp macro="" textlink="">
      <xdr:nvSpPr>
        <xdr:cNvPr id="381" name="公債費負担の状況最小値テキスト"/>
        <xdr:cNvSpPr txBox="1"/>
      </xdr:nvSpPr>
      <xdr:spPr>
        <a:xfrm>
          <a:off x="17106900" y="786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46</xdr:row>
      <xdr:rowOff>6048</xdr:rowOff>
    </xdr:from>
    <xdr:to>
      <xdr:col>24</xdr:col>
      <xdr:colOff>647700</xdr:colOff>
      <xdr:row>46</xdr:row>
      <xdr:rowOff>6048</xdr:rowOff>
    </xdr:to>
    <xdr:cxnSp macro="">
      <xdr:nvCxnSpPr>
        <xdr:cNvPr id="382" name="直線コネクタ 381"/>
        <xdr:cNvCxnSpPr/>
      </xdr:nvCxnSpPr>
      <xdr:spPr>
        <a:xfrm>
          <a:off x="16929100" y="789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83353</xdr:rowOff>
    </xdr:from>
    <xdr:ext cx="762000" cy="259045"/>
    <xdr:sp macro="" textlink="">
      <xdr:nvSpPr>
        <xdr:cNvPr id="383" name="公債費負担の状況最大値テキスト"/>
        <xdr:cNvSpPr txBox="1"/>
      </xdr:nvSpPr>
      <xdr:spPr>
        <a:xfrm>
          <a:off x="17106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35</xdr:row>
      <xdr:rowOff>168426</xdr:rowOff>
    </xdr:from>
    <xdr:to>
      <xdr:col>24</xdr:col>
      <xdr:colOff>647700</xdr:colOff>
      <xdr:row>35</xdr:row>
      <xdr:rowOff>168426</xdr:rowOff>
    </xdr:to>
    <xdr:cxnSp macro="">
      <xdr:nvCxnSpPr>
        <xdr:cNvPr id="384" name="直線コネクタ 383"/>
        <xdr:cNvCxnSpPr/>
      </xdr:nvCxnSpPr>
      <xdr:spPr>
        <a:xfrm>
          <a:off x="16929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1512</xdr:rowOff>
    </xdr:from>
    <xdr:to>
      <xdr:col>24</xdr:col>
      <xdr:colOff>558800</xdr:colOff>
      <xdr:row>41</xdr:row>
      <xdr:rowOff>13002</xdr:rowOff>
    </xdr:to>
    <xdr:cxnSp macro="">
      <xdr:nvCxnSpPr>
        <xdr:cNvPr id="385" name="直線コネクタ 384"/>
        <xdr:cNvCxnSpPr/>
      </xdr:nvCxnSpPr>
      <xdr:spPr>
        <a:xfrm>
          <a:off x="16179800" y="70309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128710</xdr:rowOff>
    </xdr:from>
    <xdr:ext cx="762000" cy="259045"/>
    <xdr:sp macro="" textlink="">
      <xdr:nvSpPr>
        <xdr:cNvPr id="386" name="公債費負担の状況平均値テキスト"/>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87" name="フローチャート : 判断 386"/>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1512</xdr:rowOff>
    </xdr:from>
    <xdr:to>
      <xdr:col>23</xdr:col>
      <xdr:colOff>406400</xdr:colOff>
      <xdr:row>41</xdr:row>
      <xdr:rowOff>47474</xdr:rowOff>
    </xdr:to>
    <xdr:cxnSp macro="">
      <xdr:nvCxnSpPr>
        <xdr:cNvPr id="388" name="直線コネクタ 387"/>
        <xdr:cNvCxnSpPr/>
      </xdr:nvCxnSpPr>
      <xdr:spPr>
        <a:xfrm flipV="1">
          <a:off x="15290800" y="703096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89" name="フローチャート : 判断 388"/>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71560</xdr:rowOff>
    </xdr:from>
    <xdr:ext cx="736600" cy="259045"/>
    <xdr:sp macro="" textlink="">
      <xdr:nvSpPr>
        <xdr:cNvPr id="390" name="テキスト ボックス 389"/>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161472</xdr:rowOff>
    </xdr:from>
    <xdr:to>
      <xdr:col>22</xdr:col>
      <xdr:colOff>203200</xdr:colOff>
      <xdr:row>41</xdr:row>
      <xdr:rowOff>47474</xdr:rowOff>
    </xdr:to>
    <xdr:cxnSp macro="">
      <xdr:nvCxnSpPr>
        <xdr:cNvPr id="391" name="直線コネクタ 390"/>
        <xdr:cNvCxnSpPr/>
      </xdr:nvCxnSpPr>
      <xdr:spPr>
        <a:xfrm>
          <a:off x="14401800" y="701947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19655</xdr:rowOff>
    </xdr:from>
    <xdr:to>
      <xdr:col>22</xdr:col>
      <xdr:colOff>254000</xdr:colOff>
      <xdr:row>41</xdr:row>
      <xdr:rowOff>121255</xdr:rowOff>
    </xdr:to>
    <xdr:sp macro="" textlink="">
      <xdr:nvSpPr>
        <xdr:cNvPr id="392" name="フローチャート : 判断 391"/>
        <xdr:cNvSpPr/>
      </xdr:nvSpPr>
      <xdr:spPr>
        <a:xfrm>
          <a:off x="15240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106032</xdr:rowOff>
    </xdr:from>
    <xdr:ext cx="762000" cy="259045"/>
    <xdr:sp macro="" textlink="">
      <xdr:nvSpPr>
        <xdr:cNvPr id="393" name="テキスト ボックス 392"/>
        <xdr:cNvSpPr txBox="1"/>
      </xdr:nvSpPr>
      <xdr:spPr>
        <a:xfrm>
          <a:off x="14909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161472</xdr:rowOff>
    </xdr:from>
    <xdr:to>
      <xdr:col>21</xdr:col>
      <xdr:colOff>0</xdr:colOff>
      <xdr:row>40</xdr:row>
      <xdr:rowOff>161472</xdr:rowOff>
    </xdr:to>
    <xdr:cxnSp macro="">
      <xdr:nvCxnSpPr>
        <xdr:cNvPr id="394" name="直線コネクタ 393"/>
        <xdr:cNvCxnSpPr/>
      </xdr:nvCxnSpPr>
      <xdr:spPr>
        <a:xfrm>
          <a:off x="13512800" y="7019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88598</xdr:rowOff>
    </xdr:from>
    <xdr:to>
      <xdr:col>21</xdr:col>
      <xdr:colOff>50800</xdr:colOff>
      <xdr:row>42</xdr:row>
      <xdr:rowOff>18748</xdr:rowOff>
    </xdr:to>
    <xdr:sp macro="" textlink="">
      <xdr:nvSpPr>
        <xdr:cNvPr id="395" name="フローチャート : 判断 394"/>
        <xdr:cNvSpPr/>
      </xdr:nvSpPr>
      <xdr:spPr>
        <a:xfrm>
          <a:off x="14351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3525</xdr:rowOff>
    </xdr:from>
    <xdr:ext cx="762000" cy="259045"/>
    <xdr:sp macro="" textlink="">
      <xdr:nvSpPr>
        <xdr:cNvPr id="396" name="テキスト ボックス 395"/>
        <xdr:cNvSpPr txBox="1"/>
      </xdr:nvSpPr>
      <xdr:spPr>
        <a:xfrm>
          <a:off x="14020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7" name="フローチャート : 判断 396"/>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83958</xdr:rowOff>
    </xdr:from>
    <xdr:ext cx="762000" cy="259045"/>
    <xdr:sp macro="" textlink="">
      <xdr:nvSpPr>
        <xdr:cNvPr id="398" name="テキスト ボックス 397"/>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133652</xdr:rowOff>
    </xdr:from>
    <xdr:to>
      <xdr:col>24</xdr:col>
      <xdr:colOff>609600</xdr:colOff>
      <xdr:row>41</xdr:row>
      <xdr:rowOff>63802</xdr:rowOff>
    </xdr:to>
    <xdr:sp macro="" textlink="">
      <xdr:nvSpPr>
        <xdr:cNvPr id="404" name="円/楕円 403"/>
        <xdr:cNvSpPr/>
      </xdr:nvSpPr>
      <xdr:spPr>
        <a:xfrm>
          <a:off x="169672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150179</xdr:rowOff>
    </xdr:from>
    <xdr:ext cx="762000" cy="259045"/>
    <xdr:sp macro="" textlink="">
      <xdr:nvSpPr>
        <xdr:cNvPr id="405" name="公債費負担の状況該当値テキスト"/>
        <xdr:cNvSpPr txBox="1"/>
      </xdr:nvSpPr>
      <xdr:spPr>
        <a:xfrm>
          <a:off x="171069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122162</xdr:rowOff>
    </xdr:from>
    <xdr:to>
      <xdr:col>23</xdr:col>
      <xdr:colOff>457200</xdr:colOff>
      <xdr:row>41</xdr:row>
      <xdr:rowOff>52312</xdr:rowOff>
    </xdr:to>
    <xdr:sp macro="" textlink="">
      <xdr:nvSpPr>
        <xdr:cNvPr id="406" name="円/楕円 405"/>
        <xdr:cNvSpPr/>
      </xdr:nvSpPr>
      <xdr:spPr>
        <a:xfrm>
          <a:off x="16129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62489</xdr:rowOff>
    </xdr:from>
    <xdr:ext cx="736600" cy="259045"/>
    <xdr:sp macro="" textlink="">
      <xdr:nvSpPr>
        <xdr:cNvPr id="407" name="テキスト ボックス 406"/>
        <xdr:cNvSpPr txBox="1"/>
      </xdr:nvSpPr>
      <xdr:spPr>
        <a:xfrm>
          <a:off x="15798800" y="674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168124</xdr:rowOff>
    </xdr:from>
    <xdr:to>
      <xdr:col>22</xdr:col>
      <xdr:colOff>254000</xdr:colOff>
      <xdr:row>41</xdr:row>
      <xdr:rowOff>98274</xdr:rowOff>
    </xdr:to>
    <xdr:sp macro="" textlink="">
      <xdr:nvSpPr>
        <xdr:cNvPr id="408" name="円/楕円 407"/>
        <xdr:cNvSpPr/>
      </xdr:nvSpPr>
      <xdr:spPr>
        <a:xfrm>
          <a:off x="15240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108451</xdr:rowOff>
    </xdr:from>
    <xdr:ext cx="762000" cy="259045"/>
    <xdr:sp macro="" textlink="">
      <xdr:nvSpPr>
        <xdr:cNvPr id="409" name="テキスト ボックス 408"/>
        <xdr:cNvSpPr txBox="1"/>
      </xdr:nvSpPr>
      <xdr:spPr>
        <a:xfrm>
          <a:off x="14909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110672</xdr:rowOff>
    </xdr:from>
    <xdr:to>
      <xdr:col>21</xdr:col>
      <xdr:colOff>50800</xdr:colOff>
      <xdr:row>41</xdr:row>
      <xdr:rowOff>40822</xdr:rowOff>
    </xdr:to>
    <xdr:sp macro="" textlink="">
      <xdr:nvSpPr>
        <xdr:cNvPr id="410" name="円/楕円 409"/>
        <xdr:cNvSpPr/>
      </xdr:nvSpPr>
      <xdr:spPr>
        <a:xfrm>
          <a:off x="14351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50999</xdr:rowOff>
    </xdr:from>
    <xdr:ext cx="762000" cy="259045"/>
    <xdr:sp macro="" textlink="">
      <xdr:nvSpPr>
        <xdr:cNvPr id="411" name="テキスト ボックス 410"/>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110672</xdr:rowOff>
    </xdr:from>
    <xdr:to>
      <xdr:col>19</xdr:col>
      <xdr:colOff>533400</xdr:colOff>
      <xdr:row>41</xdr:row>
      <xdr:rowOff>40822</xdr:rowOff>
    </xdr:to>
    <xdr:sp macro="" textlink="">
      <xdr:nvSpPr>
        <xdr:cNvPr id="412" name="円/楕円 411"/>
        <xdr:cNvSpPr/>
      </xdr:nvSpPr>
      <xdr:spPr>
        <a:xfrm>
          <a:off x="13462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50999</xdr:rowOff>
    </xdr:from>
    <xdr:ext cx="762000" cy="259045"/>
    <xdr:sp macro="" textlink="">
      <xdr:nvSpPr>
        <xdr:cNvPr id="413" name="テキスト ボックス 412"/>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職員数の削減に伴う退職手当負担見込額の減少や，福祉施設などの建設補助に対する債務負担行為が減少したものの，一般会計等の公債費が増加したことにより，前年度と比較して</a:t>
          </a:r>
          <a:r>
            <a:rPr lang="en-US" altLang="ja-JP" sz="1100">
              <a:solidFill>
                <a:schemeClr val="dk1"/>
              </a:solidFill>
              <a:effectLst/>
              <a:latin typeface="+mn-lt"/>
              <a:ea typeface="+mn-ea"/>
              <a:cs typeface="+mn-cs"/>
            </a:rPr>
            <a:t>12.4</a:t>
          </a:r>
          <a:r>
            <a:rPr lang="ja-JP" altLang="ja-JP" sz="1100">
              <a:solidFill>
                <a:schemeClr val="dk1"/>
              </a:solidFill>
              <a:effectLst/>
              <a:latin typeface="+mn-lt"/>
              <a:ea typeface="+mn-ea"/>
              <a:cs typeface="+mn-cs"/>
            </a:rPr>
            <a:t>ポイント悪化した。</a:t>
          </a:r>
          <a:endParaRPr lang="ja-JP" altLang="ja-JP" sz="1400">
            <a:effectLst/>
          </a:endParaRPr>
        </a:p>
        <a:p>
          <a:r>
            <a:rPr lang="ja-JP" altLang="ja-JP" sz="1100">
              <a:solidFill>
                <a:schemeClr val="dk1"/>
              </a:solidFill>
              <a:effectLst/>
              <a:latin typeface="+mn-lt"/>
              <a:ea typeface="+mn-ea"/>
              <a:cs typeface="+mn-cs"/>
            </a:rPr>
            <a:t>　類似団体平均</a:t>
          </a:r>
          <a:r>
            <a:rPr lang="ja-JP" altLang="en-US" sz="1100">
              <a:solidFill>
                <a:schemeClr val="dk1"/>
              </a:solidFill>
              <a:effectLst/>
              <a:latin typeface="+mn-lt"/>
              <a:ea typeface="+mn-ea"/>
              <a:cs typeface="+mn-cs"/>
            </a:rPr>
            <a:t>を上回ってしまったことから，</a:t>
          </a:r>
          <a:r>
            <a:rPr lang="ja-JP" altLang="ja-JP" sz="1100">
              <a:solidFill>
                <a:schemeClr val="dk1"/>
              </a:solidFill>
              <a:effectLst/>
              <a:latin typeface="+mn-lt"/>
              <a:ea typeface="+mn-ea"/>
              <a:cs typeface="+mn-cs"/>
            </a:rPr>
            <a:t>指標の動向を注視</a:t>
          </a:r>
          <a:r>
            <a:rPr lang="ja-JP" altLang="ja-JP" sz="1100">
              <a:solidFill>
                <a:sysClr val="windowText" lastClr="000000"/>
              </a:solidFill>
              <a:effectLst/>
              <a:latin typeface="+mn-lt"/>
              <a:ea typeface="+mn-ea"/>
              <a:cs typeface="+mn-cs"/>
            </a:rPr>
            <a:t>しながら</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新潟市財政予測計画における目標を着実に達成することで，適正な財政運営</a:t>
          </a:r>
          <a:r>
            <a:rPr lang="ja-JP" altLang="ja-JP" sz="1100">
              <a:solidFill>
                <a:schemeClr val="dk1"/>
              </a:solidFill>
              <a:effectLst/>
              <a:latin typeface="+mn-lt"/>
              <a:ea typeface="+mn-ea"/>
              <a:cs typeface="+mn-cs"/>
            </a:rPr>
            <a:t>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140767</xdr:rowOff>
    </xdr:to>
    <xdr:cxnSp macro="">
      <xdr:nvCxnSpPr>
        <xdr:cNvPr id="440" name="直線コネクタ 439"/>
        <xdr:cNvCxnSpPr/>
      </xdr:nvCxnSpPr>
      <xdr:spPr>
        <a:xfrm flipV="1">
          <a:off x="17018000" y="2451100"/>
          <a:ext cx="0" cy="111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112844</xdr:rowOff>
    </xdr:from>
    <xdr:ext cx="762000" cy="259045"/>
    <xdr:sp macro="" textlink="">
      <xdr:nvSpPr>
        <xdr:cNvPr id="441" name="将来負担の状況最小値テキスト"/>
        <xdr:cNvSpPr txBox="1"/>
      </xdr:nvSpPr>
      <xdr:spPr>
        <a:xfrm>
          <a:off x="17106900" y="35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231.8</a:t>
          </a:r>
          <a:endParaRPr kumimoji="1" lang="ja-JP" altLang="en-US" sz="1000" b="1">
            <a:latin typeface="ＭＳ Ｐゴシック"/>
          </a:endParaRPr>
        </a:p>
      </xdr:txBody>
    </xdr:sp>
    <xdr:clientData/>
  </xdr:oneCellAnchor>
  <xdr:twoCellAnchor>
    <xdr:from>
      <xdr:col>24</xdr:col>
      <xdr:colOff>469900</xdr:colOff>
      <xdr:row>20</xdr:row>
      <xdr:rowOff>140767</xdr:rowOff>
    </xdr:from>
    <xdr:to>
      <xdr:col>24</xdr:col>
      <xdr:colOff>647700</xdr:colOff>
      <xdr:row>20</xdr:row>
      <xdr:rowOff>140767</xdr:rowOff>
    </xdr:to>
    <xdr:cxnSp macro="">
      <xdr:nvCxnSpPr>
        <xdr:cNvPr id="442" name="直線コネクタ 441"/>
        <xdr:cNvCxnSpPr/>
      </xdr:nvCxnSpPr>
      <xdr:spPr>
        <a:xfrm>
          <a:off x="16929100" y="35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128600</xdr:rowOff>
    </xdr:from>
    <xdr:to>
      <xdr:col>24</xdr:col>
      <xdr:colOff>558800</xdr:colOff>
      <xdr:row>18</xdr:row>
      <xdr:rowOff>16993</xdr:rowOff>
    </xdr:to>
    <xdr:cxnSp macro="">
      <xdr:nvCxnSpPr>
        <xdr:cNvPr id="445" name="直線コネクタ 444"/>
        <xdr:cNvCxnSpPr/>
      </xdr:nvCxnSpPr>
      <xdr:spPr>
        <a:xfrm>
          <a:off x="16179800" y="3043250"/>
          <a:ext cx="838200" cy="5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141139</xdr:rowOff>
    </xdr:from>
    <xdr:ext cx="762000" cy="259045"/>
    <xdr:sp macro="" textlink="">
      <xdr:nvSpPr>
        <xdr:cNvPr id="446" name="将来負担の状況平均値テキスト"/>
        <xdr:cNvSpPr txBox="1"/>
      </xdr:nvSpPr>
      <xdr:spPr>
        <a:xfrm>
          <a:off x="17106900" y="2884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124612</xdr:rowOff>
    </xdr:from>
    <xdr:to>
      <xdr:col>24</xdr:col>
      <xdr:colOff>609600</xdr:colOff>
      <xdr:row>18</xdr:row>
      <xdr:rowOff>54762</xdr:rowOff>
    </xdr:to>
    <xdr:sp macro="" textlink="">
      <xdr:nvSpPr>
        <xdr:cNvPr id="447" name="フローチャート : 判断 446"/>
        <xdr:cNvSpPr/>
      </xdr:nvSpPr>
      <xdr:spPr>
        <a:xfrm>
          <a:off x="169672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84201</xdr:rowOff>
    </xdr:from>
    <xdr:to>
      <xdr:col>23</xdr:col>
      <xdr:colOff>406400</xdr:colOff>
      <xdr:row>17</xdr:row>
      <xdr:rowOff>128600</xdr:rowOff>
    </xdr:to>
    <xdr:cxnSp macro="">
      <xdr:nvCxnSpPr>
        <xdr:cNvPr id="448" name="直線コネクタ 447"/>
        <xdr:cNvCxnSpPr/>
      </xdr:nvCxnSpPr>
      <xdr:spPr>
        <a:xfrm>
          <a:off x="15290800" y="2998851"/>
          <a:ext cx="8890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156464</xdr:rowOff>
    </xdr:from>
    <xdr:to>
      <xdr:col>23</xdr:col>
      <xdr:colOff>457200</xdr:colOff>
      <xdr:row>18</xdr:row>
      <xdr:rowOff>86614</xdr:rowOff>
    </xdr:to>
    <xdr:sp macro="" textlink="">
      <xdr:nvSpPr>
        <xdr:cNvPr id="449" name="フローチャート : 判断 448"/>
        <xdr:cNvSpPr/>
      </xdr:nvSpPr>
      <xdr:spPr>
        <a:xfrm>
          <a:off x="16129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71391</xdr:rowOff>
    </xdr:from>
    <xdr:ext cx="736600" cy="259045"/>
    <xdr:sp macro="" textlink="">
      <xdr:nvSpPr>
        <xdr:cNvPr id="450" name="テキスト ボックス 449"/>
        <xdr:cNvSpPr txBox="1"/>
      </xdr:nvSpPr>
      <xdr:spPr>
        <a:xfrm>
          <a:off x="15798800" y="315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84201</xdr:rowOff>
    </xdr:from>
    <xdr:to>
      <xdr:col>22</xdr:col>
      <xdr:colOff>203200</xdr:colOff>
      <xdr:row>17</xdr:row>
      <xdr:rowOff>85166</xdr:rowOff>
    </xdr:to>
    <xdr:cxnSp macro="">
      <xdr:nvCxnSpPr>
        <xdr:cNvPr id="451" name="直線コネクタ 450"/>
        <xdr:cNvCxnSpPr/>
      </xdr:nvCxnSpPr>
      <xdr:spPr>
        <a:xfrm flipV="1">
          <a:off x="14401800" y="2998851"/>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40513</xdr:rowOff>
    </xdr:from>
    <xdr:to>
      <xdr:col>22</xdr:col>
      <xdr:colOff>254000</xdr:colOff>
      <xdr:row>18</xdr:row>
      <xdr:rowOff>142113</xdr:rowOff>
    </xdr:to>
    <xdr:sp macro="" textlink="">
      <xdr:nvSpPr>
        <xdr:cNvPr id="452" name="フローチャート : 判断 451"/>
        <xdr:cNvSpPr/>
      </xdr:nvSpPr>
      <xdr:spPr>
        <a:xfrm>
          <a:off x="15240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126890</xdr:rowOff>
    </xdr:from>
    <xdr:ext cx="762000" cy="259045"/>
    <xdr:sp macro="" textlink="">
      <xdr:nvSpPr>
        <xdr:cNvPr id="453" name="テキスト ボックス 452"/>
        <xdr:cNvSpPr txBox="1"/>
      </xdr:nvSpPr>
      <xdr:spPr>
        <a:xfrm>
          <a:off x="14909800" y="32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85166</xdr:rowOff>
    </xdr:from>
    <xdr:to>
      <xdr:col>21</xdr:col>
      <xdr:colOff>0</xdr:colOff>
      <xdr:row>17</xdr:row>
      <xdr:rowOff>110744</xdr:rowOff>
    </xdr:to>
    <xdr:cxnSp macro="">
      <xdr:nvCxnSpPr>
        <xdr:cNvPr id="454" name="直線コネクタ 453"/>
        <xdr:cNvCxnSpPr/>
      </xdr:nvCxnSpPr>
      <xdr:spPr>
        <a:xfrm flipV="1">
          <a:off x="13512800" y="2999816"/>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101321</xdr:rowOff>
    </xdr:from>
    <xdr:to>
      <xdr:col>21</xdr:col>
      <xdr:colOff>50800</xdr:colOff>
      <xdr:row>19</xdr:row>
      <xdr:rowOff>31471</xdr:rowOff>
    </xdr:to>
    <xdr:sp macro="" textlink="">
      <xdr:nvSpPr>
        <xdr:cNvPr id="455" name="フローチャート : 判断 454"/>
        <xdr:cNvSpPr/>
      </xdr:nvSpPr>
      <xdr:spPr>
        <a:xfrm>
          <a:off x="14351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16248</xdr:rowOff>
    </xdr:from>
    <xdr:ext cx="762000" cy="259045"/>
    <xdr:sp macro="" textlink="">
      <xdr:nvSpPr>
        <xdr:cNvPr id="456" name="テキスト ボックス 455"/>
        <xdr:cNvSpPr txBox="1"/>
      </xdr:nvSpPr>
      <xdr:spPr>
        <a:xfrm>
          <a:off x="14020800" y="32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164059</xdr:rowOff>
    </xdr:from>
    <xdr:to>
      <xdr:col>19</xdr:col>
      <xdr:colOff>533400</xdr:colOff>
      <xdr:row>19</xdr:row>
      <xdr:rowOff>94209</xdr:rowOff>
    </xdr:to>
    <xdr:sp macro="" textlink="">
      <xdr:nvSpPr>
        <xdr:cNvPr id="457" name="フローチャート : 判断 456"/>
        <xdr:cNvSpPr/>
      </xdr:nvSpPr>
      <xdr:spPr>
        <a:xfrm>
          <a:off x="13462000" y="325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78986</xdr:rowOff>
    </xdr:from>
    <xdr:ext cx="762000" cy="259045"/>
    <xdr:sp macro="" textlink="">
      <xdr:nvSpPr>
        <xdr:cNvPr id="458" name="テキスト ボックス 457"/>
        <xdr:cNvSpPr txBox="1"/>
      </xdr:nvSpPr>
      <xdr:spPr>
        <a:xfrm>
          <a:off x="13131800" y="333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137643</xdr:rowOff>
    </xdr:from>
    <xdr:to>
      <xdr:col>24</xdr:col>
      <xdr:colOff>609600</xdr:colOff>
      <xdr:row>18</xdr:row>
      <xdr:rowOff>67793</xdr:rowOff>
    </xdr:to>
    <xdr:sp macro="" textlink="">
      <xdr:nvSpPr>
        <xdr:cNvPr id="464" name="円/楕円 463"/>
        <xdr:cNvSpPr/>
      </xdr:nvSpPr>
      <xdr:spPr>
        <a:xfrm>
          <a:off x="16967200" y="305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109720</xdr:rowOff>
    </xdr:from>
    <xdr:ext cx="762000" cy="259045"/>
    <xdr:sp macro="" textlink="">
      <xdr:nvSpPr>
        <xdr:cNvPr id="465" name="将来負担の状況該当値テキスト"/>
        <xdr:cNvSpPr txBox="1"/>
      </xdr:nvSpPr>
      <xdr:spPr>
        <a:xfrm>
          <a:off x="17106900" y="302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77800</xdr:rowOff>
    </xdr:from>
    <xdr:to>
      <xdr:col>23</xdr:col>
      <xdr:colOff>457200</xdr:colOff>
      <xdr:row>18</xdr:row>
      <xdr:rowOff>7950</xdr:rowOff>
    </xdr:to>
    <xdr:sp macro="" textlink="">
      <xdr:nvSpPr>
        <xdr:cNvPr id="466" name="円/楕円 465"/>
        <xdr:cNvSpPr/>
      </xdr:nvSpPr>
      <xdr:spPr>
        <a:xfrm>
          <a:off x="16129000" y="299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18127</xdr:rowOff>
    </xdr:from>
    <xdr:ext cx="736600" cy="259045"/>
    <xdr:sp macro="" textlink="">
      <xdr:nvSpPr>
        <xdr:cNvPr id="467" name="テキスト ボックス 466"/>
        <xdr:cNvSpPr txBox="1"/>
      </xdr:nvSpPr>
      <xdr:spPr>
        <a:xfrm>
          <a:off x="15798800" y="2761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33401</xdr:rowOff>
    </xdr:from>
    <xdr:to>
      <xdr:col>22</xdr:col>
      <xdr:colOff>254000</xdr:colOff>
      <xdr:row>17</xdr:row>
      <xdr:rowOff>135001</xdr:rowOff>
    </xdr:to>
    <xdr:sp macro="" textlink="">
      <xdr:nvSpPr>
        <xdr:cNvPr id="468" name="円/楕円 467"/>
        <xdr:cNvSpPr/>
      </xdr:nvSpPr>
      <xdr:spPr>
        <a:xfrm>
          <a:off x="15240000" y="294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145178</xdr:rowOff>
    </xdr:from>
    <xdr:ext cx="762000" cy="259045"/>
    <xdr:sp macro="" textlink="">
      <xdr:nvSpPr>
        <xdr:cNvPr id="469" name="テキスト ボックス 468"/>
        <xdr:cNvSpPr txBox="1"/>
      </xdr:nvSpPr>
      <xdr:spPr>
        <a:xfrm>
          <a:off x="14909800" y="271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34366</xdr:rowOff>
    </xdr:from>
    <xdr:to>
      <xdr:col>21</xdr:col>
      <xdr:colOff>50800</xdr:colOff>
      <xdr:row>17</xdr:row>
      <xdr:rowOff>135966</xdr:rowOff>
    </xdr:to>
    <xdr:sp macro="" textlink="">
      <xdr:nvSpPr>
        <xdr:cNvPr id="470" name="円/楕円 469"/>
        <xdr:cNvSpPr/>
      </xdr:nvSpPr>
      <xdr:spPr>
        <a:xfrm>
          <a:off x="14351000" y="294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146143</xdr:rowOff>
    </xdr:from>
    <xdr:ext cx="762000" cy="259045"/>
    <xdr:sp macro="" textlink="">
      <xdr:nvSpPr>
        <xdr:cNvPr id="471" name="テキスト ボックス 470"/>
        <xdr:cNvSpPr txBox="1"/>
      </xdr:nvSpPr>
      <xdr:spPr>
        <a:xfrm>
          <a:off x="14020800" y="271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59944</xdr:rowOff>
    </xdr:from>
    <xdr:to>
      <xdr:col>19</xdr:col>
      <xdr:colOff>533400</xdr:colOff>
      <xdr:row>17</xdr:row>
      <xdr:rowOff>161544</xdr:rowOff>
    </xdr:to>
    <xdr:sp macro="" textlink="">
      <xdr:nvSpPr>
        <xdr:cNvPr id="472" name="円/楕円 471"/>
        <xdr:cNvSpPr/>
      </xdr:nvSpPr>
      <xdr:spPr>
        <a:xfrm>
          <a:off x="13462000" y="297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271</xdr:rowOff>
    </xdr:from>
    <xdr:ext cx="762000" cy="259045"/>
    <xdr:sp macro="" textlink="">
      <xdr:nvSpPr>
        <xdr:cNvPr id="473" name="テキスト ボックス 472"/>
        <xdr:cNvSpPr txBox="1"/>
      </xdr:nvSpPr>
      <xdr:spPr>
        <a:xfrm>
          <a:off x="13131800" y="274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新潟県新潟市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804,413
799,728
726.45
374,931,172
372,053,285
933,146
192,015,335
539,664,468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135.1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年度から計画した新・定員配置計画（</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か年計画）に基づき，職員数の削減に努めたことなどにより，類似団体平均を下回っている。</a:t>
          </a:r>
          <a:endParaRPr lang="ja-JP" altLang="ja-JP">
            <a:effectLst/>
          </a:endParaRPr>
        </a:p>
        <a:p>
          <a:pPr rtl="0" fontAlgn="base"/>
          <a:r>
            <a:rPr lang="ja-JP" altLang="ja-JP" sz="1100" b="0" i="0" baseline="0">
              <a:solidFill>
                <a:schemeClr val="dk1"/>
              </a:solidFill>
              <a:effectLst/>
              <a:latin typeface="+mn-lt"/>
              <a:ea typeface="+mn-ea"/>
              <a:cs typeface="+mn-cs"/>
            </a:rPr>
            <a:t>　給与水準が類似団体より低いこともあるが，職員の削減についても目標を達成していることも，要因と考える。</a:t>
          </a:r>
          <a:endParaRPr lang="ja-JP" altLang="ja-JP">
            <a:effectLst/>
          </a:endParaRPr>
        </a:p>
        <a:p>
          <a:pPr rtl="0" fontAlgn="base"/>
          <a:r>
            <a:rPr lang="ja-JP" altLang="ja-JP" sz="1100" b="0" i="0" baseline="0">
              <a:solidFill>
                <a:schemeClr val="dk1"/>
              </a:solidFill>
              <a:effectLst/>
              <a:latin typeface="+mn-lt"/>
              <a:ea typeface="+mn-ea"/>
              <a:cs typeface="+mn-cs"/>
            </a:rPr>
            <a:t>　引き続き行財政の効率化を進めながら，選択と集中の強化を図り，限られた人員の適正配置に努めていく。</a:t>
          </a:r>
          <a:endParaRPr lang="ja-JP" altLang="ja-JP">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118836</xdr:rowOff>
    </xdr:from>
    <xdr:to>
      <xdr:col>7</xdr:col>
      <xdr:colOff>15875</xdr:colOff>
      <xdr:row>42</xdr:row>
      <xdr:rowOff>94343</xdr:rowOff>
    </xdr:to>
    <xdr:cxnSp macro="">
      <xdr:nvCxnSpPr>
        <xdr:cNvPr id="61" name="直線コネクタ 60"/>
        <xdr:cNvCxnSpPr/>
      </xdr:nvCxnSpPr>
      <xdr:spPr>
        <a:xfrm flipV="1">
          <a:off x="4826000" y="5776686"/>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66420</xdr:rowOff>
    </xdr:from>
    <xdr:ext cx="762000" cy="259045"/>
    <xdr:sp macro="" textlink="">
      <xdr:nvSpPr>
        <xdr:cNvPr id="62" name="人件費最小値テキスト"/>
        <xdr:cNvSpPr txBox="1"/>
      </xdr:nvSpPr>
      <xdr:spPr>
        <a:xfrm>
          <a:off x="4914900" y="726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6</xdr:col>
      <xdr:colOff>612775</xdr:colOff>
      <xdr:row>42</xdr:row>
      <xdr:rowOff>94343</xdr:rowOff>
    </xdr:from>
    <xdr:to>
      <xdr:col>7</xdr:col>
      <xdr:colOff>104775</xdr:colOff>
      <xdr:row>42</xdr:row>
      <xdr:rowOff>94343</xdr:rowOff>
    </xdr:to>
    <xdr:cxnSp macro="">
      <xdr:nvCxnSpPr>
        <xdr:cNvPr id="63" name="直線コネクタ 62"/>
        <xdr:cNvCxnSpPr/>
      </xdr:nvCxnSpPr>
      <xdr:spPr>
        <a:xfrm>
          <a:off x="4737100" y="729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33763</xdr:rowOff>
    </xdr:from>
    <xdr:ext cx="762000" cy="259045"/>
    <xdr:sp macro="" textlink="">
      <xdr:nvSpPr>
        <xdr:cNvPr id="64" name="人件費最大値テキスト"/>
        <xdr:cNvSpPr txBox="1"/>
      </xdr:nvSpPr>
      <xdr:spPr>
        <a:xfrm>
          <a:off x="4914900" y="552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33</xdr:row>
      <xdr:rowOff>118836</xdr:rowOff>
    </xdr:from>
    <xdr:to>
      <xdr:col>7</xdr:col>
      <xdr:colOff>104775</xdr:colOff>
      <xdr:row>33</xdr:row>
      <xdr:rowOff>118836</xdr:rowOff>
    </xdr:to>
    <xdr:cxnSp macro="">
      <xdr:nvCxnSpPr>
        <xdr:cNvPr id="65" name="直線コネクタ 64"/>
        <xdr:cNvCxnSpPr/>
      </xdr:nvCxnSpPr>
      <xdr:spPr>
        <a:xfrm>
          <a:off x="4737100" y="577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78014</xdr:rowOff>
    </xdr:from>
    <xdr:to>
      <xdr:col>7</xdr:col>
      <xdr:colOff>15875</xdr:colOff>
      <xdr:row>36</xdr:row>
      <xdr:rowOff>143328</xdr:rowOff>
    </xdr:to>
    <xdr:cxnSp macro="">
      <xdr:nvCxnSpPr>
        <xdr:cNvPr id="66" name="直線コネクタ 65"/>
        <xdr:cNvCxnSpPr/>
      </xdr:nvCxnSpPr>
      <xdr:spPr>
        <a:xfrm>
          <a:off x="3987800" y="6250214"/>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7"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78014</xdr:rowOff>
    </xdr:from>
    <xdr:to>
      <xdr:col>5</xdr:col>
      <xdr:colOff>549275</xdr:colOff>
      <xdr:row>37</xdr:row>
      <xdr:rowOff>20864</xdr:rowOff>
    </xdr:to>
    <xdr:cxnSp macro="">
      <xdr:nvCxnSpPr>
        <xdr:cNvPr id="69" name="直線コネクタ 68"/>
        <xdr:cNvCxnSpPr/>
      </xdr:nvCxnSpPr>
      <xdr:spPr>
        <a:xfrm flipV="1">
          <a:off x="3098800" y="625021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100693</xdr:rowOff>
    </xdr:from>
    <xdr:to>
      <xdr:col>5</xdr:col>
      <xdr:colOff>600075</xdr:colOff>
      <xdr:row>38</xdr:row>
      <xdr:rowOff>30843</xdr:rowOff>
    </xdr:to>
    <xdr:sp macro="" textlink="">
      <xdr:nvSpPr>
        <xdr:cNvPr id="70" name="フローチャート : 判断 69"/>
        <xdr:cNvSpPr/>
      </xdr:nvSpPr>
      <xdr:spPr>
        <a:xfrm>
          <a:off x="39370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15620</xdr:rowOff>
    </xdr:from>
    <xdr:ext cx="736600" cy="259045"/>
    <xdr:sp macro="" textlink="">
      <xdr:nvSpPr>
        <xdr:cNvPr id="71" name="テキスト ボックス 70"/>
        <xdr:cNvSpPr txBox="1"/>
      </xdr:nvSpPr>
      <xdr:spPr>
        <a:xfrm>
          <a:off x="3606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20864</xdr:rowOff>
    </xdr:from>
    <xdr:to>
      <xdr:col>4</xdr:col>
      <xdr:colOff>346075</xdr:colOff>
      <xdr:row>37</xdr:row>
      <xdr:rowOff>69850</xdr:rowOff>
    </xdr:to>
    <xdr:cxnSp macro="">
      <xdr:nvCxnSpPr>
        <xdr:cNvPr id="72" name="直線コネクタ 71"/>
        <xdr:cNvCxnSpPr/>
      </xdr:nvCxnSpPr>
      <xdr:spPr>
        <a:xfrm flipV="1">
          <a:off x="2209800" y="63645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141515</xdr:rowOff>
    </xdr:from>
    <xdr:to>
      <xdr:col>4</xdr:col>
      <xdr:colOff>396875</xdr:colOff>
      <xdr:row>39</xdr:row>
      <xdr:rowOff>71665</xdr:rowOff>
    </xdr:to>
    <xdr:sp macro="" textlink="">
      <xdr:nvSpPr>
        <xdr:cNvPr id="73" name="フローチャート : 判断 72"/>
        <xdr:cNvSpPr/>
      </xdr:nvSpPr>
      <xdr:spPr>
        <a:xfrm>
          <a:off x="3048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56442</xdr:rowOff>
    </xdr:from>
    <xdr:ext cx="762000" cy="259045"/>
    <xdr:sp macro="" textlink="">
      <xdr:nvSpPr>
        <xdr:cNvPr id="74" name="テキスト ボックス 73"/>
        <xdr:cNvSpPr txBox="1"/>
      </xdr:nvSpPr>
      <xdr:spPr>
        <a:xfrm>
          <a:off x="2717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38</xdr:row>
      <xdr:rowOff>110672</xdr:rowOff>
    </xdr:to>
    <xdr:cxnSp macro="">
      <xdr:nvCxnSpPr>
        <xdr:cNvPr id="75" name="直線コネクタ 74"/>
        <xdr:cNvCxnSpPr/>
      </xdr:nvCxnSpPr>
      <xdr:spPr>
        <a:xfrm flipV="1">
          <a:off x="1320800" y="6413500"/>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51707</xdr:rowOff>
    </xdr:from>
    <xdr:to>
      <xdr:col>3</xdr:col>
      <xdr:colOff>193675</xdr:colOff>
      <xdr:row>39</xdr:row>
      <xdr:rowOff>153307</xdr:rowOff>
    </xdr:to>
    <xdr:sp macro="" textlink="">
      <xdr:nvSpPr>
        <xdr:cNvPr id="76" name="フローチャート : 判断 75"/>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138084</xdr:rowOff>
    </xdr:from>
    <xdr:ext cx="762000" cy="259045"/>
    <xdr:sp macro="" textlink="">
      <xdr:nvSpPr>
        <xdr:cNvPr id="77" name="テキスト ボックス 76"/>
        <xdr:cNvSpPr txBox="1"/>
      </xdr:nvSpPr>
      <xdr:spPr>
        <a:xfrm>
          <a:off x="1828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78" name="フローチャート : 判断 77"/>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138084</xdr:rowOff>
    </xdr:from>
    <xdr:ext cx="762000" cy="259045"/>
    <xdr:sp macro="" textlink="">
      <xdr:nvSpPr>
        <xdr:cNvPr id="79" name="テキスト ボックス 78"/>
        <xdr:cNvSpPr txBox="1"/>
      </xdr:nvSpPr>
      <xdr:spPr>
        <a:xfrm>
          <a:off x="939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92528</xdr:rowOff>
    </xdr:from>
    <xdr:to>
      <xdr:col>7</xdr:col>
      <xdr:colOff>66675</xdr:colOff>
      <xdr:row>37</xdr:row>
      <xdr:rowOff>22678</xdr:rowOff>
    </xdr:to>
    <xdr:sp macro="" textlink="">
      <xdr:nvSpPr>
        <xdr:cNvPr id="85" name="円/楕円 84"/>
        <xdr:cNvSpPr/>
      </xdr:nvSpPr>
      <xdr:spPr>
        <a:xfrm>
          <a:off x="4775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109055</xdr:rowOff>
    </xdr:from>
    <xdr:ext cx="762000" cy="259045"/>
    <xdr:sp macro="" textlink="">
      <xdr:nvSpPr>
        <xdr:cNvPr id="86" name="人件費該当値テキスト"/>
        <xdr:cNvSpPr txBox="1"/>
      </xdr:nvSpPr>
      <xdr:spPr>
        <a:xfrm>
          <a:off x="49149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27214</xdr:rowOff>
    </xdr:from>
    <xdr:to>
      <xdr:col>5</xdr:col>
      <xdr:colOff>600075</xdr:colOff>
      <xdr:row>36</xdr:row>
      <xdr:rowOff>128814</xdr:rowOff>
    </xdr:to>
    <xdr:sp macro="" textlink="">
      <xdr:nvSpPr>
        <xdr:cNvPr id="87" name="円/楕円 86"/>
        <xdr:cNvSpPr/>
      </xdr:nvSpPr>
      <xdr:spPr>
        <a:xfrm>
          <a:off x="3937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138991</xdr:rowOff>
    </xdr:from>
    <xdr:ext cx="736600" cy="259045"/>
    <xdr:sp macro="" textlink="">
      <xdr:nvSpPr>
        <xdr:cNvPr id="88" name="テキスト ボックス 87"/>
        <xdr:cNvSpPr txBox="1"/>
      </xdr:nvSpPr>
      <xdr:spPr>
        <a:xfrm>
          <a:off x="3606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141514</xdr:rowOff>
    </xdr:from>
    <xdr:to>
      <xdr:col>4</xdr:col>
      <xdr:colOff>396875</xdr:colOff>
      <xdr:row>37</xdr:row>
      <xdr:rowOff>71664</xdr:rowOff>
    </xdr:to>
    <xdr:sp macro="" textlink="">
      <xdr:nvSpPr>
        <xdr:cNvPr id="89" name="円/楕円 88"/>
        <xdr:cNvSpPr/>
      </xdr:nvSpPr>
      <xdr:spPr>
        <a:xfrm>
          <a:off x="3048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81841</xdr:rowOff>
    </xdr:from>
    <xdr:ext cx="762000" cy="259045"/>
    <xdr:sp macro="" textlink="">
      <xdr:nvSpPr>
        <xdr:cNvPr id="90" name="テキスト ボックス 89"/>
        <xdr:cNvSpPr txBox="1"/>
      </xdr:nvSpPr>
      <xdr:spPr>
        <a:xfrm>
          <a:off x="2717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19050</xdr:rowOff>
    </xdr:from>
    <xdr:to>
      <xdr:col>3</xdr:col>
      <xdr:colOff>193675</xdr:colOff>
      <xdr:row>37</xdr:row>
      <xdr:rowOff>120650</xdr:rowOff>
    </xdr:to>
    <xdr:sp macro="" textlink="">
      <xdr:nvSpPr>
        <xdr:cNvPr id="91" name="円/楕円 90"/>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92" name="テキスト ボックス 91"/>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59872</xdr:rowOff>
    </xdr:from>
    <xdr:to>
      <xdr:col>1</xdr:col>
      <xdr:colOff>676275</xdr:colOff>
      <xdr:row>38</xdr:row>
      <xdr:rowOff>161472</xdr:rowOff>
    </xdr:to>
    <xdr:sp macro="" textlink="">
      <xdr:nvSpPr>
        <xdr:cNvPr id="93" name="円/楕円 92"/>
        <xdr:cNvSpPr/>
      </xdr:nvSpPr>
      <xdr:spPr>
        <a:xfrm>
          <a:off x="1270000" y="65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199</xdr:rowOff>
    </xdr:from>
    <xdr:ext cx="762000" cy="259045"/>
    <xdr:sp macro="" textlink="">
      <xdr:nvSpPr>
        <xdr:cNvPr id="94" name="テキスト ボックス 93"/>
        <xdr:cNvSpPr txBox="1"/>
      </xdr:nvSpPr>
      <xdr:spPr>
        <a:xfrm>
          <a:off x="939800" y="634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26</a:t>
          </a:r>
          <a:r>
            <a:rPr lang="ja-JP" altLang="en-US" sz="1100" b="0" i="0" baseline="0">
              <a:solidFill>
                <a:sysClr val="windowText" lastClr="000000"/>
              </a:solidFill>
              <a:effectLst/>
              <a:latin typeface="+mn-lt"/>
              <a:ea typeface="+mn-ea"/>
              <a:cs typeface="+mn-cs"/>
            </a:rPr>
            <a:t>年</a:t>
          </a:r>
          <a:r>
            <a:rPr lang="en-US" altLang="ja-JP" sz="1100" b="0" i="0" baseline="0">
              <a:solidFill>
                <a:sysClr val="windowText" lastClr="000000"/>
              </a:solidFill>
              <a:effectLst/>
              <a:latin typeface="+mn-lt"/>
              <a:ea typeface="+mn-ea"/>
              <a:cs typeface="+mn-cs"/>
            </a:rPr>
            <a:t>10</a:t>
          </a:r>
          <a:r>
            <a:rPr lang="ja-JP" altLang="en-US" sz="1100" b="0" i="0" baseline="0">
              <a:solidFill>
                <a:sysClr val="windowText" lastClr="000000"/>
              </a:solidFill>
              <a:effectLst/>
              <a:latin typeface="+mn-lt"/>
              <a:ea typeface="+mn-ea"/>
              <a:cs typeface="+mn-cs"/>
            </a:rPr>
            <a:t>月から新たに定期接種化された水痘，高齢者用肺炎球菌ワクチンをはじめ予防接種制度の周知に努めたことに伴う予防接種費</a:t>
          </a:r>
          <a:r>
            <a:rPr lang="ja-JP" altLang="ja-JP" sz="1100" b="0" i="0" baseline="0">
              <a:solidFill>
                <a:sysClr val="windowText" lastClr="000000"/>
              </a:solidFill>
              <a:effectLst/>
              <a:latin typeface="+mn-lt"/>
              <a:ea typeface="+mn-ea"/>
              <a:cs typeface="+mn-cs"/>
            </a:rPr>
            <a:t>の増（前年度比</a:t>
          </a:r>
          <a:r>
            <a:rPr lang="en-US" altLang="ja-JP" sz="1100" b="0" i="0" baseline="0">
              <a:solidFill>
                <a:sysClr val="windowText" lastClr="000000"/>
              </a:solidFill>
              <a:effectLst/>
              <a:latin typeface="+mn-lt"/>
              <a:ea typeface="+mn-ea"/>
              <a:cs typeface="+mn-cs"/>
            </a:rPr>
            <a:t>14.6</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増）により，前年度に比べ比率が増加し，類似団体平均を上回っている。</a:t>
          </a:r>
          <a:endParaRPr lang="ja-JP" altLang="ja-JP" sz="1400">
            <a:solidFill>
              <a:sysClr val="windowText" lastClr="000000"/>
            </a:solidFill>
            <a:effectLst/>
          </a:endParaRPr>
        </a:p>
        <a:p>
          <a:pPr rtl="0" fontAlgn="base"/>
          <a:r>
            <a:rPr lang="ja-JP" altLang="ja-JP" sz="1100" b="0" i="0" baseline="0">
              <a:solidFill>
                <a:sysClr val="windowText" lastClr="000000"/>
              </a:solidFill>
              <a:effectLst/>
              <a:latin typeface="+mn-lt"/>
              <a:ea typeface="+mn-ea"/>
              <a:cs typeface="+mn-cs"/>
            </a:rPr>
            <a:t>　今後も</a:t>
          </a:r>
          <a:r>
            <a:rPr lang="ja-JP" altLang="en-US">
              <a:solidFill>
                <a:sysClr val="windowText" lastClr="000000"/>
              </a:solidFill>
              <a:effectLst/>
            </a:rPr>
            <a:t>経営資源の適正配分を進めるため，</a:t>
          </a:r>
          <a:r>
            <a:rPr lang="ja-JP" altLang="ja-JP" sz="1100" b="0" i="0" baseline="0">
              <a:solidFill>
                <a:sysClr val="windowText" lastClr="000000"/>
              </a:solidFill>
              <a:effectLst/>
              <a:latin typeface="+mn-lt"/>
              <a:ea typeface="+mn-ea"/>
              <a:cs typeface="+mn-cs"/>
            </a:rPr>
            <a:t>事務事業の見直しを行うなど，引き続き経費の圧縮を図り</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更なる比率</a:t>
          </a:r>
          <a:r>
            <a:rPr lang="ja-JP" altLang="ja-JP" sz="1100" b="0" i="0" baseline="0">
              <a:solidFill>
                <a:schemeClr val="dk1"/>
              </a:solidFill>
              <a:effectLst/>
              <a:latin typeface="+mn-lt"/>
              <a:ea typeface="+mn-ea"/>
              <a:cs typeface="+mn-cs"/>
            </a:rPr>
            <a:t>の改善に努める。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101600</xdr:rowOff>
    </xdr:from>
    <xdr:to>
      <xdr:col>24</xdr:col>
      <xdr:colOff>31750</xdr:colOff>
      <xdr:row>21</xdr:row>
      <xdr:rowOff>120650</xdr:rowOff>
    </xdr:to>
    <xdr:cxnSp macro="">
      <xdr:nvCxnSpPr>
        <xdr:cNvPr id="122" name="直線コネクタ 121"/>
        <xdr:cNvCxnSpPr/>
      </xdr:nvCxnSpPr>
      <xdr:spPr>
        <a:xfrm flipV="1">
          <a:off x="16510000" y="21590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3"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4" name="直線コネクタ 123"/>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12</xdr:row>
      <xdr:rowOff>101600</xdr:rowOff>
    </xdr:from>
    <xdr:to>
      <xdr:col>24</xdr:col>
      <xdr:colOff>120650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0</xdr:rowOff>
    </xdr:from>
    <xdr:to>
      <xdr:col>24</xdr:col>
      <xdr:colOff>31750</xdr:colOff>
      <xdr:row>16</xdr:row>
      <xdr:rowOff>76200</xdr:rowOff>
    </xdr:to>
    <xdr:cxnSp macro="">
      <xdr:nvCxnSpPr>
        <xdr:cNvPr id="127" name="直線コネクタ 126"/>
        <xdr:cNvCxnSpPr/>
      </xdr:nvCxnSpPr>
      <xdr:spPr>
        <a:xfrm>
          <a:off x="15671800" y="2743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111777</xdr:rowOff>
    </xdr:from>
    <xdr:ext cx="762000" cy="259045"/>
    <xdr:sp macro="" textlink="">
      <xdr:nvSpPr>
        <xdr:cNvPr id="128" name="物件費平均値テキスト"/>
        <xdr:cNvSpPr txBox="1"/>
      </xdr:nvSpPr>
      <xdr:spPr>
        <a:xfrm>
          <a:off x="16598900" y="251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29" name="フローチャート : 判断 128"/>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158750</xdr:rowOff>
    </xdr:from>
    <xdr:to>
      <xdr:col>22</xdr:col>
      <xdr:colOff>565150</xdr:colOff>
      <xdr:row>16</xdr:row>
      <xdr:rowOff>0</xdr:rowOff>
    </xdr:to>
    <xdr:cxnSp macro="">
      <xdr:nvCxnSpPr>
        <xdr:cNvPr id="130" name="直線コネクタ 129"/>
        <xdr:cNvCxnSpPr/>
      </xdr:nvCxnSpPr>
      <xdr:spPr>
        <a:xfrm>
          <a:off x="14782800" y="2730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19050</xdr:rowOff>
    </xdr:from>
    <xdr:to>
      <xdr:col>22</xdr:col>
      <xdr:colOff>615950</xdr:colOff>
      <xdr:row>15</xdr:row>
      <xdr:rowOff>120650</xdr:rowOff>
    </xdr:to>
    <xdr:sp macro="" textlink="">
      <xdr:nvSpPr>
        <xdr:cNvPr id="131" name="フローチャート : 判断 130"/>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130827</xdr:rowOff>
    </xdr:from>
    <xdr:ext cx="736600" cy="259045"/>
    <xdr:sp macro="" textlink="">
      <xdr:nvSpPr>
        <xdr:cNvPr id="132" name="テキスト ボックス 131"/>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95250</xdr:rowOff>
    </xdr:from>
    <xdr:to>
      <xdr:col>21</xdr:col>
      <xdr:colOff>361950</xdr:colOff>
      <xdr:row>15</xdr:row>
      <xdr:rowOff>158750</xdr:rowOff>
    </xdr:to>
    <xdr:cxnSp macro="">
      <xdr:nvCxnSpPr>
        <xdr:cNvPr id="133" name="直線コネクタ 132"/>
        <xdr:cNvCxnSpPr/>
      </xdr:nvCxnSpPr>
      <xdr:spPr>
        <a:xfrm>
          <a:off x="13893800" y="2667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152400</xdr:rowOff>
    </xdr:from>
    <xdr:to>
      <xdr:col>21</xdr:col>
      <xdr:colOff>412750</xdr:colOff>
      <xdr:row>15</xdr:row>
      <xdr:rowOff>82550</xdr:rowOff>
    </xdr:to>
    <xdr:sp macro="" textlink="">
      <xdr:nvSpPr>
        <xdr:cNvPr id="134" name="フローチャート : 判断 133"/>
        <xdr:cNvSpPr/>
      </xdr:nvSpPr>
      <xdr:spPr>
        <a:xfrm>
          <a:off x="14732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92727</xdr:rowOff>
    </xdr:from>
    <xdr:ext cx="762000" cy="259045"/>
    <xdr:sp macro="" textlink="">
      <xdr:nvSpPr>
        <xdr:cNvPr id="135" name="テキスト ボックス 134"/>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57150</xdr:rowOff>
    </xdr:from>
    <xdr:to>
      <xdr:col>20</xdr:col>
      <xdr:colOff>158750</xdr:colOff>
      <xdr:row>15</xdr:row>
      <xdr:rowOff>95250</xdr:rowOff>
    </xdr:to>
    <xdr:cxnSp macro="">
      <xdr:nvCxnSpPr>
        <xdr:cNvPr id="136" name="直線コネクタ 135"/>
        <xdr:cNvCxnSpPr/>
      </xdr:nvCxnSpPr>
      <xdr:spPr>
        <a:xfrm>
          <a:off x="13004800" y="262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39" name="フローチャート : 判断 138"/>
        <xdr:cNvSpPr/>
      </xdr:nvSpPr>
      <xdr:spPr>
        <a:xfrm>
          <a:off x="12954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105427</xdr:rowOff>
    </xdr:from>
    <xdr:ext cx="762000" cy="259045"/>
    <xdr:sp macro="" textlink="">
      <xdr:nvSpPr>
        <xdr:cNvPr id="140" name="テキスト ボックス 139"/>
        <xdr:cNvSpPr txBox="1"/>
      </xdr:nvSpPr>
      <xdr:spPr>
        <a:xfrm>
          <a:off x="12623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25400</xdr:rowOff>
    </xdr:from>
    <xdr:to>
      <xdr:col>24</xdr:col>
      <xdr:colOff>82550</xdr:colOff>
      <xdr:row>16</xdr:row>
      <xdr:rowOff>127000</xdr:rowOff>
    </xdr:to>
    <xdr:sp macro="" textlink="">
      <xdr:nvSpPr>
        <xdr:cNvPr id="146" name="円/楕円 145"/>
        <xdr:cNvSpPr/>
      </xdr:nvSpPr>
      <xdr:spPr>
        <a:xfrm>
          <a:off x="164592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168927</xdr:rowOff>
    </xdr:from>
    <xdr:ext cx="762000" cy="259045"/>
    <xdr:sp macro="" textlink="">
      <xdr:nvSpPr>
        <xdr:cNvPr id="147" name="物件費該当値テキスト"/>
        <xdr:cNvSpPr txBox="1"/>
      </xdr:nvSpPr>
      <xdr:spPr>
        <a:xfrm>
          <a:off x="165989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120650</xdr:rowOff>
    </xdr:from>
    <xdr:to>
      <xdr:col>22</xdr:col>
      <xdr:colOff>615950</xdr:colOff>
      <xdr:row>16</xdr:row>
      <xdr:rowOff>50800</xdr:rowOff>
    </xdr:to>
    <xdr:sp macro="" textlink="">
      <xdr:nvSpPr>
        <xdr:cNvPr id="148" name="円/楕円 147"/>
        <xdr:cNvSpPr/>
      </xdr:nvSpPr>
      <xdr:spPr>
        <a:xfrm>
          <a:off x="15621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35577</xdr:rowOff>
    </xdr:from>
    <xdr:ext cx="736600" cy="259045"/>
    <xdr:sp macro="" textlink="">
      <xdr:nvSpPr>
        <xdr:cNvPr id="149" name="テキスト ボックス 148"/>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107950</xdr:rowOff>
    </xdr:from>
    <xdr:to>
      <xdr:col>21</xdr:col>
      <xdr:colOff>412750</xdr:colOff>
      <xdr:row>16</xdr:row>
      <xdr:rowOff>38100</xdr:rowOff>
    </xdr:to>
    <xdr:sp macro="" textlink="">
      <xdr:nvSpPr>
        <xdr:cNvPr id="150" name="円/楕円 149"/>
        <xdr:cNvSpPr/>
      </xdr:nvSpPr>
      <xdr:spPr>
        <a:xfrm>
          <a:off x="14732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22877</xdr:rowOff>
    </xdr:from>
    <xdr:ext cx="762000" cy="259045"/>
    <xdr:sp macro="" textlink="">
      <xdr:nvSpPr>
        <xdr:cNvPr id="151" name="テキスト ボックス 150"/>
        <xdr:cNvSpPr txBox="1"/>
      </xdr:nvSpPr>
      <xdr:spPr>
        <a:xfrm>
          <a:off x="14401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44450</xdr:rowOff>
    </xdr:from>
    <xdr:to>
      <xdr:col>20</xdr:col>
      <xdr:colOff>209550</xdr:colOff>
      <xdr:row>15</xdr:row>
      <xdr:rowOff>146050</xdr:rowOff>
    </xdr:to>
    <xdr:sp macro="" textlink="">
      <xdr:nvSpPr>
        <xdr:cNvPr id="152" name="円/楕円 151"/>
        <xdr:cNvSpPr/>
      </xdr:nvSpPr>
      <xdr:spPr>
        <a:xfrm>
          <a:off x="13843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130827</xdr:rowOff>
    </xdr:from>
    <xdr:ext cx="762000" cy="259045"/>
    <xdr:sp macro="" textlink="">
      <xdr:nvSpPr>
        <xdr:cNvPr id="153" name="テキスト ボックス 152"/>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6350</xdr:rowOff>
    </xdr:from>
    <xdr:to>
      <xdr:col>19</xdr:col>
      <xdr:colOff>6350</xdr:colOff>
      <xdr:row>15</xdr:row>
      <xdr:rowOff>107950</xdr:rowOff>
    </xdr:to>
    <xdr:sp macro="" textlink="">
      <xdr:nvSpPr>
        <xdr:cNvPr id="154" name="円/楕円 153"/>
        <xdr:cNvSpPr/>
      </xdr:nvSpPr>
      <xdr:spPr>
        <a:xfrm>
          <a:off x="12954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92727</xdr:rowOff>
    </xdr:from>
    <xdr:ext cx="762000" cy="259045"/>
    <xdr:sp macro="" textlink="">
      <xdr:nvSpPr>
        <xdr:cNvPr id="155" name="テキスト ボックス 154"/>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類似団体平均と比較すると比率は下回っているものの，</a:t>
          </a:r>
          <a:r>
            <a:rPr lang="ja-JP" altLang="en-US" sz="1100" b="0" i="0" baseline="0">
              <a:solidFill>
                <a:schemeClr val="dk1"/>
              </a:solidFill>
              <a:effectLst/>
              <a:latin typeface="+mn-lt"/>
              <a:ea typeface="+mn-ea"/>
              <a:cs typeface="+mn-cs"/>
            </a:rPr>
            <a:t>生活保護費</a:t>
          </a:r>
          <a:r>
            <a:rPr lang="ja-JP" altLang="ja-JP" sz="1100" b="0" i="0" baseline="0">
              <a:solidFill>
                <a:schemeClr val="dk1"/>
              </a:solidFill>
              <a:effectLst/>
              <a:latin typeface="+mn-lt"/>
              <a:ea typeface="+mn-ea"/>
              <a:cs typeface="+mn-cs"/>
            </a:rPr>
            <a:t>や私立保育園運営費などが増加傾向にあるため，今後も引き続き動向に注視する必要がある。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5" name="直線コネクタ 184"/>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6"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7" name="直線コネクタ 186"/>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55</xdr:row>
      <xdr:rowOff>4535</xdr:rowOff>
    </xdr:to>
    <xdr:cxnSp macro="">
      <xdr:nvCxnSpPr>
        <xdr:cNvPr id="190" name="直線コネクタ 189"/>
        <xdr:cNvCxnSpPr/>
      </xdr:nvCxnSpPr>
      <xdr:spPr>
        <a:xfrm>
          <a:off x="3987800" y="93853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97262</xdr:rowOff>
    </xdr:from>
    <xdr:ext cx="762000" cy="259045"/>
    <xdr:sp macro="" textlink="">
      <xdr:nvSpPr>
        <xdr:cNvPr id="191" name="扶助費平均値テキスト"/>
        <xdr:cNvSpPr txBox="1"/>
      </xdr:nvSpPr>
      <xdr:spPr>
        <a:xfrm>
          <a:off x="4914900" y="10041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125185</xdr:rowOff>
    </xdr:from>
    <xdr:to>
      <xdr:col>7</xdr:col>
      <xdr:colOff>66675</xdr:colOff>
      <xdr:row>59</xdr:row>
      <xdr:rowOff>55335</xdr:rowOff>
    </xdr:to>
    <xdr:sp macro="" textlink="">
      <xdr:nvSpPr>
        <xdr:cNvPr id="192" name="フローチャート : 判断 191"/>
        <xdr:cNvSpPr/>
      </xdr:nvSpPr>
      <xdr:spPr>
        <a:xfrm>
          <a:off x="47752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61685</xdr:rowOff>
    </xdr:from>
    <xdr:to>
      <xdr:col>5</xdr:col>
      <xdr:colOff>549275</xdr:colOff>
      <xdr:row>54</xdr:row>
      <xdr:rowOff>127000</xdr:rowOff>
    </xdr:to>
    <xdr:cxnSp macro="">
      <xdr:nvCxnSpPr>
        <xdr:cNvPr id="193" name="直線コネクタ 192"/>
        <xdr:cNvCxnSpPr/>
      </xdr:nvCxnSpPr>
      <xdr:spPr>
        <a:xfrm>
          <a:off x="3098800" y="9319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27215</xdr:rowOff>
    </xdr:from>
    <xdr:to>
      <xdr:col>5</xdr:col>
      <xdr:colOff>600075</xdr:colOff>
      <xdr:row>58</xdr:row>
      <xdr:rowOff>128815</xdr:rowOff>
    </xdr:to>
    <xdr:sp macro="" textlink="">
      <xdr:nvSpPr>
        <xdr:cNvPr id="194" name="フローチャート : 判断 193"/>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113592</xdr:rowOff>
    </xdr:from>
    <xdr:ext cx="736600" cy="259045"/>
    <xdr:sp macro="" textlink="">
      <xdr:nvSpPr>
        <xdr:cNvPr id="195" name="テキスト ボックス 194"/>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54</xdr:row>
      <xdr:rowOff>61685</xdr:rowOff>
    </xdr:to>
    <xdr:cxnSp macro="">
      <xdr:nvCxnSpPr>
        <xdr:cNvPr id="196" name="直線コネクタ 195"/>
        <xdr:cNvCxnSpPr/>
      </xdr:nvCxnSpPr>
      <xdr:spPr>
        <a:xfrm>
          <a:off x="2209800" y="9222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166007</xdr:rowOff>
    </xdr:from>
    <xdr:to>
      <xdr:col>4</xdr:col>
      <xdr:colOff>396875</xdr:colOff>
      <xdr:row>58</xdr:row>
      <xdr:rowOff>96157</xdr:rowOff>
    </xdr:to>
    <xdr:sp macro="" textlink="">
      <xdr:nvSpPr>
        <xdr:cNvPr id="197" name="フローチャート : 判断 196"/>
        <xdr:cNvSpPr/>
      </xdr:nvSpPr>
      <xdr:spPr>
        <a:xfrm>
          <a:off x="3048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80934</xdr:rowOff>
    </xdr:from>
    <xdr:ext cx="762000" cy="259045"/>
    <xdr:sp macro="" textlink="">
      <xdr:nvSpPr>
        <xdr:cNvPr id="198" name="テキスト ボックス 197"/>
        <xdr:cNvSpPr txBox="1"/>
      </xdr:nvSpPr>
      <xdr:spPr>
        <a:xfrm>
          <a:off x="2717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135165</xdr:rowOff>
    </xdr:to>
    <xdr:cxnSp macro="">
      <xdr:nvCxnSpPr>
        <xdr:cNvPr id="199" name="直線コネクタ 198"/>
        <xdr:cNvCxnSpPr/>
      </xdr:nvCxnSpPr>
      <xdr:spPr>
        <a:xfrm>
          <a:off x="1320800" y="91567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2722</xdr:rowOff>
    </xdr:from>
    <xdr:to>
      <xdr:col>3</xdr:col>
      <xdr:colOff>193675</xdr:colOff>
      <xdr:row>57</xdr:row>
      <xdr:rowOff>104322</xdr:rowOff>
    </xdr:to>
    <xdr:sp macro="" textlink="">
      <xdr:nvSpPr>
        <xdr:cNvPr id="200" name="フローチャート : 判断 199"/>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89099</xdr:rowOff>
    </xdr:from>
    <xdr:ext cx="762000" cy="259045"/>
    <xdr:sp macro="" textlink="">
      <xdr:nvSpPr>
        <xdr:cNvPr id="201" name="テキスト ボックス 200"/>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02" name="フローチャート : 判断 201"/>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89099</xdr:rowOff>
    </xdr:from>
    <xdr:ext cx="762000" cy="259045"/>
    <xdr:sp macro="" textlink="">
      <xdr:nvSpPr>
        <xdr:cNvPr id="203" name="テキスト ボックス 202"/>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209" name="円/楕円 208"/>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141712</xdr:rowOff>
    </xdr:from>
    <xdr:ext cx="762000" cy="259045"/>
    <xdr:sp macro="" textlink="">
      <xdr:nvSpPr>
        <xdr:cNvPr id="210" name="扶助費該当値テキスト"/>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11" name="円/楕円 210"/>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12" name="テキスト ボックス 211"/>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xdr:rowOff>
    </xdr:from>
    <xdr:to>
      <xdr:col>4</xdr:col>
      <xdr:colOff>396875</xdr:colOff>
      <xdr:row>54</xdr:row>
      <xdr:rowOff>112485</xdr:rowOff>
    </xdr:to>
    <xdr:sp macro="" textlink="">
      <xdr:nvSpPr>
        <xdr:cNvPr id="213" name="円/楕円 212"/>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122662</xdr:rowOff>
    </xdr:from>
    <xdr:ext cx="762000" cy="259045"/>
    <xdr:sp macro="" textlink="">
      <xdr:nvSpPr>
        <xdr:cNvPr id="214" name="テキスト ボックス 213"/>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5" name="円/楕円 214"/>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6" name="テキスト ボックス 215"/>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7" name="円/楕円 216"/>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18" name="テキスト ボックス 217"/>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国民健康保険事業</a:t>
          </a:r>
          <a:r>
            <a:rPr lang="ja-JP" altLang="ja-JP" sz="1100" b="0" i="0" baseline="0">
              <a:solidFill>
                <a:sysClr val="windowText" lastClr="000000"/>
              </a:solidFill>
              <a:effectLst/>
              <a:latin typeface="+mn-lt"/>
              <a:ea typeface="+mn-ea"/>
              <a:cs typeface="+mn-cs"/>
            </a:rPr>
            <a:t>会計</a:t>
          </a:r>
          <a:r>
            <a:rPr lang="ja-JP" altLang="en-US" sz="1100" b="0" i="0" baseline="0">
              <a:solidFill>
                <a:sysClr val="windowText" lastClr="000000"/>
              </a:solidFill>
              <a:effectLst/>
              <a:latin typeface="+mn-lt"/>
              <a:ea typeface="+mn-ea"/>
              <a:cs typeface="+mn-cs"/>
            </a:rPr>
            <a:t>における保険料軽減対象者の拡充にかかる</a:t>
          </a:r>
          <a:r>
            <a:rPr lang="ja-JP" altLang="ja-JP" sz="1100" b="0" i="0" baseline="0">
              <a:solidFill>
                <a:sysClr val="windowText" lastClr="000000"/>
              </a:solidFill>
              <a:effectLst/>
              <a:latin typeface="+mn-lt"/>
              <a:ea typeface="+mn-ea"/>
              <a:cs typeface="+mn-cs"/>
            </a:rPr>
            <a:t>繰出金</a:t>
          </a:r>
          <a:r>
            <a:rPr lang="ja-JP" altLang="en-US" sz="1100" b="0" i="0" baseline="0">
              <a:solidFill>
                <a:sysClr val="windowText" lastClr="000000"/>
              </a:solidFill>
              <a:effectLst/>
              <a:latin typeface="+mn-lt"/>
              <a:ea typeface="+mn-ea"/>
              <a:cs typeface="+mn-cs"/>
            </a:rPr>
            <a:t>の増加，</a:t>
          </a:r>
          <a:r>
            <a:rPr lang="ja-JP" altLang="ja-JP" sz="1100" b="0" i="0" baseline="0">
              <a:solidFill>
                <a:sysClr val="windowText" lastClr="000000"/>
              </a:solidFill>
              <a:effectLst/>
              <a:latin typeface="+mn-lt"/>
              <a:ea typeface="+mn-ea"/>
              <a:cs typeface="+mn-cs"/>
            </a:rPr>
            <a:t>介護保険事業会計</a:t>
          </a:r>
          <a:r>
            <a:rPr lang="ja-JP" altLang="en-US" sz="1100" b="0" i="0" baseline="0">
              <a:solidFill>
                <a:sysClr val="windowText" lastClr="000000"/>
              </a:solidFill>
              <a:effectLst/>
              <a:latin typeface="+mn-lt"/>
              <a:ea typeface="+mn-ea"/>
              <a:cs typeface="+mn-cs"/>
            </a:rPr>
            <a:t>における給付費</a:t>
          </a:r>
          <a:r>
            <a:rPr lang="ja-JP" altLang="ja-JP" sz="1100" b="0" i="0" baseline="0">
              <a:solidFill>
                <a:sysClr val="windowText" lastClr="000000"/>
              </a:solidFill>
              <a:effectLst/>
              <a:latin typeface="+mn-lt"/>
              <a:ea typeface="+mn-ea"/>
              <a:cs typeface="+mn-cs"/>
            </a:rPr>
            <a:t>の増加によ</a:t>
          </a:r>
          <a:r>
            <a:rPr lang="ja-JP" altLang="en-US" sz="1100" b="0" i="0" baseline="0">
              <a:solidFill>
                <a:sysClr val="windowText" lastClr="000000"/>
              </a:solidFill>
              <a:effectLst/>
              <a:latin typeface="+mn-lt"/>
              <a:ea typeface="+mn-ea"/>
              <a:cs typeface="+mn-cs"/>
            </a:rPr>
            <a:t>る</a:t>
          </a:r>
          <a:r>
            <a:rPr lang="ja-JP" altLang="ja-JP" sz="1100" b="0" i="0" baseline="0">
              <a:solidFill>
                <a:sysClr val="windowText" lastClr="000000"/>
              </a:solidFill>
              <a:effectLst/>
              <a:latin typeface="+mn-lt"/>
              <a:ea typeface="+mn-ea"/>
              <a:cs typeface="+mn-cs"/>
            </a:rPr>
            <a:t>繰出金</a:t>
          </a:r>
          <a:r>
            <a:rPr lang="ja-JP" altLang="en-US" sz="1100" b="0" i="0" baseline="0">
              <a:solidFill>
                <a:sysClr val="windowText" lastClr="000000"/>
              </a:solidFill>
              <a:effectLst/>
              <a:latin typeface="+mn-lt"/>
              <a:ea typeface="+mn-ea"/>
              <a:cs typeface="+mn-cs"/>
            </a:rPr>
            <a:t>の増加により</a:t>
          </a:r>
          <a:r>
            <a:rPr lang="ja-JP" altLang="ja-JP" sz="1100" b="0" i="0" baseline="0">
              <a:solidFill>
                <a:sysClr val="windowText" lastClr="000000"/>
              </a:solidFill>
              <a:effectLst/>
              <a:latin typeface="+mn-lt"/>
              <a:ea typeface="+mn-ea"/>
              <a:cs typeface="+mn-cs"/>
            </a:rPr>
            <a:t>比率が増加している。</a:t>
          </a:r>
          <a:endParaRPr lang="ja-JP" altLang="ja-JP" sz="1400">
            <a:solidFill>
              <a:sysClr val="windowText" lastClr="000000"/>
            </a:solidFill>
            <a:effectLst/>
          </a:endParaRPr>
        </a:p>
        <a:p>
          <a:pPr rtl="0"/>
          <a:r>
            <a:rPr lang="ja-JP" altLang="ja-JP" sz="1100" b="0" i="0" baseline="0">
              <a:solidFill>
                <a:schemeClr val="dk1"/>
              </a:solidFill>
              <a:effectLst/>
              <a:latin typeface="+mn-lt"/>
              <a:ea typeface="+mn-ea"/>
              <a:cs typeface="+mn-cs"/>
            </a:rPr>
            <a:t>　各会計の収支状態を的確に把握し引き続き健全な運営に努め，普通会計の負担額を減らしていくよう努める。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165100</xdr:rowOff>
    </xdr:from>
    <xdr:to>
      <xdr:col>24</xdr:col>
      <xdr:colOff>31750</xdr:colOff>
      <xdr:row>62</xdr:row>
      <xdr:rowOff>50800</xdr:rowOff>
    </xdr:to>
    <xdr:cxnSp macro="">
      <xdr:nvCxnSpPr>
        <xdr:cNvPr id="246" name="直線コネクタ 245"/>
        <xdr:cNvCxnSpPr/>
      </xdr:nvCxnSpPr>
      <xdr:spPr>
        <a:xfrm flipV="1">
          <a:off x="16510000" y="9251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80027</xdr:rowOff>
    </xdr:from>
    <xdr:ext cx="762000" cy="259045"/>
    <xdr:sp macro="" textlink="">
      <xdr:nvSpPr>
        <xdr:cNvPr id="249"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165100</xdr:rowOff>
    </xdr:from>
    <xdr:to>
      <xdr:col>24</xdr:col>
      <xdr:colOff>120650</xdr:colOff>
      <xdr:row>53</xdr:row>
      <xdr:rowOff>165100</xdr:rowOff>
    </xdr:to>
    <xdr:cxnSp macro="">
      <xdr:nvCxnSpPr>
        <xdr:cNvPr id="250" name="直線コネクタ 249"/>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69850</xdr:rowOff>
    </xdr:from>
    <xdr:to>
      <xdr:col>24</xdr:col>
      <xdr:colOff>31750</xdr:colOff>
      <xdr:row>58</xdr:row>
      <xdr:rowOff>107950</xdr:rowOff>
    </xdr:to>
    <xdr:cxnSp macro="">
      <xdr:nvCxnSpPr>
        <xdr:cNvPr id="251" name="直線コネクタ 250"/>
        <xdr:cNvCxnSpPr/>
      </xdr:nvCxnSpPr>
      <xdr:spPr>
        <a:xfrm>
          <a:off x="15671800" y="100139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54627</xdr:rowOff>
    </xdr:from>
    <xdr:ext cx="762000" cy="259045"/>
    <xdr:sp macro="" textlink="">
      <xdr:nvSpPr>
        <xdr:cNvPr id="252" name="その他平均値テキスト"/>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53" name="フローチャート : 判断 252"/>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31750</xdr:rowOff>
    </xdr:from>
    <xdr:to>
      <xdr:col>22</xdr:col>
      <xdr:colOff>565150</xdr:colOff>
      <xdr:row>58</xdr:row>
      <xdr:rowOff>69850</xdr:rowOff>
    </xdr:to>
    <xdr:cxnSp macro="">
      <xdr:nvCxnSpPr>
        <xdr:cNvPr id="254" name="直線コネクタ 253"/>
        <xdr:cNvCxnSpPr/>
      </xdr:nvCxnSpPr>
      <xdr:spPr>
        <a:xfrm>
          <a:off x="14782800" y="9975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5" name="フローチャート :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56" name="テキスト ボックス 255"/>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127000</xdr:rowOff>
    </xdr:from>
    <xdr:to>
      <xdr:col>21</xdr:col>
      <xdr:colOff>361950</xdr:colOff>
      <xdr:row>58</xdr:row>
      <xdr:rowOff>31750</xdr:rowOff>
    </xdr:to>
    <xdr:cxnSp macro="">
      <xdr:nvCxnSpPr>
        <xdr:cNvPr id="257" name="直線コネクタ 256"/>
        <xdr:cNvCxnSpPr/>
      </xdr:nvCxnSpPr>
      <xdr:spPr>
        <a:xfrm>
          <a:off x="13893800" y="9899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38100</xdr:rowOff>
    </xdr:from>
    <xdr:to>
      <xdr:col>21</xdr:col>
      <xdr:colOff>412750</xdr:colOff>
      <xdr:row>55</xdr:row>
      <xdr:rowOff>139700</xdr:rowOff>
    </xdr:to>
    <xdr:sp macro="" textlink="">
      <xdr:nvSpPr>
        <xdr:cNvPr id="258" name="フローチャート : 判断 257"/>
        <xdr:cNvSpPr/>
      </xdr:nvSpPr>
      <xdr:spPr>
        <a:xfrm>
          <a:off x="14732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149877</xdr:rowOff>
    </xdr:from>
    <xdr:ext cx="762000" cy="259045"/>
    <xdr:sp macro="" textlink="">
      <xdr:nvSpPr>
        <xdr:cNvPr id="259" name="テキスト ボックス 258"/>
        <xdr:cNvSpPr txBox="1"/>
      </xdr:nvSpPr>
      <xdr:spPr>
        <a:xfrm>
          <a:off x="14401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31750</xdr:rowOff>
    </xdr:from>
    <xdr:to>
      <xdr:col>20</xdr:col>
      <xdr:colOff>158750</xdr:colOff>
      <xdr:row>57</xdr:row>
      <xdr:rowOff>127000</xdr:rowOff>
    </xdr:to>
    <xdr:cxnSp macro="">
      <xdr:nvCxnSpPr>
        <xdr:cNvPr id="260" name="直線コネクタ 259"/>
        <xdr:cNvCxnSpPr/>
      </xdr:nvCxnSpPr>
      <xdr:spPr>
        <a:xfrm>
          <a:off x="13004800" y="9804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133350</xdr:rowOff>
    </xdr:from>
    <xdr:to>
      <xdr:col>20</xdr:col>
      <xdr:colOff>209550</xdr:colOff>
      <xdr:row>55</xdr:row>
      <xdr:rowOff>63500</xdr:rowOff>
    </xdr:to>
    <xdr:sp macro="" textlink="">
      <xdr:nvSpPr>
        <xdr:cNvPr id="261" name="フローチャート : 判断 260"/>
        <xdr:cNvSpPr/>
      </xdr:nvSpPr>
      <xdr:spPr>
        <a:xfrm>
          <a:off x="13843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73677</xdr:rowOff>
    </xdr:from>
    <xdr:ext cx="762000" cy="259045"/>
    <xdr:sp macro="" textlink="">
      <xdr:nvSpPr>
        <xdr:cNvPr id="262" name="テキスト ボックス 261"/>
        <xdr:cNvSpPr txBox="1"/>
      </xdr:nvSpPr>
      <xdr:spPr>
        <a:xfrm>
          <a:off x="13512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95250</xdr:rowOff>
    </xdr:from>
    <xdr:to>
      <xdr:col>19</xdr:col>
      <xdr:colOff>6350</xdr:colOff>
      <xdr:row>55</xdr:row>
      <xdr:rowOff>25400</xdr:rowOff>
    </xdr:to>
    <xdr:sp macro="" textlink="">
      <xdr:nvSpPr>
        <xdr:cNvPr id="263" name="フローチャート : 判断 262"/>
        <xdr:cNvSpPr/>
      </xdr:nvSpPr>
      <xdr:spPr>
        <a:xfrm>
          <a:off x="12954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35577</xdr:rowOff>
    </xdr:from>
    <xdr:ext cx="762000" cy="259045"/>
    <xdr:sp macro="" textlink="">
      <xdr:nvSpPr>
        <xdr:cNvPr id="264" name="テキスト ボックス 263"/>
        <xdr:cNvSpPr txBox="1"/>
      </xdr:nvSpPr>
      <xdr:spPr>
        <a:xfrm>
          <a:off x="12623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57150</xdr:rowOff>
    </xdr:from>
    <xdr:to>
      <xdr:col>24</xdr:col>
      <xdr:colOff>82550</xdr:colOff>
      <xdr:row>58</xdr:row>
      <xdr:rowOff>158750</xdr:rowOff>
    </xdr:to>
    <xdr:sp macro="" textlink="">
      <xdr:nvSpPr>
        <xdr:cNvPr id="270" name="円/楕円 269"/>
        <xdr:cNvSpPr/>
      </xdr:nvSpPr>
      <xdr:spPr>
        <a:xfrm>
          <a:off x="164592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29227</xdr:rowOff>
    </xdr:from>
    <xdr:ext cx="762000" cy="259045"/>
    <xdr:sp macro="" textlink="">
      <xdr:nvSpPr>
        <xdr:cNvPr id="271" name="その他該当値テキスト"/>
        <xdr:cNvSpPr txBox="1"/>
      </xdr:nvSpPr>
      <xdr:spPr>
        <a:xfrm>
          <a:off x="165989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19050</xdr:rowOff>
    </xdr:from>
    <xdr:to>
      <xdr:col>22</xdr:col>
      <xdr:colOff>615950</xdr:colOff>
      <xdr:row>58</xdr:row>
      <xdr:rowOff>120650</xdr:rowOff>
    </xdr:to>
    <xdr:sp macro="" textlink="">
      <xdr:nvSpPr>
        <xdr:cNvPr id="272" name="円/楕円 271"/>
        <xdr:cNvSpPr/>
      </xdr:nvSpPr>
      <xdr:spPr>
        <a:xfrm>
          <a:off x="15621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105427</xdr:rowOff>
    </xdr:from>
    <xdr:ext cx="736600" cy="259045"/>
    <xdr:sp macro="" textlink="">
      <xdr:nvSpPr>
        <xdr:cNvPr id="273" name="テキスト ボックス 272"/>
        <xdr:cNvSpPr txBox="1"/>
      </xdr:nvSpPr>
      <xdr:spPr>
        <a:xfrm>
          <a:off x="15290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152400</xdr:rowOff>
    </xdr:from>
    <xdr:to>
      <xdr:col>21</xdr:col>
      <xdr:colOff>412750</xdr:colOff>
      <xdr:row>58</xdr:row>
      <xdr:rowOff>82550</xdr:rowOff>
    </xdr:to>
    <xdr:sp macro="" textlink="">
      <xdr:nvSpPr>
        <xdr:cNvPr id="274" name="円/楕円 273"/>
        <xdr:cNvSpPr/>
      </xdr:nvSpPr>
      <xdr:spPr>
        <a:xfrm>
          <a:off x="14732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67327</xdr:rowOff>
    </xdr:from>
    <xdr:ext cx="762000" cy="259045"/>
    <xdr:sp macro="" textlink="">
      <xdr:nvSpPr>
        <xdr:cNvPr id="275" name="テキスト ボックス 274"/>
        <xdr:cNvSpPr txBox="1"/>
      </xdr:nvSpPr>
      <xdr:spPr>
        <a:xfrm>
          <a:off x="14401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76200</xdr:rowOff>
    </xdr:from>
    <xdr:to>
      <xdr:col>20</xdr:col>
      <xdr:colOff>209550</xdr:colOff>
      <xdr:row>58</xdr:row>
      <xdr:rowOff>6350</xdr:rowOff>
    </xdr:to>
    <xdr:sp macro="" textlink="">
      <xdr:nvSpPr>
        <xdr:cNvPr id="276" name="円/楕円 275"/>
        <xdr:cNvSpPr/>
      </xdr:nvSpPr>
      <xdr:spPr>
        <a:xfrm>
          <a:off x="13843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162577</xdr:rowOff>
    </xdr:from>
    <xdr:ext cx="762000" cy="259045"/>
    <xdr:sp macro="" textlink="">
      <xdr:nvSpPr>
        <xdr:cNvPr id="277" name="テキスト ボックス 276"/>
        <xdr:cNvSpPr txBox="1"/>
      </xdr:nvSpPr>
      <xdr:spPr>
        <a:xfrm>
          <a:off x="13512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78" name="円/楕円 277"/>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67327</xdr:rowOff>
    </xdr:from>
    <xdr:ext cx="762000" cy="259045"/>
    <xdr:sp macro="" textlink="">
      <xdr:nvSpPr>
        <xdr:cNvPr id="279" name="テキスト ボックス 278"/>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県道路整備事業債元利償還金負担金の</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や企業会計に対する繰出金の増加</a:t>
          </a:r>
          <a:r>
            <a:rPr lang="ja-JP" altLang="ja-JP" sz="1100" b="0" i="0" baseline="0">
              <a:solidFill>
                <a:schemeClr val="dk1"/>
              </a:solidFill>
              <a:effectLst/>
              <a:latin typeface="+mn-lt"/>
              <a:ea typeface="+mn-ea"/>
              <a:cs typeface="+mn-cs"/>
            </a:rPr>
            <a:t>により比率は増加し，類似団体と比較しても依然平均値を上回っている。</a:t>
          </a:r>
          <a:endParaRPr lang="ja-JP" altLang="ja-JP" sz="1400">
            <a:effectLst/>
          </a:endParaRPr>
        </a:p>
        <a:p>
          <a:pPr rtl="0"/>
          <a:r>
            <a:rPr lang="ja-JP" altLang="ja-JP" sz="1100" b="0" i="0" baseline="0">
              <a:solidFill>
                <a:schemeClr val="dk1"/>
              </a:solidFill>
              <a:effectLst/>
              <a:latin typeface="+mn-lt"/>
              <a:ea typeface="+mn-ea"/>
              <a:cs typeface="+mn-cs"/>
            </a:rPr>
            <a:t>　引き続き</a:t>
          </a:r>
          <a:r>
            <a:rPr lang="ja-JP" altLang="en-US" sz="1100" b="0" i="0" baseline="0">
              <a:solidFill>
                <a:schemeClr val="dk1"/>
              </a:solidFill>
              <a:effectLst/>
              <a:latin typeface="+mn-lt"/>
              <a:ea typeface="+mn-ea"/>
              <a:cs typeface="+mn-cs"/>
            </a:rPr>
            <a:t>繰出金が増加している</a:t>
          </a:r>
          <a:r>
            <a:rPr lang="ja-JP" altLang="ja-JP" sz="1100" b="0" i="0" baseline="0">
              <a:solidFill>
                <a:schemeClr val="dk1"/>
              </a:solidFill>
              <a:effectLst/>
              <a:latin typeface="+mn-lt"/>
              <a:ea typeface="+mn-ea"/>
              <a:cs typeface="+mn-cs"/>
            </a:rPr>
            <a:t>各</a:t>
          </a:r>
          <a:r>
            <a:rPr lang="ja-JP" altLang="en-US" sz="1100" b="0" i="0" baseline="0">
              <a:solidFill>
                <a:schemeClr val="dk1"/>
              </a:solidFill>
              <a:effectLst/>
              <a:latin typeface="+mn-lt"/>
              <a:ea typeface="+mn-ea"/>
              <a:cs typeface="+mn-cs"/>
            </a:rPr>
            <a:t>企業</a:t>
          </a:r>
          <a:r>
            <a:rPr lang="ja-JP" altLang="ja-JP" sz="1100" b="0" i="0" baseline="0">
              <a:solidFill>
                <a:schemeClr val="dk1"/>
              </a:solidFill>
              <a:effectLst/>
              <a:latin typeface="+mn-lt"/>
              <a:ea typeface="+mn-ea"/>
              <a:cs typeface="+mn-cs"/>
            </a:rPr>
            <a:t>会計の経営状態を的確に把握し健全な運営に努める。また，各団体に対する補助金等についても適正な執行に努める。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107950</xdr:rowOff>
    </xdr:from>
    <xdr:to>
      <xdr:col>24</xdr:col>
      <xdr:colOff>31750</xdr:colOff>
      <xdr:row>41</xdr:row>
      <xdr:rowOff>88900</xdr:rowOff>
    </xdr:to>
    <xdr:cxnSp macro="">
      <xdr:nvCxnSpPr>
        <xdr:cNvPr id="307" name="直線コネクタ 306"/>
        <xdr:cNvCxnSpPr/>
      </xdr:nvCxnSpPr>
      <xdr:spPr>
        <a:xfrm flipV="1">
          <a:off x="16510000" y="55943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60977</xdr:rowOff>
    </xdr:from>
    <xdr:ext cx="762000" cy="259045"/>
    <xdr:sp macro="" textlink="">
      <xdr:nvSpPr>
        <xdr:cNvPr id="308"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23</xdr:col>
      <xdr:colOff>628650</xdr:colOff>
      <xdr:row>41</xdr:row>
      <xdr:rowOff>88900</xdr:rowOff>
    </xdr:from>
    <xdr:to>
      <xdr:col>24</xdr:col>
      <xdr:colOff>120650</xdr:colOff>
      <xdr:row>41</xdr:row>
      <xdr:rowOff>88900</xdr:rowOff>
    </xdr:to>
    <xdr:cxnSp macro="">
      <xdr:nvCxnSpPr>
        <xdr:cNvPr id="309" name="直線コネクタ 308"/>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22877</xdr:rowOff>
    </xdr:from>
    <xdr:ext cx="762000" cy="259045"/>
    <xdr:sp macro="" textlink="">
      <xdr:nvSpPr>
        <xdr:cNvPr id="310" name="補助費等最大値テキスト"/>
        <xdr:cNvSpPr txBox="1"/>
      </xdr:nvSpPr>
      <xdr:spPr>
        <a:xfrm>
          <a:off x="16598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32</xdr:row>
      <xdr:rowOff>107950</xdr:rowOff>
    </xdr:from>
    <xdr:to>
      <xdr:col>24</xdr:col>
      <xdr:colOff>120650</xdr:colOff>
      <xdr:row>32</xdr:row>
      <xdr:rowOff>107950</xdr:rowOff>
    </xdr:to>
    <xdr:cxnSp macro="">
      <xdr:nvCxnSpPr>
        <xdr:cNvPr id="311" name="直線コネクタ 310"/>
        <xdr:cNvCxnSpPr/>
      </xdr:nvCxnSpPr>
      <xdr:spPr>
        <a:xfrm>
          <a:off x="16421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146050</xdr:rowOff>
    </xdr:from>
    <xdr:to>
      <xdr:col>24</xdr:col>
      <xdr:colOff>31750</xdr:colOff>
      <xdr:row>40</xdr:row>
      <xdr:rowOff>69850</xdr:rowOff>
    </xdr:to>
    <xdr:cxnSp macro="">
      <xdr:nvCxnSpPr>
        <xdr:cNvPr id="312" name="直線コネクタ 311"/>
        <xdr:cNvCxnSpPr/>
      </xdr:nvCxnSpPr>
      <xdr:spPr>
        <a:xfrm>
          <a:off x="15671800" y="68326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16527</xdr:rowOff>
    </xdr:from>
    <xdr:ext cx="762000" cy="259045"/>
    <xdr:sp macro="" textlink="">
      <xdr:nvSpPr>
        <xdr:cNvPr id="313" name="補助費等平均値テキスト"/>
        <xdr:cNvSpPr txBox="1"/>
      </xdr:nvSpPr>
      <xdr:spPr>
        <a:xfrm>
          <a:off x="16598900" y="618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0</xdr:rowOff>
    </xdr:from>
    <xdr:to>
      <xdr:col>24</xdr:col>
      <xdr:colOff>82550</xdr:colOff>
      <xdr:row>37</xdr:row>
      <xdr:rowOff>101600</xdr:rowOff>
    </xdr:to>
    <xdr:sp macro="" textlink="">
      <xdr:nvSpPr>
        <xdr:cNvPr id="314" name="フローチャート : 判断 313"/>
        <xdr:cNvSpPr/>
      </xdr:nvSpPr>
      <xdr:spPr>
        <a:xfrm>
          <a:off x="164592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88900</xdr:rowOff>
    </xdr:from>
    <xdr:to>
      <xdr:col>22</xdr:col>
      <xdr:colOff>565150</xdr:colOff>
      <xdr:row>39</xdr:row>
      <xdr:rowOff>146050</xdr:rowOff>
    </xdr:to>
    <xdr:cxnSp macro="">
      <xdr:nvCxnSpPr>
        <xdr:cNvPr id="315" name="直線コネクタ 314"/>
        <xdr:cNvCxnSpPr/>
      </xdr:nvCxnSpPr>
      <xdr:spPr>
        <a:xfrm>
          <a:off x="14782800" y="6775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0</xdr:rowOff>
    </xdr:from>
    <xdr:to>
      <xdr:col>22</xdr:col>
      <xdr:colOff>615950</xdr:colOff>
      <xdr:row>37</xdr:row>
      <xdr:rowOff>101600</xdr:rowOff>
    </xdr:to>
    <xdr:sp macro="" textlink="">
      <xdr:nvSpPr>
        <xdr:cNvPr id="316" name="フローチャート : 判断 315"/>
        <xdr:cNvSpPr/>
      </xdr:nvSpPr>
      <xdr:spPr>
        <a:xfrm>
          <a:off x="15621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111777</xdr:rowOff>
    </xdr:from>
    <xdr:ext cx="736600" cy="259045"/>
    <xdr:sp macro="" textlink="">
      <xdr:nvSpPr>
        <xdr:cNvPr id="317" name="テキスト ボックス 316"/>
        <xdr:cNvSpPr txBox="1"/>
      </xdr:nvSpPr>
      <xdr:spPr>
        <a:xfrm>
          <a:off x="15290800" y="611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12700</xdr:rowOff>
    </xdr:from>
    <xdr:to>
      <xdr:col>21</xdr:col>
      <xdr:colOff>361950</xdr:colOff>
      <xdr:row>39</xdr:row>
      <xdr:rowOff>88900</xdr:rowOff>
    </xdr:to>
    <xdr:cxnSp macro="">
      <xdr:nvCxnSpPr>
        <xdr:cNvPr id="318" name="直線コネクタ 317"/>
        <xdr:cNvCxnSpPr/>
      </xdr:nvCxnSpPr>
      <xdr:spPr>
        <a:xfrm>
          <a:off x="13893800" y="6699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76200</xdr:rowOff>
    </xdr:from>
    <xdr:to>
      <xdr:col>21</xdr:col>
      <xdr:colOff>412750</xdr:colOff>
      <xdr:row>38</xdr:row>
      <xdr:rowOff>6350</xdr:rowOff>
    </xdr:to>
    <xdr:sp macro="" textlink="">
      <xdr:nvSpPr>
        <xdr:cNvPr id="319" name="フローチャート : 判断 318"/>
        <xdr:cNvSpPr/>
      </xdr:nvSpPr>
      <xdr:spPr>
        <a:xfrm>
          <a:off x="14732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16527</xdr:rowOff>
    </xdr:from>
    <xdr:ext cx="762000" cy="259045"/>
    <xdr:sp macro="" textlink="">
      <xdr:nvSpPr>
        <xdr:cNvPr id="320" name="テキスト ボックス 319"/>
        <xdr:cNvSpPr txBox="1"/>
      </xdr:nvSpPr>
      <xdr:spPr>
        <a:xfrm>
          <a:off x="14401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146050</xdr:rowOff>
    </xdr:from>
    <xdr:to>
      <xdr:col>20</xdr:col>
      <xdr:colOff>158750</xdr:colOff>
      <xdr:row>39</xdr:row>
      <xdr:rowOff>12700</xdr:rowOff>
    </xdr:to>
    <xdr:cxnSp macro="">
      <xdr:nvCxnSpPr>
        <xdr:cNvPr id="321" name="直線コネクタ 320"/>
        <xdr:cNvCxnSpPr/>
      </xdr:nvCxnSpPr>
      <xdr:spPr>
        <a:xfrm>
          <a:off x="13004800" y="6661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114300</xdr:rowOff>
    </xdr:from>
    <xdr:to>
      <xdr:col>20</xdr:col>
      <xdr:colOff>209550</xdr:colOff>
      <xdr:row>38</xdr:row>
      <xdr:rowOff>44450</xdr:rowOff>
    </xdr:to>
    <xdr:sp macro="" textlink="">
      <xdr:nvSpPr>
        <xdr:cNvPr id="322" name="フローチャート : 判断 321"/>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54627</xdr:rowOff>
    </xdr:from>
    <xdr:ext cx="762000" cy="259045"/>
    <xdr:sp macro="" textlink="">
      <xdr:nvSpPr>
        <xdr:cNvPr id="323" name="テキスト ボックス 322"/>
        <xdr:cNvSpPr txBox="1"/>
      </xdr:nvSpPr>
      <xdr:spPr>
        <a:xfrm>
          <a:off x="135128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133350</xdr:rowOff>
    </xdr:from>
    <xdr:to>
      <xdr:col>19</xdr:col>
      <xdr:colOff>6350</xdr:colOff>
      <xdr:row>38</xdr:row>
      <xdr:rowOff>63500</xdr:rowOff>
    </xdr:to>
    <xdr:sp macro="" textlink="">
      <xdr:nvSpPr>
        <xdr:cNvPr id="324" name="フローチャート : 判断 323"/>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73677</xdr:rowOff>
    </xdr:from>
    <xdr:ext cx="762000" cy="259045"/>
    <xdr:sp macro="" textlink="">
      <xdr:nvSpPr>
        <xdr:cNvPr id="325" name="テキスト ボックス 324"/>
        <xdr:cNvSpPr txBox="1"/>
      </xdr:nvSpPr>
      <xdr:spPr>
        <a:xfrm>
          <a:off x="12623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40</xdr:row>
      <xdr:rowOff>19050</xdr:rowOff>
    </xdr:from>
    <xdr:to>
      <xdr:col>24</xdr:col>
      <xdr:colOff>82550</xdr:colOff>
      <xdr:row>40</xdr:row>
      <xdr:rowOff>120650</xdr:rowOff>
    </xdr:to>
    <xdr:sp macro="" textlink="">
      <xdr:nvSpPr>
        <xdr:cNvPr id="331" name="円/楕円 330"/>
        <xdr:cNvSpPr/>
      </xdr:nvSpPr>
      <xdr:spPr>
        <a:xfrm>
          <a:off x="164592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162577</xdr:rowOff>
    </xdr:from>
    <xdr:ext cx="762000" cy="259045"/>
    <xdr:sp macro="" textlink="">
      <xdr:nvSpPr>
        <xdr:cNvPr id="332" name="補助費等該当値テキスト"/>
        <xdr:cNvSpPr txBox="1"/>
      </xdr:nvSpPr>
      <xdr:spPr>
        <a:xfrm>
          <a:off x="165989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95250</xdr:rowOff>
    </xdr:from>
    <xdr:to>
      <xdr:col>22</xdr:col>
      <xdr:colOff>615950</xdr:colOff>
      <xdr:row>40</xdr:row>
      <xdr:rowOff>25400</xdr:rowOff>
    </xdr:to>
    <xdr:sp macro="" textlink="">
      <xdr:nvSpPr>
        <xdr:cNvPr id="333" name="円/楕円 332"/>
        <xdr:cNvSpPr/>
      </xdr:nvSpPr>
      <xdr:spPr>
        <a:xfrm>
          <a:off x="15621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10177</xdr:rowOff>
    </xdr:from>
    <xdr:ext cx="736600" cy="259045"/>
    <xdr:sp macro="" textlink="">
      <xdr:nvSpPr>
        <xdr:cNvPr id="334" name="テキスト ボックス 333"/>
        <xdr:cNvSpPr txBox="1"/>
      </xdr:nvSpPr>
      <xdr:spPr>
        <a:xfrm>
          <a:off x="15290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38100</xdr:rowOff>
    </xdr:from>
    <xdr:to>
      <xdr:col>21</xdr:col>
      <xdr:colOff>412750</xdr:colOff>
      <xdr:row>39</xdr:row>
      <xdr:rowOff>139700</xdr:rowOff>
    </xdr:to>
    <xdr:sp macro="" textlink="">
      <xdr:nvSpPr>
        <xdr:cNvPr id="335" name="円/楕円 334"/>
        <xdr:cNvSpPr/>
      </xdr:nvSpPr>
      <xdr:spPr>
        <a:xfrm>
          <a:off x="14732000" y="6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124477</xdr:rowOff>
    </xdr:from>
    <xdr:ext cx="762000" cy="259045"/>
    <xdr:sp macro="" textlink="">
      <xdr:nvSpPr>
        <xdr:cNvPr id="336" name="テキスト ボックス 335"/>
        <xdr:cNvSpPr txBox="1"/>
      </xdr:nvSpPr>
      <xdr:spPr>
        <a:xfrm>
          <a:off x="14401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133350</xdr:rowOff>
    </xdr:from>
    <xdr:to>
      <xdr:col>20</xdr:col>
      <xdr:colOff>209550</xdr:colOff>
      <xdr:row>39</xdr:row>
      <xdr:rowOff>63500</xdr:rowOff>
    </xdr:to>
    <xdr:sp macro="" textlink="">
      <xdr:nvSpPr>
        <xdr:cNvPr id="337" name="円/楕円 336"/>
        <xdr:cNvSpPr/>
      </xdr:nvSpPr>
      <xdr:spPr>
        <a:xfrm>
          <a:off x="13843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48277</xdr:rowOff>
    </xdr:from>
    <xdr:ext cx="762000" cy="259045"/>
    <xdr:sp macro="" textlink="">
      <xdr:nvSpPr>
        <xdr:cNvPr id="338" name="テキスト ボックス 337"/>
        <xdr:cNvSpPr txBox="1"/>
      </xdr:nvSpPr>
      <xdr:spPr>
        <a:xfrm>
          <a:off x="13512800"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95250</xdr:rowOff>
    </xdr:from>
    <xdr:to>
      <xdr:col>19</xdr:col>
      <xdr:colOff>6350</xdr:colOff>
      <xdr:row>39</xdr:row>
      <xdr:rowOff>25400</xdr:rowOff>
    </xdr:to>
    <xdr:sp macro="" textlink="">
      <xdr:nvSpPr>
        <xdr:cNvPr id="339" name="円/楕円 338"/>
        <xdr:cNvSpPr/>
      </xdr:nvSpPr>
      <xdr:spPr>
        <a:xfrm>
          <a:off x="12954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10177</xdr:rowOff>
    </xdr:from>
    <xdr:ext cx="762000" cy="259045"/>
    <xdr:sp macro="" textlink="">
      <xdr:nvSpPr>
        <xdr:cNvPr id="340" name="テキスト ボックス 339"/>
        <xdr:cNvSpPr txBox="1"/>
      </xdr:nvSpPr>
      <xdr:spPr>
        <a:xfrm>
          <a:off x="12623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類似団体と比較すると比率は下回っているものの，合併建設計画に伴う合併特例債の発行などにより，公債費が増加していることから，その他の普通建設事業を縮小するなど，新規発行額を抑制し，公債費の上昇を抑えるよう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37193</xdr:rowOff>
    </xdr:from>
    <xdr:to>
      <xdr:col>7</xdr:col>
      <xdr:colOff>15875</xdr:colOff>
      <xdr:row>81</xdr:row>
      <xdr:rowOff>102507</xdr:rowOff>
    </xdr:to>
    <xdr:cxnSp macro="">
      <xdr:nvCxnSpPr>
        <xdr:cNvPr id="370" name="直線コネクタ 369"/>
        <xdr:cNvCxnSpPr/>
      </xdr:nvCxnSpPr>
      <xdr:spPr>
        <a:xfrm flipV="1">
          <a:off x="4826000" y="125530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74584</xdr:rowOff>
    </xdr:from>
    <xdr:ext cx="762000" cy="259045"/>
    <xdr:sp macro="" textlink="">
      <xdr:nvSpPr>
        <xdr:cNvPr id="371"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612775</xdr:colOff>
      <xdr:row>81</xdr:row>
      <xdr:rowOff>102507</xdr:rowOff>
    </xdr:from>
    <xdr:to>
      <xdr:col>7</xdr:col>
      <xdr:colOff>104775</xdr:colOff>
      <xdr:row>81</xdr:row>
      <xdr:rowOff>102507</xdr:rowOff>
    </xdr:to>
    <xdr:cxnSp macro="">
      <xdr:nvCxnSpPr>
        <xdr:cNvPr id="372" name="直線コネクタ 371"/>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123570</xdr:rowOff>
    </xdr:from>
    <xdr:ext cx="762000" cy="259045"/>
    <xdr:sp macro="" textlink="">
      <xdr:nvSpPr>
        <xdr:cNvPr id="373"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73</xdr:row>
      <xdr:rowOff>37193</xdr:rowOff>
    </xdr:from>
    <xdr:to>
      <xdr:col>7</xdr:col>
      <xdr:colOff>104775</xdr:colOff>
      <xdr:row>73</xdr:row>
      <xdr:rowOff>37193</xdr:rowOff>
    </xdr:to>
    <xdr:cxnSp macro="">
      <xdr:nvCxnSpPr>
        <xdr:cNvPr id="374" name="直線コネクタ 373"/>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118835</xdr:rowOff>
    </xdr:from>
    <xdr:to>
      <xdr:col>7</xdr:col>
      <xdr:colOff>15875</xdr:colOff>
      <xdr:row>75</xdr:row>
      <xdr:rowOff>162379</xdr:rowOff>
    </xdr:to>
    <xdr:cxnSp macro="">
      <xdr:nvCxnSpPr>
        <xdr:cNvPr id="375" name="直線コネクタ 374"/>
        <xdr:cNvCxnSpPr/>
      </xdr:nvCxnSpPr>
      <xdr:spPr>
        <a:xfrm>
          <a:off x="3987800" y="12977585"/>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140806</xdr:rowOff>
    </xdr:from>
    <xdr:ext cx="762000" cy="259045"/>
    <xdr:sp macro="" textlink="">
      <xdr:nvSpPr>
        <xdr:cNvPr id="376" name="公債費平均値テキスト"/>
        <xdr:cNvSpPr txBox="1"/>
      </xdr:nvSpPr>
      <xdr:spPr>
        <a:xfrm>
          <a:off x="4914900" y="13171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168729</xdr:rowOff>
    </xdr:from>
    <xdr:to>
      <xdr:col>7</xdr:col>
      <xdr:colOff>66675</xdr:colOff>
      <xdr:row>77</xdr:row>
      <xdr:rowOff>98879</xdr:rowOff>
    </xdr:to>
    <xdr:sp macro="" textlink="">
      <xdr:nvSpPr>
        <xdr:cNvPr id="377" name="フローチャート : 判断 376"/>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42635</xdr:rowOff>
    </xdr:from>
    <xdr:to>
      <xdr:col>5</xdr:col>
      <xdr:colOff>549275</xdr:colOff>
      <xdr:row>75</xdr:row>
      <xdr:rowOff>118835</xdr:rowOff>
    </xdr:to>
    <xdr:cxnSp macro="">
      <xdr:nvCxnSpPr>
        <xdr:cNvPr id="378" name="直線コネクタ 377"/>
        <xdr:cNvCxnSpPr/>
      </xdr:nvCxnSpPr>
      <xdr:spPr>
        <a:xfrm>
          <a:off x="3098800" y="129013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51707</xdr:rowOff>
    </xdr:from>
    <xdr:to>
      <xdr:col>5</xdr:col>
      <xdr:colOff>600075</xdr:colOff>
      <xdr:row>77</xdr:row>
      <xdr:rowOff>153307</xdr:rowOff>
    </xdr:to>
    <xdr:sp macro="" textlink="">
      <xdr:nvSpPr>
        <xdr:cNvPr id="379" name="フローチャート : 判断 378"/>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138084</xdr:rowOff>
    </xdr:from>
    <xdr:ext cx="736600" cy="259045"/>
    <xdr:sp macro="" textlink="">
      <xdr:nvSpPr>
        <xdr:cNvPr id="380" name="テキスト ボックス 379"/>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127000</xdr:rowOff>
    </xdr:from>
    <xdr:to>
      <xdr:col>4</xdr:col>
      <xdr:colOff>346075</xdr:colOff>
      <xdr:row>75</xdr:row>
      <xdr:rowOff>42635</xdr:rowOff>
    </xdr:to>
    <xdr:cxnSp macro="">
      <xdr:nvCxnSpPr>
        <xdr:cNvPr id="381" name="直線コネクタ 380"/>
        <xdr:cNvCxnSpPr/>
      </xdr:nvCxnSpPr>
      <xdr:spPr>
        <a:xfrm>
          <a:off x="2209800" y="128143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40821</xdr:rowOff>
    </xdr:from>
    <xdr:to>
      <xdr:col>4</xdr:col>
      <xdr:colOff>396875</xdr:colOff>
      <xdr:row>77</xdr:row>
      <xdr:rowOff>142421</xdr:rowOff>
    </xdr:to>
    <xdr:sp macro="" textlink="">
      <xdr:nvSpPr>
        <xdr:cNvPr id="382" name="フローチャート : 判断 381"/>
        <xdr:cNvSpPr/>
      </xdr:nvSpPr>
      <xdr:spPr>
        <a:xfrm>
          <a:off x="3048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127198</xdr:rowOff>
    </xdr:from>
    <xdr:ext cx="762000" cy="259045"/>
    <xdr:sp macro="" textlink="">
      <xdr:nvSpPr>
        <xdr:cNvPr id="383" name="テキスト ボックス 382"/>
        <xdr:cNvSpPr txBox="1"/>
      </xdr:nvSpPr>
      <xdr:spPr>
        <a:xfrm>
          <a:off x="2717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61685</xdr:rowOff>
    </xdr:from>
    <xdr:to>
      <xdr:col>3</xdr:col>
      <xdr:colOff>142875</xdr:colOff>
      <xdr:row>74</xdr:row>
      <xdr:rowOff>127000</xdr:rowOff>
    </xdr:to>
    <xdr:cxnSp macro="">
      <xdr:nvCxnSpPr>
        <xdr:cNvPr id="384" name="直線コネクタ 383"/>
        <xdr:cNvCxnSpPr/>
      </xdr:nvCxnSpPr>
      <xdr:spPr>
        <a:xfrm>
          <a:off x="1320800" y="12748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40821</xdr:rowOff>
    </xdr:from>
    <xdr:to>
      <xdr:col>3</xdr:col>
      <xdr:colOff>193675</xdr:colOff>
      <xdr:row>77</xdr:row>
      <xdr:rowOff>142421</xdr:rowOff>
    </xdr:to>
    <xdr:sp macro="" textlink="">
      <xdr:nvSpPr>
        <xdr:cNvPr id="385" name="フローチャート : 判断 384"/>
        <xdr:cNvSpPr/>
      </xdr:nvSpPr>
      <xdr:spPr>
        <a:xfrm>
          <a:off x="2159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127198</xdr:rowOff>
    </xdr:from>
    <xdr:ext cx="762000" cy="259045"/>
    <xdr:sp macro="" textlink="">
      <xdr:nvSpPr>
        <xdr:cNvPr id="386" name="テキスト ボックス 385"/>
        <xdr:cNvSpPr txBox="1"/>
      </xdr:nvSpPr>
      <xdr:spPr>
        <a:xfrm>
          <a:off x="1828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51707</xdr:rowOff>
    </xdr:from>
    <xdr:to>
      <xdr:col>1</xdr:col>
      <xdr:colOff>676275</xdr:colOff>
      <xdr:row>77</xdr:row>
      <xdr:rowOff>153307</xdr:rowOff>
    </xdr:to>
    <xdr:sp macro="" textlink="">
      <xdr:nvSpPr>
        <xdr:cNvPr id="387" name="フローチャート : 判断 386"/>
        <xdr:cNvSpPr/>
      </xdr:nvSpPr>
      <xdr:spPr>
        <a:xfrm>
          <a:off x="1270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138084</xdr:rowOff>
    </xdr:from>
    <xdr:ext cx="762000" cy="259045"/>
    <xdr:sp macro="" textlink="">
      <xdr:nvSpPr>
        <xdr:cNvPr id="388" name="テキスト ボックス 387"/>
        <xdr:cNvSpPr txBox="1"/>
      </xdr:nvSpPr>
      <xdr:spPr>
        <a:xfrm>
          <a:off x="939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111578</xdr:rowOff>
    </xdr:from>
    <xdr:to>
      <xdr:col>7</xdr:col>
      <xdr:colOff>66675</xdr:colOff>
      <xdr:row>76</xdr:row>
      <xdr:rowOff>41728</xdr:rowOff>
    </xdr:to>
    <xdr:sp macro="" textlink="">
      <xdr:nvSpPr>
        <xdr:cNvPr id="394" name="円/楕円 393"/>
        <xdr:cNvSpPr/>
      </xdr:nvSpPr>
      <xdr:spPr>
        <a:xfrm>
          <a:off x="47752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128105</xdr:rowOff>
    </xdr:from>
    <xdr:ext cx="762000" cy="259045"/>
    <xdr:sp macro="" textlink="">
      <xdr:nvSpPr>
        <xdr:cNvPr id="395" name="公債費該当値テキスト"/>
        <xdr:cNvSpPr txBox="1"/>
      </xdr:nvSpPr>
      <xdr:spPr>
        <a:xfrm>
          <a:off x="4914900" y="128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68035</xdr:rowOff>
    </xdr:from>
    <xdr:to>
      <xdr:col>5</xdr:col>
      <xdr:colOff>600075</xdr:colOff>
      <xdr:row>75</xdr:row>
      <xdr:rowOff>169636</xdr:rowOff>
    </xdr:to>
    <xdr:sp macro="" textlink="">
      <xdr:nvSpPr>
        <xdr:cNvPr id="396" name="円/楕円 395"/>
        <xdr:cNvSpPr/>
      </xdr:nvSpPr>
      <xdr:spPr>
        <a:xfrm>
          <a:off x="3937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8362</xdr:rowOff>
    </xdr:from>
    <xdr:ext cx="736600" cy="259045"/>
    <xdr:sp macro="" textlink="">
      <xdr:nvSpPr>
        <xdr:cNvPr id="397" name="テキスト ボックス 396"/>
        <xdr:cNvSpPr txBox="1"/>
      </xdr:nvSpPr>
      <xdr:spPr>
        <a:xfrm>
          <a:off x="3606800" y="1269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163285</xdr:rowOff>
    </xdr:from>
    <xdr:to>
      <xdr:col>4</xdr:col>
      <xdr:colOff>396875</xdr:colOff>
      <xdr:row>75</xdr:row>
      <xdr:rowOff>93435</xdr:rowOff>
    </xdr:to>
    <xdr:sp macro="" textlink="">
      <xdr:nvSpPr>
        <xdr:cNvPr id="398" name="円/楕円 397"/>
        <xdr:cNvSpPr/>
      </xdr:nvSpPr>
      <xdr:spPr>
        <a:xfrm>
          <a:off x="3048000" y="128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103612</xdr:rowOff>
    </xdr:from>
    <xdr:ext cx="762000" cy="259045"/>
    <xdr:sp macro="" textlink="">
      <xdr:nvSpPr>
        <xdr:cNvPr id="399" name="テキスト ボックス 398"/>
        <xdr:cNvSpPr txBox="1"/>
      </xdr:nvSpPr>
      <xdr:spPr>
        <a:xfrm>
          <a:off x="2717800" y="1261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76200</xdr:rowOff>
    </xdr:from>
    <xdr:to>
      <xdr:col>3</xdr:col>
      <xdr:colOff>193675</xdr:colOff>
      <xdr:row>75</xdr:row>
      <xdr:rowOff>6350</xdr:rowOff>
    </xdr:to>
    <xdr:sp macro="" textlink="">
      <xdr:nvSpPr>
        <xdr:cNvPr id="400" name="円/楕円 399"/>
        <xdr:cNvSpPr/>
      </xdr:nvSpPr>
      <xdr:spPr>
        <a:xfrm>
          <a:off x="2159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16527</xdr:rowOff>
    </xdr:from>
    <xdr:ext cx="762000" cy="259045"/>
    <xdr:sp macro="" textlink="">
      <xdr:nvSpPr>
        <xdr:cNvPr id="401" name="テキスト ボックス 400"/>
        <xdr:cNvSpPr txBox="1"/>
      </xdr:nvSpPr>
      <xdr:spPr>
        <a:xfrm>
          <a:off x="1828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10885</xdr:rowOff>
    </xdr:from>
    <xdr:to>
      <xdr:col>1</xdr:col>
      <xdr:colOff>676275</xdr:colOff>
      <xdr:row>74</xdr:row>
      <xdr:rowOff>112485</xdr:rowOff>
    </xdr:to>
    <xdr:sp macro="" textlink="">
      <xdr:nvSpPr>
        <xdr:cNvPr id="402" name="円/楕円 401"/>
        <xdr:cNvSpPr/>
      </xdr:nvSpPr>
      <xdr:spPr>
        <a:xfrm>
          <a:off x="1270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122662</xdr:rowOff>
    </xdr:from>
    <xdr:ext cx="762000" cy="259045"/>
    <xdr:sp macro="" textlink="">
      <xdr:nvSpPr>
        <xdr:cNvPr id="403" name="テキスト ボックス 402"/>
        <xdr:cNvSpPr txBox="1"/>
      </xdr:nvSpPr>
      <xdr:spPr>
        <a:xfrm>
          <a:off x="939800" y="124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職員数の削減に努め</a:t>
          </a:r>
          <a:r>
            <a:rPr lang="ja-JP" altLang="en-US" sz="1100" b="0" i="0" baseline="0">
              <a:solidFill>
                <a:schemeClr val="dk1"/>
              </a:solidFill>
              <a:effectLst/>
              <a:latin typeface="+mn-lt"/>
              <a:ea typeface="+mn-ea"/>
              <a:cs typeface="+mn-cs"/>
            </a:rPr>
            <a:t>ているが，</a:t>
          </a:r>
          <a:r>
            <a:rPr lang="ja-JP" altLang="ja-JP" sz="1100">
              <a:solidFill>
                <a:schemeClr val="dk1"/>
              </a:solidFill>
              <a:effectLst/>
              <a:latin typeface="+mn-lt"/>
              <a:ea typeface="+mn-ea"/>
              <a:cs typeface="+mn-cs"/>
            </a:rPr>
            <a:t>人事院勧告による給与改定により</a:t>
          </a:r>
          <a:r>
            <a:rPr lang="ja-JP" altLang="en-US" sz="1100">
              <a:solidFill>
                <a:schemeClr val="dk1"/>
              </a:solidFill>
              <a:effectLst/>
              <a:latin typeface="+mn-lt"/>
              <a:ea typeface="+mn-ea"/>
              <a:cs typeface="+mn-cs"/>
            </a:rPr>
            <a:t>人件費は</a:t>
          </a:r>
          <a:r>
            <a:rPr lang="ja-JP" altLang="ja-JP" sz="1100">
              <a:solidFill>
                <a:schemeClr val="dk1"/>
              </a:solidFill>
              <a:effectLst/>
              <a:latin typeface="+mn-lt"/>
              <a:ea typeface="+mn-ea"/>
              <a:cs typeface="+mn-cs"/>
            </a:rPr>
            <a:t>増加し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社会保障の充実や安定化にかかる</a:t>
          </a:r>
          <a:r>
            <a:rPr lang="ja-JP" altLang="ja-JP" sz="1100" b="0" i="0" baseline="0">
              <a:solidFill>
                <a:schemeClr val="dk1"/>
              </a:solidFill>
              <a:effectLst/>
              <a:latin typeface="+mn-lt"/>
              <a:ea typeface="+mn-ea"/>
              <a:cs typeface="+mn-cs"/>
            </a:rPr>
            <a:t>扶助費等の増加により</a:t>
          </a:r>
          <a:r>
            <a:rPr lang="ja-JP" altLang="en-US" sz="1100" b="0" i="0" baseline="0">
              <a:solidFill>
                <a:schemeClr val="dk1"/>
              </a:solidFill>
              <a:effectLst/>
              <a:latin typeface="+mn-lt"/>
              <a:ea typeface="+mn-ea"/>
              <a:cs typeface="+mn-cs"/>
            </a:rPr>
            <a:t>，公債費以外の</a:t>
          </a:r>
          <a:r>
            <a:rPr lang="ja-JP" altLang="ja-JP" sz="1100" b="0" i="0" baseline="0">
              <a:solidFill>
                <a:schemeClr val="dk1"/>
              </a:solidFill>
              <a:effectLst/>
              <a:latin typeface="+mn-lt"/>
              <a:ea typeface="+mn-ea"/>
              <a:cs typeface="+mn-cs"/>
            </a:rPr>
            <a:t>比率は増加している。</a:t>
          </a:r>
          <a:endParaRPr lang="ja-JP" altLang="ja-JP" sz="1400">
            <a:effectLst/>
          </a:endParaRPr>
        </a:p>
        <a:p>
          <a:r>
            <a:rPr lang="ja-JP" altLang="ja-JP" sz="1100" b="0" i="0" baseline="0">
              <a:solidFill>
                <a:schemeClr val="dk1"/>
              </a:solidFill>
              <a:effectLst/>
              <a:latin typeface="+mn-lt"/>
              <a:ea typeface="+mn-ea"/>
              <a:cs typeface="+mn-cs"/>
            </a:rPr>
            <a:t>　類似団体と比較すると</a:t>
          </a:r>
          <a:r>
            <a:rPr lang="ja-JP" altLang="en-US" sz="1100" b="0" i="0" baseline="0">
              <a:solidFill>
                <a:schemeClr val="dk1"/>
              </a:solidFill>
              <a:effectLst/>
              <a:latin typeface="+mn-lt"/>
              <a:ea typeface="+mn-ea"/>
              <a:cs typeface="+mn-cs"/>
            </a:rPr>
            <a:t>，今回，</a:t>
          </a:r>
          <a:r>
            <a:rPr lang="ja-JP" altLang="ja-JP" sz="1100" b="0" i="0" baseline="0">
              <a:solidFill>
                <a:schemeClr val="dk1"/>
              </a:solidFill>
              <a:effectLst/>
              <a:latin typeface="+mn-lt"/>
              <a:ea typeface="+mn-ea"/>
              <a:cs typeface="+mn-cs"/>
            </a:rPr>
            <a:t>平均値をやや</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回って</a:t>
          </a:r>
          <a:r>
            <a:rPr lang="ja-JP" altLang="en-US" sz="1100" b="0" i="0" baseline="0">
              <a:solidFill>
                <a:schemeClr val="dk1"/>
              </a:solidFill>
              <a:effectLst/>
              <a:latin typeface="+mn-lt"/>
              <a:ea typeface="+mn-ea"/>
              <a:cs typeface="+mn-cs"/>
            </a:rPr>
            <a:t>しまっており</a:t>
          </a:r>
          <a:r>
            <a:rPr lang="ja-JP" altLang="ja-JP" sz="1100" b="0" i="0" baseline="0">
              <a:solidFill>
                <a:schemeClr val="dk1"/>
              </a:solidFill>
              <a:effectLst/>
              <a:latin typeface="+mn-lt"/>
              <a:ea typeface="+mn-ea"/>
              <a:cs typeface="+mn-cs"/>
            </a:rPr>
            <a:t>，今後の社会保障費の増加を見込むとさらなる比率の悪化が懸念されることから，行政サービスの水準を保ちながら事務事業の見直しなどにより，経費節減に努めていく。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69850</xdr:rowOff>
    </xdr:from>
    <xdr:to>
      <xdr:col>24</xdr:col>
      <xdr:colOff>590550</xdr:colOff>
      <xdr:row>82</xdr:row>
      <xdr:rowOff>69850</xdr:rowOff>
    </xdr:to>
    <xdr:cxnSp macro="">
      <xdr:nvCxnSpPr>
        <xdr:cNvPr id="418" name="直線コネクタ 417"/>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99077</xdr:rowOff>
    </xdr:from>
    <xdr:ext cx="508000" cy="259045"/>
    <xdr:sp macro="" textlink="">
      <xdr:nvSpPr>
        <xdr:cNvPr id="419" name="テキスト ボックス 418"/>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0" name="直線コネクタ 419"/>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1" name="テキスト ボックス 420"/>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79</xdr:row>
      <xdr:rowOff>12700</xdr:rowOff>
    </xdr:from>
    <xdr:to>
      <xdr:col>24</xdr:col>
      <xdr:colOff>590550</xdr:colOff>
      <xdr:row>79</xdr:row>
      <xdr:rowOff>12700</xdr:rowOff>
    </xdr:to>
    <xdr:cxnSp macro="">
      <xdr:nvCxnSpPr>
        <xdr:cNvPr id="422" name="直線コネクタ 421"/>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41927</xdr:rowOff>
    </xdr:from>
    <xdr:ext cx="508000" cy="259045"/>
    <xdr:sp macro="" textlink="">
      <xdr:nvSpPr>
        <xdr:cNvPr id="423" name="テキスト ボックス 422"/>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127000</xdr:rowOff>
    </xdr:from>
    <xdr:to>
      <xdr:col>24</xdr:col>
      <xdr:colOff>590550</xdr:colOff>
      <xdr:row>75</xdr:row>
      <xdr:rowOff>127000</xdr:rowOff>
    </xdr:to>
    <xdr:cxnSp macro="">
      <xdr:nvCxnSpPr>
        <xdr:cNvPr id="426" name="直線コネクタ 425"/>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156227</xdr:rowOff>
    </xdr:from>
    <xdr:ext cx="508000" cy="259045"/>
    <xdr:sp macro="" textlink="">
      <xdr:nvSpPr>
        <xdr:cNvPr id="427" name="テキスト ボックス 426"/>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8" name="直線コネクタ 42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9" name="テキスト ボックス 42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72</xdr:row>
      <xdr:rowOff>69850</xdr:rowOff>
    </xdr:from>
    <xdr:to>
      <xdr:col>24</xdr:col>
      <xdr:colOff>590550</xdr:colOff>
      <xdr:row>72</xdr:row>
      <xdr:rowOff>69850</xdr:rowOff>
    </xdr:to>
    <xdr:cxnSp macro="">
      <xdr:nvCxnSpPr>
        <xdr:cNvPr id="430" name="直線コネクタ 429"/>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99077</xdr:rowOff>
    </xdr:from>
    <xdr:ext cx="508000" cy="259045"/>
    <xdr:sp macro="" textlink="">
      <xdr:nvSpPr>
        <xdr:cNvPr id="431" name="テキスト ボックス 430"/>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81</xdr:row>
      <xdr:rowOff>69850</xdr:rowOff>
    </xdr:to>
    <xdr:cxnSp macro="">
      <xdr:nvCxnSpPr>
        <xdr:cNvPr id="435" name="直線コネクタ 434"/>
        <xdr:cNvCxnSpPr/>
      </xdr:nvCxnSpPr>
      <xdr:spPr>
        <a:xfrm flipV="1">
          <a:off x="16510000" y="12557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3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37" name="直線コネクタ 43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38"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39" name="直線コネクタ 438"/>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165100</xdr:rowOff>
    </xdr:from>
    <xdr:to>
      <xdr:col>24</xdr:col>
      <xdr:colOff>31750</xdr:colOff>
      <xdr:row>77</xdr:row>
      <xdr:rowOff>12700</xdr:rowOff>
    </xdr:to>
    <xdr:cxnSp macro="">
      <xdr:nvCxnSpPr>
        <xdr:cNvPr id="440" name="直線コネクタ 439"/>
        <xdr:cNvCxnSpPr/>
      </xdr:nvCxnSpPr>
      <xdr:spPr>
        <a:xfrm>
          <a:off x="15671800" y="130238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140352</xdr:rowOff>
    </xdr:from>
    <xdr:ext cx="762000" cy="259045"/>
    <xdr:sp macro="" textlink="">
      <xdr:nvSpPr>
        <xdr:cNvPr id="441" name="公債費以外平均値テキスト"/>
        <xdr:cNvSpPr txBox="1"/>
      </xdr:nvSpPr>
      <xdr:spPr>
        <a:xfrm>
          <a:off x="16598900" y="1299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123825</xdr:rowOff>
    </xdr:from>
    <xdr:to>
      <xdr:col>24</xdr:col>
      <xdr:colOff>82550</xdr:colOff>
      <xdr:row>77</xdr:row>
      <xdr:rowOff>53975</xdr:rowOff>
    </xdr:to>
    <xdr:sp macro="" textlink="">
      <xdr:nvSpPr>
        <xdr:cNvPr id="442" name="フローチャート : 判断 441"/>
        <xdr:cNvSpPr/>
      </xdr:nvSpPr>
      <xdr:spPr>
        <a:xfrm>
          <a:off x="164592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136525</xdr:rowOff>
    </xdr:from>
    <xdr:to>
      <xdr:col>22</xdr:col>
      <xdr:colOff>565150</xdr:colOff>
      <xdr:row>75</xdr:row>
      <xdr:rowOff>165100</xdr:rowOff>
    </xdr:to>
    <xdr:cxnSp macro="">
      <xdr:nvCxnSpPr>
        <xdr:cNvPr id="443" name="直線コネクタ 442"/>
        <xdr:cNvCxnSpPr/>
      </xdr:nvCxnSpPr>
      <xdr:spPr>
        <a:xfrm>
          <a:off x="14782800" y="129952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133350</xdr:rowOff>
    </xdr:from>
    <xdr:to>
      <xdr:col>22</xdr:col>
      <xdr:colOff>615950</xdr:colOff>
      <xdr:row>76</xdr:row>
      <xdr:rowOff>63500</xdr:rowOff>
    </xdr:to>
    <xdr:sp macro="" textlink="">
      <xdr:nvSpPr>
        <xdr:cNvPr id="444" name="フローチャート : 判断 443"/>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48277</xdr:rowOff>
    </xdr:from>
    <xdr:ext cx="736600" cy="259045"/>
    <xdr:sp macro="" textlink="">
      <xdr:nvSpPr>
        <xdr:cNvPr id="445" name="テキスト ボックス 444"/>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155575</xdr:rowOff>
    </xdr:from>
    <xdr:to>
      <xdr:col>21</xdr:col>
      <xdr:colOff>361950</xdr:colOff>
      <xdr:row>75</xdr:row>
      <xdr:rowOff>136525</xdr:rowOff>
    </xdr:to>
    <xdr:cxnSp macro="">
      <xdr:nvCxnSpPr>
        <xdr:cNvPr id="446" name="直線コネクタ 445"/>
        <xdr:cNvCxnSpPr/>
      </xdr:nvCxnSpPr>
      <xdr:spPr>
        <a:xfrm>
          <a:off x="13893800" y="1284287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28575</xdr:rowOff>
    </xdr:from>
    <xdr:to>
      <xdr:col>21</xdr:col>
      <xdr:colOff>412750</xdr:colOff>
      <xdr:row>76</xdr:row>
      <xdr:rowOff>130175</xdr:rowOff>
    </xdr:to>
    <xdr:sp macro="" textlink="">
      <xdr:nvSpPr>
        <xdr:cNvPr id="447" name="フローチャート : 判断 446"/>
        <xdr:cNvSpPr/>
      </xdr:nvSpPr>
      <xdr:spPr>
        <a:xfrm>
          <a:off x="14732000" y="1305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114952</xdr:rowOff>
    </xdr:from>
    <xdr:ext cx="762000" cy="259045"/>
    <xdr:sp macro="" textlink="">
      <xdr:nvSpPr>
        <xdr:cNvPr id="448" name="テキスト ボックス 447"/>
        <xdr:cNvSpPr txBox="1"/>
      </xdr:nvSpPr>
      <xdr:spPr>
        <a:xfrm>
          <a:off x="14401800" y="1314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146050</xdr:rowOff>
    </xdr:from>
    <xdr:to>
      <xdr:col>20</xdr:col>
      <xdr:colOff>158750</xdr:colOff>
      <xdr:row>74</xdr:row>
      <xdr:rowOff>155575</xdr:rowOff>
    </xdr:to>
    <xdr:cxnSp macro="">
      <xdr:nvCxnSpPr>
        <xdr:cNvPr id="449" name="直線コネクタ 448"/>
        <xdr:cNvCxnSpPr/>
      </xdr:nvCxnSpPr>
      <xdr:spPr>
        <a:xfrm>
          <a:off x="13004800" y="128333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152400</xdr:rowOff>
    </xdr:from>
    <xdr:to>
      <xdr:col>20</xdr:col>
      <xdr:colOff>209550</xdr:colOff>
      <xdr:row>76</xdr:row>
      <xdr:rowOff>82550</xdr:rowOff>
    </xdr:to>
    <xdr:sp macro="" textlink="">
      <xdr:nvSpPr>
        <xdr:cNvPr id="450" name="フローチャート : 判断 449"/>
        <xdr:cNvSpPr/>
      </xdr:nvSpPr>
      <xdr:spPr>
        <a:xfrm>
          <a:off x="138430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67327</xdr:rowOff>
    </xdr:from>
    <xdr:ext cx="762000" cy="259045"/>
    <xdr:sp macro="" textlink="">
      <xdr:nvSpPr>
        <xdr:cNvPr id="451" name="テキスト ボックス 450"/>
        <xdr:cNvSpPr txBox="1"/>
      </xdr:nvSpPr>
      <xdr:spPr>
        <a:xfrm>
          <a:off x="13512800" y="1309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133350</xdr:rowOff>
    </xdr:from>
    <xdr:to>
      <xdr:col>19</xdr:col>
      <xdr:colOff>6350</xdr:colOff>
      <xdr:row>76</xdr:row>
      <xdr:rowOff>63500</xdr:rowOff>
    </xdr:to>
    <xdr:sp macro="" textlink="">
      <xdr:nvSpPr>
        <xdr:cNvPr id="452" name="フローチャート : 判断 451"/>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48277</xdr:rowOff>
    </xdr:from>
    <xdr:ext cx="762000" cy="259045"/>
    <xdr:sp macro="" textlink="">
      <xdr:nvSpPr>
        <xdr:cNvPr id="453" name="テキスト ボックス 452"/>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133350</xdr:rowOff>
    </xdr:from>
    <xdr:to>
      <xdr:col>24</xdr:col>
      <xdr:colOff>82550</xdr:colOff>
      <xdr:row>77</xdr:row>
      <xdr:rowOff>63500</xdr:rowOff>
    </xdr:to>
    <xdr:sp macro="" textlink="">
      <xdr:nvSpPr>
        <xdr:cNvPr id="459" name="円/楕円 458"/>
        <xdr:cNvSpPr/>
      </xdr:nvSpPr>
      <xdr:spPr>
        <a:xfrm>
          <a:off x="16459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105427</xdr:rowOff>
    </xdr:from>
    <xdr:ext cx="762000" cy="259045"/>
    <xdr:sp macro="" textlink="">
      <xdr:nvSpPr>
        <xdr:cNvPr id="460" name="公債費以外該当値テキスト"/>
        <xdr:cNvSpPr txBox="1"/>
      </xdr:nvSpPr>
      <xdr:spPr>
        <a:xfrm>
          <a:off x="165989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114300</xdr:rowOff>
    </xdr:from>
    <xdr:to>
      <xdr:col>22</xdr:col>
      <xdr:colOff>615950</xdr:colOff>
      <xdr:row>76</xdr:row>
      <xdr:rowOff>44450</xdr:rowOff>
    </xdr:to>
    <xdr:sp macro="" textlink="">
      <xdr:nvSpPr>
        <xdr:cNvPr id="461" name="円/楕円 460"/>
        <xdr:cNvSpPr/>
      </xdr:nvSpPr>
      <xdr:spPr>
        <a:xfrm>
          <a:off x="15621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54627</xdr:rowOff>
    </xdr:from>
    <xdr:ext cx="736600" cy="259045"/>
    <xdr:sp macro="" textlink="">
      <xdr:nvSpPr>
        <xdr:cNvPr id="462" name="テキスト ボックス 461"/>
        <xdr:cNvSpPr txBox="1"/>
      </xdr:nvSpPr>
      <xdr:spPr>
        <a:xfrm>
          <a:off x="15290800" y="1274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85725</xdr:rowOff>
    </xdr:from>
    <xdr:to>
      <xdr:col>21</xdr:col>
      <xdr:colOff>412750</xdr:colOff>
      <xdr:row>76</xdr:row>
      <xdr:rowOff>15875</xdr:rowOff>
    </xdr:to>
    <xdr:sp macro="" textlink="">
      <xdr:nvSpPr>
        <xdr:cNvPr id="463" name="円/楕円 462"/>
        <xdr:cNvSpPr/>
      </xdr:nvSpPr>
      <xdr:spPr>
        <a:xfrm>
          <a:off x="14732000" y="129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26052</xdr:rowOff>
    </xdr:from>
    <xdr:ext cx="762000" cy="259045"/>
    <xdr:sp macro="" textlink="">
      <xdr:nvSpPr>
        <xdr:cNvPr id="464" name="テキスト ボックス 463"/>
        <xdr:cNvSpPr txBox="1"/>
      </xdr:nvSpPr>
      <xdr:spPr>
        <a:xfrm>
          <a:off x="14401800" y="1271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104775</xdr:rowOff>
    </xdr:from>
    <xdr:to>
      <xdr:col>20</xdr:col>
      <xdr:colOff>209550</xdr:colOff>
      <xdr:row>75</xdr:row>
      <xdr:rowOff>34925</xdr:rowOff>
    </xdr:to>
    <xdr:sp macro="" textlink="">
      <xdr:nvSpPr>
        <xdr:cNvPr id="465" name="円/楕円 464"/>
        <xdr:cNvSpPr/>
      </xdr:nvSpPr>
      <xdr:spPr>
        <a:xfrm>
          <a:off x="13843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45102</xdr:rowOff>
    </xdr:from>
    <xdr:ext cx="762000" cy="259045"/>
    <xdr:sp macro="" textlink="">
      <xdr:nvSpPr>
        <xdr:cNvPr id="466" name="テキスト ボックス 465"/>
        <xdr:cNvSpPr txBox="1"/>
      </xdr:nvSpPr>
      <xdr:spPr>
        <a:xfrm>
          <a:off x="13512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95250</xdr:rowOff>
    </xdr:from>
    <xdr:to>
      <xdr:col>19</xdr:col>
      <xdr:colOff>6350</xdr:colOff>
      <xdr:row>75</xdr:row>
      <xdr:rowOff>25400</xdr:rowOff>
    </xdr:to>
    <xdr:sp macro="" textlink="">
      <xdr:nvSpPr>
        <xdr:cNvPr id="467" name="円/楕円 466"/>
        <xdr:cNvSpPr/>
      </xdr:nvSpPr>
      <xdr:spPr>
        <a:xfrm>
          <a:off x="12954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35577</xdr:rowOff>
    </xdr:from>
    <xdr:ext cx="762000" cy="259045"/>
    <xdr:sp macro="" textlink="">
      <xdr:nvSpPr>
        <xdr:cNvPr id="468" name="テキスト ボックス 467"/>
        <xdr:cNvSpPr txBox="1"/>
      </xdr:nvSpPr>
      <xdr:spPr>
        <a:xfrm>
          <a:off x="12623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新潟県新潟市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106365</xdr:rowOff>
    </xdr:from>
    <xdr:to>
      <xdr:col>4</xdr:col>
      <xdr:colOff>1117600</xdr:colOff>
      <xdr:row>20</xdr:row>
      <xdr:rowOff>44552</xdr:rowOff>
    </xdr:to>
    <xdr:cxnSp macro="">
      <xdr:nvCxnSpPr>
        <xdr:cNvPr id="43" name="直線コネクタ 42"/>
        <xdr:cNvCxnSpPr/>
      </xdr:nvCxnSpPr>
      <xdr:spPr bwMode="auto">
        <a:xfrm flipV="1">
          <a:off x="5651500" y="2211390"/>
          <a:ext cx="0" cy="1309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16629</xdr:rowOff>
    </xdr:from>
    <xdr:ext cx="762000" cy="259045"/>
    <xdr:sp macro="" textlink="">
      <xdr:nvSpPr>
        <xdr:cNvPr id="44" name="人口1人当たり決算額の推移最小値テキスト130"/>
        <xdr:cNvSpPr txBox="1"/>
      </xdr:nvSpPr>
      <xdr:spPr>
        <a:xfrm>
          <a:off x="5740400" y="34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49,095</a:t>
          </a:r>
          <a:endParaRPr kumimoji="1" lang="ja-JP" altLang="en-US" sz="1000" b="1">
            <a:latin typeface="ＭＳ Ｐゴシック"/>
          </a:endParaRPr>
        </a:p>
      </xdr:txBody>
    </xdr:sp>
    <xdr:clientData/>
  </xdr:oneCellAnchor>
  <xdr:twoCellAnchor>
    <xdr:from>
      <xdr:col>4</xdr:col>
      <xdr:colOff>1028700</xdr:colOff>
      <xdr:row>20</xdr:row>
      <xdr:rowOff>44552</xdr:rowOff>
    </xdr:from>
    <xdr:to>
      <xdr:col>5</xdr:col>
      <xdr:colOff>73025</xdr:colOff>
      <xdr:row>20</xdr:row>
      <xdr:rowOff>44552</xdr:rowOff>
    </xdr:to>
    <xdr:cxnSp macro="">
      <xdr:nvCxnSpPr>
        <xdr:cNvPr id="45" name="直線コネクタ 44"/>
        <xdr:cNvCxnSpPr/>
      </xdr:nvCxnSpPr>
      <xdr:spPr bwMode="auto">
        <a:xfrm>
          <a:off x="5562600" y="35211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21292</xdr:rowOff>
    </xdr:from>
    <xdr:ext cx="762000" cy="259045"/>
    <xdr:sp macro="" textlink="">
      <xdr:nvSpPr>
        <xdr:cNvPr id="46" name="人口1人当たり決算額の推移最大値テキスト130"/>
        <xdr:cNvSpPr txBox="1"/>
      </xdr:nvSpPr>
      <xdr:spPr>
        <a:xfrm>
          <a:off x="5740400" y="19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77,743</a:t>
          </a:r>
          <a:endParaRPr kumimoji="1" lang="ja-JP" altLang="en-US" sz="1000" b="1">
            <a:latin typeface="ＭＳ Ｐゴシック"/>
          </a:endParaRPr>
        </a:p>
      </xdr:txBody>
    </xdr:sp>
    <xdr:clientData/>
  </xdr:oneCellAnchor>
  <xdr:twoCellAnchor>
    <xdr:from>
      <xdr:col>4</xdr:col>
      <xdr:colOff>1028700</xdr:colOff>
      <xdr:row>12</xdr:row>
      <xdr:rowOff>106365</xdr:rowOff>
    </xdr:from>
    <xdr:to>
      <xdr:col>5</xdr:col>
      <xdr:colOff>73025</xdr:colOff>
      <xdr:row>12</xdr:row>
      <xdr:rowOff>106365</xdr:rowOff>
    </xdr:to>
    <xdr:cxnSp macro="">
      <xdr:nvCxnSpPr>
        <xdr:cNvPr id="47" name="直線コネクタ 46"/>
        <xdr:cNvCxnSpPr/>
      </xdr:nvCxnSpPr>
      <xdr:spPr bwMode="auto">
        <a:xfrm>
          <a:off x="5562600" y="22113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36733</xdr:rowOff>
    </xdr:from>
    <xdr:to>
      <xdr:col>4</xdr:col>
      <xdr:colOff>1117600</xdr:colOff>
      <xdr:row>16</xdr:row>
      <xdr:rowOff>118115</xdr:rowOff>
    </xdr:to>
    <xdr:cxnSp macro="">
      <xdr:nvCxnSpPr>
        <xdr:cNvPr id="48" name="直線コネクタ 47"/>
        <xdr:cNvCxnSpPr/>
      </xdr:nvCxnSpPr>
      <xdr:spPr bwMode="auto">
        <a:xfrm flipV="1">
          <a:off x="5003800" y="2827558"/>
          <a:ext cx="647700" cy="81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21511</xdr:rowOff>
    </xdr:from>
    <xdr:ext cx="762000" cy="259045"/>
    <xdr:sp macro="" textlink="">
      <xdr:nvSpPr>
        <xdr:cNvPr id="49" name="人口1人当たり決算額の推移平均値テキスト130"/>
        <xdr:cNvSpPr txBox="1"/>
      </xdr:nvSpPr>
      <xdr:spPr>
        <a:xfrm>
          <a:off x="5740400" y="2812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18532</xdr:rowOff>
    </xdr:from>
    <xdr:to>
      <xdr:col>5</xdr:col>
      <xdr:colOff>34925</xdr:colOff>
      <xdr:row>16</xdr:row>
      <xdr:rowOff>120132</xdr:rowOff>
    </xdr:to>
    <xdr:sp macro="" textlink="">
      <xdr:nvSpPr>
        <xdr:cNvPr id="50" name="フローチャート : 判断 49"/>
        <xdr:cNvSpPr/>
      </xdr:nvSpPr>
      <xdr:spPr bwMode="auto">
        <a:xfrm>
          <a:off x="56007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20960</xdr:rowOff>
    </xdr:from>
    <xdr:to>
      <xdr:col>4</xdr:col>
      <xdr:colOff>469900</xdr:colOff>
      <xdr:row>16</xdr:row>
      <xdr:rowOff>118115</xdr:rowOff>
    </xdr:to>
    <xdr:cxnSp macro="">
      <xdr:nvCxnSpPr>
        <xdr:cNvPr id="51" name="直線コネクタ 50"/>
        <xdr:cNvCxnSpPr/>
      </xdr:nvCxnSpPr>
      <xdr:spPr bwMode="auto">
        <a:xfrm>
          <a:off x="4305300" y="2811785"/>
          <a:ext cx="698500" cy="97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71338</xdr:rowOff>
    </xdr:from>
    <xdr:to>
      <xdr:col>4</xdr:col>
      <xdr:colOff>520700</xdr:colOff>
      <xdr:row>17</xdr:row>
      <xdr:rowOff>1488</xdr:rowOff>
    </xdr:to>
    <xdr:sp macro="" textlink="">
      <xdr:nvSpPr>
        <xdr:cNvPr id="52" name="フローチャート : 判断 51"/>
        <xdr:cNvSpPr/>
      </xdr:nvSpPr>
      <xdr:spPr bwMode="auto">
        <a:xfrm>
          <a:off x="49530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157715</xdr:rowOff>
    </xdr:from>
    <xdr:ext cx="736600" cy="259045"/>
    <xdr:sp macro="" textlink="">
      <xdr:nvSpPr>
        <xdr:cNvPr id="53" name="テキスト ボックス 52"/>
        <xdr:cNvSpPr txBox="1"/>
      </xdr:nvSpPr>
      <xdr:spPr>
        <a:xfrm>
          <a:off x="4622800" y="2948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141067</xdr:rowOff>
    </xdr:from>
    <xdr:to>
      <xdr:col>3</xdr:col>
      <xdr:colOff>904875</xdr:colOff>
      <xdr:row>16</xdr:row>
      <xdr:rowOff>20960</xdr:rowOff>
    </xdr:to>
    <xdr:cxnSp macro="">
      <xdr:nvCxnSpPr>
        <xdr:cNvPr id="54" name="直線コネクタ 53"/>
        <xdr:cNvCxnSpPr/>
      </xdr:nvCxnSpPr>
      <xdr:spPr bwMode="auto">
        <a:xfrm>
          <a:off x="3606800" y="2760442"/>
          <a:ext cx="698500" cy="51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146228</xdr:rowOff>
    </xdr:from>
    <xdr:to>
      <xdr:col>3</xdr:col>
      <xdr:colOff>955675</xdr:colOff>
      <xdr:row>16</xdr:row>
      <xdr:rowOff>76378</xdr:rowOff>
    </xdr:to>
    <xdr:sp macro="" textlink="">
      <xdr:nvSpPr>
        <xdr:cNvPr id="55" name="フローチャート : 判断 54"/>
        <xdr:cNvSpPr/>
      </xdr:nvSpPr>
      <xdr:spPr bwMode="auto">
        <a:xfrm>
          <a:off x="42545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61155</xdr:rowOff>
    </xdr:from>
    <xdr:ext cx="762000" cy="259045"/>
    <xdr:sp macro="" textlink="">
      <xdr:nvSpPr>
        <xdr:cNvPr id="56" name="テキスト ボックス 55"/>
        <xdr:cNvSpPr txBox="1"/>
      </xdr:nvSpPr>
      <xdr:spPr>
        <a:xfrm>
          <a:off x="3924300" y="2851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124790</xdr:rowOff>
    </xdr:from>
    <xdr:to>
      <xdr:col>3</xdr:col>
      <xdr:colOff>206375</xdr:colOff>
      <xdr:row>15</xdr:row>
      <xdr:rowOff>141067</xdr:rowOff>
    </xdr:to>
    <xdr:cxnSp macro="">
      <xdr:nvCxnSpPr>
        <xdr:cNvPr id="57" name="直線コネクタ 56"/>
        <xdr:cNvCxnSpPr/>
      </xdr:nvCxnSpPr>
      <xdr:spPr bwMode="auto">
        <a:xfrm>
          <a:off x="2908300" y="2744165"/>
          <a:ext cx="698500" cy="16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10302</xdr:rowOff>
    </xdr:from>
    <xdr:to>
      <xdr:col>3</xdr:col>
      <xdr:colOff>257175</xdr:colOff>
      <xdr:row>15</xdr:row>
      <xdr:rowOff>111902</xdr:rowOff>
    </xdr:to>
    <xdr:sp macro="" textlink="">
      <xdr:nvSpPr>
        <xdr:cNvPr id="58" name="フローチャート : 判断 57"/>
        <xdr:cNvSpPr/>
      </xdr:nvSpPr>
      <xdr:spPr bwMode="auto">
        <a:xfrm>
          <a:off x="35560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122079</xdr:rowOff>
    </xdr:from>
    <xdr:ext cx="762000" cy="259045"/>
    <xdr:sp macro="" textlink="">
      <xdr:nvSpPr>
        <xdr:cNvPr id="59" name="テキスト ボックス 58"/>
        <xdr:cNvSpPr txBox="1"/>
      </xdr:nvSpPr>
      <xdr:spPr>
        <a:xfrm>
          <a:off x="3225800" y="239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147005</xdr:rowOff>
    </xdr:from>
    <xdr:to>
      <xdr:col>2</xdr:col>
      <xdr:colOff>692150</xdr:colOff>
      <xdr:row>15</xdr:row>
      <xdr:rowOff>77155</xdr:rowOff>
    </xdr:to>
    <xdr:sp macro="" textlink="">
      <xdr:nvSpPr>
        <xdr:cNvPr id="60" name="フローチャート : 判断 59"/>
        <xdr:cNvSpPr/>
      </xdr:nvSpPr>
      <xdr:spPr bwMode="auto">
        <a:xfrm>
          <a:off x="2857500" y="2594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87332</xdr:rowOff>
    </xdr:from>
    <xdr:ext cx="762000" cy="259045"/>
    <xdr:sp macro="" textlink="">
      <xdr:nvSpPr>
        <xdr:cNvPr id="61" name="テキスト ボックス 60"/>
        <xdr:cNvSpPr txBox="1"/>
      </xdr:nvSpPr>
      <xdr:spPr>
        <a:xfrm>
          <a:off x="2527300" y="23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157383</xdr:rowOff>
    </xdr:from>
    <xdr:to>
      <xdr:col>5</xdr:col>
      <xdr:colOff>34925</xdr:colOff>
      <xdr:row>16</xdr:row>
      <xdr:rowOff>87533</xdr:rowOff>
    </xdr:to>
    <xdr:sp macro="" textlink="">
      <xdr:nvSpPr>
        <xdr:cNvPr id="67" name="円/楕円 66"/>
        <xdr:cNvSpPr/>
      </xdr:nvSpPr>
      <xdr:spPr bwMode="auto">
        <a:xfrm>
          <a:off x="5600700" y="2776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2460</xdr:rowOff>
    </xdr:from>
    <xdr:ext cx="762000" cy="259045"/>
    <xdr:sp macro="" textlink="">
      <xdr:nvSpPr>
        <xdr:cNvPr id="68" name="人口1人当たり決算額の推移該当値テキスト130"/>
        <xdr:cNvSpPr txBox="1"/>
      </xdr:nvSpPr>
      <xdr:spPr>
        <a:xfrm>
          <a:off x="5740400" y="262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64,266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67315</xdr:rowOff>
    </xdr:from>
    <xdr:to>
      <xdr:col>4</xdr:col>
      <xdr:colOff>520700</xdr:colOff>
      <xdr:row>16</xdr:row>
      <xdr:rowOff>168915</xdr:rowOff>
    </xdr:to>
    <xdr:sp macro="" textlink="">
      <xdr:nvSpPr>
        <xdr:cNvPr id="69" name="円/楕円 68"/>
        <xdr:cNvSpPr/>
      </xdr:nvSpPr>
      <xdr:spPr bwMode="auto">
        <a:xfrm>
          <a:off x="4953000" y="2858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7642</xdr:rowOff>
    </xdr:from>
    <xdr:ext cx="736600" cy="259045"/>
    <xdr:sp macro="" textlink="">
      <xdr:nvSpPr>
        <xdr:cNvPr id="70" name="テキスト ボックス 69"/>
        <xdr:cNvSpPr txBox="1"/>
      </xdr:nvSpPr>
      <xdr:spPr>
        <a:xfrm>
          <a:off x="4622800" y="2627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62,486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141610</xdr:rowOff>
    </xdr:from>
    <xdr:to>
      <xdr:col>3</xdr:col>
      <xdr:colOff>955675</xdr:colOff>
      <xdr:row>16</xdr:row>
      <xdr:rowOff>71760</xdr:rowOff>
    </xdr:to>
    <xdr:sp macro="" textlink="">
      <xdr:nvSpPr>
        <xdr:cNvPr id="71" name="円/楕円 70"/>
        <xdr:cNvSpPr/>
      </xdr:nvSpPr>
      <xdr:spPr bwMode="auto">
        <a:xfrm>
          <a:off x="4254500" y="2760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81937</xdr:rowOff>
    </xdr:from>
    <xdr:ext cx="762000" cy="259045"/>
    <xdr:sp macro="" textlink="">
      <xdr:nvSpPr>
        <xdr:cNvPr id="72" name="テキスト ボックス 71"/>
        <xdr:cNvSpPr txBox="1"/>
      </xdr:nvSpPr>
      <xdr:spPr>
        <a:xfrm>
          <a:off x="3924300" y="252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64,611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90267</xdr:rowOff>
    </xdr:from>
    <xdr:to>
      <xdr:col>3</xdr:col>
      <xdr:colOff>257175</xdr:colOff>
      <xdr:row>16</xdr:row>
      <xdr:rowOff>20417</xdr:rowOff>
    </xdr:to>
    <xdr:sp macro="" textlink="">
      <xdr:nvSpPr>
        <xdr:cNvPr id="73" name="円/楕円 72"/>
        <xdr:cNvSpPr/>
      </xdr:nvSpPr>
      <xdr:spPr bwMode="auto">
        <a:xfrm>
          <a:off x="3556000" y="2709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5194</xdr:rowOff>
    </xdr:from>
    <xdr:ext cx="762000" cy="259045"/>
    <xdr:sp macro="" textlink="">
      <xdr:nvSpPr>
        <xdr:cNvPr id="74" name="テキスト ボックス 73"/>
        <xdr:cNvSpPr txBox="1"/>
      </xdr:nvSpPr>
      <xdr:spPr>
        <a:xfrm>
          <a:off x="3225800" y="279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65,734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73990</xdr:rowOff>
    </xdr:from>
    <xdr:to>
      <xdr:col>2</xdr:col>
      <xdr:colOff>692150</xdr:colOff>
      <xdr:row>16</xdr:row>
      <xdr:rowOff>4140</xdr:rowOff>
    </xdr:to>
    <xdr:sp macro="" textlink="">
      <xdr:nvSpPr>
        <xdr:cNvPr id="75" name="円/楕円 74"/>
        <xdr:cNvSpPr/>
      </xdr:nvSpPr>
      <xdr:spPr bwMode="auto">
        <a:xfrm>
          <a:off x="2857500" y="2693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160367</xdr:rowOff>
    </xdr:from>
    <xdr:ext cx="762000" cy="259045"/>
    <xdr:sp macro="" textlink="">
      <xdr:nvSpPr>
        <xdr:cNvPr id="76" name="テキスト ボックス 75"/>
        <xdr:cNvSpPr txBox="1"/>
      </xdr:nvSpPr>
      <xdr:spPr>
        <a:xfrm>
          <a:off x="2527300" y="277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66,090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250444</xdr:rowOff>
    </xdr:from>
    <xdr:to>
      <xdr:col>4</xdr:col>
      <xdr:colOff>1117600</xdr:colOff>
      <xdr:row>37</xdr:row>
      <xdr:rowOff>250672</xdr:rowOff>
    </xdr:to>
    <xdr:cxnSp macro="">
      <xdr:nvCxnSpPr>
        <xdr:cNvPr id="105" name="直線コネクタ 104"/>
        <xdr:cNvCxnSpPr/>
      </xdr:nvCxnSpPr>
      <xdr:spPr bwMode="auto">
        <a:xfrm flipV="1">
          <a:off x="5651500" y="6174994"/>
          <a:ext cx="0" cy="12003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222749</xdr:rowOff>
    </xdr:from>
    <xdr:ext cx="762000" cy="259045"/>
    <xdr:sp macro="" textlink="">
      <xdr:nvSpPr>
        <xdr:cNvPr id="106" name="人口1人当たり決算額の推移最小値テキスト445"/>
        <xdr:cNvSpPr txBox="1"/>
      </xdr:nvSpPr>
      <xdr:spPr>
        <a:xfrm>
          <a:off x="5740400" y="73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4,754</a:t>
          </a:r>
          <a:endParaRPr kumimoji="1" lang="ja-JP" altLang="en-US" sz="1000" b="1">
            <a:latin typeface="ＭＳ Ｐゴシック"/>
          </a:endParaRPr>
        </a:p>
      </xdr:txBody>
    </xdr:sp>
    <xdr:clientData/>
  </xdr:oneCellAnchor>
  <xdr:twoCellAnchor>
    <xdr:from>
      <xdr:col>4</xdr:col>
      <xdr:colOff>1028700</xdr:colOff>
      <xdr:row>37</xdr:row>
      <xdr:rowOff>250672</xdr:rowOff>
    </xdr:from>
    <xdr:to>
      <xdr:col>5</xdr:col>
      <xdr:colOff>73025</xdr:colOff>
      <xdr:row>37</xdr:row>
      <xdr:rowOff>250672</xdr:rowOff>
    </xdr:to>
    <xdr:cxnSp macro="">
      <xdr:nvCxnSpPr>
        <xdr:cNvPr id="107" name="直線コネクタ 106"/>
        <xdr:cNvCxnSpPr/>
      </xdr:nvCxnSpPr>
      <xdr:spPr bwMode="auto">
        <a:xfrm>
          <a:off x="5562600" y="737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165371</xdr:rowOff>
    </xdr:from>
    <xdr:ext cx="762000" cy="259045"/>
    <xdr:sp macro="" textlink="">
      <xdr:nvSpPr>
        <xdr:cNvPr id="108" name="人口1人当たり決算額の推移最大値テキスト445"/>
        <xdr:cNvSpPr txBox="1"/>
      </xdr:nvSpPr>
      <xdr:spPr>
        <a:xfrm>
          <a:off x="5740400" y="591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36,260</a:t>
          </a:r>
          <a:endParaRPr kumimoji="1" lang="ja-JP" altLang="en-US" sz="1000" b="1">
            <a:latin typeface="ＭＳ Ｐゴシック"/>
          </a:endParaRPr>
        </a:p>
      </xdr:txBody>
    </xdr:sp>
    <xdr:clientData/>
  </xdr:oneCellAnchor>
  <xdr:twoCellAnchor>
    <xdr:from>
      <xdr:col>4</xdr:col>
      <xdr:colOff>1028700</xdr:colOff>
      <xdr:row>33</xdr:row>
      <xdr:rowOff>250444</xdr:rowOff>
    </xdr:from>
    <xdr:to>
      <xdr:col>5</xdr:col>
      <xdr:colOff>73025</xdr:colOff>
      <xdr:row>33</xdr:row>
      <xdr:rowOff>250444</xdr:rowOff>
    </xdr:to>
    <xdr:cxnSp macro="">
      <xdr:nvCxnSpPr>
        <xdr:cNvPr id="109" name="直線コネクタ 108"/>
        <xdr:cNvCxnSpPr/>
      </xdr:nvCxnSpPr>
      <xdr:spPr bwMode="auto">
        <a:xfrm>
          <a:off x="5562600" y="61749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103530</xdr:rowOff>
    </xdr:from>
    <xdr:to>
      <xdr:col>4</xdr:col>
      <xdr:colOff>1117600</xdr:colOff>
      <xdr:row>35</xdr:row>
      <xdr:rowOff>145669</xdr:rowOff>
    </xdr:to>
    <xdr:cxnSp macro="">
      <xdr:nvCxnSpPr>
        <xdr:cNvPr id="110" name="直線コネクタ 109"/>
        <xdr:cNvCxnSpPr/>
      </xdr:nvCxnSpPr>
      <xdr:spPr bwMode="auto">
        <a:xfrm>
          <a:off x="5003800" y="6713880"/>
          <a:ext cx="647700" cy="42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228478</xdr:rowOff>
    </xdr:from>
    <xdr:ext cx="762000" cy="259045"/>
    <xdr:sp macro="" textlink="">
      <xdr:nvSpPr>
        <xdr:cNvPr id="111" name="人口1人当たり決算額の推移平均値テキスト445"/>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40501</xdr:rowOff>
    </xdr:from>
    <xdr:to>
      <xdr:col>5</xdr:col>
      <xdr:colOff>34925</xdr:colOff>
      <xdr:row>35</xdr:row>
      <xdr:rowOff>142101</xdr:rowOff>
    </xdr:to>
    <xdr:sp macro="" textlink="">
      <xdr:nvSpPr>
        <xdr:cNvPr id="112" name="フローチャート : 判断 111"/>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1270</xdr:rowOff>
    </xdr:from>
    <xdr:to>
      <xdr:col>4</xdr:col>
      <xdr:colOff>469900</xdr:colOff>
      <xdr:row>35</xdr:row>
      <xdr:rowOff>103530</xdr:rowOff>
    </xdr:to>
    <xdr:cxnSp macro="">
      <xdr:nvCxnSpPr>
        <xdr:cNvPr id="113" name="直線コネクタ 112"/>
        <xdr:cNvCxnSpPr/>
      </xdr:nvCxnSpPr>
      <xdr:spPr bwMode="auto">
        <a:xfrm>
          <a:off x="4305300" y="6611620"/>
          <a:ext cx="698500" cy="102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56312</xdr:rowOff>
    </xdr:from>
    <xdr:to>
      <xdr:col>4</xdr:col>
      <xdr:colOff>520700</xdr:colOff>
      <xdr:row>35</xdr:row>
      <xdr:rowOff>157912</xdr:rowOff>
    </xdr:to>
    <xdr:sp macro="" textlink="">
      <xdr:nvSpPr>
        <xdr:cNvPr id="114" name="フローチャート : 判断 113"/>
        <xdr:cNvSpPr/>
      </xdr:nvSpPr>
      <xdr:spPr bwMode="auto">
        <a:xfrm>
          <a:off x="49530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142689</xdr:rowOff>
    </xdr:from>
    <xdr:ext cx="736600" cy="259045"/>
    <xdr:sp macro="" textlink="">
      <xdr:nvSpPr>
        <xdr:cNvPr id="115" name="テキスト ボックス 114"/>
        <xdr:cNvSpPr txBox="1"/>
      </xdr:nvSpPr>
      <xdr:spPr>
        <a:xfrm>
          <a:off x="4622800" y="6753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1270</xdr:rowOff>
    </xdr:from>
    <xdr:to>
      <xdr:col>3</xdr:col>
      <xdr:colOff>904875</xdr:colOff>
      <xdr:row>35</xdr:row>
      <xdr:rowOff>131763</xdr:rowOff>
    </xdr:to>
    <xdr:cxnSp macro="">
      <xdr:nvCxnSpPr>
        <xdr:cNvPr id="116" name="直線コネクタ 115"/>
        <xdr:cNvCxnSpPr/>
      </xdr:nvCxnSpPr>
      <xdr:spPr bwMode="auto">
        <a:xfrm flipV="1">
          <a:off x="3606800" y="6611620"/>
          <a:ext cx="698500" cy="130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41377</xdr:rowOff>
    </xdr:from>
    <xdr:to>
      <xdr:col>3</xdr:col>
      <xdr:colOff>955675</xdr:colOff>
      <xdr:row>35</xdr:row>
      <xdr:rowOff>142977</xdr:rowOff>
    </xdr:to>
    <xdr:sp macro="" textlink="">
      <xdr:nvSpPr>
        <xdr:cNvPr id="117" name="フローチャート : 判断 116"/>
        <xdr:cNvSpPr/>
      </xdr:nvSpPr>
      <xdr:spPr bwMode="auto">
        <a:xfrm>
          <a:off x="4254500" y="665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127754</xdr:rowOff>
    </xdr:from>
    <xdr:ext cx="762000" cy="259045"/>
    <xdr:sp macro="" textlink="">
      <xdr:nvSpPr>
        <xdr:cNvPr id="118" name="テキスト ボックス 117"/>
        <xdr:cNvSpPr txBox="1"/>
      </xdr:nvSpPr>
      <xdr:spPr>
        <a:xfrm>
          <a:off x="3924300" y="6738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131763</xdr:rowOff>
    </xdr:from>
    <xdr:to>
      <xdr:col>3</xdr:col>
      <xdr:colOff>206375</xdr:colOff>
      <xdr:row>35</xdr:row>
      <xdr:rowOff>154356</xdr:rowOff>
    </xdr:to>
    <xdr:cxnSp macro="">
      <xdr:nvCxnSpPr>
        <xdr:cNvPr id="119" name="直線コネクタ 118"/>
        <xdr:cNvCxnSpPr/>
      </xdr:nvCxnSpPr>
      <xdr:spPr bwMode="auto">
        <a:xfrm flipV="1">
          <a:off x="2908300" y="6742113"/>
          <a:ext cx="698500" cy="22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34899</xdr:rowOff>
    </xdr:from>
    <xdr:to>
      <xdr:col>3</xdr:col>
      <xdr:colOff>257175</xdr:colOff>
      <xdr:row>35</xdr:row>
      <xdr:rowOff>136499</xdr:rowOff>
    </xdr:to>
    <xdr:sp macro="" textlink="">
      <xdr:nvSpPr>
        <xdr:cNvPr id="120" name="フローチャート : 判断 119"/>
        <xdr:cNvSpPr/>
      </xdr:nvSpPr>
      <xdr:spPr bwMode="auto">
        <a:xfrm>
          <a:off x="3556000" y="6645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146676</xdr:rowOff>
    </xdr:from>
    <xdr:ext cx="762000" cy="259045"/>
    <xdr:sp macro="" textlink="">
      <xdr:nvSpPr>
        <xdr:cNvPr id="121" name="テキスト ボックス 120"/>
        <xdr:cNvSpPr txBox="1"/>
      </xdr:nvSpPr>
      <xdr:spPr>
        <a:xfrm>
          <a:off x="3225800" y="641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321145</xdr:rowOff>
    </xdr:from>
    <xdr:to>
      <xdr:col>2</xdr:col>
      <xdr:colOff>692150</xdr:colOff>
      <xdr:row>35</xdr:row>
      <xdr:rowOff>79845</xdr:rowOff>
    </xdr:to>
    <xdr:sp macro="" textlink="">
      <xdr:nvSpPr>
        <xdr:cNvPr id="122" name="フローチャート : 判断 121"/>
        <xdr:cNvSpPr/>
      </xdr:nvSpPr>
      <xdr:spPr bwMode="auto">
        <a:xfrm>
          <a:off x="2857500" y="6588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90022</xdr:rowOff>
    </xdr:from>
    <xdr:ext cx="762000" cy="259045"/>
    <xdr:sp macro="" textlink="">
      <xdr:nvSpPr>
        <xdr:cNvPr id="123" name="テキスト ボックス 122"/>
        <xdr:cNvSpPr txBox="1"/>
      </xdr:nvSpPr>
      <xdr:spPr>
        <a:xfrm>
          <a:off x="2527300" y="6357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94869</xdr:rowOff>
    </xdr:from>
    <xdr:to>
      <xdr:col>5</xdr:col>
      <xdr:colOff>34925</xdr:colOff>
      <xdr:row>35</xdr:row>
      <xdr:rowOff>196469</xdr:rowOff>
    </xdr:to>
    <xdr:sp macro="" textlink="">
      <xdr:nvSpPr>
        <xdr:cNvPr id="129" name="円/楕円 128"/>
        <xdr:cNvSpPr/>
      </xdr:nvSpPr>
      <xdr:spPr bwMode="auto">
        <a:xfrm>
          <a:off x="5600700" y="6705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66946</xdr:rowOff>
    </xdr:from>
    <xdr:ext cx="762000" cy="259045"/>
    <xdr:sp macro="" textlink="">
      <xdr:nvSpPr>
        <xdr:cNvPr id="130" name="人口1人当たり決算額の推移該当値テキスト445"/>
        <xdr:cNvSpPr txBox="1"/>
      </xdr:nvSpPr>
      <xdr:spPr>
        <a:xfrm>
          <a:off x="5740400" y="6677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21,010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52730</xdr:rowOff>
    </xdr:from>
    <xdr:to>
      <xdr:col>4</xdr:col>
      <xdr:colOff>520700</xdr:colOff>
      <xdr:row>35</xdr:row>
      <xdr:rowOff>154330</xdr:rowOff>
    </xdr:to>
    <xdr:sp macro="" textlink="">
      <xdr:nvSpPr>
        <xdr:cNvPr id="131" name="円/楕円 130"/>
        <xdr:cNvSpPr/>
      </xdr:nvSpPr>
      <xdr:spPr bwMode="auto">
        <a:xfrm>
          <a:off x="4953000" y="6663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164508</xdr:rowOff>
    </xdr:from>
    <xdr:ext cx="736600" cy="259045"/>
    <xdr:sp macro="" textlink="">
      <xdr:nvSpPr>
        <xdr:cNvPr id="132" name="テキスト ボックス 131"/>
        <xdr:cNvSpPr txBox="1"/>
      </xdr:nvSpPr>
      <xdr:spPr>
        <a:xfrm>
          <a:off x="4622800" y="6431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22,116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293370</xdr:rowOff>
    </xdr:from>
    <xdr:to>
      <xdr:col>3</xdr:col>
      <xdr:colOff>955675</xdr:colOff>
      <xdr:row>35</xdr:row>
      <xdr:rowOff>52070</xdr:rowOff>
    </xdr:to>
    <xdr:sp macro="" textlink="">
      <xdr:nvSpPr>
        <xdr:cNvPr id="133" name="円/楕円 132"/>
        <xdr:cNvSpPr/>
      </xdr:nvSpPr>
      <xdr:spPr bwMode="auto">
        <a:xfrm>
          <a:off x="4254500" y="6560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62247</xdr:rowOff>
    </xdr:from>
    <xdr:ext cx="762000" cy="259045"/>
    <xdr:sp macro="" textlink="">
      <xdr:nvSpPr>
        <xdr:cNvPr id="134" name="テキスト ボックス 133"/>
        <xdr:cNvSpPr txBox="1"/>
      </xdr:nvSpPr>
      <xdr:spPr>
        <a:xfrm>
          <a:off x="3924300" y="632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24,800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80963</xdr:rowOff>
    </xdr:from>
    <xdr:to>
      <xdr:col>3</xdr:col>
      <xdr:colOff>257175</xdr:colOff>
      <xdr:row>35</xdr:row>
      <xdr:rowOff>182563</xdr:rowOff>
    </xdr:to>
    <xdr:sp macro="" textlink="">
      <xdr:nvSpPr>
        <xdr:cNvPr id="135" name="円/楕円 134"/>
        <xdr:cNvSpPr/>
      </xdr:nvSpPr>
      <xdr:spPr bwMode="auto">
        <a:xfrm>
          <a:off x="3556000" y="6691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167340</xdr:rowOff>
    </xdr:from>
    <xdr:ext cx="762000" cy="259045"/>
    <xdr:sp macro="" textlink="">
      <xdr:nvSpPr>
        <xdr:cNvPr id="136" name="テキスト ボックス 135"/>
        <xdr:cNvSpPr txBox="1"/>
      </xdr:nvSpPr>
      <xdr:spPr>
        <a:xfrm>
          <a:off x="3225800" y="677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21,375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103556</xdr:rowOff>
    </xdr:from>
    <xdr:to>
      <xdr:col>2</xdr:col>
      <xdr:colOff>692150</xdr:colOff>
      <xdr:row>35</xdr:row>
      <xdr:rowOff>205156</xdr:rowOff>
    </xdr:to>
    <xdr:sp macro="" textlink="">
      <xdr:nvSpPr>
        <xdr:cNvPr id="137" name="円/楕円 136"/>
        <xdr:cNvSpPr/>
      </xdr:nvSpPr>
      <xdr:spPr bwMode="auto">
        <a:xfrm>
          <a:off x="2857500" y="6713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189933</xdr:rowOff>
    </xdr:from>
    <xdr:ext cx="762000" cy="259045"/>
    <xdr:sp macro="" textlink="">
      <xdr:nvSpPr>
        <xdr:cNvPr id="138" name="テキスト ボックス 137"/>
        <xdr:cNvSpPr txBox="1"/>
      </xdr:nvSpPr>
      <xdr:spPr>
        <a:xfrm>
          <a:off x="2527300" y="6800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新潟県新潟市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標準財政規模については，基準財政収入額の増加が臨時財政対策債振替前基準財政需要額の増加を上回ったことにより普通交付税額及び臨時財政対策債の合算は減少したものの，標準税収入額の増加により，前年度と比べ増加し</a:t>
          </a:r>
          <a:r>
            <a:rPr lang="ja-JP" altLang="en-US" sz="1100">
              <a:solidFill>
                <a:schemeClr val="dk1"/>
              </a:solidFill>
              <a:effectLst/>
              <a:latin typeface="+mn-lt"/>
              <a:ea typeface="+mn-ea"/>
              <a:cs typeface="+mn-cs"/>
            </a:rPr>
            <a:t>た</a:t>
          </a:r>
          <a:r>
            <a:rPr lang="ja-JP" altLang="ja-JP" sz="1100">
              <a:solidFill>
                <a:schemeClr val="dk1"/>
              </a:solidFill>
              <a:effectLst/>
              <a:latin typeface="+mn-lt"/>
              <a:ea typeface="+mn-ea"/>
              <a:cs typeface="+mn-cs"/>
            </a:rPr>
            <a:t>。</a:t>
          </a:r>
          <a:endParaRPr lang="ja-JP" altLang="ja-JP">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財政調整基金について</a:t>
          </a:r>
          <a:r>
            <a:rPr lang="ja-JP" altLang="ja-JP" sz="1100" b="0" i="0" baseline="0">
              <a:solidFill>
                <a:sysClr val="windowText" lastClr="000000"/>
              </a:solidFill>
              <a:effectLst/>
              <a:latin typeface="+mn-lt"/>
              <a:ea typeface="+mn-ea"/>
              <a:cs typeface="+mn-cs"/>
            </a:rPr>
            <a:t>は，昨年度（</a:t>
          </a:r>
          <a:r>
            <a:rPr lang="en-US" altLang="ja-JP" sz="1100" b="0" i="0" baseline="0">
              <a:solidFill>
                <a:sysClr val="windowText" lastClr="000000"/>
              </a:solidFill>
              <a:effectLst/>
              <a:latin typeface="+mn-lt"/>
              <a:ea typeface="+mn-ea"/>
              <a:cs typeface="+mn-cs"/>
            </a:rPr>
            <a:t>13</a:t>
          </a:r>
          <a:r>
            <a:rPr lang="ja-JP" altLang="ja-JP" sz="1100" b="0" i="0" baseline="0">
              <a:solidFill>
                <a:sysClr val="windowText" lastClr="000000"/>
              </a:solidFill>
              <a:effectLst/>
              <a:latin typeface="+mn-lt"/>
              <a:ea typeface="+mn-ea"/>
              <a:cs typeface="+mn-cs"/>
            </a:rPr>
            <a:t>億円）に引き続き今年度</a:t>
          </a:r>
          <a:r>
            <a:rPr lang="en-US" altLang="ja-JP" sz="1100" b="0" i="0" baseline="0">
              <a:solidFill>
                <a:sysClr val="windowText" lastClr="000000"/>
              </a:solidFill>
              <a:effectLst/>
              <a:latin typeface="+mn-lt"/>
              <a:ea typeface="+mn-ea"/>
              <a:cs typeface="+mn-cs"/>
            </a:rPr>
            <a:t>50</a:t>
          </a:r>
          <a:r>
            <a:rPr lang="ja-JP" altLang="ja-JP" sz="1100" b="0" i="0" baseline="0">
              <a:solidFill>
                <a:sysClr val="windowText" lastClr="000000"/>
              </a:solidFill>
              <a:effectLst/>
              <a:latin typeface="+mn-lt"/>
              <a:ea typeface="+mn-ea"/>
              <a:cs typeface="+mn-cs"/>
            </a:rPr>
            <a:t>億円の取り崩しを行ったため残高が</a:t>
          </a:r>
          <a:r>
            <a:rPr lang="en-US" altLang="ja-JP" sz="1100" b="0" i="0" baseline="0">
              <a:solidFill>
                <a:sysClr val="windowText" lastClr="000000"/>
              </a:solidFill>
              <a:effectLst/>
              <a:latin typeface="+mn-lt"/>
              <a:ea typeface="+mn-ea"/>
              <a:cs typeface="+mn-cs"/>
            </a:rPr>
            <a:t>34.2</a:t>
          </a:r>
          <a:r>
            <a:rPr lang="ja-JP" altLang="ja-JP" sz="1100" b="0" i="0" baseline="0">
              <a:solidFill>
                <a:sysClr val="windowText" lastClr="000000"/>
              </a:solidFill>
              <a:effectLst/>
              <a:latin typeface="+mn-lt"/>
              <a:ea typeface="+mn-ea"/>
              <a:cs typeface="+mn-cs"/>
            </a:rPr>
            <a:t>％減少した。また，実質収支額については，</a:t>
          </a:r>
          <a:r>
            <a:rPr lang="ja-JP" altLang="en-US" sz="1100" b="0" i="0" baseline="0">
              <a:solidFill>
                <a:sysClr val="windowText" lastClr="000000"/>
              </a:solidFill>
              <a:effectLst/>
              <a:latin typeface="+mn-lt"/>
              <a:ea typeface="+mn-ea"/>
              <a:cs typeface="+mn-cs"/>
            </a:rPr>
            <a:t>前年度と比べて歳入の増加に対して歳出の増加の方が上回ってしまったため，</a:t>
          </a:r>
          <a:r>
            <a:rPr lang="en-US" altLang="ja-JP" sz="1100" b="0" i="0" baseline="0">
              <a:solidFill>
                <a:sysClr val="windowText" lastClr="000000"/>
              </a:solidFill>
              <a:effectLst/>
              <a:latin typeface="+mn-lt"/>
              <a:ea typeface="+mn-ea"/>
              <a:cs typeface="+mn-cs"/>
            </a:rPr>
            <a:t>53.4.</a:t>
          </a:r>
          <a:r>
            <a:rPr lang="ja-JP" altLang="ja-JP" sz="1100" b="0" i="0" baseline="0">
              <a:solidFill>
                <a:sysClr val="windowText" lastClr="000000"/>
              </a:solidFill>
              <a:effectLst/>
              <a:latin typeface="+mn-lt"/>
              <a:ea typeface="+mn-ea"/>
              <a:cs typeface="+mn-cs"/>
            </a:rPr>
            <a:t>％悪化し</a:t>
          </a:r>
          <a:r>
            <a:rPr lang="ja-JP" altLang="en-US" sz="1100" b="0" i="0" baseline="0">
              <a:solidFill>
                <a:sysClr val="windowText" lastClr="000000"/>
              </a:solidFill>
              <a:effectLst/>
              <a:latin typeface="+mn-lt"/>
              <a:ea typeface="+mn-ea"/>
              <a:cs typeface="+mn-cs"/>
            </a:rPr>
            <a:t>た</a:t>
          </a:r>
          <a:r>
            <a:rPr lang="ja-JP"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a:p>
          <a:r>
            <a:rPr lang="ja-JP" altLang="en-US" sz="1100" b="0" i="0" baseline="0">
              <a:solidFill>
                <a:sysClr val="windowText" lastClr="000000"/>
              </a:solidFill>
              <a:effectLst/>
              <a:latin typeface="+mn-lt"/>
              <a:ea typeface="+mn-ea"/>
              <a:cs typeface="+mn-cs"/>
            </a:rPr>
            <a:t>　実質単年度収支は，当初の予定通り基金を活用したことで数値が悪化しており，</a:t>
          </a:r>
          <a:r>
            <a:rPr lang="en-US" altLang="ja-JP" sz="1100" b="0" i="0" baseline="0">
              <a:solidFill>
                <a:sysClr val="windowText" lastClr="000000"/>
              </a:solidFill>
              <a:effectLst/>
              <a:latin typeface="+mn-lt"/>
              <a:ea typeface="+mn-ea"/>
              <a:cs typeface="+mn-cs"/>
            </a:rPr>
            <a:t>H24</a:t>
          </a:r>
          <a:r>
            <a:rPr lang="ja-JP" altLang="en-US" sz="1100" b="0" i="0" baseline="0">
              <a:solidFill>
                <a:sysClr val="windowText" lastClr="000000"/>
              </a:solidFill>
              <a:effectLst/>
              <a:latin typeface="+mn-lt"/>
              <a:ea typeface="+mn-ea"/>
              <a:cs typeface="+mn-cs"/>
            </a:rPr>
            <a:t>から</a:t>
          </a:r>
          <a:r>
            <a:rPr lang="en-US" altLang="ja-JP" sz="1100" b="0" i="0" baseline="0">
              <a:solidFill>
                <a:sysClr val="windowText" lastClr="000000"/>
              </a:solidFill>
              <a:effectLst/>
              <a:latin typeface="+mn-lt"/>
              <a:ea typeface="+mn-ea"/>
              <a:cs typeface="+mn-cs"/>
            </a:rPr>
            <a:t>3</a:t>
          </a:r>
          <a:r>
            <a:rPr lang="ja-JP" altLang="en-US" sz="1100" b="0" i="0" baseline="0">
              <a:solidFill>
                <a:sysClr val="windowText" lastClr="000000"/>
              </a:solidFill>
              <a:effectLst/>
              <a:latin typeface="+mn-lt"/>
              <a:ea typeface="+mn-ea"/>
              <a:cs typeface="+mn-cs"/>
            </a:rPr>
            <a:t>年連続での赤字となっている。</a:t>
          </a:r>
          <a:endParaRPr lang="en-US" altLang="ja-JP" sz="1100" b="0" i="0" baseline="0">
            <a:solidFill>
              <a:sysClr val="windowText" lastClr="000000"/>
            </a:solidFill>
            <a:effectLst/>
            <a:latin typeface="+mn-lt"/>
            <a:ea typeface="+mn-ea"/>
            <a:cs typeface="+mn-cs"/>
          </a:endParaRPr>
        </a:p>
        <a:p>
          <a:r>
            <a:rPr lang="ja-JP" altLang="ja-JP" sz="1100" b="0" i="0" baseline="0">
              <a:solidFill>
                <a:sysClr val="windowText" lastClr="000000"/>
              </a:solidFill>
              <a:effectLst/>
              <a:latin typeface="+mn-lt"/>
              <a:ea typeface="+mn-ea"/>
              <a:cs typeface="+mn-cs"/>
            </a:rPr>
            <a:t>　今後も</a:t>
          </a:r>
          <a:r>
            <a:rPr lang="ja-JP" altLang="en-US" sz="1100" b="0" i="0" baseline="0">
              <a:solidFill>
                <a:sysClr val="windowText" lastClr="000000"/>
              </a:solidFill>
              <a:effectLst/>
              <a:latin typeface="+mn-lt"/>
              <a:ea typeface="+mn-ea"/>
              <a:cs typeface="+mn-cs"/>
            </a:rPr>
            <a:t>予想される社会保障関係経費の増加への対応が必要であり，</a:t>
          </a:r>
          <a:r>
            <a:rPr lang="ja-JP" altLang="ja-JP" sz="1100" b="0" i="0" baseline="0">
              <a:solidFill>
                <a:sysClr val="windowText" lastClr="000000"/>
              </a:solidFill>
              <a:effectLst/>
              <a:latin typeface="+mn-lt"/>
              <a:ea typeface="+mn-ea"/>
              <a:cs typeface="+mn-cs"/>
            </a:rPr>
            <a:t>引き続き積極的な行財政運営に努め，基金の取り崩しに配慮した財政運営を行っていく。</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新潟県新潟市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ysClr val="windowText" lastClr="000000"/>
              </a:solidFill>
              <a:effectLst/>
              <a:latin typeface="+mn-lt"/>
              <a:ea typeface="+mn-ea"/>
              <a:cs typeface="+mn-cs"/>
            </a:rPr>
            <a:t>　新潟市において，平成</a:t>
          </a:r>
          <a:r>
            <a:rPr lang="en-US" altLang="ja-JP" sz="1100" b="0" i="0" baseline="0">
              <a:solidFill>
                <a:sysClr val="windowText" lastClr="000000"/>
              </a:solidFill>
              <a:effectLst/>
              <a:latin typeface="+mn-lt"/>
              <a:ea typeface="+mn-ea"/>
              <a:cs typeface="+mn-cs"/>
            </a:rPr>
            <a:t>20</a:t>
          </a:r>
          <a:r>
            <a:rPr lang="ja-JP" altLang="ja-JP" sz="1100" b="0" i="0" baseline="0">
              <a:solidFill>
                <a:sysClr val="windowText" lastClr="000000"/>
              </a:solidFill>
              <a:effectLst/>
              <a:latin typeface="+mn-lt"/>
              <a:ea typeface="+mn-ea"/>
              <a:cs typeface="+mn-cs"/>
            </a:rPr>
            <a:t>年度決算以降，連結実質赤字は生じていない。</a:t>
          </a:r>
          <a:endParaRPr lang="ja-JP" altLang="ja-JP" sz="1400">
            <a:solidFill>
              <a:sysClr val="windowText" lastClr="000000"/>
            </a:solidFill>
            <a:effectLst/>
          </a:endParaRPr>
        </a:p>
        <a:p>
          <a:pPr rtl="0" fontAlgn="base"/>
          <a:r>
            <a:rPr lang="ja-JP" altLang="ja-JP" sz="1100" b="0" i="0" baseline="0">
              <a:solidFill>
                <a:sysClr val="windowText" lastClr="000000"/>
              </a:solidFill>
              <a:effectLst/>
              <a:latin typeface="+mn-lt"/>
              <a:ea typeface="+mn-ea"/>
              <a:cs typeface="+mn-cs"/>
            </a:rPr>
            <a:t>　ただし，国民健康保険事業会計において，</a:t>
          </a:r>
          <a:r>
            <a:rPr lang="ja-JP" altLang="en-US" sz="1100" b="0" i="0" baseline="0">
              <a:solidFill>
                <a:sysClr val="windowText" lastClr="000000"/>
              </a:solidFill>
              <a:effectLst/>
              <a:latin typeface="+mn-lt"/>
              <a:ea typeface="+mn-ea"/>
              <a:cs typeface="+mn-cs"/>
            </a:rPr>
            <a:t>近年において</a:t>
          </a:r>
          <a:r>
            <a:rPr lang="ja-JP" altLang="ja-JP" sz="1100" b="0" i="0" baseline="0">
              <a:solidFill>
                <a:sysClr val="windowText" lastClr="000000"/>
              </a:solidFill>
              <a:effectLst/>
              <a:latin typeface="+mn-lt"/>
              <a:ea typeface="+mn-ea"/>
              <a:cs typeface="+mn-cs"/>
            </a:rPr>
            <a:t>実質収支比率が赤字となって</a:t>
          </a:r>
          <a:r>
            <a:rPr lang="ja-JP" altLang="en-US" sz="1100" b="0" i="0" baseline="0">
              <a:solidFill>
                <a:sysClr val="windowText" lastClr="000000"/>
              </a:solidFill>
              <a:effectLst/>
              <a:latin typeface="+mn-lt"/>
              <a:ea typeface="+mn-ea"/>
              <a:cs typeface="+mn-cs"/>
            </a:rPr>
            <a:t>いないものの，</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20</a:t>
          </a:r>
          <a:r>
            <a:rPr lang="ja-JP" altLang="ja-JP" sz="1100" b="0" i="0" baseline="0">
              <a:solidFill>
                <a:sysClr val="windowText" lastClr="000000"/>
              </a:solidFill>
              <a:effectLst/>
              <a:latin typeface="+mn-lt"/>
              <a:ea typeface="+mn-ea"/>
              <a:cs typeface="+mn-cs"/>
            </a:rPr>
            <a:t>年度と平成</a:t>
          </a:r>
          <a:r>
            <a:rPr lang="en-US" altLang="ja-JP" sz="1100" b="0" i="0" baseline="0">
              <a:solidFill>
                <a:sysClr val="windowText" lastClr="000000"/>
              </a:solidFill>
              <a:effectLst/>
              <a:latin typeface="+mn-lt"/>
              <a:ea typeface="+mn-ea"/>
              <a:cs typeface="+mn-cs"/>
            </a:rPr>
            <a:t>21</a:t>
          </a:r>
          <a:r>
            <a:rPr lang="ja-JP" altLang="ja-JP" sz="110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には</a:t>
          </a:r>
          <a:r>
            <a:rPr lang="ja-JP" altLang="ja-JP" sz="1100" b="0" i="0" baseline="0">
              <a:solidFill>
                <a:sysClr val="windowText" lastClr="000000"/>
              </a:solidFill>
              <a:effectLst/>
              <a:latin typeface="+mn-lt"/>
              <a:ea typeface="+mn-ea"/>
              <a:cs typeface="+mn-cs"/>
            </a:rPr>
            <a:t>一般医療費の増加，前期の高齢者交付金の減などにより生じた収支不足で赤字は</a:t>
          </a:r>
          <a:r>
            <a:rPr lang="ja-JP" altLang="en-US" sz="1100" b="0" i="0" baseline="0">
              <a:solidFill>
                <a:sysClr val="windowText" lastClr="000000"/>
              </a:solidFill>
              <a:effectLst/>
              <a:latin typeface="+mn-lt"/>
              <a:ea typeface="+mn-ea"/>
              <a:cs typeface="+mn-cs"/>
            </a:rPr>
            <a:t>となったこともあるので，</a:t>
          </a:r>
          <a:r>
            <a:rPr lang="ja-JP" altLang="ja-JP" sz="1100" b="0" i="0" baseline="0">
              <a:solidFill>
                <a:sysClr val="windowText" lastClr="000000"/>
              </a:solidFill>
              <a:effectLst/>
              <a:latin typeface="+mn-lt"/>
              <a:ea typeface="+mn-ea"/>
              <a:cs typeface="+mn-cs"/>
            </a:rPr>
            <a:t>今後も保険給付の増加が見込まれるなど厳しい財政状況が予想されることから，不能欠損額や収入未済額の削減などを図るなど，今できる健全な財政運営に努める。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また，黒字額の大きい病院事業会計をはじめとした公営企業会計においても，今後も厳しい経営環境が予想される中，より一層の経営努力が必要となると思われる。</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なお，水道事業における黒字額の大きな減少は会計基準の制度改正に伴い，流動負債が増加したことによるものである。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新潟県新潟市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合併建設計画に伴う合併特例債などの発行により，元利償還金が増加していることから，今後は新規発行額を抑制し，公債費の上昇を抑えるよう努める。</a:t>
          </a:r>
          <a:endParaRPr lang="ja-JP" altLang="ja-JP" sz="1400">
            <a:effectLst/>
          </a:endParaRPr>
        </a:p>
        <a:p>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左</a:t>
          </a:r>
          <a:r>
            <a:rPr kumimoji="1" lang="ja-JP" altLang="ja-JP" sz="1100" b="0" i="0" baseline="0">
              <a:solidFill>
                <a:schemeClr val="dk1"/>
              </a:solidFill>
              <a:effectLst/>
              <a:latin typeface="+mn-lt"/>
              <a:ea typeface="+mn-ea"/>
              <a:cs typeface="+mn-cs"/>
            </a:rPr>
            <a:t>表における</a:t>
          </a:r>
          <a:r>
            <a:rPr kumimoji="1" lang="en-US" altLang="ja-JP" sz="1100" b="0" i="0" baseline="0">
              <a:solidFill>
                <a:schemeClr val="dk1"/>
              </a:solidFill>
              <a:effectLst/>
              <a:latin typeface="+mn-lt"/>
              <a:ea typeface="+mn-ea"/>
              <a:cs typeface="+mn-cs"/>
            </a:rPr>
            <a:t>H22</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H24</a:t>
          </a:r>
          <a:r>
            <a:rPr kumimoji="1" lang="ja-JP" altLang="ja-JP" sz="1100" b="0" i="0" baseline="0">
              <a:solidFill>
                <a:schemeClr val="dk1"/>
              </a:solidFill>
              <a:effectLst/>
              <a:latin typeface="+mn-lt"/>
              <a:ea typeface="+mn-ea"/>
              <a:cs typeface="+mn-cs"/>
            </a:rPr>
            <a:t>元利償還金に数値の誤りが判明したが，表内数値は訂正せずに，下記に元利償還金および実質公債費比率の分子の訂正後数値を示す。</a:t>
          </a:r>
          <a:endParaRPr lang="ja-JP" altLang="ja-JP" sz="1400">
            <a:effectLst/>
          </a:endParaRPr>
        </a:p>
        <a:p>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H22</a:t>
          </a:r>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H23</a:t>
          </a:r>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H24</a:t>
          </a:r>
          <a:r>
            <a:rPr kumimoji="1" lang="ja-JP" altLang="ja-JP" sz="1100" b="0" i="0" baseline="0">
              <a:solidFill>
                <a:schemeClr val="dk1"/>
              </a:solidFill>
              <a:effectLst/>
              <a:latin typeface="+mn-lt"/>
              <a:ea typeface="+mn-ea"/>
              <a:cs typeface="+mn-cs"/>
            </a:rPr>
            <a:t>　　</a:t>
          </a:r>
          <a:endParaRPr lang="ja-JP" altLang="ja-JP" sz="1400">
            <a:effectLst/>
          </a:endParaRPr>
        </a:p>
        <a:p>
          <a:r>
            <a:rPr kumimoji="1" lang="ja-JP" altLang="ja-JP" sz="1100" b="0" i="0" baseline="0">
              <a:solidFill>
                <a:schemeClr val="dk1"/>
              </a:solidFill>
              <a:effectLst/>
              <a:latin typeface="+mn-lt"/>
              <a:ea typeface="+mn-ea"/>
              <a:cs typeface="+mn-cs"/>
            </a:rPr>
            <a:t>元利償還金　　　　　　　　　　</a:t>
          </a:r>
          <a:r>
            <a:rPr kumimoji="1" lang="en-US" altLang="ja-JP" sz="1100" b="0" i="0" baseline="0">
              <a:solidFill>
                <a:schemeClr val="dk1"/>
              </a:solidFill>
              <a:effectLst/>
              <a:latin typeface="+mn-lt"/>
              <a:ea typeface="+mn-ea"/>
              <a:cs typeface="+mn-cs"/>
            </a:rPr>
            <a:t>35,486</a:t>
          </a:r>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35,811</a:t>
          </a:r>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35,875</a:t>
          </a:r>
          <a:endParaRPr lang="ja-JP" altLang="ja-JP" sz="1400">
            <a:effectLst/>
          </a:endParaRPr>
        </a:p>
        <a:p>
          <a:r>
            <a:rPr kumimoji="1" lang="ja-JP" altLang="ja-JP" sz="1100" b="0" i="0" baseline="0">
              <a:solidFill>
                <a:schemeClr val="dk1"/>
              </a:solidFill>
              <a:effectLst/>
              <a:latin typeface="+mn-lt"/>
              <a:ea typeface="+mn-ea"/>
              <a:cs typeface="+mn-cs"/>
            </a:rPr>
            <a:t>実質公債費比率の分子　　 </a:t>
          </a:r>
          <a:r>
            <a:rPr kumimoji="1" lang="en-US" altLang="ja-JP" sz="1100" b="0" i="0" baseline="0">
              <a:solidFill>
                <a:schemeClr val="dk1"/>
              </a:solidFill>
              <a:effectLst/>
              <a:latin typeface="+mn-lt"/>
              <a:ea typeface="+mn-ea"/>
              <a:cs typeface="+mn-cs"/>
            </a:rPr>
            <a:t> 16,403</a:t>
          </a:r>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16,258</a:t>
          </a:r>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17,942</a:t>
          </a:r>
          <a:r>
            <a:rPr kumimoji="1"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新潟県新潟市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将来負担額においては，新潟駅周辺整備事業や福祉施設などの建設補助に対する債務負担行為に基づく支出予定額や職員数の削減に伴う退職手当負担見込額が減少しているものの，一般会計等に係る地方債の現在高が年々増加しているため，前年度と比べて増加している。</a:t>
          </a:r>
          <a:endParaRPr lang="ja-JP" altLang="ja-JP" sz="1400">
            <a:effectLst/>
          </a:endParaRPr>
        </a:p>
        <a:p>
          <a:r>
            <a:rPr lang="ja-JP" altLang="ja-JP" sz="1100">
              <a:solidFill>
                <a:schemeClr val="dk1"/>
              </a:solidFill>
              <a:effectLst/>
              <a:latin typeface="+mn-lt"/>
              <a:ea typeface="+mn-ea"/>
              <a:cs typeface="+mn-cs"/>
            </a:rPr>
            <a:t>　充当可能財源等については，充当可能基金及び充当可能特定歳入は横ばいであるが，基準財政需要額参入見込額において，臨時財政対策債償還費などの公債費等が増加したため，前年度と比べて増加している。</a:t>
          </a:r>
          <a:endParaRPr lang="ja-JP" altLang="ja-JP" sz="1400">
            <a:effectLst/>
          </a:endParaRPr>
        </a:p>
        <a:p>
          <a:r>
            <a:rPr lang="ja-JP" altLang="ja-JP" sz="1100">
              <a:solidFill>
                <a:schemeClr val="dk1"/>
              </a:solidFill>
              <a:effectLst/>
              <a:latin typeface="+mn-lt"/>
              <a:ea typeface="+mn-ea"/>
              <a:cs typeface="+mn-cs"/>
            </a:rPr>
            <a:t>　将来負担額及び充当可能財源等はいずれも前年と比べ増加しているが，主に一般会計等に係る地方債の現在高の増加により将来負担比率の分子は前年度に比べ増加している。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39" customWidth="1"/>
    <col min="12" max="12" width="2.21875" style="139" customWidth="1"/>
    <col min="13" max="17" width="2.33203125" style="139" customWidth="1"/>
    <col min="18" max="38" width="2.109375" style="139" customWidth="1"/>
    <col min="39" max="39" width="2.21875" style="139" customWidth="1"/>
    <col min="40" max="56" width="2.109375" style="139" customWidth="1"/>
    <col min="57" max="57" width="2.21875" style="139" customWidth="1"/>
    <col min="58" max="74" width="2.109375" style="139" customWidth="1"/>
    <col min="75" max="75" width="2.21875" style="139" customWidth="1"/>
    <col min="76" max="92" width="2.109375" style="139" customWidth="1"/>
    <col min="93" max="93" width="2.21875" style="139" customWidth="1"/>
    <col min="94" max="119" width="2.10937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374931172</v>
      </c>
      <c r="BO4" s="379"/>
      <c r="BP4" s="379"/>
      <c r="BQ4" s="379"/>
      <c r="BR4" s="379"/>
      <c r="BS4" s="379"/>
      <c r="BT4" s="379"/>
      <c r="BU4" s="380"/>
      <c r="BV4" s="378">
        <v>370883110</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0.5</v>
      </c>
      <c r="CU4" s="556"/>
      <c r="CV4" s="556"/>
      <c r="CW4" s="556"/>
      <c r="CX4" s="556"/>
      <c r="CY4" s="556"/>
      <c r="CZ4" s="556"/>
      <c r="DA4" s="557"/>
      <c r="DB4" s="555">
        <v>1</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372053285</v>
      </c>
      <c r="BO5" s="384"/>
      <c r="BP5" s="384"/>
      <c r="BQ5" s="384"/>
      <c r="BR5" s="384"/>
      <c r="BS5" s="384"/>
      <c r="BT5" s="384"/>
      <c r="BU5" s="385"/>
      <c r="BV5" s="383">
        <v>365485326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94.6</v>
      </c>
      <c r="CU5" s="354"/>
      <c r="CV5" s="354"/>
      <c r="CW5" s="354"/>
      <c r="CX5" s="354"/>
      <c r="CY5" s="354"/>
      <c r="CZ5" s="354"/>
      <c r="DA5" s="355"/>
      <c r="DB5" s="353">
        <v>92.2</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2877887</v>
      </c>
      <c r="BO6" s="384"/>
      <c r="BP6" s="384"/>
      <c r="BQ6" s="384"/>
      <c r="BR6" s="384"/>
      <c r="BS6" s="384"/>
      <c r="BT6" s="384"/>
      <c r="BU6" s="385"/>
      <c r="BV6" s="383">
        <v>5397784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107.4</v>
      </c>
      <c r="CU6" s="530"/>
      <c r="CV6" s="530"/>
      <c r="CW6" s="530"/>
      <c r="CX6" s="530"/>
      <c r="CY6" s="530"/>
      <c r="CZ6" s="530"/>
      <c r="DA6" s="531"/>
      <c r="DB6" s="529">
        <v>104.6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1944741</v>
      </c>
      <c r="BO7" s="384"/>
      <c r="BP7" s="384"/>
      <c r="BQ7" s="384"/>
      <c r="BR7" s="384"/>
      <c r="BS7" s="384"/>
      <c r="BT7" s="384"/>
      <c r="BU7" s="385"/>
      <c r="BV7" s="383">
        <v>3394704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192015335</v>
      </c>
      <c r="CU7" s="384"/>
      <c r="CV7" s="384"/>
      <c r="CW7" s="384"/>
      <c r="CX7" s="384"/>
      <c r="CY7" s="384"/>
      <c r="CZ7" s="384"/>
      <c r="DA7" s="385"/>
      <c r="DB7" s="383">
        <v>191088912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933146</v>
      </c>
      <c r="BO8" s="384"/>
      <c r="BP8" s="384"/>
      <c r="BQ8" s="384"/>
      <c r="BR8" s="384"/>
      <c r="BS8" s="384"/>
      <c r="BT8" s="384"/>
      <c r="BU8" s="385"/>
      <c r="BV8" s="383">
        <v>2003080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0.74</v>
      </c>
      <c r="CU8" s="493"/>
      <c r="CV8" s="493"/>
      <c r="CW8" s="493"/>
      <c r="CX8" s="493"/>
      <c r="CY8" s="493"/>
      <c r="CZ8" s="493"/>
      <c r="DA8" s="494"/>
      <c r="DB8" s="492">
        <v>0.72</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811901</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-1069934</v>
      </c>
      <c r="BO9" s="384"/>
      <c r="BP9" s="384"/>
      <c r="BQ9" s="384"/>
      <c r="BR9" s="384"/>
      <c r="BS9" s="384"/>
      <c r="BT9" s="384"/>
      <c r="BU9" s="385"/>
      <c r="BV9" s="383">
        <v>-24401</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17.600000000000001</v>
      </c>
      <c r="CU9" s="354"/>
      <c r="CV9" s="354"/>
      <c r="CW9" s="354"/>
      <c r="CX9" s="354"/>
      <c r="CY9" s="354"/>
      <c r="CZ9" s="354"/>
      <c r="DA9" s="355"/>
      <c r="DB9" s="353">
        <v>17.399999999999999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813847</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6143</v>
      </c>
      <c r="BO10" s="384"/>
      <c r="BP10" s="384"/>
      <c r="BQ10" s="384"/>
      <c r="BR10" s="384"/>
      <c r="BS10" s="384"/>
      <c r="BT10" s="384"/>
      <c r="BU10" s="385"/>
      <c r="BV10" s="383">
        <v>4898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804413</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5000000</v>
      </c>
      <c r="BO12" s="384"/>
      <c r="BP12" s="384"/>
      <c r="BQ12" s="384"/>
      <c r="BR12" s="384"/>
      <c r="BS12" s="384"/>
      <c r="BT12" s="384"/>
      <c r="BU12" s="385"/>
      <c r="BV12" s="383">
        <v>1300000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799728</v>
      </c>
      <c r="S13" s="485"/>
      <c r="T13" s="485"/>
      <c r="U13" s="485"/>
      <c r="V13" s="486"/>
      <c r="W13" s="472" t="s">
        <v>124</v>
      </c>
      <c r="X13" s="396"/>
      <c r="Y13" s="396"/>
      <c r="Z13" s="396"/>
      <c r="AA13" s="396"/>
      <c r="AB13" s="397"/>
      <c r="AC13" s="359">
        <v>13846</v>
      </c>
      <c r="AD13" s="360"/>
      <c r="AE13" s="360"/>
      <c r="AF13" s="360"/>
      <c r="AG13" s="361"/>
      <c r="AH13" s="359">
        <v>18695</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-6063791</v>
      </c>
      <c r="BO13" s="384"/>
      <c r="BP13" s="384"/>
      <c r="BQ13" s="384"/>
      <c r="BR13" s="384"/>
      <c r="BS13" s="384"/>
      <c r="BT13" s="384"/>
      <c r="BU13" s="385"/>
      <c r="BV13" s="383">
        <v>-1319503</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11</v>
      </c>
      <c r="CU13" s="354"/>
      <c r="CV13" s="354"/>
      <c r="CW13" s="354"/>
      <c r="CX13" s="354"/>
      <c r="CY13" s="354"/>
      <c r="CZ13" s="354"/>
      <c r="DA13" s="355"/>
      <c r="DB13" s="353">
        <v>10.9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806525</v>
      </c>
      <c r="S14" s="485"/>
      <c r="T14" s="485"/>
      <c r="U14" s="485"/>
      <c r="V14" s="486"/>
      <c r="W14" s="487"/>
      <c r="X14" s="399"/>
      <c r="Y14" s="399"/>
      <c r="Z14" s="399"/>
      <c r="AA14" s="399"/>
      <c r="AB14" s="400"/>
      <c r="AC14" s="477">
        <v>3.7</v>
      </c>
      <c r="AD14" s="478"/>
      <c r="AE14" s="478"/>
      <c r="AF14" s="478"/>
      <c r="AG14" s="479"/>
      <c r="AH14" s="477">
        <v>4.7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135.1</v>
      </c>
      <c r="CU14" s="456"/>
      <c r="CV14" s="456"/>
      <c r="CW14" s="456"/>
      <c r="CX14" s="456"/>
      <c r="CY14" s="456"/>
      <c r="CZ14" s="456"/>
      <c r="DA14" s="457"/>
      <c r="DB14" s="488">
        <v>122.7</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801974</v>
      </c>
      <c r="S15" s="485"/>
      <c r="T15" s="485"/>
      <c r="U15" s="485"/>
      <c r="V15" s="486"/>
      <c r="W15" s="472" t="s">
        <v>131</v>
      </c>
      <c r="X15" s="396"/>
      <c r="Y15" s="396"/>
      <c r="Z15" s="396"/>
      <c r="AA15" s="396"/>
      <c r="AB15" s="397"/>
      <c r="AC15" s="359">
        <v>82451</v>
      </c>
      <c r="AD15" s="360"/>
      <c r="AE15" s="360"/>
      <c r="AF15" s="360"/>
      <c r="AG15" s="361"/>
      <c r="AH15" s="359">
        <v>92421</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101196456</v>
      </c>
      <c r="BO15" s="379"/>
      <c r="BP15" s="379"/>
      <c r="BQ15" s="379"/>
      <c r="BR15" s="379"/>
      <c r="BS15" s="379"/>
      <c r="BT15" s="379"/>
      <c r="BU15" s="380"/>
      <c r="BV15" s="378">
        <v>99088733</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22.2</v>
      </c>
      <c r="AD16" s="478"/>
      <c r="AE16" s="478"/>
      <c r="AF16" s="478"/>
      <c r="AG16" s="479"/>
      <c r="AH16" s="477">
        <v>23.1</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135763708</v>
      </c>
      <c r="BO16" s="384"/>
      <c r="BP16" s="384"/>
      <c r="BQ16" s="384"/>
      <c r="BR16" s="384"/>
      <c r="BS16" s="384"/>
      <c r="BT16" s="384"/>
      <c r="BU16" s="385"/>
      <c r="BV16" s="383">
        <v>134523082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275014</v>
      </c>
      <c r="AD17" s="360"/>
      <c r="AE17" s="360"/>
      <c r="AF17" s="360"/>
      <c r="AG17" s="361"/>
      <c r="AH17" s="359">
        <v>283044</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130757119</v>
      </c>
      <c r="BO17" s="384"/>
      <c r="BP17" s="384"/>
      <c r="BQ17" s="384"/>
      <c r="BR17" s="384"/>
      <c r="BS17" s="384"/>
      <c r="BT17" s="384"/>
      <c r="BU17" s="385"/>
      <c r="BV17" s="383">
        <v>128523902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726.45</v>
      </c>
      <c r="M18" s="448"/>
      <c r="N18" s="448"/>
      <c r="O18" s="448"/>
      <c r="P18" s="448"/>
      <c r="Q18" s="448"/>
      <c r="R18" s="449"/>
      <c r="S18" s="449"/>
      <c r="T18" s="449"/>
      <c r="U18" s="449"/>
      <c r="V18" s="450"/>
      <c r="W18" s="464"/>
      <c r="X18" s="465"/>
      <c r="Y18" s="465"/>
      <c r="Z18" s="465"/>
      <c r="AA18" s="465"/>
      <c r="AB18" s="473"/>
      <c r="AC18" s="347">
        <v>74.099999999999994</v>
      </c>
      <c r="AD18" s="348"/>
      <c r="AE18" s="348"/>
      <c r="AF18" s="348"/>
      <c r="AG18" s="451"/>
      <c r="AH18" s="347">
        <v>70.8</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185782377</v>
      </c>
      <c r="BO18" s="384"/>
      <c r="BP18" s="384"/>
      <c r="BQ18" s="384"/>
      <c r="BR18" s="384"/>
      <c r="BS18" s="384"/>
      <c r="BT18" s="384"/>
      <c r="BU18" s="385"/>
      <c r="BV18" s="383">
        <v>179578262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1118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226479543</v>
      </c>
      <c r="BO19" s="384"/>
      <c r="BP19" s="384"/>
      <c r="BQ19" s="384"/>
      <c r="BR19" s="384"/>
      <c r="BS19" s="384"/>
      <c r="BT19" s="384"/>
      <c r="BU19" s="385"/>
      <c r="BV19" s="383">
        <v>222515932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312533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539664468</v>
      </c>
      <c r="BO23" s="384"/>
      <c r="BP23" s="384"/>
      <c r="BQ23" s="384"/>
      <c r="BR23" s="384"/>
      <c r="BS23" s="384"/>
      <c r="BT23" s="384"/>
      <c r="BU23" s="385"/>
      <c r="BV23" s="383">
        <v>508932449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11630</v>
      </c>
      <c r="R24" s="360"/>
      <c r="S24" s="360"/>
      <c r="T24" s="360"/>
      <c r="U24" s="360"/>
      <c r="V24" s="361"/>
      <c r="W24" s="425"/>
      <c r="X24" s="416"/>
      <c r="Y24" s="417"/>
      <c r="Z24" s="356" t="s">
        <v>154</v>
      </c>
      <c r="AA24" s="357"/>
      <c r="AB24" s="357"/>
      <c r="AC24" s="357"/>
      <c r="AD24" s="357"/>
      <c r="AE24" s="357"/>
      <c r="AF24" s="357"/>
      <c r="AG24" s="358"/>
      <c r="AH24" s="359">
        <v>5328</v>
      </c>
      <c r="AI24" s="360"/>
      <c r="AJ24" s="360"/>
      <c r="AK24" s="360"/>
      <c r="AL24" s="361"/>
      <c r="AM24" s="359">
        <v>17230752</v>
      </c>
      <c r="AN24" s="360"/>
      <c r="AO24" s="360"/>
      <c r="AP24" s="360"/>
      <c r="AQ24" s="360"/>
      <c r="AR24" s="361"/>
      <c r="AS24" s="359">
        <v>3234</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163461522</v>
      </c>
      <c r="BO24" s="384"/>
      <c r="BP24" s="384"/>
      <c r="BQ24" s="384"/>
      <c r="BR24" s="384"/>
      <c r="BS24" s="384"/>
      <c r="BT24" s="384"/>
      <c r="BU24" s="385"/>
      <c r="BV24" s="383">
        <v>165795558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3</v>
      </c>
      <c r="M25" s="360"/>
      <c r="N25" s="360"/>
      <c r="O25" s="360"/>
      <c r="P25" s="361"/>
      <c r="Q25" s="359">
        <v>9390</v>
      </c>
      <c r="R25" s="360"/>
      <c r="S25" s="360"/>
      <c r="T25" s="360"/>
      <c r="U25" s="360"/>
      <c r="V25" s="361"/>
      <c r="W25" s="425"/>
      <c r="X25" s="416"/>
      <c r="Y25" s="417"/>
      <c r="Z25" s="356" t="s">
        <v>157</v>
      </c>
      <c r="AA25" s="357"/>
      <c r="AB25" s="357"/>
      <c r="AC25" s="357"/>
      <c r="AD25" s="357"/>
      <c r="AE25" s="357"/>
      <c r="AF25" s="357"/>
      <c r="AG25" s="358"/>
      <c r="AH25" s="359">
        <v>915</v>
      </c>
      <c r="AI25" s="360"/>
      <c r="AJ25" s="360"/>
      <c r="AK25" s="360"/>
      <c r="AL25" s="361"/>
      <c r="AM25" s="359">
        <v>2981070</v>
      </c>
      <c r="AN25" s="360"/>
      <c r="AO25" s="360"/>
      <c r="AP25" s="360"/>
      <c r="AQ25" s="360"/>
      <c r="AR25" s="361"/>
      <c r="AS25" s="359">
        <v>3258</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45079798</v>
      </c>
      <c r="BO25" s="379"/>
      <c r="BP25" s="379"/>
      <c r="BQ25" s="379"/>
      <c r="BR25" s="379"/>
      <c r="BS25" s="379"/>
      <c r="BT25" s="379"/>
      <c r="BU25" s="380"/>
      <c r="BV25" s="378">
        <v>80078964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8170</v>
      </c>
      <c r="R26" s="360"/>
      <c r="S26" s="360"/>
      <c r="T26" s="360"/>
      <c r="U26" s="360"/>
      <c r="V26" s="361"/>
      <c r="W26" s="425"/>
      <c r="X26" s="416"/>
      <c r="Y26" s="417"/>
      <c r="Z26" s="356" t="s">
        <v>160</v>
      </c>
      <c r="AA26" s="438"/>
      <c r="AB26" s="438"/>
      <c r="AC26" s="438"/>
      <c r="AD26" s="438"/>
      <c r="AE26" s="438"/>
      <c r="AF26" s="438"/>
      <c r="AG26" s="439"/>
      <c r="AH26" s="359">
        <v>592</v>
      </c>
      <c r="AI26" s="360"/>
      <c r="AJ26" s="360"/>
      <c r="AK26" s="360"/>
      <c r="AL26" s="361"/>
      <c r="AM26" s="359">
        <v>1979648</v>
      </c>
      <c r="AN26" s="360"/>
      <c r="AO26" s="360"/>
      <c r="AP26" s="360"/>
      <c r="AQ26" s="360"/>
      <c r="AR26" s="361"/>
      <c r="AS26" s="359">
        <v>3344</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v>1484612</v>
      </c>
      <c r="BO26" s="384"/>
      <c r="BP26" s="384"/>
      <c r="BQ26" s="384"/>
      <c r="BR26" s="384"/>
      <c r="BS26" s="384"/>
      <c r="BT26" s="384"/>
      <c r="BU26" s="385"/>
      <c r="BV26" s="383">
        <v>1592237</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7780</v>
      </c>
      <c r="R27" s="360"/>
      <c r="S27" s="360"/>
      <c r="T27" s="360"/>
      <c r="U27" s="360"/>
      <c r="V27" s="361"/>
      <c r="W27" s="425"/>
      <c r="X27" s="416"/>
      <c r="Y27" s="417"/>
      <c r="Z27" s="356" t="s">
        <v>163</v>
      </c>
      <c r="AA27" s="357"/>
      <c r="AB27" s="357"/>
      <c r="AC27" s="357"/>
      <c r="AD27" s="357"/>
      <c r="AE27" s="357"/>
      <c r="AF27" s="357"/>
      <c r="AG27" s="358"/>
      <c r="AH27" s="359">
        <v>217</v>
      </c>
      <c r="AI27" s="360"/>
      <c r="AJ27" s="360"/>
      <c r="AK27" s="360"/>
      <c r="AL27" s="361"/>
      <c r="AM27" s="359">
        <v>874373</v>
      </c>
      <c r="AN27" s="360"/>
      <c r="AO27" s="360"/>
      <c r="AP27" s="360"/>
      <c r="AQ27" s="360"/>
      <c r="AR27" s="361"/>
      <c r="AS27" s="359">
        <v>4029</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7650000</v>
      </c>
      <c r="BO27" s="387"/>
      <c r="BP27" s="387"/>
      <c r="BQ27" s="387"/>
      <c r="BR27" s="387"/>
      <c r="BS27" s="387"/>
      <c r="BT27" s="387"/>
      <c r="BU27" s="388"/>
      <c r="BV27" s="386">
        <v>7650000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7000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9604440</v>
      </c>
      <c r="BO28" s="379"/>
      <c r="BP28" s="379"/>
      <c r="BQ28" s="379"/>
      <c r="BR28" s="379"/>
      <c r="BS28" s="379"/>
      <c r="BT28" s="379"/>
      <c r="BU28" s="380"/>
      <c r="BV28" s="378">
        <v>14598297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54</v>
      </c>
      <c r="M29" s="360"/>
      <c r="N29" s="360"/>
      <c r="O29" s="360"/>
      <c r="P29" s="361"/>
      <c r="Q29" s="359">
        <v>6530</v>
      </c>
      <c r="R29" s="360"/>
      <c r="S29" s="360"/>
      <c r="T29" s="360"/>
      <c r="U29" s="360"/>
      <c r="V29" s="361"/>
      <c r="W29" s="426"/>
      <c r="X29" s="427"/>
      <c r="Y29" s="428"/>
      <c r="Z29" s="356" t="s">
        <v>170</v>
      </c>
      <c r="AA29" s="357"/>
      <c r="AB29" s="357"/>
      <c r="AC29" s="357"/>
      <c r="AD29" s="357"/>
      <c r="AE29" s="357"/>
      <c r="AF29" s="357"/>
      <c r="AG29" s="358"/>
      <c r="AH29" s="359">
        <v>5545</v>
      </c>
      <c r="AI29" s="360"/>
      <c r="AJ29" s="360"/>
      <c r="AK29" s="360"/>
      <c r="AL29" s="361"/>
      <c r="AM29" s="359">
        <v>18105125</v>
      </c>
      <c r="AN29" s="360"/>
      <c r="AO29" s="360"/>
      <c r="AP29" s="360"/>
      <c r="AQ29" s="360"/>
      <c r="AR29" s="361"/>
      <c r="AS29" s="359">
        <v>3265</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2009441</v>
      </c>
      <c r="BO29" s="384"/>
      <c r="BP29" s="384"/>
      <c r="BQ29" s="384"/>
      <c r="BR29" s="384"/>
      <c r="BS29" s="384"/>
      <c r="BT29" s="384"/>
      <c r="BU29" s="385"/>
      <c r="BV29" s="383">
        <v>3005496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99.1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4853265</v>
      </c>
      <c r="BO30" s="387"/>
      <c r="BP30" s="387"/>
      <c r="BQ30" s="387"/>
      <c r="BR30" s="387"/>
      <c r="BS30" s="387"/>
      <c r="BT30" s="387"/>
      <c r="BU30" s="388"/>
      <c r="BV30" s="386">
        <v>9371153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国民健康保険事業会計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IF('各会計、関係団体の財政状況及び健全化判断比率'!B34="","",'各会計、関係団体の財政状況及び健全化判断比率'!B34)</f>
        <v>中央卸売市場事業会計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さくら福祉保健事務組合（一般会計分）</v>
      </c>
      <c r="BZ34" s="342"/>
      <c r="CA34" s="342"/>
      <c r="CB34" s="342"/>
      <c r="CC34" s="342"/>
      <c r="CD34" s="342"/>
      <c r="CE34" s="342"/>
      <c r="CF34" s="342"/>
      <c r="CG34" s="342"/>
      <c r="CH34" s="342"/>
      <c r="CI34" s="342"/>
      <c r="CJ34" s="342"/>
      <c r="CK34" s="342"/>
      <c r="CL34" s="342"/>
      <c r="CM34" s="342"/>
      <c r="CN34" s="165"/>
      <c r="CO34" s="343">
        <f>IF(CQ34="","",MAX(C34:D43,U34:V43,AM34:AN43,BE34:BF43,BW34:BX43)+1)</f>
        <v>23</v>
      </c>
      <c r="CP34" s="343"/>
      <c r="CQ34" s="342" t="str">
        <f>IF('各会計、関係団体の財政状況及び健全化判断比率'!BS7="","",'各会計、関係団体の財政状況及び健全化判断比率'!BS7)</f>
        <v>公益財団法人新潟市国際交流協会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公債管理事業会計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介護保険事業会計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IF('各会計、関係団体の財政状況及び健全化判断比率'!B32="","",'各会計、関係団体の財政状況及び健全化判断比率'!B32)</f>
        <v>病院事業会計</v>
      </c>
      <c r="AP35" s="342"/>
      <c r="AQ35" s="342"/>
      <c r="AR35" s="342"/>
      <c r="AS35" s="342"/>
      <c r="AT35" s="342"/>
      <c r="AU35" s="342"/>
      <c r="AV35" s="342"/>
      <c r="AW35" s="342"/>
      <c r="AX35" s="342"/>
      <c r="AY35" s="342"/>
      <c r="AZ35" s="342"/>
      <c r="BA35" s="342"/>
      <c r="BB35" s="342"/>
      <c r="BC35" s="342"/>
      <c r="BD35" s="165"/>
      <c r="BE35" s="343">
        <f t="shared" ref="BE35:BE43" si="1">IF(BG35="","",BE34+1)</f>
        <v>12</v>
      </c>
      <c r="BF35" s="343"/>
      <c r="BG35" s="342" t="str">
        <f>IF('各会計、関係団体の財政状況及び健全化判断比率'!B35="","",'各会計、関係団体の財政状況及び健全化判断比率'!B35)</f>
        <v>と畜場事業会計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さくら福祉保健事務組合（病院分）</v>
      </c>
      <c r="BZ35" s="342"/>
      <c r="CA35" s="342"/>
      <c r="CB35" s="342"/>
      <c r="CC35" s="342"/>
      <c r="CD35" s="342"/>
      <c r="CE35" s="342"/>
      <c r="CF35" s="342"/>
      <c r="CG35" s="342"/>
      <c r="CH35" s="342"/>
      <c r="CI35" s="342"/>
      <c r="CJ35" s="342"/>
      <c r="CK35" s="342"/>
      <c r="CL35" s="342"/>
      <c r="CM35" s="342"/>
      <c r="CN35" s="165"/>
      <c r="CO35" s="343">
        <f t="shared" ref="CO35:CO43" si="3">IF(CQ35="","",CO34+1)</f>
        <v>24</v>
      </c>
      <c r="CP35" s="343"/>
      <c r="CQ35" s="342" t="str">
        <f>IF('各会計、関係団体の財政状況及び健全化判断比率'!BS8="","",'各会計、関係団体の財政状況及び健全化判断比率'!BS8)</f>
        <v>公益財団法人新潟市芸術文化振興財団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母子寡婦福祉資金貸付事業会計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後期高齢者医療事業会計</v>
      </c>
      <c r="X36" s="342"/>
      <c r="Y36" s="342"/>
      <c r="Z36" s="342"/>
      <c r="AA36" s="342"/>
      <c r="AB36" s="342"/>
      <c r="AC36" s="342"/>
      <c r="AD36" s="342"/>
      <c r="AE36" s="342"/>
      <c r="AF36" s="342"/>
      <c r="AG36" s="342"/>
      <c r="AH36" s="342"/>
      <c r="AI36" s="342"/>
      <c r="AJ36" s="342"/>
      <c r="AK36" s="342"/>
      <c r="AL36" s="165"/>
      <c r="AM36" s="343">
        <f t="shared" si="0"/>
        <v>10</v>
      </c>
      <c r="AN36" s="343"/>
      <c r="AO36" s="342" t="str">
        <f>IF('各会計、関係団体の財政状況及び健全化判断比率'!B33="","",'各会計、関係団体の財政状況及び健全化判断比率'!B33)</f>
        <v>下水道事業会計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下越障害福祉事務組合</v>
      </c>
      <c r="BZ36" s="342"/>
      <c r="CA36" s="342"/>
      <c r="CB36" s="342"/>
      <c r="CC36" s="342"/>
      <c r="CD36" s="342"/>
      <c r="CE36" s="342"/>
      <c r="CF36" s="342"/>
      <c r="CG36" s="342"/>
      <c r="CH36" s="342"/>
      <c r="CI36" s="342"/>
      <c r="CJ36" s="342"/>
      <c r="CK36" s="342"/>
      <c r="CL36" s="342"/>
      <c r="CM36" s="342"/>
      <c r="CN36" s="165"/>
      <c r="CO36" s="343">
        <f t="shared" si="3"/>
        <v>25</v>
      </c>
      <c r="CP36" s="343"/>
      <c r="CQ36" s="342" t="str">
        <f>IF('各会計、関係団体の財政状況及び健全化判断比率'!BS9="","",'各会計、関係団体の財政状況及び健全化判断比率'!BS9)</f>
        <v>公益財団法人會津八一記念館</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土地取得事業会計</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新潟県中東福祉事務組合</v>
      </c>
      <c r="BZ37" s="342"/>
      <c r="CA37" s="342"/>
      <c r="CB37" s="342"/>
      <c r="CC37" s="342"/>
      <c r="CD37" s="342"/>
      <c r="CE37" s="342"/>
      <c r="CF37" s="342"/>
      <c r="CG37" s="342"/>
      <c r="CH37" s="342"/>
      <c r="CI37" s="342"/>
      <c r="CJ37" s="342"/>
      <c r="CK37" s="342"/>
      <c r="CL37" s="342"/>
      <c r="CM37" s="342"/>
      <c r="CN37" s="165"/>
      <c r="CO37" s="343">
        <f t="shared" si="3"/>
        <v>26</v>
      </c>
      <c r="CP37" s="343"/>
      <c r="CQ37" s="342" t="str">
        <f>IF('各会計、関係団体の財政状況及び健全化判断比率'!BS10="","",'各会計、関係団体の財政状況及び健全化判断比率'!BS10)</f>
        <v>公益財団法人新潟市産業振興財団</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西蒲原福祉事務組合（一般・急患分）</v>
      </c>
      <c r="BZ38" s="342"/>
      <c r="CA38" s="342"/>
      <c r="CB38" s="342"/>
      <c r="CC38" s="342"/>
      <c r="CD38" s="342"/>
      <c r="CE38" s="342"/>
      <c r="CF38" s="342"/>
      <c r="CG38" s="342"/>
      <c r="CH38" s="342"/>
      <c r="CI38" s="342"/>
      <c r="CJ38" s="342"/>
      <c r="CK38" s="342"/>
      <c r="CL38" s="342"/>
      <c r="CM38" s="342"/>
      <c r="CN38" s="165"/>
      <c r="CO38" s="343">
        <f t="shared" si="3"/>
        <v>27</v>
      </c>
      <c r="CP38" s="343"/>
      <c r="CQ38" s="342" t="str">
        <f>IF('各会計、関係団体の財政状況及び健全化判断比率'!BS11="","",'各会計、関係団体の財政状況及び健全化判断比率'!BS11)</f>
        <v>公益財団法人新潟観光コンベンション協会</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三条・燕・西蒲・南蒲広域養護老人ホーム施設組合</v>
      </c>
      <c r="BZ39" s="342"/>
      <c r="CA39" s="342"/>
      <c r="CB39" s="342"/>
      <c r="CC39" s="342"/>
      <c r="CD39" s="342"/>
      <c r="CE39" s="342"/>
      <c r="CF39" s="342"/>
      <c r="CG39" s="342"/>
      <c r="CH39" s="342"/>
      <c r="CI39" s="342"/>
      <c r="CJ39" s="342"/>
      <c r="CK39" s="342"/>
      <c r="CL39" s="342"/>
      <c r="CM39" s="342"/>
      <c r="CN39" s="165"/>
      <c r="CO39" s="343">
        <f t="shared" si="3"/>
        <v>28</v>
      </c>
      <c r="CP39" s="343"/>
      <c r="CQ39" s="342" t="str">
        <f>IF('各会計、関係団体の財政状況及び健全化判断比率'!BS12="","",'各会計、関係団体の財政状況及び健全化判断比率'!BS12)</f>
        <v>公益財団法人新潟市勤労者福祉サービスセンター</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豊栄郷清掃施設処理組合</v>
      </c>
      <c r="BZ40" s="342"/>
      <c r="CA40" s="342"/>
      <c r="CB40" s="342"/>
      <c r="CC40" s="342"/>
      <c r="CD40" s="342"/>
      <c r="CE40" s="342"/>
      <c r="CF40" s="342"/>
      <c r="CG40" s="342"/>
      <c r="CH40" s="342"/>
      <c r="CI40" s="342"/>
      <c r="CJ40" s="342"/>
      <c r="CK40" s="342"/>
      <c r="CL40" s="342"/>
      <c r="CM40" s="342"/>
      <c r="CN40" s="165"/>
      <c r="CO40" s="343">
        <f t="shared" si="3"/>
        <v>29</v>
      </c>
      <c r="CP40" s="343"/>
      <c r="CQ40" s="342" t="str">
        <f>IF('各会計、関係団体の財政状況及び健全化判断比率'!BS13="","",'各会計、関係団体の財政状況及び健全化判断比率'!BS13)</f>
        <v>公益財団法人新潟ミートプラント</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20</v>
      </c>
      <c r="BX41" s="343"/>
      <c r="BY41" s="342" t="str">
        <f>IF('各会計、関係団体の財政状況及び健全化判断比率'!B75="","",'各会計、関係団体の財政状況及び健全化判断比率'!B75)</f>
        <v>阿賀北広域組合</v>
      </c>
      <c r="BZ41" s="342"/>
      <c r="CA41" s="342"/>
      <c r="CB41" s="342"/>
      <c r="CC41" s="342"/>
      <c r="CD41" s="342"/>
      <c r="CE41" s="342"/>
      <c r="CF41" s="342"/>
      <c r="CG41" s="342"/>
      <c r="CH41" s="342"/>
      <c r="CI41" s="342"/>
      <c r="CJ41" s="342"/>
      <c r="CK41" s="342"/>
      <c r="CL41" s="342"/>
      <c r="CM41" s="342"/>
      <c r="CN41" s="165"/>
      <c r="CO41" s="343">
        <f t="shared" si="3"/>
        <v>30</v>
      </c>
      <c r="CP41" s="343"/>
      <c r="CQ41" s="342" t="str">
        <f>IF('各会計、関係団体の財政状況及び健全化判断比率'!BS14="","",'各会計、関係団体の財政状況及び健全化判断比率'!BS14)</f>
        <v>公益財団法人新潟市体育協会</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21</v>
      </c>
      <c r="BX42" s="343"/>
      <c r="BY42" s="342" t="str">
        <f>IF('各会計、関係団体の財政状況及び健全化判断比率'!B76="","",'各会計、関係団体の財政状況及び健全化判断比率'!B76)</f>
        <v>新潟県後期高齢者医療広域連合（一般会計）</v>
      </c>
      <c r="BZ42" s="342"/>
      <c r="CA42" s="342"/>
      <c r="CB42" s="342"/>
      <c r="CC42" s="342"/>
      <c r="CD42" s="342"/>
      <c r="CE42" s="342"/>
      <c r="CF42" s="342"/>
      <c r="CG42" s="342"/>
      <c r="CH42" s="342"/>
      <c r="CI42" s="342"/>
      <c r="CJ42" s="342"/>
      <c r="CK42" s="342"/>
      <c r="CL42" s="342"/>
      <c r="CM42" s="342"/>
      <c r="CN42" s="165"/>
      <c r="CO42" s="343">
        <f t="shared" si="3"/>
        <v>31</v>
      </c>
      <c r="CP42" s="343"/>
      <c r="CQ42" s="342" t="str">
        <f>IF('各会計、関係団体の財政状況及び健全化判断比率'!BS15="","",'各会計、関係団体の財政状況及び健全化判断比率'!BS15)</f>
        <v>財団法人新潟水道サービス</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22</v>
      </c>
      <c r="BX43" s="343"/>
      <c r="BY43" s="342" t="str">
        <f>IF('各会計、関係団体の財政状況及び健全化判断比率'!B77="","",'各会計、関係団体の財政状況及び健全化判断比率'!B77)</f>
        <v>新潟県後期高齢者医療広域連合（後期高齢会計）</v>
      </c>
      <c r="BZ43" s="342"/>
      <c r="CA43" s="342"/>
      <c r="CB43" s="342"/>
      <c r="CC43" s="342"/>
      <c r="CD43" s="342"/>
      <c r="CE43" s="342"/>
      <c r="CF43" s="342"/>
      <c r="CG43" s="342"/>
      <c r="CH43" s="342"/>
      <c r="CI43" s="342"/>
      <c r="CJ43" s="342"/>
      <c r="CK43" s="342"/>
      <c r="CL43" s="342"/>
      <c r="CM43" s="342"/>
      <c r="CN43" s="165"/>
      <c r="CO43" s="343">
        <f t="shared" si="3"/>
        <v>32</v>
      </c>
      <c r="CP43" s="343"/>
      <c r="CQ43" s="342" t="str">
        <f>IF('各会計、関係団体の財政状況及び健全化判断比率'!BS16="","",'各会計、関係団体の財政状況及び健全化判断比率'!BS16)</f>
        <v>株式会社新潟市環境事業公社</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82" t="s">
        <v>24</v>
      </c>
      <c r="C41" s="1183"/>
      <c r="D41" s="81"/>
      <c r="E41" s="1184" t="s">
        <v>25</v>
      </c>
      <c r="F41" s="1184"/>
      <c r="G41" s="1184"/>
      <c r="H41" s="1185"/>
      <c r="I41" s="82">
        <v>410143</v>
      </c>
      <c r="J41" s="83">
        <v>445359</v>
      </c>
      <c r="K41" s="83">
        <v>478081</v>
      </c>
      <c r="L41" s="83">
        <v>517134</v>
      </c>
      <c r="M41" s="84">
        <v>552323</v>
      </c>
    </row>
    <row r="42" spans="2:13" ht="27.75" customHeight="1">
      <c r="B42" s="1172"/>
      <c r="C42" s="1173"/>
      <c r="D42" s="85"/>
      <c r="E42" s="1176" t="s">
        <v>26</v>
      </c>
      <c r="F42" s="1176"/>
      <c r="G42" s="1176"/>
      <c r="H42" s="1177"/>
      <c r="I42" s="86">
        <v>20175</v>
      </c>
      <c r="J42" s="87">
        <v>17285</v>
      </c>
      <c r="K42" s="87">
        <v>15426</v>
      </c>
      <c r="L42" s="87">
        <v>14097</v>
      </c>
      <c r="M42" s="88">
        <v>13053</v>
      </c>
    </row>
    <row r="43" spans="2:13" ht="27.75" customHeight="1">
      <c r="B43" s="1172"/>
      <c r="C43" s="1173"/>
      <c r="D43" s="85"/>
      <c r="E43" s="1176" t="s">
        <v>27</v>
      </c>
      <c r="F43" s="1176"/>
      <c r="G43" s="1176"/>
      <c r="H43" s="1177"/>
      <c r="I43" s="86">
        <v>213963</v>
      </c>
      <c r="J43" s="87">
        <v>200290</v>
      </c>
      <c r="K43" s="87">
        <v>195466</v>
      </c>
      <c r="L43" s="87">
        <v>198284</v>
      </c>
      <c r="M43" s="88">
        <v>202478</v>
      </c>
    </row>
    <row r="44" spans="2:13" ht="27.75" customHeight="1">
      <c r="B44" s="1172"/>
      <c r="C44" s="1173"/>
      <c r="D44" s="85"/>
      <c r="E44" s="1176" t="s">
        <v>28</v>
      </c>
      <c r="F44" s="1176"/>
      <c r="G44" s="1176"/>
      <c r="H44" s="1177"/>
      <c r="I44" s="86">
        <v>565</v>
      </c>
      <c r="J44" s="87">
        <v>619</v>
      </c>
      <c r="K44" s="87">
        <v>545</v>
      </c>
      <c r="L44" s="87">
        <v>472</v>
      </c>
      <c r="M44" s="88">
        <v>440</v>
      </c>
    </row>
    <row r="45" spans="2:13" ht="27.75" customHeight="1">
      <c r="B45" s="1172"/>
      <c r="C45" s="1173"/>
      <c r="D45" s="85"/>
      <c r="E45" s="1176" t="s">
        <v>29</v>
      </c>
      <c r="F45" s="1176"/>
      <c r="G45" s="1176"/>
      <c r="H45" s="1177"/>
      <c r="I45" s="86">
        <v>59918</v>
      </c>
      <c r="J45" s="87">
        <v>57768</v>
      </c>
      <c r="K45" s="87">
        <v>56073</v>
      </c>
      <c r="L45" s="87">
        <v>52312</v>
      </c>
      <c r="M45" s="88">
        <v>47221</v>
      </c>
    </row>
    <row r="46" spans="2:13" ht="27.75" customHeight="1">
      <c r="B46" s="1172"/>
      <c r="C46" s="1173"/>
      <c r="D46" s="85"/>
      <c r="E46" s="1176" t="s">
        <v>30</v>
      </c>
      <c r="F46" s="1176"/>
      <c r="G46" s="1176"/>
      <c r="H46" s="1177"/>
      <c r="I46" s="86">
        <v>457</v>
      </c>
      <c r="J46" s="87">
        <v>418</v>
      </c>
      <c r="K46" s="87">
        <v>381</v>
      </c>
      <c r="L46" s="87">
        <v>344</v>
      </c>
      <c r="M46" s="88">
        <v>299</v>
      </c>
    </row>
    <row r="47" spans="2:13" ht="27.75" customHeight="1">
      <c r="B47" s="1172"/>
      <c r="C47" s="1173"/>
      <c r="D47" s="85"/>
      <c r="E47" s="1176" t="s">
        <v>31</v>
      </c>
      <c r="F47" s="1176"/>
      <c r="G47" s="1176"/>
      <c r="H47" s="1177"/>
      <c r="I47" s="86" t="s">
        <v>481</v>
      </c>
      <c r="J47" s="87" t="s">
        <v>481</v>
      </c>
      <c r="K47" s="87" t="s">
        <v>481</v>
      </c>
      <c r="L47" s="87" t="s">
        <v>481</v>
      </c>
      <c r="M47" s="88" t="s">
        <v>481</v>
      </c>
    </row>
    <row r="48" spans="2:13" ht="27.75" customHeight="1">
      <c r="B48" s="1174"/>
      <c r="C48" s="1175"/>
      <c r="D48" s="85"/>
      <c r="E48" s="1176" t="s">
        <v>32</v>
      </c>
      <c r="F48" s="1176"/>
      <c r="G48" s="1176"/>
      <c r="H48" s="1177"/>
      <c r="I48" s="86" t="s">
        <v>481</v>
      </c>
      <c r="J48" s="87" t="s">
        <v>481</v>
      </c>
      <c r="K48" s="87" t="s">
        <v>481</v>
      </c>
      <c r="L48" s="87" t="s">
        <v>481</v>
      </c>
      <c r="M48" s="88" t="s">
        <v>481</v>
      </c>
    </row>
    <row r="49" spans="2:13" ht="27.75" customHeight="1">
      <c r="B49" s="1170" t="s">
        <v>33</v>
      </c>
      <c r="C49" s="1171"/>
      <c r="D49" s="89"/>
      <c r="E49" s="1176" t="s">
        <v>34</v>
      </c>
      <c r="F49" s="1176"/>
      <c r="G49" s="1176"/>
      <c r="H49" s="1177"/>
      <c r="I49" s="86">
        <v>30076</v>
      </c>
      <c r="J49" s="87">
        <v>29750</v>
      </c>
      <c r="K49" s="87">
        <v>29731</v>
      </c>
      <c r="L49" s="87">
        <v>30432</v>
      </c>
      <c r="M49" s="88">
        <v>28675</v>
      </c>
    </row>
    <row r="50" spans="2:13" ht="27.75" customHeight="1">
      <c r="B50" s="1172"/>
      <c r="C50" s="1173"/>
      <c r="D50" s="85"/>
      <c r="E50" s="1176" t="s">
        <v>35</v>
      </c>
      <c r="F50" s="1176"/>
      <c r="G50" s="1176"/>
      <c r="H50" s="1177"/>
      <c r="I50" s="86">
        <v>89546</v>
      </c>
      <c r="J50" s="87">
        <v>91803</v>
      </c>
      <c r="K50" s="87">
        <v>91721</v>
      </c>
      <c r="L50" s="87">
        <v>91881</v>
      </c>
      <c r="M50" s="88">
        <v>94178</v>
      </c>
    </row>
    <row r="51" spans="2:13" ht="27.75" customHeight="1">
      <c r="B51" s="1174"/>
      <c r="C51" s="1175"/>
      <c r="D51" s="85"/>
      <c r="E51" s="1176" t="s">
        <v>36</v>
      </c>
      <c r="F51" s="1176"/>
      <c r="G51" s="1176"/>
      <c r="H51" s="1177"/>
      <c r="I51" s="86">
        <v>398008</v>
      </c>
      <c r="J51" s="87">
        <v>419560</v>
      </c>
      <c r="K51" s="87">
        <v>444646</v>
      </c>
      <c r="L51" s="87">
        <v>464308</v>
      </c>
      <c r="M51" s="88">
        <v>477747</v>
      </c>
    </row>
    <row r="52" spans="2:13" ht="27.75" customHeight="1" thickBot="1">
      <c r="B52" s="1178" t="s">
        <v>37</v>
      </c>
      <c r="C52" s="1179"/>
      <c r="D52" s="90"/>
      <c r="E52" s="1180" t="s">
        <v>38</v>
      </c>
      <c r="F52" s="1180"/>
      <c r="G52" s="1180"/>
      <c r="H52" s="1181"/>
      <c r="I52" s="91">
        <v>187592</v>
      </c>
      <c r="J52" s="92">
        <v>180628</v>
      </c>
      <c r="K52" s="92">
        <v>179875</v>
      </c>
      <c r="L52" s="92">
        <v>196022</v>
      </c>
      <c r="M52" s="93">
        <v>215214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79617</v>
      </c>
      <c r="E3" s="116"/>
      <c r="F3" s="117">
        <v>52334</v>
      </c>
      <c r="G3" s="118"/>
      <c r="H3" s="119"/>
    </row>
    <row r="4" spans="1:8">
      <c r="A4" s="120"/>
      <c r="B4" s="121"/>
      <c r="C4" s="122"/>
      <c r="D4" s="123">
        <v>40896</v>
      </c>
      <c r="E4" s="124"/>
      <c r="F4" s="125">
        <v>29965</v>
      </c>
      <c r="G4" s="126"/>
      <c r="H4" s="127"/>
    </row>
    <row r="5" spans="1:8">
      <c r="A5" s="108" t="s">
        <v>513</v>
      </c>
      <c r="B5" s="113"/>
      <c r="C5" s="114"/>
      <c r="D5" s="115">
        <v>80700</v>
      </c>
      <c r="E5" s="116"/>
      <c r="F5" s="117">
        <v>48794</v>
      </c>
      <c r="G5" s="118"/>
      <c r="H5" s="119"/>
    </row>
    <row r="6" spans="1:8">
      <c r="A6" s="120"/>
      <c r="B6" s="121"/>
      <c r="C6" s="122"/>
      <c r="D6" s="123">
        <v>35562</v>
      </c>
      <c r="E6" s="124"/>
      <c r="F6" s="125">
        <v>25698</v>
      </c>
      <c r="G6" s="126"/>
      <c r="H6" s="127"/>
    </row>
    <row r="7" spans="1:8">
      <c r="A7" s="108" t="s">
        <v>514</v>
      </c>
      <c r="B7" s="113"/>
      <c r="C7" s="114"/>
      <c r="D7" s="115">
        <v>79085</v>
      </c>
      <c r="E7" s="116"/>
      <c r="F7" s="117">
        <v>47129</v>
      </c>
      <c r="G7" s="118"/>
      <c r="H7" s="119"/>
    </row>
    <row r="8" spans="1:8">
      <c r="A8" s="120"/>
      <c r="B8" s="121"/>
      <c r="C8" s="122"/>
      <c r="D8" s="123">
        <v>43638</v>
      </c>
      <c r="E8" s="124"/>
      <c r="F8" s="125">
        <v>23069</v>
      </c>
      <c r="G8" s="126"/>
      <c r="H8" s="127"/>
    </row>
    <row r="9" spans="1:8">
      <c r="A9" s="108" t="s">
        <v>515</v>
      </c>
      <c r="B9" s="113"/>
      <c r="C9" s="114"/>
      <c r="D9" s="115">
        <v>89342</v>
      </c>
      <c r="E9" s="116"/>
      <c r="F9" s="117">
        <v>50848</v>
      </c>
      <c r="G9" s="118"/>
      <c r="H9" s="119"/>
    </row>
    <row r="10" spans="1:8">
      <c r="A10" s="120"/>
      <c r="B10" s="121"/>
      <c r="C10" s="122"/>
      <c r="D10" s="123">
        <v>45030</v>
      </c>
      <c r="E10" s="124"/>
      <c r="F10" s="125">
        <v>22583</v>
      </c>
      <c r="G10" s="126"/>
      <c r="H10" s="127"/>
    </row>
    <row r="11" spans="1:8">
      <c r="A11" s="108" t="s">
        <v>516</v>
      </c>
      <c r="B11" s="113"/>
      <c r="C11" s="114"/>
      <c r="D11" s="115">
        <v>88689</v>
      </c>
      <c r="E11" s="116"/>
      <c r="F11" s="117">
        <v>53572</v>
      </c>
      <c r="G11" s="118"/>
      <c r="H11" s="119"/>
    </row>
    <row r="12" spans="1:8">
      <c r="A12" s="120"/>
      <c r="B12" s="121"/>
      <c r="C12" s="128"/>
      <c r="D12" s="123">
        <v>42630</v>
      </c>
      <c r="E12" s="124"/>
      <c r="F12" s="125">
        <v>25259</v>
      </c>
      <c r="G12" s="126"/>
      <c r="H12" s="127"/>
    </row>
    <row r="13" spans="1:8">
      <c r="A13" s="108"/>
      <c r="B13" s="113"/>
      <c r="C13" s="129"/>
      <c r="D13" s="130">
        <v>83487</v>
      </c>
      <c r="E13" s="131"/>
      <c r="F13" s="132">
        <v>50535</v>
      </c>
      <c r="G13" s="133"/>
      <c r="H13" s="119"/>
    </row>
    <row r="14" spans="1:8">
      <c r="A14" s="120"/>
      <c r="B14" s="121"/>
      <c r="C14" s="122"/>
      <c r="D14" s="123">
        <v>41551</v>
      </c>
      <c r="E14" s="124"/>
      <c r="F14" s="125">
        <v>25315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0.85</v>
      </c>
      <c r="C19" s="134">
        <f>ROUND(VALUE(SUBSTITUTE(実質収支比率等に係る経年分析!G$48,"▲","-")),2)</f>
        <v>1.79</v>
      </c>
      <c r="D19" s="134">
        <f>ROUND(VALUE(SUBSTITUTE(実質収支比率等に係る経年分析!H$48,"▲","-")),2)</f>
        <v>1.08</v>
      </c>
      <c r="E19" s="134">
        <f>ROUND(VALUE(SUBSTITUTE(実質収支比率等に係る経年分析!I$48,"▲","-")),2)</f>
        <v>1.05</v>
      </c>
      <c r="F19" s="134">
        <f>ROUND(VALUE(SUBSTITUTE(実質収支比率等に係る経年分析!J$48,"▲","-")),2)</f>
        <v>0.49</v>
      </c>
    </row>
    <row r="20" spans="1:11">
      <c r="A20" s="134" t="s">
        <v>43</v>
      </c>
      <c r="B20" s="134">
        <f>ROUND(VALUE(SUBSTITUTE(実質収支比率等に係る経年分析!F$47,"▲","-")),2)</f>
        <v>8.49</v>
      </c>
      <c r="C20" s="134">
        <f>ROUND(VALUE(SUBSTITUTE(実質収支比率等に係る経年分析!G$47,"▲","-")),2)</f>
        <v>8.4</v>
      </c>
      <c r="D20" s="134">
        <f>ROUND(VALUE(SUBSTITUTE(実質収支比率等に係る経年分析!H$47,"▲","-")),2)</f>
        <v>8.44</v>
      </c>
      <c r="E20" s="134">
        <f>ROUND(VALUE(SUBSTITUTE(実質収支比率等に係る経年分析!I$47,"▲","-")),2)</f>
        <v>7.64</v>
      </c>
      <c r="F20" s="134">
        <f>ROUND(VALUE(SUBSTITUTE(実質収支比率等に係る経年分析!J$47,"▲","-")),2)</f>
        <v>5</v>
      </c>
    </row>
    <row r="21" spans="1:11">
      <c r="A21" s="134" t="s">
        <v>44</v>
      </c>
      <c r="B21" s="134">
        <f>IF(ISNUMBER(VALUE(SUBSTITUTE(実質収支比率等に係る経年分析!F$49,"▲","-"))),ROUND(VALUE(SUBSTITUTE(実質収支比率等に係る経年分析!F$49,"▲","-")),2),NA())</f>
        <v>-0.43</v>
      </c>
      <c r="C21" s="134">
        <f>IF(ISNUMBER(VALUE(SUBSTITUTE(実質収支比率等に係る経年分析!G$49,"▲","-"))),ROUND(VALUE(SUBSTITUTE(実質収支比率等に係る経年分析!G$49,"▲","-")),2),NA())</f>
        <v>0.95</v>
      </c>
      <c r="D21" s="134">
        <f>IF(ISNUMBER(VALUE(SUBSTITUTE(実質収支比率等に係る経年分析!H$49,"▲","-"))),ROUND(VALUE(SUBSTITUTE(実質収支比率等に係る経年分析!H$49,"▲","-")),2),NA())</f>
        <v>-0.72</v>
      </c>
      <c r="E21" s="134">
        <f>IF(ISNUMBER(VALUE(SUBSTITUTE(実質収支比率等に係る経年分析!I$49,"▲","-"))),ROUND(VALUE(SUBSTITUTE(実質収支比率等に係る経年分析!I$49,"▲","-")),2),NA())</f>
        <v>-0.69</v>
      </c>
      <c r="F21" s="134">
        <f>IF(ISNUMBER(VALUE(SUBSTITUTE(実質収支比率等に係る経年分析!J$49,"▲","-"))),ROUND(VALUE(SUBSTITUTE(実質収支比率等に係る経年分析!J$49,"▲","-")),2),NA())</f>
        <v>-3.16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下水道事業会計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0.44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介護保険事業会計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c r="A32" s="135" t="str">
        <f>IF(連結実質赤字比率に係る赤字・黒字の構成分析!C$38="",NA(),連結実質赤字比率に係る赤字・黒字の構成分析!C$38)</f>
        <v>母子寡婦福祉資金貸付事業会計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c r="A33" s="135" t="str">
        <f>IF(連結実質赤字比率に係る赤字・黒字の構成分析!C$37="",NA(),連結実質赤字比率に係る赤字・黒字の構成分析!C$37)</f>
        <v>国民健康保険事業会計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0.28000000000000003</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6.25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5.83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4.83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3.54</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2.78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3.52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4.3499999999999996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5.28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36636</v>
      </c>
      <c r="E42" s="136"/>
      <c r="F42" s="136"/>
      <c r="G42" s="136">
        <f>'実質公債費比率（分子）の構造'!L$52</f>
        <v>37372</v>
      </c>
      <c r="H42" s="136"/>
      <c r="I42" s="136"/>
      <c r="J42" s="136">
        <f>'実質公債費比率（分子）の構造'!M$52</f>
        <v>36823</v>
      </c>
      <c r="K42" s="136"/>
      <c r="L42" s="136"/>
      <c r="M42" s="136">
        <f>'実質公債費比率（分子）の構造'!N$52</f>
        <v>38236</v>
      </c>
      <c r="N42" s="136"/>
      <c r="O42" s="136"/>
      <c r="P42" s="136">
        <f>'実質公債費比率（分子）の構造'!O$52</f>
        <v>39903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1761</v>
      </c>
      <c r="C44" s="136"/>
      <c r="D44" s="136"/>
      <c r="E44" s="136">
        <f>'実質公債費比率（分子）の構造'!L$50</f>
        <v>1739</v>
      </c>
      <c r="F44" s="136"/>
      <c r="G44" s="136"/>
      <c r="H44" s="136">
        <f>'実質公債費比率（分子）の構造'!M$50</f>
        <v>1605</v>
      </c>
      <c r="I44" s="136"/>
      <c r="J44" s="136"/>
      <c r="K44" s="136">
        <f>'実質公債費比率（分子）の構造'!N$50</f>
        <v>1306</v>
      </c>
      <c r="L44" s="136"/>
      <c r="M44" s="136"/>
      <c r="N44" s="136">
        <f>'実質公債費比率（分子）の構造'!O$50</f>
        <v>1192</v>
      </c>
      <c r="O44" s="136"/>
      <c r="P44" s="136"/>
    </row>
    <row r="45" spans="1:16">
      <c r="A45" s="136" t="s">
        <v>54</v>
      </c>
      <c r="B45" s="136">
        <f>'実質公債費比率（分子）の構造'!K$49</f>
        <v>242</v>
      </c>
      <c r="C45" s="136"/>
      <c r="D45" s="136"/>
      <c r="E45" s="136">
        <f>'実質公債費比率（分子）の構造'!L$49</f>
        <v>168</v>
      </c>
      <c r="F45" s="136"/>
      <c r="G45" s="136"/>
      <c r="H45" s="136">
        <f>'実質公債費比率（分子）の構造'!M$49</f>
        <v>123</v>
      </c>
      <c r="I45" s="136"/>
      <c r="J45" s="136"/>
      <c r="K45" s="136">
        <f>'実質公債費比率（分子）の構造'!N$49</f>
        <v>99</v>
      </c>
      <c r="L45" s="136"/>
      <c r="M45" s="136"/>
      <c r="N45" s="136">
        <f>'実質公債費比率（分子）の構造'!O$49</f>
        <v>98</v>
      </c>
      <c r="O45" s="136"/>
      <c r="P45" s="136"/>
    </row>
    <row r="46" spans="1:16">
      <c r="A46" s="136" t="s">
        <v>55</v>
      </c>
      <c r="B46" s="136">
        <f>'実質公債費比率（分子）の構造'!K$48</f>
        <v>13583</v>
      </c>
      <c r="C46" s="136"/>
      <c r="D46" s="136"/>
      <c r="E46" s="136">
        <f>'実質公債費比率（分子）の構造'!L$48</f>
        <v>13312</v>
      </c>
      <c r="F46" s="136"/>
      <c r="G46" s="136"/>
      <c r="H46" s="136">
        <f>'実質公債費比率（分子）の構造'!M$48</f>
        <v>13895</v>
      </c>
      <c r="I46" s="136"/>
      <c r="J46" s="136"/>
      <c r="K46" s="136">
        <f>'実質公債費比率（分子）の構造'!N$48</f>
        <v>14126</v>
      </c>
      <c r="L46" s="136"/>
      <c r="M46" s="136"/>
      <c r="N46" s="136">
        <f>'実質公債費比率（分子）の構造'!O$48</f>
        <v>14531</v>
      </c>
      <c r="O46" s="136"/>
      <c r="P46" s="136"/>
    </row>
    <row r="47" spans="1:16">
      <c r="A47" s="136" t="s">
        <v>56</v>
      </c>
      <c r="B47" s="136">
        <f>'実質公債費比率（分子）の構造'!K$47</f>
        <v>1967</v>
      </c>
      <c r="C47" s="136"/>
      <c r="D47" s="136"/>
      <c r="E47" s="136">
        <f>'実質公債費比率（分子）の構造'!L$47</f>
        <v>2600</v>
      </c>
      <c r="F47" s="136"/>
      <c r="G47" s="136"/>
      <c r="H47" s="136">
        <f>'実質公債費比率（分子）の構造'!M$47</f>
        <v>3267</v>
      </c>
      <c r="I47" s="136"/>
      <c r="J47" s="136"/>
      <c r="K47" s="136">
        <f>'実質公債費比率（分子）の構造'!N$47</f>
        <v>4267</v>
      </c>
      <c r="L47" s="136"/>
      <c r="M47" s="136"/>
      <c r="N47" s="136">
        <f>'実質公債費比率（分子）の構造'!O$47</f>
        <v>4933</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35774</v>
      </c>
      <c r="C49" s="136"/>
      <c r="D49" s="136"/>
      <c r="E49" s="136">
        <f>'実質公債費比率（分子）の構造'!L$45</f>
        <v>36711</v>
      </c>
      <c r="F49" s="136"/>
      <c r="G49" s="136"/>
      <c r="H49" s="136">
        <f>'実質公債費比率（分子）の構造'!M$45</f>
        <v>37915</v>
      </c>
      <c r="I49" s="136"/>
      <c r="J49" s="136"/>
      <c r="K49" s="136">
        <f>'実質公債費比率（分子）の構造'!N$45</f>
        <v>36276</v>
      </c>
      <c r="L49" s="136"/>
      <c r="M49" s="136"/>
      <c r="N49" s="136">
        <f>'実質公債費比率（分子）の構造'!O$45</f>
        <v>36049</v>
      </c>
      <c r="O49" s="136"/>
      <c r="P49" s="136"/>
    </row>
    <row r="50" spans="1:16">
      <c r="A50" s="136" t="s">
        <v>59</v>
      </c>
      <c r="B50" s="136" t="e">
        <f>NA()</f>
        <v>#N/A</v>
      </c>
      <c r="C50" s="136">
        <f>IF(ISNUMBER('実質公債費比率（分子）の構造'!K$53),'実質公債費比率（分子）の構造'!K$53,NA())</f>
        <v>16691</v>
      </c>
      <c r="D50" s="136" t="e">
        <f>NA()</f>
        <v>#N/A</v>
      </c>
      <c r="E50" s="136" t="e">
        <f>NA()</f>
        <v>#N/A</v>
      </c>
      <c r="F50" s="136">
        <f>IF(ISNUMBER('実質公債費比率（分子）の構造'!L$53),'実質公債費比率（分子）の構造'!L$53,NA())</f>
        <v>17158</v>
      </c>
      <c r="G50" s="136" t="e">
        <f>NA()</f>
        <v>#N/A</v>
      </c>
      <c r="H50" s="136" t="e">
        <f>NA()</f>
        <v>#N/A</v>
      </c>
      <c r="I50" s="136">
        <f>IF(ISNUMBER('実質公債費比率（分子）の構造'!M$53),'実質公債費比率（分子）の構造'!M$53,NA())</f>
        <v>19982</v>
      </c>
      <c r="J50" s="136" t="e">
        <f>NA()</f>
        <v>#N/A</v>
      </c>
      <c r="K50" s="136" t="e">
        <f>NA()</f>
        <v>#N/A</v>
      </c>
      <c r="L50" s="136">
        <f>IF(ISNUMBER('実質公債費比率（分子）の構造'!N$53),'実質公債費比率（分子）の構造'!N$53,NA())</f>
        <v>17838</v>
      </c>
      <c r="M50" s="136" t="e">
        <f>NA()</f>
        <v>#N/A</v>
      </c>
      <c r="N50" s="136" t="e">
        <f>NA()</f>
        <v>#N/A</v>
      </c>
      <c r="O50" s="136">
        <f>IF(ISNUMBER('実質公債費比率（分子）の構造'!O$53),'実質公債費比率（分子）の構造'!O$53,NA())</f>
        <v>16900</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398008</v>
      </c>
      <c r="E56" s="135"/>
      <c r="F56" s="135"/>
      <c r="G56" s="135">
        <f>'将来負担比率（分子）の構造'!J$51</f>
        <v>419560</v>
      </c>
      <c r="H56" s="135"/>
      <c r="I56" s="135"/>
      <c r="J56" s="135">
        <f>'将来負担比率（分子）の構造'!K$51</f>
        <v>444646</v>
      </c>
      <c r="K56" s="135"/>
      <c r="L56" s="135"/>
      <c r="M56" s="135">
        <f>'将来負担比率（分子）の構造'!L$51</f>
        <v>464308</v>
      </c>
      <c r="N56" s="135"/>
      <c r="O56" s="135"/>
      <c r="P56" s="135">
        <f>'将来負担比率（分子）の構造'!M$51</f>
        <v>477747</v>
      </c>
    </row>
    <row r="57" spans="1:16">
      <c r="A57" s="135" t="s">
        <v>35</v>
      </c>
      <c r="B57" s="135"/>
      <c r="C57" s="135"/>
      <c r="D57" s="135">
        <f>'将来負担比率（分子）の構造'!I$50</f>
        <v>89546</v>
      </c>
      <c r="E57" s="135"/>
      <c r="F57" s="135"/>
      <c r="G57" s="135">
        <f>'将来負担比率（分子）の構造'!J$50</f>
        <v>91803</v>
      </c>
      <c r="H57" s="135"/>
      <c r="I57" s="135"/>
      <c r="J57" s="135">
        <f>'将来負担比率（分子）の構造'!K$50</f>
        <v>91721</v>
      </c>
      <c r="K57" s="135"/>
      <c r="L57" s="135"/>
      <c r="M57" s="135">
        <f>'将来負担比率（分子）の構造'!L$50</f>
        <v>91881</v>
      </c>
      <c r="N57" s="135"/>
      <c r="O57" s="135"/>
      <c r="P57" s="135">
        <f>'将来負担比率（分子）の構造'!M$50</f>
        <v>94178</v>
      </c>
    </row>
    <row r="58" spans="1:16">
      <c r="A58" s="135" t="s">
        <v>34</v>
      </c>
      <c r="B58" s="135"/>
      <c r="C58" s="135"/>
      <c r="D58" s="135">
        <f>'将来負担比率（分子）の構造'!I$49</f>
        <v>30076</v>
      </c>
      <c r="E58" s="135"/>
      <c r="F58" s="135"/>
      <c r="G58" s="135">
        <f>'将来負担比率（分子）の構造'!J$49</f>
        <v>29750</v>
      </c>
      <c r="H58" s="135"/>
      <c r="I58" s="135"/>
      <c r="J58" s="135">
        <f>'将来負担比率（分子）の構造'!K$49</f>
        <v>29731</v>
      </c>
      <c r="K58" s="135"/>
      <c r="L58" s="135"/>
      <c r="M58" s="135">
        <f>'将来負担比率（分子）の構造'!L$49</f>
        <v>30432</v>
      </c>
      <c r="N58" s="135"/>
      <c r="O58" s="135"/>
      <c r="P58" s="135">
        <f>'将来負担比率（分子）の構造'!M$49</f>
        <v>28675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457</v>
      </c>
      <c r="C61" s="135"/>
      <c r="D61" s="135"/>
      <c r="E61" s="135">
        <f>'将来負担比率（分子）の構造'!J$46</f>
        <v>418</v>
      </c>
      <c r="F61" s="135"/>
      <c r="G61" s="135"/>
      <c r="H61" s="135">
        <f>'将来負担比率（分子）の構造'!K$46</f>
        <v>381</v>
      </c>
      <c r="I61" s="135"/>
      <c r="J61" s="135"/>
      <c r="K61" s="135">
        <f>'将来負担比率（分子）の構造'!L$46</f>
        <v>344</v>
      </c>
      <c r="L61" s="135"/>
      <c r="M61" s="135"/>
      <c r="N61" s="135">
        <f>'将来負担比率（分子）の構造'!M$46</f>
        <v>299</v>
      </c>
      <c r="O61" s="135"/>
      <c r="P61" s="135"/>
    </row>
    <row r="62" spans="1:16">
      <c r="A62" s="135" t="s">
        <v>29</v>
      </c>
      <c r="B62" s="135">
        <f>'将来負担比率（分子）の構造'!I$45</f>
        <v>59918</v>
      </c>
      <c r="C62" s="135"/>
      <c r="D62" s="135"/>
      <c r="E62" s="135">
        <f>'将来負担比率（分子）の構造'!J$45</f>
        <v>57768</v>
      </c>
      <c r="F62" s="135"/>
      <c r="G62" s="135"/>
      <c r="H62" s="135">
        <f>'将来負担比率（分子）の構造'!K$45</f>
        <v>56073</v>
      </c>
      <c r="I62" s="135"/>
      <c r="J62" s="135"/>
      <c r="K62" s="135">
        <f>'将来負担比率（分子）の構造'!L$45</f>
        <v>52312</v>
      </c>
      <c r="L62" s="135"/>
      <c r="M62" s="135"/>
      <c r="N62" s="135">
        <f>'将来負担比率（分子）の構造'!M$45</f>
        <v>47221</v>
      </c>
      <c r="O62" s="135"/>
      <c r="P62" s="135"/>
    </row>
    <row r="63" spans="1:16">
      <c r="A63" s="135" t="s">
        <v>28</v>
      </c>
      <c r="B63" s="135">
        <f>'将来負担比率（分子）の構造'!I$44</f>
        <v>565</v>
      </c>
      <c r="C63" s="135"/>
      <c r="D63" s="135"/>
      <c r="E63" s="135">
        <f>'将来負担比率（分子）の構造'!J$44</f>
        <v>619</v>
      </c>
      <c r="F63" s="135"/>
      <c r="G63" s="135"/>
      <c r="H63" s="135">
        <f>'将来負担比率（分子）の構造'!K$44</f>
        <v>545</v>
      </c>
      <c r="I63" s="135"/>
      <c r="J63" s="135"/>
      <c r="K63" s="135">
        <f>'将来負担比率（分子）の構造'!L$44</f>
        <v>472</v>
      </c>
      <c r="L63" s="135"/>
      <c r="M63" s="135"/>
      <c r="N63" s="135">
        <f>'将来負担比率（分子）の構造'!M$44</f>
        <v>440</v>
      </c>
      <c r="O63" s="135"/>
      <c r="P63" s="135"/>
    </row>
    <row r="64" spans="1:16">
      <c r="A64" s="135" t="s">
        <v>27</v>
      </c>
      <c r="B64" s="135">
        <f>'将来負担比率（分子）の構造'!I$43</f>
        <v>213963</v>
      </c>
      <c r="C64" s="135"/>
      <c r="D64" s="135"/>
      <c r="E64" s="135">
        <f>'将来負担比率（分子）の構造'!J$43</f>
        <v>200290</v>
      </c>
      <c r="F64" s="135"/>
      <c r="G64" s="135"/>
      <c r="H64" s="135">
        <f>'将来負担比率（分子）の構造'!K$43</f>
        <v>195466</v>
      </c>
      <c r="I64" s="135"/>
      <c r="J64" s="135"/>
      <c r="K64" s="135">
        <f>'将来負担比率（分子）の構造'!L$43</f>
        <v>198284</v>
      </c>
      <c r="L64" s="135"/>
      <c r="M64" s="135"/>
      <c r="N64" s="135">
        <f>'将来負担比率（分子）の構造'!M$43</f>
        <v>202478</v>
      </c>
      <c r="O64" s="135"/>
      <c r="P64" s="135"/>
    </row>
    <row r="65" spans="1:16">
      <c r="A65" s="135" t="s">
        <v>26</v>
      </c>
      <c r="B65" s="135">
        <f>'将来負担比率（分子）の構造'!I$42</f>
        <v>20175</v>
      </c>
      <c r="C65" s="135"/>
      <c r="D65" s="135"/>
      <c r="E65" s="135">
        <f>'将来負担比率（分子）の構造'!J$42</f>
        <v>17285</v>
      </c>
      <c r="F65" s="135"/>
      <c r="G65" s="135"/>
      <c r="H65" s="135">
        <f>'将来負担比率（分子）の構造'!K$42</f>
        <v>15426</v>
      </c>
      <c r="I65" s="135"/>
      <c r="J65" s="135"/>
      <c r="K65" s="135">
        <f>'将来負担比率（分子）の構造'!L$42</f>
        <v>14097</v>
      </c>
      <c r="L65" s="135"/>
      <c r="M65" s="135"/>
      <c r="N65" s="135">
        <f>'将来負担比率（分子）の構造'!M$42</f>
        <v>13053</v>
      </c>
      <c r="O65" s="135"/>
      <c r="P65" s="135"/>
    </row>
    <row r="66" spans="1:16">
      <c r="A66" s="135" t="s">
        <v>25</v>
      </c>
      <c r="B66" s="135">
        <f>'将来負担比率（分子）の構造'!I$41</f>
        <v>410143</v>
      </c>
      <c r="C66" s="135"/>
      <c r="D66" s="135"/>
      <c r="E66" s="135">
        <f>'将来負担比率（分子）の構造'!J$41</f>
        <v>445359</v>
      </c>
      <c r="F66" s="135"/>
      <c r="G66" s="135"/>
      <c r="H66" s="135">
        <f>'将来負担比率（分子）の構造'!K$41</f>
        <v>478081</v>
      </c>
      <c r="I66" s="135"/>
      <c r="J66" s="135"/>
      <c r="K66" s="135">
        <f>'将来負担比率（分子）の構造'!L$41</f>
        <v>517134</v>
      </c>
      <c r="L66" s="135"/>
      <c r="M66" s="135"/>
      <c r="N66" s="135">
        <f>'将来負担比率（分子）の構造'!M$41</f>
        <v>552323</v>
      </c>
      <c r="O66" s="135"/>
      <c r="P66" s="135"/>
    </row>
    <row r="67" spans="1:16">
      <c r="A67" s="135" t="s">
        <v>63</v>
      </c>
      <c r="B67" s="135" t="e">
        <f>NA()</f>
        <v>#N/A</v>
      </c>
      <c r="C67" s="135">
        <f>IF(ISNUMBER('将来負担比率（分子）の構造'!I$52), IF('将来負担比率（分子）の構造'!I$52 &lt; 0, 0, '将来負担比率（分子）の構造'!I$52), NA())</f>
        <v>187592</v>
      </c>
      <c r="D67" s="135" t="e">
        <f>NA()</f>
        <v>#N/A</v>
      </c>
      <c r="E67" s="135" t="e">
        <f>NA()</f>
        <v>#N/A</v>
      </c>
      <c r="F67" s="135">
        <f>IF(ISNUMBER('将来負担比率（分子）の構造'!J$52), IF('将来負担比率（分子）の構造'!J$52 &lt; 0, 0, '将来負担比率（分子）の構造'!J$52), NA())</f>
        <v>180628</v>
      </c>
      <c r="G67" s="135" t="e">
        <f>NA()</f>
        <v>#N/A</v>
      </c>
      <c r="H67" s="135" t="e">
        <f>NA()</f>
        <v>#N/A</v>
      </c>
      <c r="I67" s="135">
        <f>IF(ISNUMBER('将来負担比率（分子）の構造'!K$52), IF('将来負担比率（分子）の構造'!K$52 &lt; 0, 0, '将来負担比率（分子）の構造'!K$52), NA())</f>
        <v>179875</v>
      </c>
      <c r="J67" s="135" t="e">
        <f>NA()</f>
        <v>#N/A</v>
      </c>
      <c r="K67" s="135" t="e">
        <f>NA()</f>
        <v>#N/A</v>
      </c>
      <c r="L67" s="135">
        <f>IF(ISNUMBER('将来負担比率（分子）の構造'!L$52), IF('将来負担比率（分子）の構造'!L$52 &lt; 0, 0, '将来負担比率（分子）の構造'!L$52), NA())</f>
        <v>196022</v>
      </c>
      <c r="M67" s="135" t="e">
        <f>NA()</f>
        <v>#N/A</v>
      </c>
      <c r="N67" s="135" t="e">
        <f>NA()</f>
        <v>#N/A</v>
      </c>
      <c r="O67" s="135">
        <f>IF(ISNUMBER('将来負担比率（分子）の構造'!M$52), IF('将来負担比率（分子）の構造'!M$52 &lt; 0, 0, '将来負担比率（分子）の構造'!M$52), NA())</f>
        <v>215214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120963607</v>
      </c>
      <c r="S5" s="639"/>
      <c r="T5" s="639"/>
      <c r="U5" s="639"/>
      <c r="V5" s="639"/>
      <c r="W5" s="639"/>
      <c r="X5" s="639"/>
      <c r="Y5" s="686"/>
      <c r="Z5" s="699">
        <v>32.299999999999997</v>
      </c>
      <c r="AA5" s="699"/>
      <c r="AB5" s="699"/>
      <c r="AC5" s="699"/>
      <c r="AD5" s="700">
        <v>113074155</v>
      </c>
      <c r="AE5" s="700"/>
      <c r="AF5" s="700"/>
      <c r="AG5" s="700"/>
      <c r="AH5" s="700"/>
      <c r="AI5" s="700"/>
      <c r="AJ5" s="700"/>
      <c r="AK5" s="700"/>
      <c r="AL5" s="687">
        <v>65.400000000000006</v>
      </c>
      <c r="AM5" s="656"/>
      <c r="AN5" s="656"/>
      <c r="AO5" s="688"/>
      <c r="AP5" s="675" t="s">
        <v>208</v>
      </c>
      <c r="AQ5" s="676"/>
      <c r="AR5" s="676"/>
      <c r="AS5" s="676"/>
      <c r="AT5" s="676"/>
      <c r="AU5" s="676"/>
      <c r="AV5" s="676"/>
      <c r="AW5" s="676"/>
      <c r="AX5" s="676"/>
      <c r="AY5" s="676"/>
      <c r="AZ5" s="676"/>
      <c r="BA5" s="676"/>
      <c r="BB5" s="676"/>
      <c r="BC5" s="676"/>
      <c r="BD5" s="676"/>
      <c r="BE5" s="676"/>
      <c r="BF5" s="677"/>
      <c r="BG5" s="588">
        <v>108610258</v>
      </c>
      <c r="BH5" s="589"/>
      <c r="BI5" s="589"/>
      <c r="BJ5" s="589"/>
      <c r="BK5" s="589"/>
      <c r="BL5" s="589"/>
      <c r="BM5" s="589"/>
      <c r="BN5" s="590"/>
      <c r="BO5" s="641">
        <v>89.8</v>
      </c>
      <c r="BP5" s="641"/>
      <c r="BQ5" s="641"/>
      <c r="BR5" s="641"/>
      <c r="BS5" s="642">
        <v>1671738</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3239945</v>
      </c>
      <c r="S6" s="589"/>
      <c r="T6" s="589"/>
      <c r="U6" s="589"/>
      <c r="V6" s="589"/>
      <c r="W6" s="589"/>
      <c r="X6" s="589"/>
      <c r="Y6" s="590"/>
      <c r="Z6" s="641">
        <v>0.9</v>
      </c>
      <c r="AA6" s="641"/>
      <c r="AB6" s="641"/>
      <c r="AC6" s="641"/>
      <c r="AD6" s="642">
        <v>3239945</v>
      </c>
      <c r="AE6" s="642"/>
      <c r="AF6" s="642"/>
      <c r="AG6" s="642"/>
      <c r="AH6" s="642"/>
      <c r="AI6" s="642"/>
      <c r="AJ6" s="642"/>
      <c r="AK6" s="642"/>
      <c r="AL6" s="611">
        <v>1.9</v>
      </c>
      <c r="AM6" s="643"/>
      <c r="AN6" s="643"/>
      <c r="AO6" s="644"/>
      <c r="AP6" s="585" t="s">
        <v>213</v>
      </c>
      <c r="AQ6" s="586"/>
      <c r="AR6" s="586"/>
      <c r="AS6" s="586"/>
      <c r="AT6" s="586"/>
      <c r="AU6" s="586"/>
      <c r="AV6" s="586"/>
      <c r="AW6" s="586"/>
      <c r="AX6" s="586"/>
      <c r="AY6" s="586"/>
      <c r="AZ6" s="586"/>
      <c r="BA6" s="586"/>
      <c r="BB6" s="586"/>
      <c r="BC6" s="586"/>
      <c r="BD6" s="586"/>
      <c r="BE6" s="586"/>
      <c r="BF6" s="587"/>
      <c r="BG6" s="588">
        <v>108610258</v>
      </c>
      <c r="BH6" s="589"/>
      <c r="BI6" s="589"/>
      <c r="BJ6" s="589"/>
      <c r="BK6" s="589"/>
      <c r="BL6" s="589"/>
      <c r="BM6" s="589"/>
      <c r="BN6" s="590"/>
      <c r="BO6" s="641">
        <v>89.8</v>
      </c>
      <c r="BP6" s="641"/>
      <c r="BQ6" s="641"/>
      <c r="BR6" s="641"/>
      <c r="BS6" s="642">
        <v>1671738</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1113790</v>
      </c>
      <c r="CS6" s="589"/>
      <c r="CT6" s="589"/>
      <c r="CU6" s="589"/>
      <c r="CV6" s="589"/>
      <c r="CW6" s="589"/>
      <c r="CX6" s="589"/>
      <c r="CY6" s="590"/>
      <c r="CZ6" s="641">
        <v>0.3</v>
      </c>
      <c r="DA6" s="641"/>
      <c r="DB6" s="641"/>
      <c r="DC6" s="641"/>
      <c r="DD6" s="594" t="s">
        <v>215</v>
      </c>
      <c r="DE6" s="589"/>
      <c r="DF6" s="589"/>
      <c r="DG6" s="589"/>
      <c r="DH6" s="589"/>
      <c r="DI6" s="589"/>
      <c r="DJ6" s="589"/>
      <c r="DK6" s="589"/>
      <c r="DL6" s="589"/>
      <c r="DM6" s="589"/>
      <c r="DN6" s="589"/>
      <c r="DO6" s="589"/>
      <c r="DP6" s="590"/>
      <c r="DQ6" s="594">
        <v>1113627</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203328</v>
      </c>
      <c r="S7" s="589"/>
      <c r="T7" s="589"/>
      <c r="U7" s="589"/>
      <c r="V7" s="589"/>
      <c r="W7" s="589"/>
      <c r="X7" s="589"/>
      <c r="Y7" s="590"/>
      <c r="Z7" s="641">
        <v>0.1</v>
      </c>
      <c r="AA7" s="641"/>
      <c r="AB7" s="641"/>
      <c r="AC7" s="641"/>
      <c r="AD7" s="642">
        <v>203328</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52597097</v>
      </c>
      <c r="BH7" s="589"/>
      <c r="BI7" s="589"/>
      <c r="BJ7" s="589"/>
      <c r="BK7" s="589"/>
      <c r="BL7" s="589"/>
      <c r="BM7" s="589"/>
      <c r="BN7" s="590"/>
      <c r="BO7" s="641">
        <v>43.5</v>
      </c>
      <c r="BP7" s="641"/>
      <c r="BQ7" s="641"/>
      <c r="BR7" s="641"/>
      <c r="BS7" s="642">
        <v>1671738</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27363865</v>
      </c>
      <c r="CS7" s="589"/>
      <c r="CT7" s="589"/>
      <c r="CU7" s="589"/>
      <c r="CV7" s="589"/>
      <c r="CW7" s="589"/>
      <c r="CX7" s="589"/>
      <c r="CY7" s="590"/>
      <c r="CZ7" s="641">
        <v>7.4</v>
      </c>
      <c r="DA7" s="641"/>
      <c r="DB7" s="641"/>
      <c r="DC7" s="641"/>
      <c r="DD7" s="594">
        <v>2852641</v>
      </c>
      <c r="DE7" s="589"/>
      <c r="DF7" s="589"/>
      <c r="DG7" s="589"/>
      <c r="DH7" s="589"/>
      <c r="DI7" s="589"/>
      <c r="DJ7" s="589"/>
      <c r="DK7" s="589"/>
      <c r="DL7" s="589"/>
      <c r="DM7" s="589"/>
      <c r="DN7" s="589"/>
      <c r="DO7" s="589"/>
      <c r="DP7" s="590"/>
      <c r="DQ7" s="594">
        <v>20773208</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699489</v>
      </c>
      <c r="S8" s="589"/>
      <c r="T8" s="589"/>
      <c r="U8" s="589"/>
      <c r="V8" s="589"/>
      <c r="W8" s="589"/>
      <c r="X8" s="589"/>
      <c r="Y8" s="590"/>
      <c r="Z8" s="641">
        <v>0.2</v>
      </c>
      <c r="AA8" s="641"/>
      <c r="AB8" s="641"/>
      <c r="AC8" s="641"/>
      <c r="AD8" s="642">
        <v>699489</v>
      </c>
      <c r="AE8" s="642"/>
      <c r="AF8" s="642"/>
      <c r="AG8" s="642"/>
      <c r="AH8" s="642"/>
      <c r="AI8" s="642"/>
      <c r="AJ8" s="642"/>
      <c r="AK8" s="642"/>
      <c r="AL8" s="611">
        <v>0.4</v>
      </c>
      <c r="AM8" s="643"/>
      <c r="AN8" s="643"/>
      <c r="AO8" s="644"/>
      <c r="AP8" s="585" t="s">
        <v>220</v>
      </c>
      <c r="AQ8" s="586"/>
      <c r="AR8" s="586"/>
      <c r="AS8" s="586"/>
      <c r="AT8" s="586"/>
      <c r="AU8" s="586"/>
      <c r="AV8" s="586"/>
      <c r="AW8" s="586"/>
      <c r="AX8" s="586"/>
      <c r="AY8" s="586"/>
      <c r="AZ8" s="586"/>
      <c r="BA8" s="586"/>
      <c r="BB8" s="586"/>
      <c r="BC8" s="586"/>
      <c r="BD8" s="586"/>
      <c r="BE8" s="586"/>
      <c r="BF8" s="587"/>
      <c r="BG8" s="588">
        <v>1344738</v>
      </c>
      <c r="BH8" s="589"/>
      <c r="BI8" s="589"/>
      <c r="BJ8" s="589"/>
      <c r="BK8" s="589"/>
      <c r="BL8" s="589"/>
      <c r="BM8" s="589"/>
      <c r="BN8" s="590"/>
      <c r="BO8" s="641">
        <v>1.1000000000000001</v>
      </c>
      <c r="BP8" s="641"/>
      <c r="BQ8" s="641"/>
      <c r="BR8" s="641"/>
      <c r="BS8" s="594" t="s">
        <v>112</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114961205</v>
      </c>
      <c r="CS8" s="589"/>
      <c r="CT8" s="589"/>
      <c r="CU8" s="589"/>
      <c r="CV8" s="589"/>
      <c r="CW8" s="589"/>
      <c r="CX8" s="589"/>
      <c r="CY8" s="590"/>
      <c r="CZ8" s="641">
        <v>30.9</v>
      </c>
      <c r="DA8" s="641"/>
      <c r="DB8" s="641"/>
      <c r="DC8" s="641"/>
      <c r="DD8" s="594">
        <v>5480999</v>
      </c>
      <c r="DE8" s="589"/>
      <c r="DF8" s="589"/>
      <c r="DG8" s="589"/>
      <c r="DH8" s="589"/>
      <c r="DI8" s="589"/>
      <c r="DJ8" s="589"/>
      <c r="DK8" s="589"/>
      <c r="DL8" s="589"/>
      <c r="DM8" s="589"/>
      <c r="DN8" s="589"/>
      <c r="DO8" s="589"/>
      <c r="DP8" s="590"/>
      <c r="DQ8" s="594">
        <v>59796590</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371819</v>
      </c>
      <c r="S9" s="589"/>
      <c r="T9" s="589"/>
      <c r="U9" s="589"/>
      <c r="V9" s="589"/>
      <c r="W9" s="589"/>
      <c r="X9" s="589"/>
      <c r="Y9" s="590"/>
      <c r="Z9" s="641">
        <v>0.1</v>
      </c>
      <c r="AA9" s="641"/>
      <c r="AB9" s="641"/>
      <c r="AC9" s="641"/>
      <c r="AD9" s="642">
        <v>371819</v>
      </c>
      <c r="AE9" s="642"/>
      <c r="AF9" s="642"/>
      <c r="AG9" s="642"/>
      <c r="AH9" s="642"/>
      <c r="AI9" s="642"/>
      <c r="AJ9" s="642"/>
      <c r="AK9" s="642"/>
      <c r="AL9" s="611">
        <v>0.2</v>
      </c>
      <c r="AM9" s="643"/>
      <c r="AN9" s="643"/>
      <c r="AO9" s="644"/>
      <c r="AP9" s="585" t="s">
        <v>223</v>
      </c>
      <c r="AQ9" s="586"/>
      <c r="AR9" s="586"/>
      <c r="AS9" s="586"/>
      <c r="AT9" s="586"/>
      <c r="AU9" s="586"/>
      <c r="AV9" s="586"/>
      <c r="AW9" s="586"/>
      <c r="AX9" s="586"/>
      <c r="AY9" s="586"/>
      <c r="AZ9" s="586"/>
      <c r="BA9" s="586"/>
      <c r="BB9" s="586"/>
      <c r="BC9" s="586"/>
      <c r="BD9" s="586"/>
      <c r="BE9" s="586"/>
      <c r="BF9" s="587"/>
      <c r="BG9" s="588">
        <v>38264625</v>
      </c>
      <c r="BH9" s="589"/>
      <c r="BI9" s="589"/>
      <c r="BJ9" s="589"/>
      <c r="BK9" s="589"/>
      <c r="BL9" s="589"/>
      <c r="BM9" s="589"/>
      <c r="BN9" s="590"/>
      <c r="BO9" s="641">
        <v>31.6</v>
      </c>
      <c r="BP9" s="641"/>
      <c r="BQ9" s="641"/>
      <c r="BR9" s="641"/>
      <c r="BS9" s="594" t="s">
        <v>112</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29057175</v>
      </c>
      <c r="CS9" s="589"/>
      <c r="CT9" s="589"/>
      <c r="CU9" s="589"/>
      <c r="CV9" s="589"/>
      <c r="CW9" s="589"/>
      <c r="CX9" s="589"/>
      <c r="CY9" s="590"/>
      <c r="CZ9" s="641">
        <v>7.8</v>
      </c>
      <c r="DA9" s="641"/>
      <c r="DB9" s="641"/>
      <c r="DC9" s="641"/>
      <c r="DD9" s="594">
        <v>3449976</v>
      </c>
      <c r="DE9" s="589"/>
      <c r="DF9" s="589"/>
      <c r="DG9" s="589"/>
      <c r="DH9" s="589"/>
      <c r="DI9" s="589"/>
      <c r="DJ9" s="589"/>
      <c r="DK9" s="589"/>
      <c r="DL9" s="589"/>
      <c r="DM9" s="589"/>
      <c r="DN9" s="589"/>
      <c r="DO9" s="589"/>
      <c r="DP9" s="590"/>
      <c r="DQ9" s="594">
        <v>22528057</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9559448</v>
      </c>
      <c r="S10" s="589"/>
      <c r="T10" s="589"/>
      <c r="U10" s="589"/>
      <c r="V10" s="589"/>
      <c r="W10" s="589"/>
      <c r="X10" s="589"/>
      <c r="Y10" s="590"/>
      <c r="Z10" s="641">
        <v>2.5</v>
      </c>
      <c r="AA10" s="641"/>
      <c r="AB10" s="641"/>
      <c r="AC10" s="641"/>
      <c r="AD10" s="642">
        <v>9559448</v>
      </c>
      <c r="AE10" s="642"/>
      <c r="AF10" s="642"/>
      <c r="AG10" s="642"/>
      <c r="AH10" s="642"/>
      <c r="AI10" s="642"/>
      <c r="AJ10" s="642"/>
      <c r="AK10" s="642"/>
      <c r="AL10" s="611">
        <v>5.5</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2661837</v>
      </c>
      <c r="BH10" s="589"/>
      <c r="BI10" s="589"/>
      <c r="BJ10" s="589"/>
      <c r="BK10" s="589"/>
      <c r="BL10" s="589"/>
      <c r="BM10" s="589"/>
      <c r="BN10" s="590"/>
      <c r="BO10" s="641">
        <v>2.2000000000000002</v>
      </c>
      <c r="BP10" s="641"/>
      <c r="BQ10" s="641"/>
      <c r="BR10" s="641"/>
      <c r="BS10" s="594" t="s">
        <v>112</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1654058</v>
      </c>
      <c r="CS10" s="589"/>
      <c r="CT10" s="589"/>
      <c r="CU10" s="589"/>
      <c r="CV10" s="589"/>
      <c r="CW10" s="589"/>
      <c r="CX10" s="589"/>
      <c r="CY10" s="590"/>
      <c r="CZ10" s="641">
        <v>0.4</v>
      </c>
      <c r="DA10" s="641"/>
      <c r="DB10" s="641"/>
      <c r="DC10" s="641"/>
      <c r="DD10" s="594" t="s">
        <v>112</v>
      </c>
      <c r="DE10" s="589"/>
      <c r="DF10" s="589"/>
      <c r="DG10" s="589"/>
      <c r="DH10" s="589"/>
      <c r="DI10" s="589"/>
      <c r="DJ10" s="589"/>
      <c r="DK10" s="589"/>
      <c r="DL10" s="589"/>
      <c r="DM10" s="589"/>
      <c r="DN10" s="589"/>
      <c r="DO10" s="589"/>
      <c r="DP10" s="590"/>
      <c r="DQ10" s="594">
        <v>618100</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23470</v>
      </c>
      <c r="S11" s="589"/>
      <c r="T11" s="589"/>
      <c r="U11" s="589"/>
      <c r="V11" s="589"/>
      <c r="W11" s="589"/>
      <c r="X11" s="589"/>
      <c r="Y11" s="590"/>
      <c r="Z11" s="641">
        <v>0</v>
      </c>
      <c r="AA11" s="641"/>
      <c r="AB11" s="641"/>
      <c r="AC11" s="641"/>
      <c r="AD11" s="642">
        <v>23470</v>
      </c>
      <c r="AE11" s="642"/>
      <c r="AF11" s="642"/>
      <c r="AG11" s="642"/>
      <c r="AH11" s="642"/>
      <c r="AI11" s="642"/>
      <c r="AJ11" s="642"/>
      <c r="AK11" s="642"/>
      <c r="AL11" s="611">
        <v>0</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10325897</v>
      </c>
      <c r="BH11" s="589"/>
      <c r="BI11" s="589"/>
      <c r="BJ11" s="589"/>
      <c r="BK11" s="589"/>
      <c r="BL11" s="589"/>
      <c r="BM11" s="589"/>
      <c r="BN11" s="590"/>
      <c r="BO11" s="641">
        <v>8.5</v>
      </c>
      <c r="BP11" s="641"/>
      <c r="BQ11" s="641"/>
      <c r="BR11" s="641"/>
      <c r="BS11" s="594">
        <v>1671738</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9853751</v>
      </c>
      <c r="CS11" s="589"/>
      <c r="CT11" s="589"/>
      <c r="CU11" s="589"/>
      <c r="CV11" s="589"/>
      <c r="CW11" s="589"/>
      <c r="CX11" s="589"/>
      <c r="CY11" s="590"/>
      <c r="CZ11" s="641">
        <v>2.6</v>
      </c>
      <c r="DA11" s="641"/>
      <c r="DB11" s="641"/>
      <c r="DC11" s="641"/>
      <c r="DD11" s="594">
        <v>4581034</v>
      </c>
      <c r="DE11" s="589"/>
      <c r="DF11" s="589"/>
      <c r="DG11" s="589"/>
      <c r="DH11" s="589"/>
      <c r="DI11" s="589"/>
      <c r="DJ11" s="589"/>
      <c r="DK11" s="589"/>
      <c r="DL11" s="589"/>
      <c r="DM11" s="589"/>
      <c r="DN11" s="589"/>
      <c r="DO11" s="589"/>
      <c r="DP11" s="590"/>
      <c r="DQ11" s="594">
        <v>4772928</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48550102</v>
      </c>
      <c r="BH12" s="589"/>
      <c r="BI12" s="589"/>
      <c r="BJ12" s="589"/>
      <c r="BK12" s="589"/>
      <c r="BL12" s="589"/>
      <c r="BM12" s="589"/>
      <c r="BN12" s="590"/>
      <c r="BO12" s="641">
        <v>40.1</v>
      </c>
      <c r="BP12" s="641"/>
      <c r="BQ12" s="641"/>
      <c r="BR12" s="641"/>
      <c r="BS12" s="594" t="s">
        <v>112</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17604272</v>
      </c>
      <c r="CS12" s="589"/>
      <c r="CT12" s="589"/>
      <c r="CU12" s="589"/>
      <c r="CV12" s="589"/>
      <c r="CW12" s="589"/>
      <c r="CX12" s="589"/>
      <c r="CY12" s="590"/>
      <c r="CZ12" s="641">
        <v>4.7</v>
      </c>
      <c r="DA12" s="641"/>
      <c r="DB12" s="641"/>
      <c r="DC12" s="641"/>
      <c r="DD12" s="594">
        <v>1408769</v>
      </c>
      <c r="DE12" s="589"/>
      <c r="DF12" s="589"/>
      <c r="DG12" s="589"/>
      <c r="DH12" s="589"/>
      <c r="DI12" s="589"/>
      <c r="DJ12" s="589"/>
      <c r="DK12" s="589"/>
      <c r="DL12" s="589"/>
      <c r="DM12" s="589"/>
      <c r="DN12" s="589"/>
      <c r="DO12" s="589"/>
      <c r="DP12" s="590"/>
      <c r="DQ12" s="594">
        <v>3696561</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417674</v>
      </c>
      <c r="S13" s="589"/>
      <c r="T13" s="589"/>
      <c r="U13" s="589"/>
      <c r="V13" s="589"/>
      <c r="W13" s="589"/>
      <c r="X13" s="589"/>
      <c r="Y13" s="590"/>
      <c r="Z13" s="641">
        <v>0.1</v>
      </c>
      <c r="AA13" s="641"/>
      <c r="AB13" s="641"/>
      <c r="AC13" s="641"/>
      <c r="AD13" s="642">
        <v>417674</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48316385</v>
      </c>
      <c r="BH13" s="589"/>
      <c r="BI13" s="589"/>
      <c r="BJ13" s="589"/>
      <c r="BK13" s="589"/>
      <c r="BL13" s="589"/>
      <c r="BM13" s="589"/>
      <c r="BN13" s="590"/>
      <c r="BO13" s="641">
        <v>39.9</v>
      </c>
      <c r="BP13" s="641"/>
      <c r="BQ13" s="641"/>
      <c r="BR13" s="641"/>
      <c r="BS13" s="594" t="s">
        <v>112</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76743332</v>
      </c>
      <c r="CS13" s="589"/>
      <c r="CT13" s="589"/>
      <c r="CU13" s="589"/>
      <c r="CV13" s="589"/>
      <c r="CW13" s="589"/>
      <c r="CX13" s="589"/>
      <c r="CY13" s="590"/>
      <c r="CZ13" s="641">
        <v>20.6</v>
      </c>
      <c r="DA13" s="641"/>
      <c r="DB13" s="641"/>
      <c r="DC13" s="641"/>
      <c r="DD13" s="594">
        <v>35399315</v>
      </c>
      <c r="DE13" s="589"/>
      <c r="DF13" s="589"/>
      <c r="DG13" s="589"/>
      <c r="DH13" s="589"/>
      <c r="DI13" s="589"/>
      <c r="DJ13" s="589"/>
      <c r="DK13" s="589"/>
      <c r="DL13" s="589"/>
      <c r="DM13" s="589"/>
      <c r="DN13" s="589"/>
      <c r="DO13" s="589"/>
      <c r="DP13" s="590"/>
      <c r="DQ13" s="594">
        <v>33272444</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v>5364562</v>
      </c>
      <c r="S14" s="589"/>
      <c r="T14" s="589"/>
      <c r="U14" s="589"/>
      <c r="V14" s="589"/>
      <c r="W14" s="589"/>
      <c r="X14" s="589"/>
      <c r="Y14" s="590"/>
      <c r="Z14" s="641">
        <v>1.4</v>
      </c>
      <c r="AA14" s="641"/>
      <c r="AB14" s="641"/>
      <c r="AC14" s="641"/>
      <c r="AD14" s="642">
        <v>5364562</v>
      </c>
      <c r="AE14" s="642"/>
      <c r="AF14" s="642"/>
      <c r="AG14" s="642"/>
      <c r="AH14" s="642"/>
      <c r="AI14" s="642"/>
      <c r="AJ14" s="642"/>
      <c r="AK14" s="642"/>
      <c r="AL14" s="611">
        <v>3.1</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1504347</v>
      </c>
      <c r="BH14" s="589"/>
      <c r="BI14" s="589"/>
      <c r="BJ14" s="589"/>
      <c r="BK14" s="589"/>
      <c r="BL14" s="589"/>
      <c r="BM14" s="589"/>
      <c r="BN14" s="590"/>
      <c r="BO14" s="641">
        <v>1.2</v>
      </c>
      <c r="BP14" s="641"/>
      <c r="BQ14" s="641"/>
      <c r="BR14" s="641"/>
      <c r="BS14" s="594" t="s">
        <v>112</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14046606</v>
      </c>
      <c r="CS14" s="589"/>
      <c r="CT14" s="589"/>
      <c r="CU14" s="589"/>
      <c r="CV14" s="589"/>
      <c r="CW14" s="589"/>
      <c r="CX14" s="589"/>
      <c r="CY14" s="590"/>
      <c r="CZ14" s="641">
        <v>3.8</v>
      </c>
      <c r="DA14" s="641"/>
      <c r="DB14" s="641"/>
      <c r="DC14" s="641"/>
      <c r="DD14" s="594">
        <v>4984543</v>
      </c>
      <c r="DE14" s="589"/>
      <c r="DF14" s="589"/>
      <c r="DG14" s="589"/>
      <c r="DH14" s="589"/>
      <c r="DI14" s="589"/>
      <c r="DJ14" s="589"/>
      <c r="DK14" s="589"/>
      <c r="DL14" s="589"/>
      <c r="DM14" s="589"/>
      <c r="DN14" s="589"/>
      <c r="DO14" s="589"/>
      <c r="DP14" s="590"/>
      <c r="DQ14" s="594">
        <v>11293771</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433365</v>
      </c>
      <c r="S15" s="589"/>
      <c r="T15" s="589"/>
      <c r="U15" s="589"/>
      <c r="V15" s="589"/>
      <c r="W15" s="589"/>
      <c r="X15" s="589"/>
      <c r="Y15" s="590"/>
      <c r="Z15" s="641">
        <v>0.1</v>
      </c>
      <c r="AA15" s="641"/>
      <c r="AB15" s="641"/>
      <c r="AC15" s="641"/>
      <c r="AD15" s="642">
        <v>433365</v>
      </c>
      <c r="AE15" s="642"/>
      <c r="AF15" s="642"/>
      <c r="AG15" s="642"/>
      <c r="AH15" s="642"/>
      <c r="AI15" s="642"/>
      <c r="AJ15" s="642"/>
      <c r="AK15" s="642"/>
      <c r="AL15" s="611">
        <v>0.3</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5799555</v>
      </c>
      <c r="BH15" s="589"/>
      <c r="BI15" s="589"/>
      <c r="BJ15" s="589"/>
      <c r="BK15" s="589"/>
      <c r="BL15" s="589"/>
      <c r="BM15" s="589"/>
      <c r="BN15" s="590"/>
      <c r="BO15" s="641">
        <v>4.8</v>
      </c>
      <c r="BP15" s="641"/>
      <c r="BQ15" s="641"/>
      <c r="BR15" s="641"/>
      <c r="BS15" s="594" t="s">
        <v>112</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38872218</v>
      </c>
      <c r="CS15" s="589"/>
      <c r="CT15" s="589"/>
      <c r="CU15" s="589"/>
      <c r="CV15" s="589"/>
      <c r="CW15" s="589"/>
      <c r="CX15" s="589"/>
      <c r="CY15" s="590"/>
      <c r="CZ15" s="641">
        <v>10.4</v>
      </c>
      <c r="DA15" s="641"/>
      <c r="DB15" s="641"/>
      <c r="DC15" s="641"/>
      <c r="DD15" s="594">
        <v>13185696</v>
      </c>
      <c r="DE15" s="589"/>
      <c r="DF15" s="589"/>
      <c r="DG15" s="589"/>
      <c r="DH15" s="589"/>
      <c r="DI15" s="589"/>
      <c r="DJ15" s="589"/>
      <c r="DK15" s="589"/>
      <c r="DL15" s="589"/>
      <c r="DM15" s="589"/>
      <c r="DN15" s="589"/>
      <c r="DO15" s="589"/>
      <c r="DP15" s="590"/>
      <c r="DQ15" s="594">
        <v>25867708</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41111713</v>
      </c>
      <c r="S16" s="589"/>
      <c r="T16" s="589"/>
      <c r="U16" s="589"/>
      <c r="V16" s="589"/>
      <c r="W16" s="589"/>
      <c r="X16" s="589"/>
      <c r="Y16" s="590"/>
      <c r="Z16" s="641">
        <v>11</v>
      </c>
      <c r="AA16" s="641"/>
      <c r="AB16" s="641"/>
      <c r="AC16" s="641"/>
      <c r="AD16" s="642">
        <v>37723492</v>
      </c>
      <c r="AE16" s="642"/>
      <c r="AF16" s="642"/>
      <c r="AG16" s="642"/>
      <c r="AH16" s="642"/>
      <c r="AI16" s="642"/>
      <c r="AJ16" s="642"/>
      <c r="AK16" s="642"/>
      <c r="AL16" s="611">
        <v>21.8</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v>157959</v>
      </c>
      <c r="BH16" s="589"/>
      <c r="BI16" s="589"/>
      <c r="BJ16" s="589"/>
      <c r="BK16" s="589"/>
      <c r="BL16" s="589"/>
      <c r="BM16" s="589"/>
      <c r="BN16" s="590"/>
      <c r="BO16" s="641">
        <v>0.1</v>
      </c>
      <c r="BP16" s="641"/>
      <c r="BQ16" s="641"/>
      <c r="BR16" s="641"/>
      <c r="BS16" s="594" t="s">
        <v>112</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98461</v>
      </c>
      <c r="CS16" s="589"/>
      <c r="CT16" s="589"/>
      <c r="CU16" s="589"/>
      <c r="CV16" s="589"/>
      <c r="CW16" s="589"/>
      <c r="CX16" s="589"/>
      <c r="CY16" s="590"/>
      <c r="CZ16" s="641">
        <v>0</v>
      </c>
      <c r="DA16" s="641"/>
      <c r="DB16" s="641"/>
      <c r="DC16" s="641"/>
      <c r="DD16" s="594" t="s">
        <v>112</v>
      </c>
      <c r="DE16" s="589"/>
      <c r="DF16" s="589"/>
      <c r="DG16" s="589"/>
      <c r="DH16" s="589"/>
      <c r="DI16" s="589"/>
      <c r="DJ16" s="589"/>
      <c r="DK16" s="589"/>
      <c r="DL16" s="589"/>
      <c r="DM16" s="589"/>
      <c r="DN16" s="589"/>
      <c r="DO16" s="589"/>
      <c r="DP16" s="590"/>
      <c r="DQ16" s="594">
        <v>1435</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37723492</v>
      </c>
      <c r="S17" s="589"/>
      <c r="T17" s="589"/>
      <c r="U17" s="589"/>
      <c r="V17" s="589"/>
      <c r="W17" s="589"/>
      <c r="X17" s="589"/>
      <c r="Y17" s="590"/>
      <c r="Z17" s="641">
        <v>10.1</v>
      </c>
      <c r="AA17" s="641"/>
      <c r="AB17" s="641"/>
      <c r="AC17" s="641"/>
      <c r="AD17" s="642">
        <v>37723492</v>
      </c>
      <c r="AE17" s="642"/>
      <c r="AF17" s="642"/>
      <c r="AG17" s="642"/>
      <c r="AH17" s="642"/>
      <c r="AI17" s="642"/>
      <c r="AJ17" s="642"/>
      <c r="AK17" s="642"/>
      <c r="AL17" s="611">
        <v>21.8</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v>1198</v>
      </c>
      <c r="BH17" s="589"/>
      <c r="BI17" s="589"/>
      <c r="BJ17" s="589"/>
      <c r="BK17" s="589"/>
      <c r="BL17" s="589"/>
      <c r="BM17" s="589"/>
      <c r="BN17" s="590"/>
      <c r="BO17" s="641">
        <v>0</v>
      </c>
      <c r="BP17" s="641"/>
      <c r="BQ17" s="641"/>
      <c r="BR17" s="641"/>
      <c r="BS17" s="594" t="s">
        <v>112</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40684552</v>
      </c>
      <c r="CS17" s="589"/>
      <c r="CT17" s="589"/>
      <c r="CU17" s="589"/>
      <c r="CV17" s="589"/>
      <c r="CW17" s="589"/>
      <c r="CX17" s="589"/>
      <c r="CY17" s="590"/>
      <c r="CZ17" s="641">
        <v>10.9</v>
      </c>
      <c r="DA17" s="641"/>
      <c r="DB17" s="641"/>
      <c r="DC17" s="641"/>
      <c r="DD17" s="594" t="s">
        <v>112</v>
      </c>
      <c r="DE17" s="589"/>
      <c r="DF17" s="589"/>
      <c r="DG17" s="589"/>
      <c r="DH17" s="589"/>
      <c r="DI17" s="589"/>
      <c r="DJ17" s="589"/>
      <c r="DK17" s="589"/>
      <c r="DL17" s="589"/>
      <c r="DM17" s="589"/>
      <c r="DN17" s="589"/>
      <c r="DO17" s="589"/>
      <c r="DP17" s="590"/>
      <c r="DQ17" s="594">
        <v>39867227</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3388221</v>
      </c>
      <c r="S18" s="589"/>
      <c r="T18" s="589"/>
      <c r="U18" s="589"/>
      <c r="V18" s="589"/>
      <c r="W18" s="589"/>
      <c r="X18" s="589"/>
      <c r="Y18" s="590"/>
      <c r="Z18" s="641">
        <v>0.9</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12353349</v>
      </c>
      <c r="BH19" s="589"/>
      <c r="BI19" s="589"/>
      <c r="BJ19" s="589"/>
      <c r="BK19" s="589"/>
      <c r="BL19" s="589"/>
      <c r="BM19" s="589"/>
      <c r="BN19" s="590"/>
      <c r="BO19" s="641">
        <v>10.199999999999999</v>
      </c>
      <c r="BP19" s="641"/>
      <c r="BQ19" s="641"/>
      <c r="BR19" s="641"/>
      <c r="BS19" s="594" t="s">
        <v>112</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182388420</v>
      </c>
      <c r="S20" s="589"/>
      <c r="T20" s="589"/>
      <c r="U20" s="589"/>
      <c r="V20" s="589"/>
      <c r="W20" s="589"/>
      <c r="X20" s="589"/>
      <c r="Y20" s="590"/>
      <c r="Z20" s="641">
        <v>48.6</v>
      </c>
      <c r="AA20" s="641"/>
      <c r="AB20" s="641"/>
      <c r="AC20" s="641"/>
      <c r="AD20" s="642">
        <v>171110747</v>
      </c>
      <c r="AE20" s="642"/>
      <c r="AF20" s="642"/>
      <c r="AG20" s="642"/>
      <c r="AH20" s="642"/>
      <c r="AI20" s="642"/>
      <c r="AJ20" s="642"/>
      <c r="AK20" s="642"/>
      <c r="AL20" s="611">
        <v>99</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12353349</v>
      </c>
      <c r="BH20" s="589"/>
      <c r="BI20" s="589"/>
      <c r="BJ20" s="589"/>
      <c r="BK20" s="589"/>
      <c r="BL20" s="589"/>
      <c r="BM20" s="589"/>
      <c r="BN20" s="590"/>
      <c r="BO20" s="641">
        <v>10.199999999999999</v>
      </c>
      <c r="BP20" s="641"/>
      <c r="BQ20" s="641"/>
      <c r="BR20" s="641"/>
      <c r="BS20" s="594" t="s">
        <v>112</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372053285</v>
      </c>
      <c r="CS20" s="589"/>
      <c r="CT20" s="589"/>
      <c r="CU20" s="589"/>
      <c r="CV20" s="589"/>
      <c r="CW20" s="589"/>
      <c r="CX20" s="589"/>
      <c r="CY20" s="590"/>
      <c r="CZ20" s="641">
        <v>100</v>
      </c>
      <c r="DA20" s="641"/>
      <c r="DB20" s="641"/>
      <c r="DC20" s="641"/>
      <c r="DD20" s="594">
        <v>71342973</v>
      </c>
      <c r="DE20" s="589"/>
      <c r="DF20" s="589"/>
      <c r="DG20" s="589"/>
      <c r="DH20" s="589"/>
      <c r="DI20" s="589"/>
      <c r="DJ20" s="589"/>
      <c r="DK20" s="589"/>
      <c r="DL20" s="589"/>
      <c r="DM20" s="589"/>
      <c r="DN20" s="589"/>
      <c r="DO20" s="589"/>
      <c r="DP20" s="590"/>
      <c r="DQ20" s="594">
        <v>223601656</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284951</v>
      </c>
      <c r="S21" s="589"/>
      <c r="T21" s="589"/>
      <c r="U21" s="589"/>
      <c r="V21" s="589"/>
      <c r="W21" s="589"/>
      <c r="X21" s="589"/>
      <c r="Y21" s="590"/>
      <c r="Z21" s="641">
        <v>0.1</v>
      </c>
      <c r="AA21" s="641"/>
      <c r="AB21" s="641"/>
      <c r="AC21" s="641"/>
      <c r="AD21" s="642">
        <v>284951</v>
      </c>
      <c r="AE21" s="642"/>
      <c r="AF21" s="642"/>
      <c r="AG21" s="642"/>
      <c r="AH21" s="642"/>
      <c r="AI21" s="642"/>
      <c r="AJ21" s="642"/>
      <c r="AK21" s="642"/>
      <c r="AL21" s="611">
        <v>0.2</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24644</v>
      </c>
      <c r="BH21" s="589"/>
      <c r="BI21" s="589"/>
      <c r="BJ21" s="589"/>
      <c r="BK21" s="589"/>
      <c r="BL21" s="589"/>
      <c r="BM21" s="589"/>
      <c r="BN21" s="590"/>
      <c r="BO21" s="641">
        <v>0</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3701314</v>
      </c>
      <c r="S22" s="589"/>
      <c r="T22" s="589"/>
      <c r="U22" s="589"/>
      <c r="V22" s="589"/>
      <c r="W22" s="589"/>
      <c r="X22" s="589"/>
      <c r="Y22" s="590"/>
      <c r="Z22" s="641">
        <v>1</v>
      </c>
      <c r="AA22" s="641"/>
      <c r="AB22" s="641"/>
      <c r="AC22" s="641"/>
      <c r="AD22" s="642" t="s">
        <v>112</v>
      </c>
      <c r="AE22" s="642"/>
      <c r="AF22" s="642"/>
      <c r="AG22" s="642"/>
      <c r="AH22" s="642"/>
      <c r="AI22" s="642"/>
      <c r="AJ22" s="642"/>
      <c r="AK22" s="642"/>
      <c r="AL22" s="611" t="s">
        <v>112</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v>4439253</v>
      </c>
      <c r="BH22" s="589"/>
      <c r="BI22" s="589"/>
      <c r="BJ22" s="589"/>
      <c r="BK22" s="589"/>
      <c r="BL22" s="589"/>
      <c r="BM22" s="589"/>
      <c r="BN22" s="590"/>
      <c r="BO22" s="641">
        <v>3.7</v>
      </c>
      <c r="BP22" s="641"/>
      <c r="BQ22" s="641"/>
      <c r="BR22" s="641"/>
      <c r="BS22" s="594" t="s">
        <v>112</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6973733</v>
      </c>
      <c r="S23" s="589"/>
      <c r="T23" s="589"/>
      <c r="U23" s="589"/>
      <c r="V23" s="589"/>
      <c r="W23" s="589"/>
      <c r="X23" s="589"/>
      <c r="Y23" s="590"/>
      <c r="Z23" s="641">
        <v>1.9</v>
      </c>
      <c r="AA23" s="641"/>
      <c r="AB23" s="641"/>
      <c r="AC23" s="641"/>
      <c r="AD23" s="642">
        <v>1268468</v>
      </c>
      <c r="AE23" s="642"/>
      <c r="AF23" s="642"/>
      <c r="AG23" s="642"/>
      <c r="AH23" s="642"/>
      <c r="AI23" s="642"/>
      <c r="AJ23" s="642"/>
      <c r="AK23" s="642"/>
      <c r="AL23" s="611">
        <v>0.7</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7889452</v>
      </c>
      <c r="BH23" s="589"/>
      <c r="BI23" s="589"/>
      <c r="BJ23" s="589"/>
      <c r="BK23" s="589"/>
      <c r="BL23" s="589"/>
      <c r="BM23" s="589"/>
      <c r="BN23" s="590"/>
      <c r="BO23" s="641">
        <v>6.5</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2756966</v>
      </c>
      <c r="S24" s="589"/>
      <c r="T24" s="589"/>
      <c r="U24" s="589"/>
      <c r="V24" s="589"/>
      <c r="W24" s="589"/>
      <c r="X24" s="589"/>
      <c r="Y24" s="590"/>
      <c r="Z24" s="641">
        <v>0.7</v>
      </c>
      <c r="AA24" s="641"/>
      <c r="AB24" s="641"/>
      <c r="AC24" s="641"/>
      <c r="AD24" s="642" t="s">
        <v>112</v>
      </c>
      <c r="AE24" s="642"/>
      <c r="AF24" s="642"/>
      <c r="AG24" s="642"/>
      <c r="AH24" s="642"/>
      <c r="AI24" s="642"/>
      <c r="AJ24" s="642"/>
      <c r="AK24" s="642"/>
      <c r="AL24" s="611" t="s">
        <v>112</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162763841</v>
      </c>
      <c r="CS24" s="639"/>
      <c r="CT24" s="639"/>
      <c r="CU24" s="639"/>
      <c r="CV24" s="639"/>
      <c r="CW24" s="639"/>
      <c r="CX24" s="639"/>
      <c r="CY24" s="686"/>
      <c r="CZ24" s="690">
        <v>43.7</v>
      </c>
      <c r="DA24" s="691"/>
      <c r="DB24" s="691"/>
      <c r="DC24" s="692"/>
      <c r="DD24" s="685">
        <v>112159069</v>
      </c>
      <c r="DE24" s="639"/>
      <c r="DF24" s="639"/>
      <c r="DG24" s="639"/>
      <c r="DH24" s="639"/>
      <c r="DI24" s="639"/>
      <c r="DJ24" s="639"/>
      <c r="DK24" s="686"/>
      <c r="DL24" s="685">
        <v>108449147</v>
      </c>
      <c r="DM24" s="639"/>
      <c r="DN24" s="639"/>
      <c r="DO24" s="639"/>
      <c r="DP24" s="639"/>
      <c r="DQ24" s="639"/>
      <c r="DR24" s="639"/>
      <c r="DS24" s="639"/>
      <c r="DT24" s="639"/>
      <c r="DU24" s="639"/>
      <c r="DV24" s="686"/>
      <c r="DW24" s="687">
        <v>55.2</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54127720</v>
      </c>
      <c r="S25" s="589"/>
      <c r="T25" s="589"/>
      <c r="U25" s="589"/>
      <c r="V25" s="589"/>
      <c r="W25" s="589"/>
      <c r="X25" s="589"/>
      <c r="Y25" s="590"/>
      <c r="Z25" s="641">
        <v>14.4</v>
      </c>
      <c r="AA25" s="641"/>
      <c r="AB25" s="641"/>
      <c r="AC25" s="641"/>
      <c r="AD25" s="642" t="s">
        <v>112</v>
      </c>
      <c r="AE25" s="642"/>
      <c r="AF25" s="642"/>
      <c r="AG25" s="642"/>
      <c r="AH25" s="642"/>
      <c r="AI25" s="642"/>
      <c r="AJ25" s="642"/>
      <c r="AK25" s="642"/>
      <c r="AL25" s="611" t="s">
        <v>112</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52817861</v>
      </c>
      <c r="CS25" s="607"/>
      <c r="CT25" s="607"/>
      <c r="CU25" s="607"/>
      <c r="CV25" s="607"/>
      <c r="CW25" s="607"/>
      <c r="CX25" s="607"/>
      <c r="CY25" s="608"/>
      <c r="CZ25" s="591">
        <v>14.2</v>
      </c>
      <c r="DA25" s="609"/>
      <c r="DB25" s="609"/>
      <c r="DC25" s="610"/>
      <c r="DD25" s="594">
        <v>45521524</v>
      </c>
      <c r="DE25" s="607"/>
      <c r="DF25" s="607"/>
      <c r="DG25" s="607"/>
      <c r="DH25" s="607"/>
      <c r="DI25" s="607"/>
      <c r="DJ25" s="607"/>
      <c r="DK25" s="608"/>
      <c r="DL25" s="594">
        <v>44064772</v>
      </c>
      <c r="DM25" s="607"/>
      <c r="DN25" s="607"/>
      <c r="DO25" s="607"/>
      <c r="DP25" s="607"/>
      <c r="DQ25" s="607"/>
      <c r="DR25" s="607"/>
      <c r="DS25" s="607"/>
      <c r="DT25" s="607"/>
      <c r="DU25" s="607"/>
      <c r="DV25" s="608"/>
      <c r="DW25" s="611">
        <v>22.4</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v>9049</v>
      </c>
      <c r="S26" s="589"/>
      <c r="T26" s="589"/>
      <c r="U26" s="589"/>
      <c r="V26" s="589"/>
      <c r="W26" s="589"/>
      <c r="X26" s="589"/>
      <c r="Y26" s="590"/>
      <c r="Z26" s="641">
        <v>0</v>
      </c>
      <c r="AA26" s="641"/>
      <c r="AB26" s="641"/>
      <c r="AC26" s="641"/>
      <c r="AD26" s="642">
        <v>9049</v>
      </c>
      <c r="AE26" s="642"/>
      <c r="AF26" s="642"/>
      <c r="AG26" s="642"/>
      <c r="AH26" s="642"/>
      <c r="AI26" s="642"/>
      <c r="AJ26" s="642"/>
      <c r="AK26" s="642"/>
      <c r="AL26" s="611">
        <v>0</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34916962</v>
      </c>
      <c r="CS26" s="589"/>
      <c r="CT26" s="589"/>
      <c r="CU26" s="589"/>
      <c r="CV26" s="589"/>
      <c r="CW26" s="589"/>
      <c r="CX26" s="589"/>
      <c r="CY26" s="590"/>
      <c r="CZ26" s="591">
        <v>9.4</v>
      </c>
      <c r="DA26" s="609"/>
      <c r="DB26" s="609"/>
      <c r="DC26" s="610"/>
      <c r="DD26" s="594">
        <v>32208954</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13132992</v>
      </c>
      <c r="S27" s="589"/>
      <c r="T27" s="589"/>
      <c r="U27" s="589"/>
      <c r="V27" s="589"/>
      <c r="W27" s="589"/>
      <c r="X27" s="589"/>
      <c r="Y27" s="590"/>
      <c r="Z27" s="641">
        <v>3.5</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120963607</v>
      </c>
      <c r="BH27" s="589"/>
      <c r="BI27" s="589"/>
      <c r="BJ27" s="589"/>
      <c r="BK27" s="589"/>
      <c r="BL27" s="589"/>
      <c r="BM27" s="589"/>
      <c r="BN27" s="590"/>
      <c r="BO27" s="641">
        <v>100</v>
      </c>
      <c r="BP27" s="641"/>
      <c r="BQ27" s="641"/>
      <c r="BR27" s="641"/>
      <c r="BS27" s="594">
        <v>1671738</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69375401</v>
      </c>
      <c r="CS27" s="607"/>
      <c r="CT27" s="607"/>
      <c r="CU27" s="607"/>
      <c r="CV27" s="607"/>
      <c r="CW27" s="607"/>
      <c r="CX27" s="607"/>
      <c r="CY27" s="608"/>
      <c r="CZ27" s="591">
        <v>18.600000000000001</v>
      </c>
      <c r="DA27" s="609"/>
      <c r="DB27" s="609"/>
      <c r="DC27" s="610"/>
      <c r="DD27" s="594">
        <v>26884291</v>
      </c>
      <c r="DE27" s="607"/>
      <c r="DF27" s="607"/>
      <c r="DG27" s="607"/>
      <c r="DH27" s="607"/>
      <c r="DI27" s="607"/>
      <c r="DJ27" s="607"/>
      <c r="DK27" s="608"/>
      <c r="DL27" s="594">
        <v>24631121</v>
      </c>
      <c r="DM27" s="607"/>
      <c r="DN27" s="607"/>
      <c r="DO27" s="607"/>
      <c r="DP27" s="607"/>
      <c r="DQ27" s="607"/>
      <c r="DR27" s="607"/>
      <c r="DS27" s="607"/>
      <c r="DT27" s="607"/>
      <c r="DU27" s="607"/>
      <c r="DV27" s="608"/>
      <c r="DW27" s="611">
        <v>12.5</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1889532</v>
      </c>
      <c r="S28" s="589"/>
      <c r="T28" s="589"/>
      <c r="U28" s="589"/>
      <c r="V28" s="589"/>
      <c r="W28" s="589"/>
      <c r="X28" s="589"/>
      <c r="Y28" s="590"/>
      <c r="Z28" s="641">
        <v>0.5</v>
      </c>
      <c r="AA28" s="641"/>
      <c r="AB28" s="641"/>
      <c r="AC28" s="641"/>
      <c r="AD28" s="642">
        <v>230495</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40570579</v>
      </c>
      <c r="CS28" s="589"/>
      <c r="CT28" s="589"/>
      <c r="CU28" s="589"/>
      <c r="CV28" s="589"/>
      <c r="CW28" s="589"/>
      <c r="CX28" s="589"/>
      <c r="CY28" s="590"/>
      <c r="CZ28" s="591">
        <v>10.9</v>
      </c>
      <c r="DA28" s="609"/>
      <c r="DB28" s="609"/>
      <c r="DC28" s="610"/>
      <c r="DD28" s="594">
        <v>39753254</v>
      </c>
      <c r="DE28" s="589"/>
      <c r="DF28" s="589"/>
      <c r="DG28" s="589"/>
      <c r="DH28" s="589"/>
      <c r="DI28" s="589"/>
      <c r="DJ28" s="589"/>
      <c r="DK28" s="590"/>
      <c r="DL28" s="594">
        <v>39753254</v>
      </c>
      <c r="DM28" s="589"/>
      <c r="DN28" s="589"/>
      <c r="DO28" s="589"/>
      <c r="DP28" s="589"/>
      <c r="DQ28" s="589"/>
      <c r="DR28" s="589"/>
      <c r="DS28" s="589"/>
      <c r="DT28" s="589"/>
      <c r="DU28" s="589"/>
      <c r="DV28" s="590"/>
      <c r="DW28" s="611">
        <v>20.2</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381213</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58</v>
      </c>
      <c r="CG29" s="622"/>
      <c r="CH29" s="622"/>
      <c r="CI29" s="622"/>
      <c r="CJ29" s="622"/>
      <c r="CK29" s="622"/>
      <c r="CL29" s="622"/>
      <c r="CM29" s="622"/>
      <c r="CN29" s="622"/>
      <c r="CO29" s="622"/>
      <c r="CP29" s="622"/>
      <c r="CQ29" s="623"/>
      <c r="CR29" s="588">
        <v>40570579</v>
      </c>
      <c r="CS29" s="607"/>
      <c r="CT29" s="607"/>
      <c r="CU29" s="607"/>
      <c r="CV29" s="607"/>
      <c r="CW29" s="607"/>
      <c r="CX29" s="607"/>
      <c r="CY29" s="608"/>
      <c r="CZ29" s="591">
        <v>10.9</v>
      </c>
      <c r="DA29" s="609"/>
      <c r="DB29" s="609"/>
      <c r="DC29" s="610"/>
      <c r="DD29" s="594">
        <v>39753254</v>
      </c>
      <c r="DE29" s="607"/>
      <c r="DF29" s="607"/>
      <c r="DG29" s="607"/>
      <c r="DH29" s="607"/>
      <c r="DI29" s="607"/>
      <c r="DJ29" s="607"/>
      <c r="DK29" s="608"/>
      <c r="DL29" s="594">
        <v>39753254</v>
      </c>
      <c r="DM29" s="607"/>
      <c r="DN29" s="607"/>
      <c r="DO29" s="607"/>
      <c r="DP29" s="607"/>
      <c r="DQ29" s="607"/>
      <c r="DR29" s="607"/>
      <c r="DS29" s="607"/>
      <c r="DT29" s="607"/>
      <c r="DU29" s="607"/>
      <c r="DV29" s="608"/>
      <c r="DW29" s="611">
        <v>20.2</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10558969</v>
      </c>
      <c r="S30" s="589"/>
      <c r="T30" s="589"/>
      <c r="U30" s="589"/>
      <c r="V30" s="589"/>
      <c r="W30" s="589"/>
      <c r="X30" s="589"/>
      <c r="Y30" s="590"/>
      <c r="Z30" s="641">
        <v>2.8</v>
      </c>
      <c r="AA30" s="641"/>
      <c r="AB30" s="641"/>
      <c r="AC30" s="641"/>
      <c r="AD30" s="642" t="s">
        <v>112</v>
      </c>
      <c r="AE30" s="642"/>
      <c r="AF30" s="642"/>
      <c r="AG30" s="642"/>
      <c r="AH30" s="642"/>
      <c r="AI30" s="642"/>
      <c r="AJ30" s="642"/>
      <c r="AK30" s="642"/>
      <c r="AL30" s="611" t="s">
        <v>112</v>
      </c>
      <c r="AM30" s="643"/>
      <c r="AN30" s="643"/>
      <c r="AO30" s="644"/>
      <c r="AP30" s="666" t="s">
        <v>289</v>
      </c>
      <c r="AQ30" s="667"/>
      <c r="AR30" s="667"/>
      <c r="AS30" s="667"/>
      <c r="AT30" s="672" t="s">
        <v>290</v>
      </c>
      <c r="AU30" s="182"/>
      <c r="AV30" s="182"/>
      <c r="AW30" s="182"/>
      <c r="AX30" s="675" t="s">
        <v>170</v>
      </c>
      <c r="AY30" s="676"/>
      <c r="AZ30" s="676"/>
      <c r="BA30" s="676"/>
      <c r="BB30" s="676"/>
      <c r="BC30" s="676"/>
      <c r="BD30" s="676"/>
      <c r="BE30" s="676"/>
      <c r="BF30" s="677"/>
      <c r="BG30" s="654">
        <v>99.1</v>
      </c>
      <c r="BH30" s="655"/>
      <c r="BI30" s="655"/>
      <c r="BJ30" s="655"/>
      <c r="BK30" s="655"/>
      <c r="BL30" s="655"/>
      <c r="BM30" s="656">
        <v>96.4</v>
      </c>
      <c r="BN30" s="655"/>
      <c r="BO30" s="655"/>
      <c r="BP30" s="655"/>
      <c r="BQ30" s="657"/>
      <c r="BR30" s="654">
        <v>99</v>
      </c>
      <c r="BS30" s="655"/>
      <c r="BT30" s="655"/>
      <c r="BU30" s="655"/>
      <c r="BV30" s="655"/>
      <c r="BW30" s="655"/>
      <c r="BX30" s="656">
        <v>95.8</v>
      </c>
      <c r="BY30" s="655"/>
      <c r="BZ30" s="655"/>
      <c r="CA30" s="655"/>
      <c r="CB30" s="657"/>
      <c r="CD30" s="660"/>
      <c r="CE30" s="661"/>
      <c r="CF30" s="625" t="s">
        <v>291</v>
      </c>
      <c r="CG30" s="622"/>
      <c r="CH30" s="622"/>
      <c r="CI30" s="622"/>
      <c r="CJ30" s="622"/>
      <c r="CK30" s="622"/>
      <c r="CL30" s="622"/>
      <c r="CM30" s="622"/>
      <c r="CN30" s="622"/>
      <c r="CO30" s="622"/>
      <c r="CP30" s="622"/>
      <c r="CQ30" s="623"/>
      <c r="CR30" s="588">
        <v>34600481</v>
      </c>
      <c r="CS30" s="589"/>
      <c r="CT30" s="589"/>
      <c r="CU30" s="589"/>
      <c r="CV30" s="589"/>
      <c r="CW30" s="589"/>
      <c r="CX30" s="589"/>
      <c r="CY30" s="590"/>
      <c r="CZ30" s="591">
        <v>9.3000000000000007</v>
      </c>
      <c r="DA30" s="609"/>
      <c r="DB30" s="609"/>
      <c r="DC30" s="610"/>
      <c r="DD30" s="594">
        <v>33783156</v>
      </c>
      <c r="DE30" s="589"/>
      <c r="DF30" s="589"/>
      <c r="DG30" s="589"/>
      <c r="DH30" s="589"/>
      <c r="DI30" s="589"/>
      <c r="DJ30" s="589"/>
      <c r="DK30" s="590"/>
      <c r="DL30" s="594">
        <v>33783156</v>
      </c>
      <c r="DM30" s="589"/>
      <c r="DN30" s="589"/>
      <c r="DO30" s="589"/>
      <c r="DP30" s="589"/>
      <c r="DQ30" s="589"/>
      <c r="DR30" s="589"/>
      <c r="DS30" s="589"/>
      <c r="DT30" s="589"/>
      <c r="DU30" s="589"/>
      <c r="DV30" s="590"/>
      <c r="DW30" s="611">
        <v>17.2</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5397784</v>
      </c>
      <c r="S31" s="589"/>
      <c r="T31" s="589"/>
      <c r="U31" s="589"/>
      <c r="V31" s="589"/>
      <c r="W31" s="589"/>
      <c r="X31" s="589"/>
      <c r="Y31" s="590"/>
      <c r="Z31" s="641">
        <v>1.4</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99.3</v>
      </c>
      <c r="BH31" s="607"/>
      <c r="BI31" s="607"/>
      <c r="BJ31" s="607"/>
      <c r="BK31" s="607"/>
      <c r="BL31" s="607"/>
      <c r="BM31" s="643">
        <v>96.7</v>
      </c>
      <c r="BN31" s="653"/>
      <c r="BO31" s="653"/>
      <c r="BP31" s="653"/>
      <c r="BQ31" s="617"/>
      <c r="BR31" s="652">
        <v>99.1</v>
      </c>
      <c r="BS31" s="607"/>
      <c r="BT31" s="607"/>
      <c r="BU31" s="607"/>
      <c r="BV31" s="607"/>
      <c r="BW31" s="607"/>
      <c r="BX31" s="643">
        <v>96.2</v>
      </c>
      <c r="BY31" s="653"/>
      <c r="BZ31" s="653"/>
      <c r="CA31" s="653"/>
      <c r="CB31" s="617"/>
      <c r="CD31" s="660"/>
      <c r="CE31" s="661"/>
      <c r="CF31" s="625" t="s">
        <v>295</v>
      </c>
      <c r="CG31" s="622"/>
      <c r="CH31" s="622"/>
      <c r="CI31" s="622"/>
      <c r="CJ31" s="622"/>
      <c r="CK31" s="622"/>
      <c r="CL31" s="622"/>
      <c r="CM31" s="622"/>
      <c r="CN31" s="622"/>
      <c r="CO31" s="622"/>
      <c r="CP31" s="622"/>
      <c r="CQ31" s="623"/>
      <c r="CR31" s="588">
        <v>5970098</v>
      </c>
      <c r="CS31" s="607"/>
      <c r="CT31" s="607"/>
      <c r="CU31" s="607"/>
      <c r="CV31" s="607"/>
      <c r="CW31" s="607"/>
      <c r="CX31" s="607"/>
      <c r="CY31" s="608"/>
      <c r="CZ31" s="591">
        <v>1.6</v>
      </c>
      <c r="DA31" s="609"/>
      <c r="DB31" s="609"/>
      <c r="DC31" s="610"/>
      <c r="DD31" s="594">
        <v>5970098</v>
      </c>
      <c r="DE31" s="607"/>
      <c r="DF31" s="607"/>
      <c r="DG31" s="607"/>
      <c r="DH31" s="607"/>
      <c r="DI31" s="607"/>
      <c r="DJ31" s="607"/>
      <c r="DK31" s="608"/>
      <c r="DL31" s="594">
        <v>5970098</v>
      </c>
      <c r="DM31" s="607"/>
      <c r="DN31" s="607"/>
      <c r="DO31" s="607"/>
      <c r="DP31" s="607"/>
      <c r="DQ31" s="607"/>
      <c r="DR31" s="607"/>
      <c r="DS31" s="607"/>
      <c r="DT31" s="607"/>
      <c r="DU31" s="607"/>
      <c r="DV31" s="608"/>
      <c r="DW31" s="611">
        <v>3</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27996029</v>
      </c>
      <c r="S32" s="589"/>
      <c r="T32" s="589"/>
      <c r="U32" s="589"/>
      <c r="V32" s="589"/>
      <c r="W32" s="589"/>
      <c r="X32" s="589"/>
      <c r="Y32" s="590"/>
      <c r="Z32" s="641">
        <v>7.5</v>
      </c>
      <c r="AA32" s="641"/>
      <c r="AB32" s="641"/>
      <c r="AC32" s="641"/>
      <c r="AD32" s="642" t="s">
        <v>112</v>
      </c>
      <c r="AE32" s="642"/>
      <c r="AF32" s="642"/>
      <c r="AG32" s="642"/>
      <c r="AH32" s="642"/>
      <c r="AI32" s="642"/>
      <c r="AJ32" s="642"/>
      <c r="AK32" s="642"/>
      <c r="AL32" s="611" t="s">
        <v>112</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98.9</v>
      </c>
      <c r="BH32" s="573"/>
      <c r="BI32" s="573"/>
      <c r="BJ32" s="573"/>
      <c r="BK32" s="573"/>
      <c r="BL32" s="573"/>
      <c r="BM32" s="636">
        <v>95.5</v>
      </c>
      <c r="BN32" s="573"/>
      <c r="BO32" s="573"/>
      <c r="BP32" s="573"/>
      <c r="BQ32" s="630"/>
      <c r="BR32" s="651">
        <v>98.7</v>
      </c>
      <c r="BS32" s="573"/>
      <c r="BT32" s="573"/>
      <c r="BU32" s="573"/>
      <c r="BV32" s="573"/>
      <c r="BW32" s="573"/>
      <c r="BX32" s="636">
        <v>94.8</v>
      </c>
      <c r="BY32" s="573"/>
      <c r="BZ32" s="573"/>
      <c r="CA32" s="573"/>
      <c r="CB32" s="630"/>
      <c r="CD32" s="662"/>
      <c r="CE32" s="663"/>
      <c r="CF32" s="625" t="s">
        <v>298</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65332500</v>
      </c>
      <c r="S33" s="589"/>
      <c r="T33" s="589"/>
      <c r="U33" s="589"/>
      <c r="V33" s="589"/>
      <c r="W33" s="589"/>
      <c r="X33" s="589"/>
      <c r="Y33" s="590"/>
      <c r="Z33" s="641">
        <v>17.399999999999999</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137848010</v>
      </c>
      <c r="CS33" s="607"/>
      <c r="CT33" s="607"/>
      <c r="CU33" s="607"/>
      <c r="CV33" s="607"/>
      <c r="CW33" s="607"/>
      <c r="CX33" s="607"/>
      <c r="CY33" s="608"/>
      <c r="CZ33" s="591">
        <v>37.1</v>
      </c>
      <c r="DA33" s="609"/>
      <c r="DB33" s="609"/>
      <c r="DC33" s="610"/>
      <c r="DD33" s="594">
        <v>98789288</v>
      </c>
      <c r="DE33" s="607"/>
      <c r="DF33" s="607"/>
      <c r="DG33" s="607"/>
      <c r="DH33" s="607"/>
      <c r="DI33" s="607"/>
      <c r="DJ33" s="607"/>
      <c r="DK33" s="608"/>
      <c r="DL33" s="594">
        <v>77333230</v>
      </c>
      <c r="DM33" s="607"/>
      <c r="DN33" s="607"/>
      <c r="DO33" s="607"/>
      <c r="DP33" s="607"/>
      <c r="DQ33" s="607"/>
      <c r="DR33" s="607"/>
      <c r="DS33" s="607"/>
      <c r="DT33" s="607"/>
      <c r="DU33" s="607"/>
      <c r="DV33" s="608"/>
      <c r="DW33" s="611">
        <v>39.4</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46540049</v>
      </c>
      <c r="CS34" s="589"/>
      <c r="CT34" s="589"/>
      <c r="CU34" s="589"/>
      <c r="CV34" s="589"/>
      <c r="CW34" s="589"/>
      <c r="CX34" s="589"/>
      <c r="CY34" s="590"/>
      <c r="CZ34" s="591">
        <v>12.5</v>
      </c>
      <c r="DA34" s="609"/>
      <c r="DB34" s="609"/>
      <c r="DC34" s="610"/>
      <c r="DD34" s="594">
        <v>37522516</v>
      </c>
      <c r="DE34" s="589"/>
      <c r="DF34" s="589"/>
      <c r="DG34" s="589"/>
      <c r="DH34" s="589"/>
      <c r="DI34" s="589"/>
      <c r="DJ34" s="589"/>
      <c r="DK34" s="590"/>
      <c r="DL34" s="594">
        <v>26915803</v>
      </c>
      <c r="DM34" s="589"/>
      <c r="DN34" s="589"/>
      <c r="DO34" s="589"/>
      <c r="DP34" s="589"/>
      <c r="DQ34" s="589"/>
      <c r="DR34" s="589"/>
      <c r="DS34" s="589"/>
      <c r="DT34" s="589"/>
      <c r="DU34" s="589"/>
      <c r="DV34" s="590"/>
      <c r="DW34" s="611">
        <v>13.7</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23534700</v>
      </c>
      <c r="S35" s="589"/>
      <c r="T35" s="589"/>
      <c r="U35" s="589"/>
      <c r="V35" s="589"/>
      <c r="W35" s="589"/>
      <c r="X35" s="589"/>
      <c r="Y35" s="590"/>
      <c r="Z35" s="641">
        <v>6.3</v>
      </c>
      <c r="AA35" s="641"/>
      <c r="AB35" s="641"/>
      <c r="AC35" s="641"/>
      <c r="AD35" s="642" t="s">
        <v>112</v>
      </c>
      <c r="AE35" s="642"/>
      <c r="AF35" s="642"/>
      <c r="AG35" s="642"/>
      <c r="AH35" s="642"/>
      <c r="AI35" s="642"/>
      <c r="AJ35" s="642"/>
      <c r="AK35" s="642"/>
      <c r="AL35" s="611" t="s">
        <v>112</v>
      </c>
      <c r="AM35" s="643"/>
      <c r="AN35" s="643"/>
      <c r="AO35" s="644"/>
      <c r="AP35" s="186"/>
      <c r="AQ35" s="645" t="s">
        <v>306</v>
      </c>
      <c r="AR35" s="646"/>
      <c r="AS35" s="646"/>
      <c r="AT35" s="646"/>
      <c r="AU35" s="646"/>
      <c r="AV35" s="646"/>
      <c r="AW35" s="646"/>
      <c r="AX35" s="646"/>
      <c r="AY35" s="647"/>
      <c r="AZ35" s="638">
        <v>41789459</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556522</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8529164</v>
      </c>
      <c r="CS35" s="607"/>
      <c r="CT35" s="607"/>
      <c r="CU35" s="607"/>
      <c r="CV35" s="607"/>
      <c r="CW35" s="607"/>
      <c r="CX35" s="607"/>
      <c r="CY35" s="608"/>
      <c r="CZ35" s="591">
        <v>2.2999999999999998</v>
      </c>
      <c r="DA35" s="609"/>
      <c r="DB35" s="609"/>
      <c r="DC35" s="610"/>
      <c r="DD35" s="594">
        <v>8169249</v>
      </c>
      <c r="DE35" s="607"/>
      <c r="DF35" s="607"/>
      <c r="DG35" s="607"/>
      <c r="DH35" s="607"/>
      <c r="DI35" s="607"/>
      <c r="DJ35" s="607"/>
      <c r="DK35" s="608"/>
      <c r="DL35" s="594">
        <v>6828093</v>
      </c>
      <c r="DM35" s="607"/>
      <c r="DN35" s="607"/>
      <c r="DO35" s="607"/>
      <c r="DP35" s="607"/>
      <c r="DQ35" s="607"/>
      <c r="DR35" s="607"/>
      <c r="DS35" s="607"/>
      <c r="DT35" s="607"/>
      <c r="DU35" s="607"/>
      <c r="DV35" s="608"/>
      <c r="DW35" s="611">
        <v>3.5</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374931172</v>
      </c>
      <c r="S36" s="629"/>
      <c r="T36" s="629"/>
      <c r="U36" s="629"/>
      <c r="V36" s="629"/>
      <c r="W36" s="629"/>
      <c r="X36" s="629"/>
      <c r="Y36" s="632"/>
      <c r="Z36" s="633">
        <v>100</v>
      </c>
      <c r="AA36" s="633"/>
      <c r="AB36" s="633"/>
      <c r="AC36" s="633"/>
      <c r="AD36" s="634">
        <v>172903710</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14500491</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-1321234</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34432928</v>
      </c>
      <c r="CS36" s="589"/>
      <c r="CT36" s="589"/>
      <c r="CU36" s="589"/>
      <c r="CV36" s="589"/>
      <c r="CW36" s="589"/>
      <c r="CX36" s="589"/>
      <c r="CY36" s="590"/>
      <c r="CZ36" s="591">
        <v>9.3000000000000007</v>
      </c>
      <c r="DA36" s="609"/>
      <c r="DB36" s="609"/>
      <c r="DC36" s="610"/>
      <c r="DD36" s="594">
        <v>32256169</v>
      </c>
      <c r="DE36" s="589"/>
      <c r="DF36" s="589"/>
      <c r="DG36" s="589"/>
      <c r="DH36" s="589"/>
      <c r="DI36" s="589"/>
      <c r="DJ36" s="589"/>
      <c r="DK36" s="590"/>
      <c r="DL36" s="594">
        <v>24850979</v>
      </c>
      <c r="DM36" s="589"/>
      <c r="DN36" s="589"/>
      <c r="DO36" s="589"/>
      <c r="DP36" s="589"/>
      <c r="DQ36" s="589"/>
      <c r="DR36" s="589"/>
      <c r="DS36" s="589"/>
      <c r="DT36" s="589"/>
      <c r="DU36" s="589"/>
      <c r="DV36" s="590"/>
      <c r="DW36" s="611">
        <v>12.7</v>
      </c>
      <c r="DX36" s="612"/>
      <c r="DY36" s="612"/>
      <c r="DZ36" s="612"/>
      <c r="EA36" s="612"/>
      <c r="EB36" s="612"/>
      <c r="EC36" s="613"/>
    </row>
    <row r="37" spans="2:133" ht="11.25" customHeight="1">
      <c r="AQ37" s="614" t="s">
        <v>313</v>
      </c>
      <c r="AR37" s="615"/>
      <c r="AS37" s="615"/>
      <c r="AT37" s="615"/>
      <c r="AU37" s="615"/>
      <c r="AV37" s="615"/>
      <c r="AW37" s="615"/>
      <c r="AX37" s="615"/>
      <c r="AY37" s="616"/>
      <c r="AZ37" s="588">
        <v>2706889</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111728</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1185072</v>
      </c>
      <c r="CS37" s="607"/>
      <c r="CT37" s="607"/>
      <c r="CU37" s="607"/>
      <c r="CV37" s="607"/>
      <c r="CW37" s="607"/>
      <c r="CX37" s="607"/>
      <c r="CY37" s="608"/>
      <c r="CZ37" s="591">
        <v>0.3</v>
      </c>
      <c r="DA37" s="609"/>
      <c r="DB37" s="609"/>
      <c r="DC37" s="610"/>
      <c r="DD37" s="594">
        <v>972364</v>
      </c>
      <c r="DE37" s="607"/>
      <c r="DF37" s="607"/>
      <c r="DG37" s="607"/>
      <c r="DH37" s="607"/>
      <c r="DI37" s="607"/>
      <c r="DJ37" s="607"/>
      <c r="DK37" s="608"/>
      <c r="DL37" s="594">
        <v>942202</v>
      </c>
      <c r="DM37" s="607"/>
      <c r="DN37" s="607"/>
      <c r="DO37" s="607"/>
      <c r="DP37" s="607"/>
      <c r="DQ37" s="607"/>
      <c r="DR37" s="607"/>
      <c r="DS37" s="607"/>
      <c r="DT37" s="607"/>
      <c r="DU37" s="607"/>
      <c r="DV37" s="608"/>
      <c r="DW37" s="611">
        <v>0.5</v>
      </c>
      <c r="DX37" s="612"/>
      <c r="DY37" s="612"/>
      <c r="DZ37" s="612"/>
      <c r="EA37" s="612"/>
      <c r="EB37" s="612"/>
      <c r="EC37" s="613"/>
    </row>
    <row r="38" spans="2:133" ht="11.25" customHeight="1">
      <c r="AQ38" s="614" t="s">
        <v>316</v>
      </c>
      <c r="AR38" s="615"/>
      <c r="AS38" s="615"/>
      <c r="AT38" s="615"/>
      <c r="AU38" s="615"/>
      <c r="AV38" s="615"/>
      <c r="AW38" s="615"/>
      <c r="AX38" s="615"/>
      <c r="AY38" s="616"/>
      <c r="AZ38" s="588">
        <v>645163</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186677</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23962564</v>
      </c>
      <c r="CS38" s="589"/>
      <c r="CT38" s="589"/>
      <c r="CU38" s="589"/>
      <c r="CV38" s="589"/>
      <c r="CW38" s="589"/>
      <c r="CX38" s="589"/>
      <c r="CY38" s="590"/>
      <c r="CZ38" s="591">
        <v>6.4</v>
      </c>
      <c r="DA38" s="609"/>
      <c r="DB38" s="609"/>
      <c r="DC38" s="610"/>
      <c r="DD38" s="594">
        <v>20760307</v>
      </c>
      <c r="DE38" s="589"/>
      <c r="DF38" s="589"/>
      <c r="DG38" s="589"/>
      <c r="DH38" s="589"/>
      <c r="DI38" s="589"/>
      <c r="DJ38" s="589"/>
      <c r="DK38" s="590"/>
      <c r="DL38" s="594">
        <v>18738355</v>
      </c>
      <c r="DM38" s="589"/>
      <c r="DN38" s="589"/>
      <c r="DO38" s="589"/>
      <c r="DP38" s="589"/>
      <c r="DQ38" s="589"/>
      <c r="DR38" s="589"/>
      <c r="DS38" s="589"/>
      <c r="DT38" s="589"/>
      <c r="DU38" s="589"/>
      <c r="DV38" s="590"/>
      <c r="DW38" s="611">
        <v>9.5</v>
      </c>
      <c r="DX38" s="612"/>
      <c r="DY38" s="612"/>
      <c r="DZ38" s="612"/>
      <c r="EA38" s="612"/>
      <c r="EB38" s="612"/>
      <c r="EC38" s="613"/>
    </row>
    <row r="39" spans="2:133" ht="11.25" customHeight="1">
      <c r="AQ39" s="614" t="s">
        <v>319</v>
      </c>
      <c r="AR39" s="615"/>
      <c r="AS39" s="615"/>
      <c r="AT39" s="615"/>
      <c r="AU39" s="615"/>
      <c r="AV39" s="615"/>
      <c r="AW39" s="615"/>
      <c r="AX39" s="615"/>
      <c r="AY39" s="616"/>
      <c r="AZ39" s="588">
        <v>619515</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93</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26365</v>
      </c>
      <c r="CS39" s="607"/>
      <c r="CT39" s="607"/>
      <c r="CU39" s="607"/>
      <c r="CV39" s="607"/>
      <c r="CW39" s="607"/>
      <c r="CX39" s="607"/>
      <c r="CY39" s="608"/>
      <c r="CZ39" s="591">
        <v>0</v>
      </c>
      <c r="DA39" s="609"/>
      <c r="DB39" s="609"/>
      <c r="DC39" s="610"/>
      <c r="DD39" s="594">
        <v>1974</v>
      </c>
      <c r="DE39" s="607"/>
      <c r="DF39" s="607"/>
      <c r="DG39" s="607"/>
      <c r="DH39" s="607"/>
      <c r="DI39" s="607"/>
      <c r="DJ39" s="607"/>
      <c r="DK39" s="608"/>
      <c r="DL39" s="594" t="s">
        <v>323</v>
      </c>
      <c r="DM39" s="607"/>
      <c r="DN39" s="607"/>
      <c r="DO39" s="607"/>
      <c r="DP39" s="607"/>
      <c r="DQ39" s="607"/>
      <c r="DR39" s="607"/>
      <c r="DS39" s="607"/>
      <c r="DT39" s="607"/>
      <c r="DU39" s="607"/>
      <c r="DV39" s="608"/>
      <c r="DW39" s="611" t="s">
        <v>323</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5832382</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95</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24356940</v>
      </c>
      <c r="CS40" s="589"/>
      <c r="CT40" s="589"/>
      <c r="CU40" s="589"/>
      <c r="CV40" s="589"/>
      <c r="CW40" s="589"/>
      <c r="CX40" s="589"/>
      <c r="CY40" s="590"/>
      <c r="CZ40" s="591">
        <v>6.5</v>
      </c>
      <c r="DA40" s="609"/>
      <c r="DB40" s="609"/>
      <c r="DC40" s="610"/>
      <c r="DD40" s="594">
        <v>79073</v>
      </c>
      <c r="DE40" s="589"/>
      <c r="DF40" s="589"/>
      <c r="DG40" s="589"/>
      <c r="DH40" s="589"/>
      <c r="DI40" s="589"/>
      <c r="DJ40" s="589"/>
      <c r="DK40" s="590"/>
      <c r="DL40" s="594" t="s">
        <v>323</v>
      </c>
      <c r="DM40" s="589"/>
      <c r="DN40" s="589"/>
      <c r="DO40" s="589"/>
      <c r="DP40" s="589"/>
      <c r="DQ40" s="589"/>
      <c r="DR40" s="589"/>
      <c r="DS40" s="589"/>
      <c r="DT40" s="589"/>
      <c r="DU40" s="589"/>
      <c r="DV40" s="590"/>
      <c r="DW40" s="611" t="s">
        <v>323</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17485019</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290</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71441434</v>
      </c>
      <c r="CS42" s="589"/>
      <c r="CT42" s="589"/>
      <c r="CU42" s="589"/>
      <c r="CV42" s="589"/>
      <c r="CW42" s="589"/>
      <c r="CX42" s="589"/>
      <c r="CY42" s="590"/>
      <c r="CZ42" s="591">
        <v>19.2</v>
      </c>
      <c r="DA42" s="592"/>
      <c r="DB42" s="592"/>
      <c r="DC42" s="593"/>
      <c r="DD42" s="594">
        <v>12653299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883771</v>
      </c>
      <c r="CS43" s="607"/>
      <c r="CT43" s="607"/>
      <c r="CU43" s="607"/>
      <c r="CV43" s="607"/>
      <c r="CW43" s="607"/>
      <c r="CX43" s="607"/>
      <c r="CY43" s="608"/>
      <c r="CZ43" s="591">
        <v>0.2</v>
      </c>
      <c r="DA43" s="609"/>
      <c r="DB43" s="609"/>
      <c r="DC43" s="610"/>
      <c r="DD43" s="594">
        <v>883689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287</v>
      </c>
      <c r="CE44" s="602"/>
      <c r="CF44" s="585" t="s">
        <v>336</v>
      </c>
      <c r="CG44" s="586"/>
      <c r="CH44" s="586"/>
      <c r="CI44" s="586"/>
      <c r="CJ44" s="586"/>
      <c r="CK44" s="586"/>
      <c r="CL44" s="586"/>
      <c r="CM44" s="586"/>
      <c r="CN44" s="586"/>
      <c r="CO44" s="586"/>
      <c r="CP44" s="586"/>
      <c r="CQ44" s="587"/>
      <c r="CR44" s="588">
        <v>71342973</v>
      </c>
      <c r="CS44" s="589"/>
      <c r="CT44" s="589"/>
      <c r="CU44" s="589"/>
      <c r="CV44" s="589"/>
      <c r="CW44" s="589"/>
      <c r="CX44" s="589"/>
      <c r="CY44" s="590"/>
      <c r="CZ44" s="591">
        <v>19.2</v>
      </c>
      <c r="DA44" s="592"/>
      <c r="DB44" s="592"/>
      <c r="DC44" s="593"/>
      <c r="DD44" s="594">
        <v>12651864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34326408</v>
      </c>
      <c r="CS45" s="607"/>
      <c r="CT45" s="607"/>
      <c r="CU45" s="607"/>
      <c r="CV45" s="607"/>
      <c r="CW45" s="607"/>
      <c r="CX45" s="607"/>
      <c r="CY45" s="608"/>
      <c r="CZ45" s="591">
        <v>9.1999999999999993</v>
      </c>
      <c r="DA45" s="609"/>
      <c r="DB45" s="609"/>
      <c r="DC45" s="610"/>
      <c r="DD45" s="594">
        <v>631719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34292174</v>
      </c>
      <c r="CS46" s="589"/>
      <c r="CT46" s="589"/>
      <c r="CU46" s="589"/>
      <c r="CV46" s="589"/>
      <c r="CW46" s="589"/>
      <c r="CX46" s="589"/>
      <c r="CY46" s="590"/>
      <c r="CZ46" s="591">
        <v>9.1999999999999993</v>
      </c>
      <c r="DA46" s="592"/>
      <c r="DB46" s="592"/>
      <c r="DC46" s="593"/>
      <c r="DD46" s="594">
        <v>11888879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98461</v>
      </c>
      <c r="CS47" s="607"/>
      <c r="CT47" s="607"/>
      <c r="CU47" s="607"/>
      <c r="CV47" s="607"/>
      <c r="CW47" s="607"/>
      <c r="CX47" s="607"/>
      <c r="CY47" s="608"/>
      <c r="CZ47" s="591">
        <v>0</v>
      </c>
      <c r="DA47" s="609"/>
      <c r="DB47" s="609"/>
      <c r="DC47" s="610"/>
      <c r="DD47" s="594">
        <v>1435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ht="10.8">
      <c r="CD48" s="605"/>
      <c r="CE48" s="606"/>
      <c r="CF48" s="585" t="s">
        <v>340</v>
      </c>
      <c r="CG48" s="586"/>
      <c r="CH48" s="586"/>
      <c r="CI48" s="586"/>
      <c r="CJ48" s="586"/>
      <c r="CK48" s="586"/>
      <c r="CL48" s="586"/>
      <c r="CM48" s="586"/>
      <c r="CN48" s="586"/>
      <c r="CO48" s="586"/>
      <c r="CP48" s="586"/>
      <c r="CQ48" s="587"/>
      <c r="CR48" s="588" t="s">
        <v>323</v>
      </c>
      <c r="CS48" s="589"/>
      <c r="CT48" s="589"/>
      <c r="CU48" s="589"/>
      <c r="CV48" s="589"/>
      <c r="CW48" s="589"/>
      <c r="CX48" s="589"/>
      <c r="CY48" s="590"/>
      <c r="CZ48" s="591" t="s">
        <v>323</v>
      </c>
      <c r="DA48" s="592"/>
      <c r="DB48" s="592"/>
      <c r="DC48" s="593"/>
      <c r="DD48" s="594" t="s">
        <v>323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372053285</v>
      </c>
      <c r="CS49" s="573"/>
      <c r="CT49" s="573"/>
      <c r="CU49" s="573"/>
      <c r="CV49" s="573"/>
      <c r="CW49" s="573"/>
      <c r="CX49" s="573"/>
      <c r="CY49" s="574"/>
      <c r="CZ49" s="575">
        <v>100</v>
      </c>
      <c r="DA49" s="576"/>
      <c r="DB49" s="576"/>
      <c r="DC49" s="577"/>
      <c r="DD49" s="578">
        <v>223601656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t="10.8" hidden="1"/>
    <row r="51" spans="82:133" ht="10.8"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2" zeroHeight="1"/>
  <cols>
    <col min="1" max="130" width="2.77734375" style="240" customWidth="1"/>
    <col min="131" max="131" width="1.6640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343</v>
      </c>
      <c r="DK2" s="1108"/>
      <c r="DL2" s="1108"/>
      <c r="DM2" s="1108"/>
      <c r="DN2" s="1108"/>
      <c r="DO2" s="1109"/>
      <c r="DP2" s="200"/>
      <c r="DQ2" s="1107" t="s">
        <v>344</v>
      </c>
      <c r="DR2" s="1108"/>
      <c r="DS2" s="1108"/>
      <c r="DT2" s="1108"/>
      <c r="DU2" s="1108"/>
      <c r="DV2" s="1108"/>
      <c r="DW2" s="1108"/>
      <c r="DX2" s="1108"/>
      <c r="DY2" s="1108"/>
      <c r="DZ2" s="110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10"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5" t="s">
        <v>361</v>
      </c>
      <c r="DH5" s="1096"/>
      <c r="DI5" s="1096"/>
      <c r="DJ5" s="1096"/>
      <c r="DK5" s="1097"/>
      <c r="DL5" s="1095" t="s">
        <v>362</v>
      </c>
      <c r="DM5" s="1096"/>
      <c r="DN5" s="1096"/>
      <c r="DO5" s="1096"/>
      <c r="DP5" s="1097"/>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1"/>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8"/>
      <c r="DH6" s="1099"/>
      <c r="DI6" s="1099"/>
      <c r="DJ6" s="1099"/>
      <c r="DK6" s="1100"/>
      <c r="DL6" s="1098"/>
      <c r="DM6" s="1099"/>
      <c r="DN6" s="1099"/>
      <c r="DO6" s="1099"/>
      <c r="DP6" s="1100"/>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1">
        <v>374207</v>
      </c>
      <c r="R7" s="1102"/>
      <c r="S7" s="1102"/>
      <c r="T7" s="1102"/>
      <c r="U7" s="1102"/>
      <c r="V7" s="1102">
        <v>371681</v>
      </c>
      <c r="W7" s="1102"/>
      <c r="X7" s="1102"/>
      <c r="Y7" s="1102"/>
      <c r="Z7" s="1102"/>
      <c r="AA7" s="1102">
        <v>2526</v>
      </c>
      <c r="AB7" s="1102"/>
      <c r="AC7" s="1102"/>
      <c r="AD7" s="1102"/>
      <c r="AE7" s="1103"/>
      <c r="AF7" s="1104">
        <v>581</v>
      </c>
      <c r="AG7" s="1105"/>
      <c r="AH7" s="1105"/>
      <c r="AI7" s="1105"/>
      <c r="AJ7" s="1106"/>
      <c r="AK7" s="1088">
        <v>10535</v>
      </c>
      <c r="AL7" s="1089"/>
      <c r="AM7" s="1089"/>
      <c r="AN7" s="1089"/>
      <c r="AO7" s="1089"/>
      <c r="AP7" s="1089">
        <v>549585</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c r="BS7" s="1092" t="s">
        <v>538</v>
      </c>
      <c r="BT7" s="1093"/>
      <c r="BU7" s="1093"/>
      <c r="BV7" s="1093"/>
      <c r="BW7" s="1093"/>
      <c r="BX7" s="1093"/>
      <c r="BY7" s="1093"/>
      <c r="BZ7" s="1093"/>
      <c r="CA7" s="1093"/>
      <c r="CB7" s="1093"/>
      <c r="CC7" s="1093"/>
      <c r="CD7" s="1093"/>
      <c r="CE7" s="1093"/>
      <c r="CF7" s="1093"/>
      <c r="CG7" s="1094"/>
      <c r="CH7" s="1085">
        <v>1</v>
      </c>
      <c r="CI7" s="1086"/>
      <c r="CJ7" s="1086"/>
      <c r="CK7" s="1086"/>
      <c r="CL7" s="1087"/>
      <c r="CM7" s="1085">
        <v>1014</v>
      </c>
      <c r="CN7" s="1086"/>
      <c r="CO7" s="1086"/>
      <c r="CP7" s="1086"/>
      <c r="CQ7" s="1087"/>
      <c r="CR7" s="1085">
        <v>1000</v>
      </c>
      <c r="CS7" s="1086"/>
      <c r="CT7" s="1086"/>
      <c r="CU7" s="1086"/>
      <c r="CV7" s="1087"/>
      <c r="CW7" s="1085">
        <v>13</v>
      </c>
      <c r="CX7" s="1086"/>
      <c r="CY7" s="1086"/>
      <c r="CZ7" s="1086"/>
      <c r="DA7" s="1087"/>
      <c r="DB7" s="1085" t="s">
        <v>578</v>
      </c>
      <c r="DC7" s="1086"/>
      <c r="DD7" s="1086"/>
      <c r="DE7" s="1086"/>
      <c r="DF7" s="1087"/>
      <c r="DG7" s="1085" t="s">
        <v>573</v>
      </c>
      <c r="DH7" s="1086"/>
      <c r="DI7" s="1086"/>
      <c r="DJ7" s="1086"/>
      <c r="DK7" s="1087"/>
      <c r="DL7" s="1085" t="s">
        <v>578</v>
      </c>
      <c r="DM7" s="1086"/>
      <c r="DN7" s="1086"/>
      <c r="DO7" s="1086"/>
      <c r="DP7" s="1087"/>
      <c r="DQ7" s="1085" t="s">
        <v>572</v>
      </c>
      <c r="DR7" s="1086"/>
      <c r="DS7" s="1086"/>
      <c r="DT7" s="1086"/>
      <c r="DU7" s="1087"/>
      <c r="DV7" s="1112"/>
      <c r="DW7" s="1113"/>
      <c r="DX7" s="1113"/>
      <c r="DY7" s="1113"/>
      <c r="DZ7" s="1114"/>
      <c r="EA7" s="205"/>
    </row>
    <row r="8" spans="1:131" s="206" customFormat="1" ht="26.25" customHeight="1">
      <c r="A8" s="212">
        <v>2</v>
      </c>
      <c r="B8" s="1033" t="s">
        <v>365</v>
      </c>
      <c r="C8" s="1034"/>
      <c r="D8" s="1034"/>
      <c r="E8" s="1034"/>
      <c r="F8" s="1034"/>
      <c r="G8" s="1034"/>
      <c r="H8" s="1034"/>
      <c r="I8" s="1034"/>
      <c r="J8" s="1034"/>
      <c r="K8" s="1034"/>
      <c r="L8" s="1034"/>
      <c r="M8" s="1034"/>
      <c r="N8" s="1034"/>
      <c r="O8" s="1034"/>
      <c r="P8" s="1035"/>
      <c r="Q8" s="1039">
        <v>48228</v>
      </c>
      <c r="R8" s="1040"/>
      <c r="S8" s="1040"/>
      <c r="T8" s="1040"/>
      <c r="U8" s="1040"/>
      <c r="V8" s="1040">
        <v>48228</v>
      </c>
      <c r="W8" s="1040"/>
      <c r="X8" s="1040"/>
      <c r="Y8" s="1040"/>
      <c r="Z8" s="1040"/>
      <c r="AA8" s="1040" t="s">
        <v>565</v>
      </c>
      <c r="AB8" s="1040"/>
      <c r="AC8" s="1040"/>
      <c r="AD8" s="1040"/>
      <c r="AE8" s="1041"/>
      <c r="AF8" s="1015" t="s">
        <v>366</v>
      </c>
      <c r="AG8" s="1016"/>
      <c r="AH8" s="1016"/>
      <c r="AI8" s="1016"/>
      <c r="AJ8" s="1017"/>
      <c r="AK8" s="1082">
        <v>40711</v>
      </c>
      <c r="AL8" s="1083"/>
      <c r="AM8" s="1083"/>
      <c r="AN8" s="1083"/>
      <c r="AO8" s="1083"/>
      <c r="AP8" s="1083" t="s">
        <v>566</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539</v>
      </c>
      <c r="BT8" s="1011"/>
      <c r="BU8" s="1011"/>
      <c r="BV8" s="1011"/>
      <c r="BW8" s="1011"/>
      <c r="BX8" s="1011"/>
      <c r="BY8" s="1011"/>
      <c r="BZ8" s="1011"/>
      <c r="CA8" s="1011"/>
      <c r="CB8" s="1011"/>
      <c r="CC8" s="1011"/>
      <c r="CD8" s="1011"/>
      <c r="CE8" s="1011"/>
      <c r="CF8" s="1011"/>
      <c r="CG8" s="1012"/>
      <c r="CH8" s="985">
        <v>-1</v>
      </c>
      <c r="CI8" s="986"/>
      <c r="CJ8" s="986"/>
      <c r="CK8" s="986"/>
      <c r="CL8" s="987"/>
      <c r="CM8" s="985">
        <v>1054</v>
      </c>
      <c r="CN8" s="986"/>
      <c r="CO8" s="986"/>
      <c r="CP8" s="986"/>
      <c r="CQ8" s="987"/>
      <c r="CR8" s="985">
        <v>1000</v>
      </c>
      <c r="CS8" s="986"/>
      <c r="CT8" s="986"/>
      <c r="CU8" s="986"/>
      <c r="CV8" s="987"/>
      <c r="CW8" s="985">
        <v>219</v>
      </c>
      <c r="CX8" s="986"/>
      <c r="CY8" s="986"/>
      <c r="CZ8" s="986"/>
      <c r="DA8" s="987"/>
      <c r="DB8" s="985" t="s">
        <v>573</v>
      </c>
      <c r="DC8" s="986"/>
      <c r="DD8" s="986"/>
      <c r="DE8" s="986"/>
      <c r="DF8" s="987"/>
      <c r="DG8" s="985" t="s">
        <v>573</v>
      </c>
      <c r="DH8" s="986"/>
      <c r="DI8" s="986"/>
      <c r="DJ8" s="986"/>
      <c r="DK8" s="987"/>
      <c r="DL8" s="985" t="s">
        <v>573</v>
      </c>
      <c r="DM8" s="986"/>
      <c r="DN8" s="986"/>
      <c r="DO8" s="986"/>
      <c r="DP8" s="987"/>
      <c r="DQ8" s="985" t="s">
        <v>573</v>
      </c>
      <c r="DR8" s="986"/>
      <c r="DS8" s="986"/>
      <c r="DT8" s="986"/>
      <c r="DU8" s="987"/>
      <c r="DV8" s="988"/>
      <c r="DW8" s="989"/>
      <c r="DX8" s="989"/>
      <c r="DY8" s="989"/>
      <c r="DZ8" s="990"/>
      <c r="EA8" s="205"/>
    </row>
    <row r="9" spans="1:131" s="206" customFormat="1" ht="26.25" customHeight="1">
      <c r="A9" s="212">
        <v>3</v>
      </c>
      <c r="B9" s="1033" t="s">
        <v>367</v>
      </c>
      <c r="C9" s="1034"/>
      <c r="D9" s="1034"/>
      <c r="E9" s="1034"/>
      <c r="F9" s="1034"/>
      <c r="G9" s="1034"/>
      <c r="H9" s="1034"/>
      <c r="I9" s="1034"/>
      <c r="J9" s="1034"/>
      <c r="K9" s="1034"/>
      <c r="L9" s="1034"/>
      <c r="M9" s="1034"/>
      <c r="N9" s="1034"/>
      <c r="O9" s="1034"/>
      <c r="P9" s="1035"/>
      <c r="Q9" s="1039">
        <v>935</v>
      </c>
      <c r="R9" s="1040"/>
      <c r="S9" s="1040"/>
      <c r="T9" s="1040"/>
      <c r="U9" s="1040"/>
      <c r="V9" s="1040">
        <v>584</v>
      </c>
      <c r="W9" s="1040"/>
      <c r="X9" s="1040"/>
      <c r="Y9" s="1040"/>
      <c r="Z9" s="1040"/>
      <c r="AA9" s="1040">
        <v>351</v>
      </c>
      <c r="AB9" s="1040"/>
      <c r="AC9" s="1040"/>
      <c r="AD9" s="1040"/>
      <c r="AE9" s="1041"/>
      <c r="AF9" s="1015">
        <v>351</v>
      </c>
      <c r="AG9" s="1016"/>
      <c r="AH9" s="1016"/>
      <c r="AI9" s="1016"/>
      <c r="AJ9" s="1017"/>
      <c r="AK9" s="1082">
        <v>135</v>
      </c>
      <c r="AL9" s="1083"/>
      <c r="AM9" s="1083"/>
      <c r="AN9" s="1083"/>
      <c r="AO9" s="1083"/>
      <c r="AP9" s="1083">
        <v>2738</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540</v>
      </c>
      <c r="BT9" s="1011"/>
      <c r="BU9" s="1011"/>
      <c r="BV9" s="1011"/>
      <c r="BW9" s="1011"/>
      <c r="BX9" s="1011"/>
      <c r="BY9" s="1011"/>
      <c r="BZ9" s="1011"/>
      <c r="CA9" s="1011"/>
      <c r="CB9" s="1011"/>
      <c r="CC9" s="1011"/>
      <c r="CD9" s="1011"/>
      <c r="CE9" s="1011"/>
      <c r="CF9" s="1011"/>
      <c r="CG9" s="1012"/>
      <c r="CH9" s="985">
        <v>-1</v>
      </c>
      <c r="CI9" s="986"/>
      <c r="CJ9" s="986"/>
      <c r="CK9" s="986"/>
      <c r="CL9" s="987"/>
      <c r="CM9" s="985">
        <v>238</v>
      </c>
      <c r="CN9" s="986"/>
      <c r="CO9" s="986"/>
      <c r="CP9" s="986"/>
      <c r="CQ9" s="987"/>
      <c r="CR9" s="985">
        <v>100</v>
      </c>
      <c r="CS9" s="986"/>
      <c r="CT9" s="986"/>
      <c r="CU9" s="986"/>
      <c r="CV9" s="987"/>
      <c r="CW9" s="985">
        <v>0</v>
      </c>
      <c r="CX9" s="986"/>
      <c r="CY9" s="986"/>
      <c r="CZ9" s="986"/>
      <c r="DA9" s="987"/>
      <c r="DB9" s="985" t="s">
        <v>573</v>
      </c>
      <c r="DC9" s="986"/>
      <c r="DD9" s="986"/>
      <c r="DE9" s="986"/>
      <c r="DF9" s="987"/>
      <c r="DG9" s="985" t="s">
        <v>573</v>
      </c>
      <c r="DH9" s="986"/>
      <c r="DI9" s="986"/>
      <c r="DJ9" s="986"/>
      <c r="DK9" s="987"/>
      <c r="DL9" s="985" t="s">
        <v>573</v>
      </c>
      <c r="DM9" s="986"/>
      <c r="DN9" s="986"/>
      <c r="DO9" s="986"/>
      <c r="DP9" s="987"/>
      <c r="DQ9" s="985" t="s">
        <v>572</v>
      </c>
      <c r="DR9" s="986"/>
      <c r="DS9" s="986"/>
      <c r="DT9" s="986"/>
      <c r="DU9" s="987"/>
      <c r="DV9" s="988"/>
      <c r="DW9" s="989"/>
      <c r="DX9" s="989"/>
      <c r="DY9" s="989"/>
      <c r="DZ9" s="990"/>
      <c r="EA9" s="205"/>
    </row>
    <row r="10" spans="1:131" s="206" customFormat="1" ht="26.25" customHeight="1">
      <c r="A10" s="212">
        <v>4</v>
      </c>
      <c r="B10" s="1033" t="s">
        <v>368</v>
      </c>
      <c r="C10" s="1034"/>
      <c r="D10" s="1034"/>
      <c r="E10" s="1034"/>
      <c r="F10" s="1034"/>
      <c r="G10" s="1034"/>
      <c r="H10" s="1034"/>
      <c r="I10" s="1034"/>
      <c r="J10" s="1034"/>
      <c r="K10" s="1034"/>
      <c r="L10" s="1034"/>
      <c r="M10" s="1034"/>
      <c r="N10" s="1034"/>
      <c r="O10" s="1034"/>
      <c r="P10" s="1035"/>
      <c r="Q10" s="1039">
        <v>2</v>
      </c>
      <c r="R10" s="1040"/>
      <c r="S10" s="1040"/>
      <c r="T10" s="1040"/>
      <c r="U10" s="1040"/>
      <c r="V10" s="1040">
        <v>1</v>
      </c>
      <c r="W10" s="1040"/>
      <c r="X10" s="1040"/>
      <c r="Y10" s="1040"/>
      <c r="Z10" s="1040"/>
      <c r="AA10" s="1040">
        <v>1</v>
      </c>
      <c r="AB10" s="1040"/>
      <c r="AC10" s="1040"/>
      <c r="AD10" s="1040"/>
      <c r="AE10" s="1041"/>
      <c r="AF10" s="1015">
        <v>1</v>
      </c>
      <c r="AG10" s="1016"/>
      <c r="AH10" s="1016"/>
      <c r="AI10" s="1016"/>
      <c r="AJ10" s="1017"/>
      <c r="AK10" s="1082" t="s">
        <v>568</v>
      </c>
      <c r="AL10" s="1083"/>
      <c r="AM10" s="1083"/>
      <c r="AN10" s="1083"/>
      <c r="AO10" s="1083"/>
      <c r="AP10" s="1083" t="s">
        <v>567</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541</v>
      </c>
      <c r="BT10" s="1011"/>
      <c r="BU10" s="1011"/>
      <c r="BV10" s="1011"/>
      <c r="BW10" s="1011"/>
      <c r="BX10" s="1011"/>
      <c r="BY10" s="1011"/>
      <c r="BZ10" s="1011"/>
      <c r="CA10" s="1011"/>
      <c r="CB10" s="1011"/>
      <c r="CC10" s="1011"/>
      <c r="CD10" s="1011"/>
      <c r="CE10" s="1011"/>
      <c r="CF10" s="1011"/>
      <c r="CG10" s="1012"/>
      <c r="CH10" s="985">
        <v>3</v>
      </c>
      <c r="CI10" s="986"/>
      <c r="CJ10" s="986"/>
      <c r="CK10" s="986"/>
      <c r="CL10" s="987"/>
      <c r="CM10" s="985">
        <v>894</v>
      </c>
      <c r="CN10" s="986"/>
      <c r="CO10" s="986"/>
      <c r="CP10" s="986"/>
      <c r="CQ10" s="987"/>
      <c r="CR10" s="985">
        <v>50</v>
      </c>
      <c r="CS10" s="986"/>
      <c r="CT10" s="986"/>
      <c r="CU10" s="986"/>
      <c r="CV10" s="987"/>
      <c r="CW10" s="985">
        <v>155</v>
      </c>
      <c r="CX10" s="986"/>
      <c r="CY10" s="986"/>
      <c r="CZ10" s="986"/>
      <c r="DA10" s="987"/>
      <c r="DB10" s="985">
        <v>200</v>
      </c>
      <c r="DC10" s="986"/>
      <c r="DD10" s="986"/>
      <c r="DE10" s="986"/>
      <c r="DF10" s="987"/>
      <c r="DG10" s="985" t="s">
        <v>573</v>
      </c>
      <c r="DH10" s="986"/>
      <c r="DI10" s="986"/>
      <c r="DJ10" s="986"/>
      <c r="DK10" s="987"/>
      <c r="DL10" s="985" t="s">
        <v>573</v>
      </c>
      <c r="DM10" s="986"/>
      <c r="DN10" s="986"/>
      <c r="DO10" s="986"/>
      <c r="DP10" s="987"/>
      <c r="DQ10" s="985" t="s">
        <v>572</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542</v>
      </c>
      <c r="BT11" s="1011"/>
      <c r="BU11" s="1011"/>
      <c r="BV11" s="1011"/>
      <c r="BW11" s="1011"/>
      <c r="BX11" s="1011"/>
      <c r="BY11" s="1011"/>
      <c r="BZ11" s="1011"/>
      <c r="CA11" s="1011"/>
      <c r="CB11" s="1011"/>
      <c r="CC11" s="1011"/>
      <c r="CD11" s="1011"/>
      <c r="CE11" s="1011"/>
      <c r="CF11" s="1011"/>
      <c r="CG11" s="1012"/>
      <c r="CH11" s="985">
        <v>3</v>
      </c>
      <c r="CI11" s="986"/>
      <c r="CJ11" s="986"/>
      <c r="CK11" s="986"/>
      <c r="CL11" s="987"/>
      <c r="CM11" s="985">
        <v>527</v>
      </c>
      <c r="CN11" s="986"/>
      <c r="CO11" s="986"/>
      <c r="CP11" s="986"/>
      <c r="CQ11" s="987"/>
      <c r="CR11" s="985">
        <v>301</v>
      </c>
      <c r="CS11" s="986"/>
      <c r="CT11" s="986"/>
      <c r="CU11" s="986"/>
      <c r="CV11" s="987"/>
      <c r="CW11" s="985">
        <v>216</v>
      </c>
      <c r="CX11" s="986"/>
      <c r="CY11" s="986"/>
      <c r="CZ11" s="986"/>
      <c r="DA11" s="987"/>
      <c r="DB11" s="985" t="s">
        <v>577</v>
      </c>
      <c r="DC11" s="986"/>
      <c r="DD11" s="986"/>
      <c r="DE11" s="986"/>
      <c r="DF11" s="987"/>
      <c r="DG11" s="985" t="s">
        <v>573</v>
      </c>
      <c r="DH11" s="986"/>
      <c r="DI11" s="986"/>
      <c r="DJ11" s="986"/>
      <c r="DK11" s="987"/>
      <c r="DL11" s="985" t="s">
        <v>573</v>
      </c>
      <c r="DM11" s="986"/>
      <c r="DN11" s="986"/>
      <c r="DO11" s="986"/>
      <c r="DP11" s="987"/>
      <c r="DQ11" s="985" t="s">
        <v>572</v>
      </c>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543</v>
      </c>
      <c r="BT12" s="1011"/>
      <c r="BU12" s="1011"/>
      <c r="BV12" s="1011"/>
      <c r="BW12" s="1011"/>
      <c r="BX12" s="1011"/>
      <c r="BY12" s="1011"/>
      <c r="BZ12" s="1011"/>
      <c r="CA12" s="1011"/>
      <c r="CB12" s="1011"/>
      <c r="CC12" s="1011"/>
      <c r="CD12" s="1011"/>
      <c r="CE12" s="1011"/>
      <c r="CF12" s="1011"/>
      <c r="CG12" s="1012"/>
      <c r="CH12" s="985">
        <v>3</v>
      </c>
      <c r="CI12" s="986"/>
      <c r="CJ12" s="986"/>
      <c r="CK12" s="986"/>
      <c r="CL12" s="987"/>
      <c r="CM12" s="985">
        <v>242</v>
      </c>
      <c r="CN12" s="986"/>
      <c r="CO12" s="986"/>
      <c r="CP12" s="986"/>
      <c r="CQ12" s="987"/>
      <c r="CR12" s="985">
        <v>100</v>
      </c>
      <c r="CS12" s="986"/>
      <c r="CT12" s="986"/>
      <c r="CU12" s="986"/>
      <c r="CV12" s="987"/>
      <c r="CW12" s="985">
        <v>16</v>
      </c>
      <c r="CX12" s="986"/>
      <c r="CY12" s="986"/>
      <c r="CZ12" s="986"/>
      <c r="DA12" s="987"/>
      <c r="DB12" s="985" t="s">
        <v>573</v>
      </c>
      <c r="DC12" s="986"/>
      <c r="DD12" s="986"/>
      <c r="DE12" s="986"/>
      <c r="DF12" s="987"/>
      <c r="DG12" s="985" t="s">
        <v>572</v>
      </c>
      <c r="DH12" s="986"/>
      <c r="DI12" s="986"/>
      <c r="DJ12" s="986"/>
      <c r="DK12" s="987"/>
      <c r="DL12" s="985" t="s">
        <v>572</v>
      </c>
      <c r="DM12" s="986"/>
      <c r="DN12" s="986"/>
      <c r="DO12" s="986"/>
      <c r="DP12" s="987"/>
      <c r="DQ12" s="985" t="s">
        <v>574</v>
      </c>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t="s">
        <v>544</v>
      </c>
      <c r="BT13" s="1011"/>
      <c r="BU13" s="1011"/>
      <c r="BV13" s="1011"/>
      <c r="BW13" s="1011"/>
      <c r="BX13" s="1011"/>
      <c r="BY13" s="1011"/>
      <c r="BZ13" s="1011"/>
      <c r="CA13" s="1011"/>
      <c r="CB13" s="1011"/>
      <c r="CC13" s="1011"/>
      <c r="CD13" s="1011"/>
      <c r="CE13" s="1011"/>
      <c r="CF13" s="1011"/>
      <c r="CG13" s="1012"/>
      <c r="CH13" s="985">
        <v>-6</v>
      </c>
      <c r="CI13" s="986"/>
      <c r="CJ13" s="986"/>
      <c r="CK13" s="986"/>
      <c r="CL13" s="987"/>
      <c r="CM13" s="985">
        <v>149</v>
      </c>
      <c r="CN13" s="986"/>
      <c r="CO13" s="986"/>
      <c r="CP13" s="986"/>
      <c r="CQ13" s="987"/>
      <c r="CR13" s="985">
        <v>48</v>
      </c>
      <c r="CS13" s="986"/>
      <c r="CT13" s="986"/>
      <c r="CU13" s="986"/>
      <c r="CV13" s="987"/>
      <c r="CW13" s="985" t="s">
        <v>572</v>
      </c>
      <c r="CX13" s="986"/>
      <c r="CY13" s="986"/>
      <c r="CZ13" s="986"/>
      <c r="DA13" s="987"/>
      <c r="DB13" s="985" t="s">
        <v>573</v>
      </c>
      <c r="DC13" s="986"/>
      <c r="DD13" s="986"/>
      <c r="DE13" s="986"/>
      <c r="DF13" s="987"/>
      <c r="DG13" s="985" t="s">
        <v>572</v>
      </c>
      <c r="DH13" s="986"/>
      <c r="DI13" s="986"/>
      <c r="DJ13" s="986"/>
      <c r="DK13" s="987"/>
      <c r="DL13" s="985" t="s">
        <v>572</v>
      </c>
      <c r="DM13" s="986"/>
      <c r="DN13" s="986"/>
      <c r="DO13" s="986"/>
      <c r="DP13" s="987"/>
      <c r="DQ13" s="985" t="s">
        <v>572</v>
      </c>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t="s">
        <v>545</v>
      </c>
      <c r="BT14" s="1011"/>
      <c r="BU14" s="1011"/>
      <c r="BV14" s="1011"/>
      <c r="BW14" s="1011"/>
      <c r="BX14" s="1011"/>
      <c r="BY14" s="1011"/>
      <c r="BZ14" s="1011"/>
      <c r="CA14" s="1011"/>
      <c r="CB14" s="1011"/>
      <c r="CC14" s="1011"/>
      <c r="CD14" s="1011"/>
      <c r="CE14" s="1011"/>
      <c r="CF14" s="1011"/>
      <c r="CG14" s="1012"/>
      <c r="CH14" s="985">
        <v>-3</v>
      </c>
      <c r="CI14" s="986"/>
      <c r="CJ14" s="986"/>
      <c r="CK14" s="986"/>
      <c r="CL14" s="987"/>
      <c r="CM14" s="985">
        <v>506</v>
      </c>
      <c r="CN14" s="986"/>
      <c r="CO14" s="986"/>
      <c r="CP14" s="986"/>
      <c r="CQ14" s="987"/>
      <c r="CR14" s="985">
        <v>501</v>
      </c>
      <c r="CS14" s="986"/>
      <c r="CT14" s="986"/>
      <c r="CU14" s="986"/>
      <c r="CV14" s="987"/>
      <c r="CW14" s="985">
        <v>19</v>
      </c>
      <c r="CX14" s="986"/>
      <c r="CY14" s="986"/>
      <c r="CZ14" s="986"/>
      <c r="DA14" s="987"/>
      <c r="DB14" s="985" t="s">
        <v>573</v>
      </c>
      <c r="DC14" s="986"/>
      <c r="DD14" s="986"/>
      <c r="DE14" s="986"/>
      <c r="DF14" s="987"/>
      <c r="DG14" s="985" t="s">
        <v>572</v>
      </c>
      <c r="DH14" s="986"/>
      <c r="DI14" s="986"/>
      <c r="DJ14" s="986"/>
      <c r="DK14" s="987"/>
      <c r="DL14" s="985" t="s">
        <v>573</v>
      </c>
      <c r="DM14" s="986"/>
      <c r="DN14" s="986"/>
      <c r="DO14" s="986"/>
      <c r="DP14" s="987"/>
      <c r="DQ14" s="985" t="s">
        <v>572</v>
      </c>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t="s">
        <v>546</v>
      </c>
      <c r="BT15" s="1011"/>
      <c r="BU15" s="1011"/>
      <c r="BV15" s="1011"/>
      <c r="BW15" s="1011"/>
      <c r="BX15" s="1011"/>
      <c r="BY15" s="1011"/>
      <c r="BZ15" s="1011"/>
      <c r="CA15" s="1011"/>
      <c r="CB15" s="1011"/>
      <c r="CC15" s="1011"/>
      <c r="CD15" s="1011"/>
      <c r="CE15" s="1011"/>
      <c r="CF15" s="1011"/>
      <c r="CG15" s="1012"/>
      <c r="CH15" s="985">
        <v>2</v>
      </c>
      <c r="CI15" s="986"/>
      <c r="CJ15" s="986"/>
      <c r="CK15" s="986"/>
      <c r="CL15" s="987"/>
      <c r="CM15" s="985">
        <v>31</v>
      </c>
      <c r="CN15" s="986"/>
      <c r="CO15" s="986"/>
      <c r="CP15" s="986"/>
      <c r="CQ15" s="987"/>
      <c r="CR15" s="985">
        <v>2</v>
      </c>
      <c r="CS15" s="986"/>
      <c r="CT15" s="986"/>
      <c r="CU15" s="986"/>
      <c r="CV15" s="987"/>
      <c r="CW15" s="985">
        <v>4</v>
      </c>
      <c r="CX15" s="986"/>
      <c r="CY15" s="986"/>
      <c r="CZ15" s="986"/>
      <c r="DA15" s="987"/>
      <c r="DB15" s="985" t="s">
        <v>573</v>
      </c>
      <c r="DC15" s="986"/>
      <c r="DD15" s="986"/>
      <c r="DE15" s="986"/>
      <c r="DF15" s="987"/>
      <c r="DG15" s="985" t="s">
        <v>572</v>
      </c>
      <c r="DH15" s="986"/>
      <c r="DI15" s="986"/>
      <c r="DJ15" s="986"/>
      <c r="DK15" s="987"/>
      <c r="DL15" s="985" t="s">
        <v>573</v>
      </c>
      <c r="DM15" s="986"/>
      <c r="DN15" s="986"/>
      <c r="DO15" s="986"/>
      <c r="DP15" s="987"/>
      <c r="DQ15" s="985" t="s">
        <v>573</v>
      </c>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t="s">
        <v>547</v>
      </c>
      <c r="BT16" s="1011"/>
      <c r="BU16" s="1011"/>
      <c r="BV16" s="1011"/>
      <c r="BW16" s="1011"/>
      <c r="BX16" s="1011"/>
      <c r="BY16" s="1011"/>
      <c r="BZ16" s="1011"/>
      <c r="CA16" s="1011"/>
      <c r="CB16" s="1011"/>
      <c r="CC16" s="1011"/>
      <c r="CD16" s="1011"/>
      <c r="CE16" s="1011"/>
      <c r="CF16" s="1011"/>
      <c r="CG16" s="1012"/>
      <c r="CH16" s="985">
        <v>99</v>
      </c>
      <c r="CI16" s="986"/>
      <c r="CJ16" s="986"/>
      <c r="CK16" s="986"/>
      <c r="CL16" s="987"/>
      <c r="CM16" s="985">
        <v>1138</v>
      </c>
      <c r="CN16" s="986"/>
      <c r="CO16" s="986"/>
      <c r="CP16" s="986"/>
      <c r="CQ16" s="987"/>
      <c r="CR16" s="985">
        <v>17</v>
      </c>
      <c r="CS16" s="986"/>
      <c r="CT16" s="986"/>
      <c r="CU16" s="986"/>
      <c r="CV16" s="987"/>
      <c r="CW16" s="985" t="s">
        <v>573</v>
      </c>
      <c r="CX16" s="986"/>
      <c r="CY16" s="986"/>
      <c r="CZ16" s="986"/>
      <c r="DA16" s="987"/>
      <c r="DB16" s="985" t="s">
        <v>573</v>
      </c>
      <c r="DC16" s="986"/>
      <c r="DD16" s="986"/>
      <c r="DE16" s="986"/>
      <c r="DF16" s="987"/>
      <c r="DG16" s="985" t="s">
        <v>572</v>
      </c>
      <c r="DH16" s="986"/>
      <c r="DI16" s="986"/>
      <c r="DJ16" s="986"/>
      <c r="DK16" s="987"/>
      <c r="DL16" s="985" t="s">
        <v>573</v>
      </c>
      <c r="DM16" s="986"/>
      <c r="DN16" s="986"/>
      <c r="DO16" s="986"/>
      <c r="DP16" s="987"/>
      <c r="DQ16" s="1084" t="s">
        <v>575</v>
      </c>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t="s">
        <v>548</v>
      </c>
      <c r="BT17" s="1011"/>
      <c r="BU17" s="1011"/>
      <c r="BV17" s="1011"/>
      <c r="BW17" s="1011"/>
      <c r="BX17" s="1011"/>
      <c r="BY17" s="1011"/>
      <c r="BZ17" s="1011"/>
      <c r="CA17" s="1011"/>
      <c r="CB17" s="1011"/>
      <c r="CC17" s="1011"/>
      <c r="CD17" s="1011"/>
      <c r="CE17" s="1011"/>
      <c r="CF17" s="1011"/>
      <c r="CG17" s="1012"/>
      <c r="CH17" s="985">
        <v>-1</v>
      </c>
      <c r="CI17" s="986"/>
      <c r="CJ17" s="986"/>
      <c r="CK17" s="986"/>
      <c r="CL17" s="987"/>
      <c r="CM17" s="985">
        <v>-188</v>
      </c>
      <c r="CN17" s="986"/>
      <c r="CO17" s="986"/>
      <c r="CP17" s="986"/>
      <c r="CQ17" s="987"/>
      <c r="CR17" s="985">
        <v>53</v>
      </c>
      <c r="CS17" s="986"/>
      <c r="CT17" s="986"/>
      <c r="CU17" s="986"/>
      <c r="CV17" s="987"/>
      <c r="CW17" s="985" t="s">
        <v>573</v>
      </c>
      <c r="CX17" s="986"/>
      <c r="CY17" s="986"/>
      <c r="CZ17" s="986"/>
      <c r="DA17" s="987"/>
      <c r="DB17" s="985">
        <v>900</v>
      </c>
      <c r="DC17" s="986"/>
      <c r="DD17" s="986"/>
      <c r="DE17" s="986"/>
      <c r="DF17" s="987"/>
      <c r="DG17" s="985" t="s">
        <v>573</v>
      </c>
      <c r="DH17" s="986"/>
      <c r="DI17" s="986"/>
      <c r="DJ17" s="986"/>
      <c r="DK17" s="987"/>
      <c r="DL17" s="985" t="s">
        <v>573</v>
      </c>
      <c r="DM17" s="986"/>
      <c r="DN17" s="986"/>
      <c r="DO17" s="986"/>
      <c r="DP17" s="987"/>
      <c r="DQ17" s="985" t="s">
        <v>576</v>
      </c>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t="s">
        <v>549</v>
      </c>
      <c r="BT18" s="1011"/>
      <c r="BU18" s="1011"/>
      <c r="BV18" s="1011"/>
      <c r="BW18" s="1011"/>
      <c r="BX18" s="1011"/>
      <c r="BY18" s="1011"/>
      <c r="BZ18" s="1011"/>
      <c r="CA18" s="1011"/>
      <c r="CB18" s="1011"/>
      <c r="CC18" s="1011"/>
      <c r="CD18" s="1011"/>
      <c r="CE18" s="1011"/>
      <c r="CF18" s="1011"/>
      <c r="CG18" s="1012"/>
      <c r="CH18" s="985">
        <v>54</v>
      </c>
      <c r="CI18" s="986"/>
      <c r="CJ18" s="986"/>
      <c r="CK18" s="986"/>
      <c r="CL18" s="987"/>
      <c r="CM18" s="985">
        <v>2006</v>
      </c>
      <c r="CN18" s="986"/>
      <c r="CO18" s="986"/>
      <c r="CP18" s="986"/>
      <c r="CQ18" s="987"/>
      <c r="CR18" s="985">
        <v>30</v>
      </c>
      <c r="CS18" s="986"/>
      <c r="CT18" s="986"/>
      <c r="CU18" s="986"/>
      <c r="CV18" s="987"/>
      <c r="CW18" s="985" t="s">
        <v>573</v>
      </c>
      <c r="CX18" s="986"/>
      <c r="CY18" s="986"/>
      <c r="CZ18" s="986"/>
      <c r="DA18" s="987"/>
      <c r="DB18" s="985" t="s">
        <v>577</v>
      </c>
      <c r="DC18" s="986"/>
      <c r="DD18" s="986"/>
      <c r="DE18" s="986"/>
      <c r="DF18" s="987"/>
      <c r="DG18" s="985">
        <v>9955</v>
      </c>
      <c r="DH18" s="986"/>
      <c r="DI18" s="986"/>
      <c r="DJ18" s="986"/>
      <c r="DK18" s="987"/>
      <c r="DL18" s="985" t="s">
        <v>573</v>
      </c>
      <c r="DM18" s="986"/>
      <c r="DN18" s="986"/>
      <c r="DO18" s="986"/>
      <c r="DP18" s="987"/>
      <c r="DQ18" s="985" t="s">
        <v>573</v>
      </c>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t="s">
        <v>550</v>
      </c>
      <c r="BT19" s="1011"/>
      <c r="BU19" s="1011"/>
      <c r="BV19" s="1011"/>
      <c r="BW19" s="1011"/>
      <c r="BX19" s="1011"/>
      <c r="BY19" s="1011"/>
      <c r="BZ19" s="1011"/>
      <c r="CA19" s="1011"/>
      <c r="CB19" s="1011"/>
      <c r="CC19" s="1011"/>
      <c r="CD19" s="1011"/>
      <c r="CE19" s="1011"/>
      <c r="CF19" s="1011"/>
      <c r="CG19" s="1012"/>
      <c r="CH19" s="985">
        <v>-4</v>
      </c>
      <c r="CI19" s="986"/>
      <c r="CJ19" s="986"/>
      <c r="CK19" s="986"/>
      <c r="CL19" s="987"/>
      <c r="CM19" s="985">
        <v>44</v>
      </c>
      <c r="CN19" s="986"/>
      <c r="CO19" s="986"/>
      <c r="CP19" s="986"/>
      <c r="CQ19" s="987"/>
      <c r="CR19" s="985">
        <v>39</v>
      </c>
      <c r="CS19" s="986"/>
      <c r="CT19" s="986"/>
      <c r="CU19" s="986"/>
      <c r="CV19" s="987"/>
      <c r="CW19" s="985" t="s">
        <v>578</v>
      </c>
      <c r="CX19" s="986"/>
      <c r="CY19" s="986"/>
      <c r="CZ19" s="986"/>
      <c r="DA19" s="987"/>
      <c r="DB19" s="985" t="s">
        <v>579</v>
      </c>
      <c r="DC19" s="986"/>
      <c r="DD19" s="986"/>
      <c r="DE19" s="986"/>
      <c r="DF19" s="987"/>
      <c r="DG19" s="985" t="s">
        <v>577</v>
      </c>
      <c r="DH19" s="986"/>
      <c r="DI19" s="986"/>
      <c r="DJ19" s="986"/>
      <c r="DK19" s="987"/>
      <c r="DL19" s="985" t="s">
        <v>572</v>
      </c>
      <c r="DM19" s="986"/>
      <c r="DN19" s="986"/>
      <c r="DO19" s="986"/>
      <c r="DP19" s="987"/>
      <c r="DQ19" s="985" t="s">
        <v>573</v>
      </c>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t="s">
        <v>551</v>
      </c>
      <c r="BT20" s="1011"/>
      <c r="BU20" s="1011"/>
      <c r="BV20" s="1011"/>
      <c r="BW20" s="1011"/>
      <c r="BX20" s="1011"/>
      <c r="BY20" s="1011"/>
      <c r="BZ20" s="1011"/>
      <c r="CA20" s="1011"/>
      <c r="CB20" s="1011"/>
      <c r="CC20" s="1011"/>
      <c r="CD20" s="1011"/>
      <c r="CE20" s="1011"/>
      <c r="CF20" s="1011"/>
      <c r="CG20" s="1012"/>
      <c r="CH20" s="985">
        <v>0</v>
      </c>
      <c r="CI20" s="986"/>
      <c r="CJ20" s="986"/>
      <c r="CK20" s="986"/>
      <c r="CL20" s="987"/>
      <c r="CM20" s="985">
        <v>14</v>
      </c>
      <c r="CN20" s="986"/>
      <c r="CO20" s="986"/>
      <c r="CP20" s="986"/>
      <c r="CQ20" s="987"/>
      <c r="CR20" s="985">
        <v>6</v>
      </c>
      <c r="CS20" s="986"/>
      <c r="CT20" s="986"/>
      <c r="CU20" s="986"/>
      <c r="CV20" s="987"/>
      <c r="CW20" s="985">
        <v>2</v>
      </c>
      <c r="CX20" s="986"/>
      <c r="CY20" s="986"/>
      <c r="CZ20" s="986"/>
      <c r="DA20" s="987"/>
      <c r="DB20" s="985" t="s">
        <v>579</v>
      </c>
      <c r="DC20" s="986"/>
      <c r="DD20" s="986"/>
      <c r="DE20" s="986"/>
      <c r="DF20" s="987"/>
      <c r="DG20" s="985" t="s">
        <v>573</v>
      </c>
      <c r="DH20" s="986"/>
      <c r="DI20" s="986"/>
      <c r="DJ20" s="986"/>
      <c r="DK20" s="987"/>
      <c r="DL20" s="985" t="s">
        <v>572</v>
      </c>
      <c r="DM20" s="986"/>
      <c r="DN20" s="986"/>
      <c r="DO20" s="986"/>
      <c r="DP20" s="987"/>
      <c r="DQ20" s="985" t="s">
        <v>572</v>
      </c>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t="s">
        <v>552</v>
      </c>
      <c r="BT21" s="1011"/>
      <c r="BU21" s="1011"/>
      <c r="BV21" s="1011"/>
      <c r="BW21" s="1011"/>
      <c r="BX21" s="1011"/>
      <c r="BY21" s="1011"/>
      <c r="BZ21" s="1011"/>
      <c r="CA21" s="1011"/>
      <c r="CB21" s="1011"/>
      <c r="CC21" s="1011"/>
      <c r="CD21" s="1011"/>
      <c r="CE21" s="1011"/>
      <c r="CF21" s="1011"/>
      <c r="CG21" s="1012"/>
      <c r="CH21" s="985">
        <v>4</v>
      </c>
      <c r="CI21" s="986"/>
      <c r="CJ21" s="986"/>
      <c r="CK21" s="986"/>
      <c r="CL21" s="987"/>
      <c r="CM21" s="985">
        <v>46</v>
      </c>
      <c r="CN21" s="986"/>
      <c r="CO21" s="986"/>
      <c r="CP21" s="986"/>
      <c r="CQ21" s="987"/>
      <c r="CR21" s="985">
        <v>17</v>
      </c>
      <c r="CS21" s="986"/>
      <c r="CT21" s="986"/>
      <c r="CU21" s="986"/>
      <c r="CV21" s="987"/>
      <c r="CW21" s="985" t="s">
        <v>573</v>
      </c>
      <c r="CX21" s="986"/>
      <c r="CY21" s="986"/>
      <c r="CZ21" s="986"/>
      <c r="DA21" s="987"/>
      <c r="DB21" s="985" t="s">
        <v>577</v>
      </c>
      <c r="DC21" s="986"/>
      <c r="DD21" s="986"/>
      <c r="DE21" s="986"/>
      <c r="DF21" s="987"/>
      <c r="DG21" s="985" t="s">
        <v>573</v>
      </c>
      <c r="DH21" s="986"/>
      <c r="DI21" s="986"/>
      <c r="DJ21" s="986"/>
      <c r="DK21" s="987"/>
      <c r="DL21" s="985" t="s">
        <v>575</v>
      </c>
      <c r="DM21" s="986"/>
      <c r="DN21" s="986"/>
      <c r="DO21" s="986"/>
      <c r="DP21" s="987"/>
      <c r="DQ21" s="985" t="s">
        <v>577</v>
      </c>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369</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370</v>
      </c>
      <c r="B23" s="940" t="s">
        <v>371</v>
      </c>
      <c r="C23" s="941"/>
      <c r="D23" s="941"/>
      <c r="E23" s="941"/>
      <c r="F23" s="941"/>
      <c r="G23" s="941"/>
      <c r="H23" s="941"/>
      <c r="I23" s="941"/>
      <c r="J23" s="941"/>
      <c r="K23" s="941"/>
      <c r="L23" s="941"/>
      <c r="M23" s="941"/>
      <c r="N23" s="941"/>
      <c r="O23" s="941"/>
      <c r="P23" s="942"/>
      <c r="Q23" s="1064">
        <v>374967</v>
      </c>
      <c r="R23" s="1065"/>
      <c r="S23" s="1065"/>
      <c r="T23" s="1065"/>
      <c r="U23" s="1065"/>
      <c r="V23" s="1065">
        <v>372089</v>
      </c>
      <c r="W23" s="1065"/>
      <c r="X23" s="1065"/>
      <c r="Y23" s="1065"/>
      <c r="Z23" s="1065"/>
      <c r="AA23" s="1065">
        <v>2878</v>
      </c>
      <c r="AB23" s="1065"/>
      <c r="AC23" s="1065"/>
      <c r="AD23" s="1065"/>
      <c r="AE23" s="1066"/>
      <c r="AF23" s="1067">
        <v>933</v>
      </c>
      <c r="AG23" s="1065"/>
      <c r="AH23" s="1065"/>
      <c r="AI23" s="1065"/>
      <c r="AJ23" s="1068"/>
      <c r="AK23" s="1069"/>
      <c r="AL23" s="1070"/>
      <c r="AM23" s="1070"/>
      <c r="AN23" s="1070"/>
      <c r="AO23" s="1070"/>
      <c r="AP23" s="1065">
        <v>552323</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382</v>
      </c>
      <c r="C28" s="1047"/>
      <c r="D28" s="1047"/>
      <c r="E28" s="1047"/>
      <c r="F28" s="1047"/>
      <c r="G28" s="1047"/>
      <c r="H28" s="1047"/>
      <c r="I28" s="1047"/>
      <c r="J28" s="1047"/>
      <c r="K28" s="1047"/>
      <c r="L28" s="1047"/>
      <c r="M28" s="1047"/>
      <c r="N28" s="1047"/>
      <c r="O28" s="1047"/>
      <c r="P28" s="1048"/>
      <c r="Q28" s="1049">
        <v>82217</v>
      </c>
      <c r="R28" s="1050"/>
      <c r="S28" s="1050"/>
      <c r="T28" s="1050"/>
      <c r="U28" s="1050"/>
      <c r="V28" s="1050">
        <v>81661</v>
      </c>
      <c r="W28" s="1050"/>
      <c r="X28" s="1050"/>
      <c r="Y28" s="1050"/>
      <c r="Z28" s="1050"/>
      <c r="AA28" s="1050">
        <v>556</v>
      </c>
      <c r="AB28" s="1050"/>
      <c r="AC28" s="1050"/>
      <c r="AD28" s="1050"/>
      <c r="AE28" s="1051"/>
      <c r="AF28" s="1052">
        <v>557</v>
      </c>
      <c r="AG28" s="1050"/>
      <c r="AH28" s="1050"/>
      <c r="AI28" s="1050"/>
      <c r="AJ28" s="1053"/>
      <c r="AK28" s="1054">
        <v>6031</v>
      </c>
      <c r="AL28" s="1042"/>
      <c r="AM28" s="1042"/>
      <c r="AN28" s="1042"/>
      <c r="AO28" s="1042"/>
      <c r="AP28" s="1042" t="s">
        <v>569</v>
      </c>
      <c r="AQ28" s="1042"/>
      <c r="AR28" s="1042"/>
      <c r="AS28" s="1042"/>
      <c r="AT28" s="1042"/>
      <c r="AU28" s="1042" t="s">
        <v>569</v>
      </c>
      <c r="AV28" s="1042"/>
      <c r="AW28" s="1042"/>
      <c r="AX28" s="1042"/>
      <c r="AY28" s="1042"/>
      <c r="AZ28" s="1043" t="s">
        <v>570</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383</v>
      </c>
      <c r="C29" s="1034"/>
      <c r="D29" s="1034"/>
      <c r="E29" s="1034"/>
      <c r="F29" s="1034"/>
      <c r="G29" s="1034"/>
      <c r="H29" s="1034"/>
      <c r="I29" s="1034"/>
      <c r="J29" s="1034"/>
      <c r="K29" s="1034"/>
      <c r="L29" s="1034"/>
      <c r="M29" s="1034"/>
      <c r="N29" s="1034"/>
      <c r="O29" s="1034"/>
      <c r="P29" s="1035"/>
      <c r="Q29" s="1039">
        <v>69876</v>
      </c>
      <c r="R29" s="1040"/>
      <c r="S29" s="1040"/>
      <c r="T29" s="1040"/>
      <c r="U29" s="1040"/>
      <c r="V29" s="1040">
        <v>69571</v>
      </c>
      <c r="W29" s="1040"/>
      <c r="X29" s="1040"/>
      <c r="Y29" s="1040"/>
      <c r="Z29" s="1040"/>
      <c r="AA29" s="1040">
        <v>305</v>
      </c>
      <c r="AB29" s="1040"/>
      <c r="AC29" s="1040"/>
      <c r="AD29" s="1040"/>
      <c r="AE29" s="1041"/>
      <c r="AF29" s="1015">
        <v>239</v>
      </c>
      <c r="AG29" s="1016"/>
      <c r="AH29" s="1016"/>
      <c r="AI29" s="1016"/>
      <c r="AJ29" s="1017"/>
      <c r="AK29" s="976">
        <v>9558</v>
      </c>
      <c r="AL29" s="967"/>
      <c r="AM29" s="967"/>
      <c r="AN29" s="967"/>
      <c r="AO29" s="967"/>
      <c r="AP29" s="967" t="s">
        <v>569</v>
      </c>
      <c r="AQ29" s="967"/>
      <c r="AR29" s="967"/>
      <c r="AS29" s="967"/>
      <c r="AT29" s="967"/>
      <c r="AU29" s="967" t="s">
        <v>568</v>
      </c>
      <c r="AV29" s="967"/>
      <c r="AW29" s="967"/>
      <c r="AX29" s="967"/>
      <c r="AY29" s="967"/>
      <c r="AZ29" s="1038" t="s">
        <v>571</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384</v>
      </c>
      <c r="C30" s="1034"/>
      <c r="D30" s="1034"/>
      <c r="E30" s="1034"/>
      <c r="F30" s="1034"/>
      <c r="G30" s="1034"/>
      <c r="H30" s="1034"/>
      <c r="I30" s="1034"/>
      <c r="J30" s="1034"/>
      <c r="K30" s="1034"/>
      <c r="L30" s="1034"/>
      <c r="M30" s="1034"/>
      <c r="N30" s="1034"/>
      <c r="O30" s="1034"/>
      <c r="P30" s="1035"/>
      <c r="Q30" s="1039">
        <v>7260</v>
      </c>
      <c r="R30" s="1040"/>
      <c r="S30" s="1040"/>
      <c r="T30" s="1040"/>
      <c r="U30" s="1040"/>
      <c r="V30" s="1040">
        <v>7239</v>
      </c>
      <c r="W30" s="1040"/>
      <c r="X30" s="1040"/>
      <c r="Y30" s="1040"/>
      <c r="Z30" s="1040"/>
      <c r="AA30" s="1040">
        <v>21</v>
      </c>
      <c r="AB30" s="1040"/>
      <c r="AC30" s="1040"/>
      <c r="AD30" s="1040"/>
      <c r="AE30" s="1041"/>
      <c r="AF30" s="1015">
        <v>21</v>
      </c>
      <c r="AG30" s="1016"/>
      <c r="AH30" s="1016"/>
      <c r="AI30" s="1016"/>
      <c r="AJ30" s="1017"/>
      <c r="AK30" s="976">
        <v>1511</v>
      </c>
      <c r="AL30" s="967"/>
      <c r="AM30" s="967"/>
      <c r="AN30" s="967"/>
      <c r="AO30" s="967"/>
      <c r="AP30" s="967" t="s">
        <v>569</v>
      </c>
      <c r="AQ30" s="967"/>
      <c r="AR30" s="967"/>
      <c r="AS30" s="967"/>
      <c r="AT30" s="967"/>
      <c r="AU30" s="967" t="s">
        <v>568</v>
      </c>
      <c r="AV30" s="967"/>
      <c r="AW30" s="967"/>
      <c r="AX30" s="967"/>
      <c r="AY30" s="967"/>
      <c r="AZ30" s="1038" t="s">
        <v>571</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385</v>
      </c>
      <c r="C31" s="1034"/>
      <c r="D31" s="1034"/>
      <c r="E31" s="1034"/>
      <c r="F31" s="1034"/>
      <c r="G31" s="1034"/>
      <c r="H31" s="1034"/>
      <c r="I31" s="1034"/>
      <c r="J31" s="1034"/>
      <c r="K31" s="1034"/>
      <c r="L31" s="1034"/>
      <c r="M31" s="1034"/>
      <c r="N31" s="1034"/>
      <c r="O31" s="1034"/>
      <c r="P31" s="1035"/>
      <c r="Q31" s="1039">
        <v>12199</v>
      </c>
      <c r="R31" s="1040"/>
      <c r="S31" s="1040"/>
      <c r="T31" s="1040"/>
      <c r="U31" s="1040"/>
      <c r="V31" s="1040">
        <v>5397</v>
      </c>
      <c r="W31" s="1040"/>
      <c r="X31" s="1040"/>
      <c r="Y31" s="1040"/>
      <c r="Z31" s="1040"/>
      <c r="AA31" s="1040">
        <v>6802</v>
      </c>
      <c r="AB31" s="1040"/>
      <c r="AC31" s="1040"/>
      <c r="AD31" s="1040"/>
      <c r="AE31" s="1041"/>
      <c r="AF31" s="1015">
        <v>6802</v>
      </c>
      <c r="AG31" s="1016"/>
      <c r="AH31" s="1016"/>
      <c r="AI31" s="1016"/>
      <c r="AJ31" s="1017"/>
      <c r="AK31" s="976">
        <v>564</v>
      </c>
      <c r="AL31" s="967"/>
      <c r="AM31" s="967"/>
      <c r="AN31" s="967"/>
      <c r="AO31" s="967"/>
      <c r="AP31" s="967">
        <v>45347</v>
      </c>
      <c r="AQ31" s="967"/>
      <c r="AR31" s="967"/>
      <c r="AS31" s="967"/>
      <c r="AT31" s="967"/>
      <c r="AU31" s="967">
        <v>635</v>
      </c>
      <c r="AV31" s="967"/>
      <c r="AW31" s="967"/>
      <c r="AX31" s="967"/>
      <c r="AY31" s="967"/>
      <c r="AZ31" s="1038" t="s">
        <v>571</v>
      </c>
      <c r="BA31" s="1038"/>
      <c r="BB31" s="1038"/>
      <c r="BC31" s="1038"/>
      <c r="BD31" s="1038"/>
      <c r="BE31" s="1028" t="s">
        <v>386</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387</v>
      </c>
      <c r="C32" s="1034"/>
      <c r="D32" s="1034"/>
      <c r="E32" s="1034"/>
      <c r="F32" s="1034"/>
      <c r="G32" s="1034"/>
      <c r="H32" s="1034"/>
      <c r="I32" s="1034"/>
      <c r="J32" s="1034"/>
      <c r="K32" s="1034"/>
      <c r="L32" s="1034"/>
      <c r="M32" s="1034"/>
      <c r="N32" s="1034"/>
      <c r="O32" s="1034"/>
      <c r="P32" s="1035"/>
      <c r="Q32" s="1039">
        <v>13655</v>
      </c>
      <c r="R32" s="1040"/>
      <c r="S32" s="1040"/>
      <c r="T32" s="1040"/>
      <c r="U32" s="1040"/>
      <c r="V32" s="1040">
        <v>3091</v>
      </c>
      <c r="W32" s="1040"/>
      <c r="X32" s="1040"/>
      <c r="Y32" s="1040"/>
      <c r="Z32" s="1040"/>
      <c r="AA32" s="1040">
        <v>10564</v>
      </c>
      <c r="AB32" s="1040"/>
      <c r="AC32" s="1040"/>
      <c r="AD32" s="1040"/>
      <c r="AE32" s="1041"/>
      <c r="AF32" s="1015">
        <v>10564</v>
      </c>
      <c r="AG32" s="1016"/>
      <c r="AH32" s="1016"/>
      <c r="AI32" s="1016"/>
      <c r="AJ32" s="1017"/>
      <c r="AK32" s="976">
        <v>2707</v>
      </c>
      <c r="AL32" s="967"/>
      <c r="AM32" s="967"/>
      <c r="AN32" s="967"/>
      <c r="AO32" s="967"/>
      <c r="AP32" s="967">
        <v>27240</v>
      </c>
      <c r="AQ32" s="967"/>
      <c r="AR32" s="967"/>
      <c r="AS32" s="967"/>
      <c r="AT32" s="967"/>
      <c r="AU32" s="967">
        <v>16535</v>
      </c>
      <c r="AV32" s="967"/>
      <c r="AW32" s="967"/>
      <c r="AX32" s="967"/>
      <c r="AY32" s="967"/>
      <c r="AZ32" s="1038" t="s">
        <v>570</v>
      </c>
      <c r="BA32" s="1038"/>
      <c r="BB32" s="1038"/>
      <c r="BC32" s="1038"/>
      <c r="BD32" s="1038"/>
      <c r="BE32" s="1028" t="s">
        <v>386</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388</v>
      </c>
      <c r="C33" s="1034"/>
      <c r="D33" s="1034"/>
      <c r="E33" s="1034"/>
      <c r="F33" s="1034"/>
      <c r="G33" s="1034"/>
      <c r="H33" s="1034"/>
      <c r="I33" s="1034"/>
      <c r="J33" s="1034"/>
      <c r="K33" s="1034"/>
      <c r="L33" s="1034"/>
      <c r="M33" s="1034"/>
      <c r="N33" s="1034"/>
      <c r="O33" s="1034"/>
      <c r="P33" s="1035"/>
      <c r="Q33" s="1039">
        <v>5679</v>
      </c>
      <c r="R33" s="1040"/>
      <c r="S33" s="1040"/>
      <c r="T33" s="1040"/>
      <c r="U33" s="1040"/>
      <c r="V33" s="1040">
        <v>5495</v>
      </c>
      <c r="W33" s="1040"/>
      <c r="X33" s="1040"/>
      <c r="Y33" s="1040"/>
      <c r="Z33" s="1040"/>
      <c r="AA33" s="1040">
        <v>184</v>
      </c>
      <c r="AB33" s="1040"/>
      <c r="AC33" s="1040"/>
      <c r="AD33" s="1040"/>
      <c r="AE33" s="1041"/>
      <c r="AF33" s="1015">
        <v>184</v>
      </c>
      <c r="AG33" s="1016"/>
      <c r="AH33" s="1016"/>
      <c r="AI33" s="1016"/>
      <c r="AJ33" s="1017"/>
      <c r="AK33" s="976">
        <v>14500</v>
      </c>
      <c r="AL33" s="967"/>
      <c r="AM33" s="967"/>
      <c r="AN33" s="967"/>
      <c r="AO33" s="967"/>
      <c r="AP33" s="967">
        <v>337364</v>
      </c>
      <c r="AQ33" s="967"/>
      <c r="AR33" s="967"/>
      <c r="AS33" s="967"/>
      <c r="AT33" s="967"/>
      <c r="AU33" s="967">
        <v>179815</v>
      </c>
      <c r="AV33" s="967"/>
      <c r="AW33" s="967"/>
      <c r="AX33" s="967"/>
      <c r="AY33" s="967"/>
      <c r="AZ33" s="1038" t="s">
        <v>570</v>
      </c>
      <c r="BA33" s="1038"/>
      <c r="BB33" s="1038"/>
      <c r="BC33" s="1038"/>
      <c r="BD33" s="1038"/>
      <c r="BE33" s="1028" t="s">
        <v>386</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389</v>
      </c>
      <c r="C34" s="1034"/>
      <c r="D34" s="1034"/>
      <c r="E34" s="1034"/>
      <c r="F34" s="1034"/>
      <c r="G34" s="1034"/>
      <c r="H34" s="1034"/>
      <c r="I34" s="1034"/>
      <c r="J34" s="1034"/>
      <c r="K34" s="1034"/>
      <c r="L34" s="1034"/>
      <c r="M34" s="1034"/>
      <c r="N34" s="1034"/>
      <c r="O34" s="1034"/>
      <c r="P34" s="1035"/>
      <c r="Q34" s="1039">
        <v>1317</v>
      </c>
      <c r="R34" s="1040"/>
      <c r="S34" s="1040"/>
      <c r="T34" s="1040"/>
      <c r="U34" s="1040"/>
      <c r="V34" s="1040">
        <v>1317</v>
      </c>
      <c r="W34" s="1040"/>
      <c r="X34" s="1040"/>
      <c r="Y34" s="1040"/>
      <c r="Z34" s="1040"/>
      <c r="AA34" s="1040">
        <v>0</v>
      </c>
      <c r="AB34" s="1040"/>
      <c r="AC34" s="1040"/>
      <c r="AD34" s="1040"/>
      <c r="AE34" s="1041"/>
      <c r="AF34" s="1015">
        <v>0</v>
      </c>
      <c r="AG34" s="1016"/>
      <c r="AH34" s="1016"/>
      <c r="AI34" s="1016"/>
      <c r="AJ34" s="1017"/>
      <c r="AK34" s="976">
        <v>645</v>
      </c>
      <c r="AL34" s="967"/>
      <c r="AM34" s="967"/>
      <c r="AN34" s="967"/>
      <c r="AO34" s="967"/>
      <c r="AP34" s="967">
        <v>8606</v>
      </c>
      <c r="AQ34" s="967"/>
      <c r="AR34" s="967"/>
      <c r="AS34" s="967"/>
      <c r="AT34" s="967"/>
      <c r="AU34" s="967">
        <v>5267</v>
      </c>
      <c r="AV34" s="967"/>
      <c r="AW34" s="967"/>
      <c r="AX34" s="967"/>
      <c r="AY34" s="967"/>
      <c r="AZ34" s="1038" t="s">
        <v>570</v>
      </c>
      <c r="BA34" s="1038"/>
      <c r="BB34" s="1038"/>
      <c r="BC34" s="1038"/>
      <c r="BD34" s="1038"/>
      <c r="BE34" s="1028" t="s">
        <v>390</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391</v>
      </c>
      <c r="C35" s="1034"/>
      <c r="D35" s="1034"/>
      <c r="E35" s="1034"/>
      <c r="F35" s="1034"/>
      <c r="G35" s="1034"/>
      <c r="H35" s="1034"/>
      <c r="I35" s="1034"/>
      <c r="J35" s="1034"/>
      <c r="K35" s="1034"/>
      <c r="L35" s="1034"/>
      <c r="M35" s="1034"/>
      <c r="N35" s="1034"/>
      <c r="O35" s="1034"/>
      <c r="P35" s="1035"/>
      <c r="Q35" s="1039">
        <v>266</v>
      </c>
      <c r="R35" s="1040"/>
      <c r="S35" s="1040"/>
      <c r="T35" s="1040"/>
      <c r="U35" s="1040"/>
      <c r="V35" s="1040">
        <v>266</v>
      </c>
      <c r="W35" s="1040"/>
      <c r="X35" s="1040"/>
      <c r="Y35" s="1040"/>
      <c r="Z35" s="1040"/>
      <c r="AA35" s="1040">
        <v>0</v>
      </c>
      <c r="AB35" s="1040"/>
      <c r="AC35" s="1040"/>
      <c r="AD35" s="1040"/>
      <c r="AE35" s="1041"/>
      <c r="AF35" s="1015">
        <v>0</v>
      </c>
      <c r="AG35" s="1016"/>
      <c r="AH35" s="1016"/>
      <c r="AI35" s="1016"/>
      <c r="AJ35" s="1017"/>
      <c r="AK35" s="976">
        <v>63</v>
      </c>
      <c r="AL35" s="967"/>
      <c r="AM35" s="967"/>
      <c r="AN35" s="967"/>
      <c r="AO35" s="967"/>
      <c r="AP35" s="967">
        <v>542</v>
      </c>
      <c r="AQ35" s="967"/>
      <c r="AR35" s="967"/>
      <c r="AS35" s="967"/>
      <c r="AT35" s="967"/>
      <c r="AU35" s="967">
        <v>226</v>
      </c>
      <c r="AV35" s="967"/>
      <c r="AW35" s="967"/>
      <c r="AX35" s="967"/>
      <c r="AY35" s="967"/>
      <c r="AZ35" s="1038" t="s">
        <v>571</v>
      </c>
      <c r="BA35" s="1038"/>
      <c r="BB35" s="1038"/>
      <c r="BC35" s="1038"/>
      <c r="BD35" s="1038"/>
      <c r="BE35" s="1028" t="s">
        <v>390</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392</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370</v>
      </c>
      <c r="B63" s="940" t="s">
        <v>393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18366</v>
      </c>
      <c r="AG63" s="955"/>
      <c r="AH63" s="955"/>
      <c r="AI63" s="955"/>
      <c r="AJ63" s="1026"/>
      <c r="AK63" s="1027"/>
      <c r="AL63" s="959"/>
      <c r="AM63" s="959"/>
      <c r="AN63" s="959"/>
      <c r="AO63" s="959"/>
      <c r="AP63" s="955">
        <v>419100</v>
      </c>
      <c r="AQ63" s="955"/>
      <c r="AR63" s="955"/>
      <c r="AS63" s="955"/>
      <c r="AT63" s="955"/>
      <c r="AU63" s="955">
        <v>202478</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395</v>
      </c>
      <c r="B66" s="992"/>
      <c r="C66" s="992"/>
      <c r="D66" s="992"/>
      <c r="E66" s="992"/>
      <c r="F66" s="992"/>
      <c r="G66" s="992"/>
      <c r="H66" s="992"/>
      <c r="I66" s="992"/>
      <c r="J66" s="992"/>
      <c r="K66" s="992"/>
      <c r="L66" s="992"/>
      <c r="M66" s="992"/>
      <c r="N66" s="992"/>
      <c r="O66" s="992"/>
      <c r="P66" s="993"/>
      <c r="Q66" s="997" t="s">
        <v>374</v>
      </c>
      <c r="R66" s="998"/>
      <c r="S66" s="998"/>
      <c r="T66" s="998"/>
      <c r="U66" s="999"/>
      <c r="V66" s="997" t="s">
        <v>375</v>
      </c>
      <c r="W66" s="998"/>
      <c r="X66" s="998"/>
      <c r="Y66" s="998"/>
      <c r="Z66" s="999"/>
      <c r="AA66" s="997" t="s">
        <v>376</v>
      </c>
      <c r="AB66" s="998"/>
      <c r="AC66" s="998"/>
      <c r="AD66" s="998"/>
      <c r="AE66" s="999"/>
      <c r="AF66" s="1003" t="s">
        <v>377</v>
      </c>
      <c r="AG66" s="1004"/>
      <c r="AH66" s="1004"/>
      <c r="AI66" s="1004"/>
      <c r="AJ66" s="1005"/>
      <c r="AK66" s="997" t="s">
        <v>378</v>
      </c>
      <c r="AL66" s="992"/>
      <c r="AM66" s="992"/>
      <c r="AN66" s="992"/>
      <c r="AO66" s="993"/>
      <c r="AP66" s="997" t="s">
        <v>379</v>
      </c>
      <c r="AQ66" s="998"/>
      <c r="AR66" s="998"/>
      <c r="AS66" s="998"/>
      <c r="AT66" s="999"/>
      <c r="AU66" s="997" t="s">
        <v>396</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553</v>
      </c>
      <c r="C68" s="982"/>
      <c r="D68" s="982"/>
      <c r="E68" s="982"/>
      <c r="F68" s="982"/>
      <c r="G68" s="982"/>
      <c r="H68" s="982"/>
      <c r="I68" s="982"/>
      <c r="J68" s="982"/>
      <c r="K68" s="982"/>
      <c r="L68" s="982"/>
      <c r="M68" s="982"/>
      <c r="N68" s="982"/>
      <c r="O68" s="982"/>
      <c r="P68" s="983"/>
      <c r="Q68" s="984">
        <v>961</v>
      </c>
      <c r="R68" s="978"/>
      <c r="S68" s="978"/>
      <c r="T68" s="978"/>
      <c r="U68" s="978"/>
      <c r="V68" s="978">
        <v>946</v>
      </c>
      <c r="W68" s="978"/>
      <c r="X68" s="978"/>
      <c r="Y68" s="978"/>
      <c r="Z68" s="978"/>
      <c r="AA68" s="978">
        <v>16</v>
      </c>
      <c r="AB68" s="978"/>
      <c r="AC68" s="978"/>
      <c r="AD68" s="978"/>
      <c r="AE68" s="978"/>
      <c r="AF68" s="978">
        <v>16</v>
      </c>
      <c r="AG68" s="978"/>
      <c r="AH68" s="978"/>
      <c r="AI68" s="978"/>
      <c r="AJ68" s="978"/>
      <c r="AK68" s="978">
        <v>70</v>
      </c>
      <c r="AL68" s="978"/>
      <c r="AM68" s="978"/>
      <c r="AN68" s="978"/>
      <c r="AO68" s="978"/>
      <c r="AP68" s="978">
        <v>15</v>
      </c>
      <c r="AQ68" s="978"/>
      <c r="AR68" s="978"/>
      <c r="AS68" s="978"/>
      <c r="AT68" s="978"/>
      <c r="AU68" s="978">
        <v>6</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554</v>
      </c>
      <c r="C69" s="971"/>
      <c r="D69" s="971"/>
      <c r="E69" s="971"/>
      <c r="F69" s="971"/>
      <c r="G69" s="971"/>
      <c r="H69" s="971"/>
      <c r="I69" s="971"/>
      <c r="J69" s="971"/>
      <c r="K69" s="971"/>
      <c r="L69" s="971"/>
      <c r="M69" s="971"/>
      <c r="N69" s="971"/>
      <c r="O69" s="971"/>
      <c r="P69" s="972"/>
      <c r="Q69" s="973">
        <v>229</v>
      </c>
      <c r="R69" s="967"/>
      <c r="S69" s="967"/>
      <c r="T69" s="967"/>
      <c r="U69" s="967"/>
      <c r="V69" s="967">
        <v>227</v>
      </c>
      <c r="W69" s="967"/>
      <c r="X69" s="967"/>
      <c r="Y69" s="967"/>
      <c r="Z69" s="967"/>
      <c r="AA69" s="967">
        <v>2</v>
      </c>
      <c r="AB69" s="967"/>
      <c r="AC69" s="967"/>
      <c r="AD69" s="967"/>
      <c r="AE69" s="967"/>
      <c r="AF69" s="967">
        <v>514</v>
      </c>
      <c r="AG69" s="967"/>
      <c r="AH69" s="967"/>
      <c r="AI69" s="967"/>
      <c r="AJ69" s="967"/>
      <c r="AK69" s="967">
        <v>30</v>
      </c>
      <c r="AL69" s="967"/>
      <c r="AM69" s="967"/>
      <c r="AN69" s="967"/>
      <c r="AO69" s="967"/>
      <c r="AP69" s="967">
        <v>1863</v>
      </c>
      <c r="AQ69" s="967"/>
      <c r="AR69" s="967"/>
      <c r="AS69" s="967"/>
      <c r="AT69" s="967"/>
      <c r="AU69" s="967" t="s">
        <v>580</v>
      </c>
      <c r="AV69" s="967"/>
      <c r="AW69" s="967"/>
      <c r="AX69" s="967"/>
      <c r="AY69" s="967"/>
      <c r="AZ69" s="968" t="s">
        <v>583</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555</v>
      </c>
      <c r="C70" s="971"/>
      <c r="D70" s="971"/>
      <c r="E70" s="971"/>
      <c r="F70" s="971"/>
      <c r="G70" s="971"/>
      <c r="H70" s="971"/>
      <c r="I70" s="971"/>
      <c r="J70" s="971"/>
      <c r="K70" s="971"/>
      <c r="L70" s="971"/>
      <c r="M70" s="971"/>
      <c r="N70" s="971"/>
      <c r="O70" s="971"/>
      <c r="P70" s="972"/>
      <c r="Q70" s="973">
        <v>900</v>
      </c>
      <c r="R70" s="967"/>
      <c r="S70" s="967"/>
      <c r="T70" s="967"/>
      <c r="U70" s="967"/>
      <c r="V70" s="967">
        <v>756</v>
      </c>
      <c r="W70" s="967"/>
      <c r="X70" s="967"/>
      <c r="Y70" s="967"/>
      <c r="Z70" s="967"/>
      <c r="AA70" s="967">
        <v>144</v>
      </c>
      <c r="AB70" s="967"/>
      <c r="AC70" s="967"/>
      <c r="AD70" s="967"/>
      <c r="AE70" s="967"/>
      <c r="AF70" s="967">
        <v>142</v>
      </c>
      <c r="AG70" s="967"/>
      <c r="AH70" s="967"/>
      <c r="AI70" s="967"/>
      <c r="AJ70" s="967"/>
      <c r="AK70" s="967" t="s">
        <v>577</v>
      </c>
      <c r="AL70" s="967"/>
      <c r="AM70" s="967"/>
      <c r="AN70" s="967"/>
      <c r="AO70" s="967"/>
      <c r="AP70" s="967">
        <v>200</v>
      </c>
      <c r="AQ70" s="967"/>
      <c r="AR70" s="967"/>
      <c r="AS70" s="967"/>
      <c r="AT70" s="967"/>
      <c r="AU70" s="967">
        <v>26</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556</v>
      </c>
      <c r="C71" s="971"/>
      <c r="D71" s="971"/>
      <c r="E71" s="971"/>
      <c r="F71" s="971"/>
      <c r="G71" s="971"/>
      <c r="H71" s="971"/>
      <c r="I71" s="971"/>
      <c r="J71" s="971"/>
      <c r="K71" s="971"/>
      <c r="L71" s="971"/>
      <c r="M71" s="971"/>
      <c r="N71" s="971"/>
      <c r="O71" s="971"/>
      <c r="P71" s="972"/>
      <c r="Q71" s="973">
        <v>540</v>
      </c>
      <c r="R71" s="967"/>
      <c r="S71" s="967"/>
      <c r="T71" s="967"/>
      <c r="U71" s="967"/>
      <c r="V71" s="967">
        <v>493</v>
      </c>
      <c r="W71" s="967"/>
      <c r="X71" s="967"/>
      <c r="Y71" s="967"/>
      <c r="Z71" s="967"/>
      <c r="AA71" s="967">
        <v>46</v>
      </c>
      <c r="AB71" s="967"/>
      <c r="AC71" s="967"/>
      <c r="AD71" s="967"/>
      <c r="AE71" s="967"/>
      <c r="AF71" s="967">
        <v>46</v>
      </c>
      <c r="AG71" s="967"/>
      <c r="AH71" s="967"/>
      <c r="AI71" s="967"/>
      <c r="AJ71" s="967"/>
      <c r="AK71" s="967">
        <v>22</v>
      </c>
      <c r="AL71" s="967"/>
      <c r="AM71" s="967"/>
      <c r="AN71" s="967"/>
      <c r="AO71" s="967"/>
      <c r="AP71" s="967">
        <v>289</v>
      </c>
      <c r="AQ71" s="967"/>
      <c r="AR71" s="967"/>
      <c r="AS71" s="967"/>
      <c r="AT71" s="967"/>
      <c r="AU71" s="967">
        <v>134</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557</v>
      </c>
      <c r="C72" s="971"/>
      <c r="D72" s="971"/>
      <c r="E72" s="971"/>
      <c r="F72" s="971"/>
      <c r="G72" s="971"/>
      <c r="H72" s="971"/>
      <c r="I72" s="971"/>
      <c r="J72" s="971"/>
      <c r="K72" s="971"/>
      <c r="L72" s="971"/>
      <c r="M72" s="971"/>
      <c r="N72" s="971"/>
      <c r="O72" s="971"/>
      <c r="P72" s="972"/>
      <c r="Q72" s="973">
        <v>742</v>
      </c>
      <c r="R72" s="967"/>
      <c r="S72" s="967"/>
      <c r="T72" s="967"/>
      <c r="U72" s="967"/>
      <c r="V72" s="967">
        <v>721</v>
      </c>
      <c r="W72" s="967"/>
      <c r="X72" s="967"/>
      <c r="Y72" s="967"/>
      <c r="Z72" s="967"/>
      <c r="AA72" s="967">
        <v>22</v>
      </c>
      <c r="AB72" s="967"/>
      <c r="AC72" s="967"/>
      <c r="AD72" s="967"/>
      <c r="AE72" s="967"/>
      <c r="AF72" s="967">
        <v>22</v>
      </c>
      <c r="AG72" s="967"/>
      <c r="AH72" s="967"/>
      <c r="AI72" s="967"/>
      <c r="AJ72" s="967"/>
      <c r="AK72" s="967">
        <v>49</v>
      </c>
      <c r="AL72" s="967"/>
      <c r="AM72" s="967"/>
      <c r="AN72" s="967"/>
      <c r="AO72" s="967"/>
      <c r="AP72" s="967">
        <v>261</v>
      </c>
      <c r="AQ72" s="967"/>
      <c r="AR72" s="967"/>
      <c r="AS72" s="967"/>
      <c r="AT72" s="967"/>
      <c r="AU72" s="967">
        <v>153</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558</v>
      </c>
      <c r="C73" s="971"/>
      <c r="D73" s="971"/>
      <c r="E73" s="971"/>
      <c r="F73" s="971"/>
      <c r="G73" s="971"/>
      <c r="H73" s="971"/>
      <c r="I73" s="971"/>
      <c r="J73" s="971"/>
      <c r="K73" s="971"/>
      <c r="L73" s="971"/>
      <c r="M73" s="971"/>
      <c r="N73" s="971"/>
      <c r="O73" s="971"/>
      <c r="P73" s="972"/>
      <c r="Q73" s="973">
        <v>217</v>
      </c>
      <c r="R73" s="967"/>
      <c r="S73" s="967"/>
      <c r="T73" s="967"/>
      <c r="U73" s="967"/>
      <c r="V73" s="967">
        <v>199</v>
      </c>
      <c r="W73" s="967"/>
      <c r="X73" s="967"/>
      <c r="Y73" s="967"/>
      <c r="Z73" s="967"/>
      <c r="AA73" s="967">
        <v>18</v>
      </c>
      <c r="AB73" s="967"/>
      <c r="AC73" s="967"/>
      <c r="AD73" s="967"/>
      <c r="AE73" s="967"/>
      <c r="AF73" s="967">
        <v>18</v>
      </c>
      <c r="AG73" s="967"/>
      <c r="AH73" s="967"/>
      <c r="AI73" s="967"/>
      <c r="AJ73" s="967"/>
      <c r="AK73" s="967" t="s">
        <v>581</v>
      </c>
      <c r="AL73" s="967"/>
      <c r="AM73" s="967"/>
      <c r="AN73" s="967"/>
      <c r="AO73" s="967"/>
      <c r="AP73" s="967">
        <v>7</v>
      </c>
      <c r="AQ73" s="967"/>
      <c r="AR73" s="967"/>
      <c r="AS73" s="967"/>
      <c r="AT73" s="967"/>
      <c r="AU73" s="967">
        <v>2</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559</v>
      </c>
      <c r="C74" s="971"/>
      <c r="D74" s="971"/>
      <c r="E74" s="971"/>
      <c r="F74" s="971"/>
      <c r="G74" s="971"/>
      <c r="H74" s="971"/>
      <c r="I74" s="971"/>
      <c r="J74" s="971"/>
      <c r="K74" s="971"/>
      <c r="L74" s="971"/>
      <c r="M74" s="971"/>
      <c r="N74" s="971"/>
      <c r="O74" s="971"/>
      <c r="P74" s="972"/>
      <c r="Q74" s="973">
        <v>613</v>
      </c>
      <c r="R74" s="967"/>
      <c r="S74" s="967"/>
      <c r="T74" s="967"/>
      <c r="U74" s="967"/>
      <c r="V74" s="967">
        <v>594</v>
      </c>
      <c r="W74" s="967"/>
      <c r="X74" s="967"/>
      <c r="Y74" s="967"/>
      <c r="Z74" s="967"/>
      <c r="AA74" s="967">
        <v>19</v>
      </c>
      <c r="AB74" s="967"/>
      <c r="AC74" s="967"/>
      <c r="AD74" s="967"/>
      <c r="AE74" s="967"/>
      <c r="AF74" s="967">
        <v>19</v>
      </c>
      <c r="AG74" s="967"/>
      <c r="AH74" s="967"/>
      <c r="AI74" s="967"/>
      <c r="AJ74" s="967"/>
      <c r="AK74" s="967" t="s">
        <v>581</v>
      </c>
      <c r="AL74" s="967"/>
      <c r="AM74" s="967"/>
      <c r="AN74" s="967"/>
      <c r="AO74" s="967"/>
      <c r="AP74" s="967">
        <v>71</v>
      </c>
      <c r="AQ74" s="967"/>
      <c r="AR74" s="967"/>
      <c r="AS74" s="967"/>
      <c r="AT74" s="967"/>
      <c r="AU74" s="967">
        <v>56</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560</v>
      </c>
      <c r="C75" s="971"/>
      <c r="D75" s="971"/>
      <c r="E75" s="971"/>
      <c r="F75" s="971"/>
      <c r="G75" s="971"/>
      <c r="H75" s="971"/>
      <c r="I75" s="971"/>
      <c r="J75" s="971"/>
      <c r="K75" s="971"/>
      <c r="L75" s="971"/>
      <c r="M75" s="971"/>
      <c r="N75" s="971"/>
      <c r="O75" s="971"/>
      <c r="P75" s="972"/>
      <c r="Q75" s="974">
        <v>398</v>
      </c>
      <c r="R75" s="975"/>
      <c r="S75" s="975"/>
      <c r="T75" s="975"/>
      <c r="U75" s="976"/>
      <c r="V75" s="977">
        <v>361</v>
      </c>
      <c r="W75" s="975"/>
      <c r="X75" s="975"/>
      <c r="Y75" s="975"/>
      <c r="Z75" s="976"/>
      <c r="AA75" s="977">
        <v>37</v>
      </c>
      <c r="AB75" s="975"/>
      <c r="AC75" s="975"/>
      <c r="AD75" s="975"/>
      <c r="AE75" s="976"/>
      <c r="AF75" s="977">
        <v>37</v>
      </c>
      <c r="AG75" s="975"/>
      <c r="AH75" s="975"/>
      <c r="AI75" s="975"/>
      <c r="AJ75" s="976"/>
      <c r="AK75" s="977" t="s">
        <v>581</v>
      </c>
      <c r="AL75" s="975"/>
      <c r="AM75" s="975"/>
      <c r="AN75" s="975"/>
      <c r="AO75" s="976"/>
      <c r="AP75" s="977">
        <v>196</v>
      </c>
      <c r="AQ75" s="975"/>
      <c r="AR75" s="975"/>
      <c r="AS75" s="975"/>
      <c r="AT75" s="976"/>
      <c r="AU75" s="977">
        <v>45</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561</v>
      </c>
      <c r="C76" s="971"/>
      <c r="D76" s="971"/>
      <c r="E76" s="971"/>
      <c r="F76" s="971"/>
      <c r="G76" s="971"/>
      <c r="H76" s="971"/>
      <c r="I76" s="971"/>
      <c r="J76" s="971"/>
      <c r="K76" s="971"/>
      <c r="L76" s="971"/>
      <c r="M76" s="971"/>
      <c r="N76" s="971"/>
      <c r="O76" s="971"/>
      <c r="P76" s="972"/>
      <c r="Q76" s="974">
        <v>2754</v>
      </c>
      <c r="R76" s="975"/>
      <c r="S76" s="975"/>
      <c r="T76" s="975"/>
      <c r="U76" s="976"/>
      <c r="V76" s="977">
        <v>2640</v>
      </c>
      <c r="W76" s="975"/>
      <c r="X76" s="975"/>
      <c r="Y76" s="975"/>
      <c r="Z76" s="976"/>
      <c r="AA76" s="977">
        <v>114</v>
      </c>
      <c r="AB76" s="975"/>
      <c r="AC76" s="975"/>
      <c r="AD76" s="975"/>
      <c r="AE76" s="976"/>
      <c r="AF76" s="977">
        <v>114</v>
      </c>
      <c r="AG76" s="975"/>
      <c r="AH76" s="975"/>
      <c r="AI76" s="975"/>
      <c r="AJ76" s="976"/>
      <c r="AK76" s="977">
        <v>4</v>
      </c>
      <c r="AL76" s="975"/>
      <c r="AM76" s="975"/>
      <c r="AN76" s="975"/>
      <c r="AO76" s="976"/>
      <c r="AP76" s="977" t="s">
        <v>582</v>
      </c>
      <c r="AQ76" s="975"/>
      <c r="AR76" s="975"/>
      <c r="AS76" s="975"/>
      <c r="AT76" s="976"/>
      <c r="AU76" s="977" t="s">
        <v>582</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562</v>
      </c>
      <c r="C77" s="971"/>
      <c r="D77" s="971"/>
      <c r="E77" s="971"/>
      <c r="F77" s="971"/>
      <c r="G77" s="971"/>
      <c r="H77" s="971"/>
      <c r="I77" s="971"/>
      <c r="J77" s="971"/>
      <c r="K77" s="971"/>
      <c r="L77" s="971"/>
      <c r="M77" s="971"/>
      <c r="N77" s="971"/>
      <c r="O77" s="971"/>
      <c r="P77" s="972"/>
      <c r="Q77" s="974">
        <v>257790</v>
      </c>
      <c r="R77" s="975"/>
      <c r="S77" s="975"/>
      <c r="T77" s="975"/>
      <c r="U77" s="976"/>
      <c r="V77" s="977">
        <v>250497</v>
      </c>
      <c r="W77" s="975"/>
      <c r="X77" s="975"/>
      <c r="Y77" s="975"/>
      <c r="Z77" s="976"/>
      <c r="AA77" s="977">
        <v>7292</v>
      </c>
      <c r="AB77" s="975"/>
      <c r="AC77" s="975"/>
      <c r="AD77" s="975"/>
      <c r="AE77" s="976"/>
      <c r="AF77" s="977">
        <v>7292</v>
      </c>
      <c r="AG77" s="975"/>
      <c r="AH77" s="975"/>
      <c r="AI77" s="975"/>
      <c r="AJ77" s="976"/>
      <c r="AK77" s="977">
        <v>2613</v>
      </c>
      <c r="AL77" s="975"/>
      <c r="AM77" s="975"/>
      <c r="AN77" s="975"/>
      <c r="AO77" s="976"/>
      <c r="AP77" s="977" t="s">
        <v>582</v>
      </c>
      <c r="AQ77" s="975"/>
      <c r="AR77" s="975"/>
      <c r="AS77" s="975"/>
      <c r="AT77" s="976"/>
      <c r="AU77" s="977" t="s">
        <v>573</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563</v>
      </c>
      <c r="C78" s="971"/>
      <c r="D78" s="971"/>
      <c r="E78" s="971"/>
      <c r="F78" s="971"/>
      <c r="G78" s="971"/>
      <c r="H78" s="971"/>
      <c r="I78" s="971"/>
      <c r="J78" s="971"/>
      <c r="K78" s="971"/>
      <c r="L78" s="971"/>
      <c r="M78" s="971"/>
      <c r="N78" s="971"/>
      <c r="O78" s="971"/>
      <c r="P78" s="972"/>
      <c r="Q78" s="973">
        <v>10666</v>
      </c>
      <c r="R78" s="967"/>
      <c r="S78" s="967"/>
      <c r="T78" s="967"/>
      <c r="U78" s="967"/>
      <c r="V78" s="967">
        <v>10549</v>
      </c>
      <c r="W78" s="967"/>
      <c r="X78" s="967"/>
      <c r="Y78" s="967"/>
      <c r="Z78" s="967"/>
      <c r="AA78" s="967">
        <v>117</v>
      </c>
      <c r="AB78" s="967"/>
      <c r="AC78" s="967"/>
      <c r="AD78" s="967"/>
      <c r="AE78" s="967"/>
      <c r="AF78" s="967">
        <v>117</v>
      </c>
      <c r="AG78" s="967"/>
      <c r="AH78" s="967"/>
      <c r="AI78" s="967"/>
      <c r="AJ78" s="967"/>
      <c r="AK78" s="967">
        <v>1920</v>
      </c>
      <c r="AL78" s="967"/>
      <c r="AM78" s="967"/>
      <c r="AN78" s="967"/>
      <c r="AO78" s="967"/>
      <c r="AP78" s="967" t="s">
        <v>579</v>
      </c>
      <c r="AQ78" s="967"/>
      <c r="AR78" s="967"/>
      <c r="AS78" s="967"/>
      <c r="AT78" s="967"/>
      <c r="AU78" s="967" t="s">
        <v>573</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564</v>
      </c>
      <c r="C79" s="971"/>
      <c r="D79" s="971"/>
      <c r="E79" s="971"/>
      <c r="F79" s="971"/>
      <c r="G79" s="971"/>
      <c r="H79" s="971"/>
      <c r="I79" s="971"/>
      <c r="J79" s="971"/>
      <c r="K79" s="971"/>
      <c r="L79" s="971"/>
      <c r="M79" s="971"/>
      <c r="N79" s="971"/>
      <c r="O79" s="971"/>
      <c r="P79" s="972"/>
      <c r="Q79" s="973">
        <v>1179</v>
      </c>
      <c r="R79" s="967"/>
      <c r="S79" s="967"/>
      <c r="T79" s="967"/>
      <c r="U79" s="967"/>
      <c r="V79" s="967">
        <v>1112</v>
      </c>
      <c r="W79" s="967"/>
      <c r="X79" s="967"/>
      <c r="Y79" s="967"/>
      <c r="Z79" s="967"/>
      <c r="AA79" s="967">
        <v>87</v>
      </c>
      <c r="AB79" s="967"/>
      <c r="AC79" s="967"/>
      <c r="AD79" s="967"/>
      <c r="AE79" s="967"/>
      <c r="AF79" s="967">
        <v>1616</v>
      </c>
      <c r="AG79" s="967"/>
      <c r="AH79" s="967"/>
      <c r="AI79" s="967"/>
      <c r="AJ79" s="967"/>
      <c r="AK79" s="967">
        <v>2</v>
      </c>
      <c r="AL79" s="967"/>
      <c r="AM79" s="967"/>
      <c r="AN79" s="967"/>
      <c r="AO79" s="967"/>
      <c r="AP79" s="967">
        <v>1665</v>
      </c>
      <c r="AQ79" s="967"/>
      <c r="AR79" s="967"/>
      <c r="AS79" s="967"/>
      <c r="AT79" s="967"/>
      <c r="AU79" s="967">
        <v>18</v>
      </c>
      <c r="AV79" s="967"/>
      <c r="AW79" s="967"/>
      <c r="AX79" s="967"/>
      <c r="AY79" s="967"/>
      <c r="AZ79" s="968" t="s">
        <v>583</v>
      </c>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370</v>
      </c>
      <c r="B88" s="940" t="s">
        <v>397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9953</v>
      </c>
      <c r="AG88" s="955"/>
      <c r="AH88" s="955"/>
      <c r="AI88" s="955"/>
      <c r="AJ88" s="955"/>
      <c r="AK88" s="959"/>
      <c r="AL88" s="959"/>
      <c r="AM88" s="959"/>
      <c r="AN88" s="959"/>
      <c r="AO88" s="959"/>
      <c r="AP88" s="955">
        <v>4566</v>
      </c>
      <c r="AQ88" s="955"/>
      <c r="AR88" s="955"/>
      <c r="AS88" s="955"/>
      <c r="AT88" s="955"/>
      <c r="AU88" s="955">
        <v>440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398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3262</v>
      </c>
      <c r="CS102" s="947"/>
      <c r="CT102" s="947"/>
      <c r="CU102" s="947"/>
      <c r="CV102" s="948"/>
      <c r="CW102" s="946">
        <v>643</v>
      </c>
      <c r="CX102" s="947"/>
      <c r="CY102" s="947"/>
      <c r="CZ102" s="947"/>
      <c r="DA102" s="948"/>
      <c r="DB102" s="946">
        <v>1100</v>
      </c>
      <c r="DC102" s="947"/>
      <c r="DD102" s="947"/>
      <c r="DE102" s="947"/>
      <c r="DF102" s="948"/>
      <c r="DG102" s="946">
        <v>9955</v>
      </c>
      <c r="DH102" s="947"/>
      <c r="DI102" s="947"/>
      <c r="DJ102" s="947"/>
      <c r="DK102" s="948"/>
      <c r="DL102" s="946" t="s">
        <v>584</v>
      </c>
      <c r="DM102" s="947"/>
      <c r="DN102" s="947"/>
      <c r="DO102" s="947"/>
      <c r="DP102" s="948"/>
      <c r="DQ102" s="946" t="s">
        <v>584</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406</v>
      </c>
      <c r="AB109" s="888"/>
      <c r="AC109" s="888"/>
      <c r="AD109" s="888"/>
      <c r="AE109" s="889"/>
      <c r="AF109" s="890" t="s">
        <v>286</v>
      </c>
      <c r="AG109" s="888"/>
      <c r="AH109" s="888"/>
      <c r="AI109" s="888"/>
      <c r="AJ109" s="889"/>
      <c r="AK109" s="890" t="s">
        <v>285</v>
      </c>
      <c r="AL109" s="888"/>
      <c r="AM109" s="888"/>
      <c r="AN109" s="888"/>
      <c r="AO109" s="889"/>
      <c r="AP109" s="890" t="s">
        <v>407</v>
      </c>
      <c r="AQ109" s="888"/>
      <c r="AR109" s="888"/>
      <c r="AS109" s="888"/>
      <c r="AT109" s="919"/>
      <c r="AU109" s="887" t="s">
        <v>405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406</v>
      </c>
      <c r="BR109" s="888"/>
      <c r="BS109" s="888"/>
      <c r="BT109" s="888"/>
      <c r="BU109" s="889"/>
      <c r="BV109" s="890" t="s">
        <v>286</v>
      </c>
      <c r="BW109" s="888"/>
      <c r="BX109" s="888"/>
      <c r="BY109" s="888"/>
      <c r="BZ109" s="889"/>
      <c r="CA109" s="890" t="s">
        <v>285</v>
      </c>
      <c r="CB109" s="888"/>
      <c r="CC109" s="888"/>
      <c r="CD109" s="888"/>
      <c r="CE109" s="889"/>
      <c r="CF109" s="928" t="s">
        <v>407</v>
      </c>
      <c r="CG109" s="928"/>
      <c r="CH109" s="928"/>
      <c r="CI109" s="928"/>
      <c r="CJ109" s="928"/>
      <c r="CK109" s="890" t="s">
        <v>408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406</v>
      </c>
      <c r="DH109" s="888"/>
      <c r="DI109" s="888"/>
      <c r="DJ109" s="888"/>
      <c r="DK109" s="889"/>
      <c r="DL109" s="890" t="s">
        <v>286</v>
      </c>
      <c r="DM109" s="888"/>
      <c r="DN109" s="888"/>
      <c r="DO109" s="888"/>
      <c r="DP109" s="889"/>
      <c r="DQ109" s="890" t="s">
        <v>285</v>
      </c>
      <c r="DR109" s="888"/>
      <c r="DS109" s="888"/>
      <c r="DT109" s="888"/>
      <c r="DU109" s="889"/>
      <c r="DV109" s="890" t="s">
        <v>407</v>
      </c>
      <c r="DW109" s="888"/>
      <c r="DX109" s="888"/>
      <c r="DY109" s="888"/>
      <c r="DZ109" s="919"/>
    </row>
    <row r="110" spans="1:131" s="197" customFormat="1" ht="26.25" customHeight="1">
      <c r="A110" s="757" t="s">
        <v>409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35875476</v>
      </c>
      <c r="AB110" s="873"/>
      <c r="AC110" s="873"/>
      <c r="AD110" s="873"/>
      <c r="AE110" s="874"/>
      <c r="AF110" s="875">
        <v>36275839</v>
      </c>
      <c r="AG110" s="873"/>
      <c r="AH110" s="873"/>
      <c r="AI110" s="873"/>
      <c r="AJ110" s="874"/>
      <c r="AK110" s="875">
        <v>36049318</v>
      </c>
      <c r="AL110" s="873"/>
      <c r="AM110" s="873"/>
      <c r="AN110" s="873"/>
      <c r="AO110" s="874"/>
      <c r="AP110" s="876">
        <v>22.6</v>
      </c>
      <c r="AQ110" s="877"/>
      <c r="AR110" s="877"/>
      <c r="AS110" s="877"/>
      <c r="AT110" s="878"/>
      <c r="AU110" s="920" t="s">
        <v>61</v>
      </c>
      <c r="AV110" s="921"/>
      <c r="AW110" s="921"/>
      <c r="AX110" s="921"/>
      <c r="AY110" s="922"/>
      <c r="AZ110" s="816" t="s">
        <v>410</v>
      </c>
      <c r="BA110" s="758"/>
      <c r="BB110" s="758"/>
      <c r="BC110" s="758"/>
      <c r="BD110" s="758"/>
      <c r="BE110" s="758"/>
      <c r="BF110" s="758"/>
      <c r="BG110" s="758"/>
      <c r="BH110" s="758"/>
      <c r="BI110" s="758"/>
      <c r="BJ110" s="758"/>
      <c r="BK110" s="758"/>
      <c r="BL110" s="758"/>
      <c r="BM110" s="758"/>
      <c r="BN110" s="758"/>
      <c r="BO110" s="758"/>
      <c r="BP110" s="759"/>
      <c r="BQ110" s="799">
        <v>478081099</v>
      </c>
      <c r="BR110" s="800"/>
      <c r="BS110" s="800"/>
      <c r="BT110" s="800"/>
      <c r="BU110" s="800"/>
      <c r="BV110" s="800">
        <v>517133992</v>
      </c>
      <c r="BW110" s="800"/>
      <c r="BX110" s="800"/>
      <c r="BY110" s="800"/>
      <c r="BZ110" s="800"/>
      <c r="CA110" s="800">
        <v>552323422</v>
      </c>
      <c r="CB110" s="800"/>
      <c r="CC110" s="800"/>
      <c r="CD110" s="800"/>
      <c r="CE110" s="800"/>
      <c r="CF110" s="861">
        <v>346.9</v>
      </c>
      <c r="CG110" s="862"/>
      <c r="CH110" s="862"/>
      <c r="CI110" s="862"/>
      <c r="CJ110" s="862"/>
      <c r="CK110" s="916" t="s">
        <v>411</v>
      </c>
      <c r="CL110" s="864"/>
      <c r="CM110" s="869" t="s">
        <v>412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414</v>
      </c>
      <c r="BA111" s="768"/>
      <c r="BB111" s="768"/>
      <c r="BC111" s="768"/>
      <c r="BD111" s="768"/>
      <c r="BE111" s="768"/>
      <c r="BF111" s="768"/>
      <c r="BG111" s="768"/>
      <c r="BH111" s="768"/>
      <c r="BI111" s="768"/>
      <c r="BJ111" s="768"/>
      <c r="BK111" s="768"/>
      <c r="BL111" s="768"/>
      <c r="BM111" s="768"/>
      <c r="BN111" s="768"/>
      <c r="BO111" s="768"/>
      <c r="BP111" s="769"/>
      <c r="BQ111" s="770">
        <v>15426107</v>
      </c>
      <c r="BR111" s="771"/>
      <c r="BS111" s="771"/>
      <c r="BT111" s="771"/>
      <c r="BU111" s="771"/>
      <c r="BV111" s="771">
        <v>14096593</v>
      </c>
      <c r="BW111" s="771"/>
      <c r="BX111" s="771"/>
      <c r="BY111" s="771"/>
      <c r="BZ111" s="771"/>
      <c r="CA111" s="771">
        <v>13052522</v>
      </c>
      <c r="CB111" s="771"/>
      <c r="CC111" s="771"/>
      <c r="CD111" s="771"/>
      <c r="CE111" s="771"/>
      <c r="CF111" s="848">
        <v>8.1999999999999993</v>
      </c>
      <c r="CG111" s="849"/>
      <c r="CH111" s="849"/>
      <c r="CI111" s="849"/>
      <c r="CJ111" s="849"/>
      <c r="CK111" s="917"/>
      <c r="CL111" s="866"/>
      <c r="CM111" s="803" t="s">
        <v>415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366</v>
      </c>
      <c r="DH111" s="771"/>
      <c r="DI111" s="771"/>
      <c r="DJ111" s="771"/>
      <c r="DK111" s="771"/>
      <c r="DL111" s="771" t="s">
        <v>366</v>
      </c>
      <c r="DM111" s="771"/>
      <c r="DN111" s="771"/>
      <c r="DO111" s="771"/>
      <c r="DP111" s="771"/>
      <c r="DQ111" s="771" t="s">
        <v>366</v>
      </c>
      <c r="DR111" s="771"/>
      <c r="DS111" s="771"/>
      <c r="DT111" s="771"/>
      <c r="DU111" s="771"/>
      <c r="DV111" s="823" t="s">
        <v>366</v>
      </c>
      <c r="DW111" s="823"/>
      <c r="DX111" s="823"/>
      <c r="DY111" s="823"/>
      <c r="DZ111" s="824"/>
    </row>
    <row r="112" spans="1:131" s="197" customFormat="1" ht="26.25" customHeight="1">
      <c r="A112" s="902" t="s">
        <v>416</v>
      </c>
      <c r="B112" s="903"/>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3266667</v>
      </c>
      <c r="AB112" s="784"/>
      <c r="AC112" s="784"/>
      <c r="AD112" s="784"/>
      <c r="AE112" s="785"/>
      <c r="AF112" s="786">
        <v>4266667</v>
      </c>
      <c r="AG112" s="784"/>
      <c r="AH112" s="784"/>
      <c r="AI112" s="784"/>
      <c r="AJ112" s="785"/>
      <c r="AK112" s="786">
        <v>4933333</v>
      </c>
      <c r="AL112" s="784"/>
      <c r="AM112" s="784"/>
      <c r="AN112" s="784"/>
      <c r="AO112" s="785"/>
      <c r="AP112" s="754">
        <v>3.1</v>
      </c>
      <c r="AQ112" s="755"/>
      <c r="AR112" s="755"/>
      <c r="AS112" s="755"/>
      <c r="AT112" s="756"/>
      <c r="AU112" s="923"/>
      <c r="AV112" s="924"/>
      <c r="AW112" s="924"/>
      <c r="AX112" s="924"/>
      <c r="AY112" s="925"/>
      <c r="AZ112" s="767" t="s">
        <v>418</v>
      </c>
      <c r="BA112" s="768"/>
      <c r="BB112" s="768"/>
      <c r="BC112" s="768"/>
      <c r="BD112" s="768"/>
      <c r="BE112" s="768"/>
      <c r="BF112" s="768"/>
      <c r="BG112" s="768"/>
      <c r="BH112" s="768"/>
      <c r="BI112" s="768"/>
      <c r="BJ112" s="768"/>
      <c r="BK112" s="768"/>
      <c r="BL112" s="768"/>
      <c r="BM112" s="768"/>
      <c r="BN112" s="768"/>
      <c r="BO112" s="768"/>
      <c r="BP112" s="769"/>
      <c r="BQ112" s="770">
        <v>195466331</v>
      </c>
      <c r="BR112" s="771"/>
      <c r="BS112" s="771"/>
      <c r="BT112" s="771"/>
      <c r="BU112" s="771"/>
      <c r="BV112" s="771">
        <v>198284325</v>
      </c>
      <c r="BW112" s="771"/>
      <c r="BX112" s="771"/>
      <c r="BY112" s="771"/>
      <c r="BZ112" s="771"/>
      <c r="CA112" s="771">
        <v>202477747</v>
      </c>
      <c r="CB112" s="771"/>
      <c r="CC112" s="771"/>
      <c r="CD112" s="771"/>
      <c r="CE112" s="771"/>
      <c r="CF112" s="848">
        <v>127.2</v>
      </c>
      <c r="CG112" s="849"/>
      <c r="CH112" s="849"/>
      <c r="CI112" s="849"/>
      <c r="CJ112" s="849"/>
      <c r="CK112" s="917"/>
      <c r="CL112" s="866"/>
      <c r="CM112" s="803" t="s">
        <v>419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914611</v>
      </c>
      <c r="DH112" s="771"/>
      <c r="DI112" s="771"/>
      <c r="DJ112" s="771"/>
      <c r="DK112" s="771"/>
      <c r="DL112" s="771">
        <v>636395</v>
      </c>
      <c r="DM112" s="771"/>
      <c r="DN112" s="771"/>
      <c r="DO112" s="771"/>
      <c r="DP112" s="771"/>
      <c r="DQ112" s="771">
        <v>425109</v>
      </c>
      <c r="DR112" s="771"/>
      <c r="DS112" s="771"/>
      <c r="DT112" s="771"/>
      <c r="DU112" s="771"/>
      <c r="DV112" s="823">
        <v>0.3</v>
      </c>
      <c r="DW112" s="823"/>
      <c r="DX112" s="823"/>
      <c r="DY112" s="823"/>
      <c r="DZ112" s="824"/>
    </row>
    <row r="113" spans="1:130" s="197" customFormat="1" ht="26.25" customHeight="1">
      <c r="A113" s="904"/>
      <c r="B113" s="905"/>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13895111</v>
      </c>
      <c r="AB113" s="909"/>
      <c r="AC113" s="909"/>
      <c r="AD113" s="909"/>
      <c r="AE113" s="910"/>
      <c r="AF113" s="911">
        <v>14125701</v>
      </c>
      <c r="AG113" s="909"/>
      <c r="AH113" s="909"/>
      <c r="AI113" s="909"/>
      <c r="AJ113" s="910"/>
      <c r="AK113" s="911">
        <v>14530885</v>
      </c>
      <c r="AL113" s="909"/>
      <c r="AM113" s="909"/>
      <c r="AN113" s="909"/>
      <c r="AO113" s="910"/>
      <c r="AP113" s="912">
        <v>9.1</v>
      </c>
      <c r="AQ113" s="913"/>
      <c r="AR113" s="913"/>
      <c r="AS113" s="913"/>
      <c r="AT113" s="914"/>
      <c r="AU113" s="923"/>
      <c r="AV113" s="924"/>
      <c r="AW113" s="924"/>
      <c r="AX113" s="924"/>
      <c r="AY113" s="925"/>
      <c r="AZ113" s="767" t="s">
        <v>421</v>
      </c>
      <c r="BA113" s="768"/>
      <c r="BB113" s="768"/>
      <c r="BC113" s="768"/>
      <c r="BD113" s="768"/>
      <c r="BE113" s="768"/>
      <c r="BF113" s="768"/>
      <c r="BG113" s="768"/>
      <c r="BH113" s="768"/>
      <c r="BI113" s="768"/>
      <c r="BJ113" s="768"/>
      <c r="BK113" s="768"/>
      <c r="BL113" s="768"/>
      <c r="BM113" s="768"/>
      <c r="BN113" s="768"/>
      <c r="BO113" s="768"/>
      <c r="BP113" s="769"/>
      <c r="BQ113" s="770">
        <v>545081</v>
      </c>
      <c r="BR113" s="771"/>
      <c r="BS113" s="771"/>
      <c r="BT113" s="771"/>
      <c r="BU113" s="771"/>
      <c r="BV113" s="771">
        <v>471796</v>
      </c>
      <c r="BW113" s="771"/>
      <c r="BX113" s="771"/>
      <c r="BY113" s="771"/>
      <c r="BZ113" s="771"/>
      <c r="CA113" s="771">
        <v>439578</v>
      </c>
      <c r="CB113" s="771"/>
      <c r="CC113" s="771"/>
      <c r="CD113" s="771"/>
      <c r="CE113" s="771"/>
      <c r="CF113" s="848">
        <v>0.3</v>
      </c>
      <c r="CG113" s="849"/>
      <c r="CH113" s="849"/>
      <c r="CI113" s="849"/>
      <c r="CJ113" s="849"/>
      <c r="CK113" s="917"/>
      <c r="CL113" s="866"/>
      <c r="CM113" s="803" t="s">
        <v>422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123418</v>
      </c>
      <c r="AB114" s="784"/>
      <c r="AC114" s="784"/>
      <c r="AD114" s="784"/>
      <c r="AE114" s="785"/>
      <c r="AF114" s="786">
        <v>98780</v>
      </c>
      <c r="AG114" s="784"/>
      <c r="AH114" s="784"/>
      <c r="AI114" s="784"/>
      <c r="AJ114" s="785"/>
      <c r="AK114" s="786">
        <v>98106</v>
      </c>
      <c r="AL114" s="784"/>
      <c r="AM114" s="784"/>
      <c r="AN114" s="784"/>
      <c r="AO114" s="785"/>
      <c r="AP114" s="754">
        <v>0.1</v>
      </c>
      <c r="AQ114" s="755"/>
      <c r="AR114" s="755"/>
      <c r="AS114" s="755"/>
      <c r="AT114" s="756"/>
      <c r="AU114" s="923"/>
      <c r="AV114" s="924"/>
      <c r="AW114" s="924"/>
      <c r="AX114" s="924"/>
      <c r="AY114" s="925"/>
      <c r="AZ114" s="767" t="s">
        <v>424</v>
      </c>
      <c r="BA114" s="768"/>
      <c r="BB114" s="768"/>
      <c r="BC114" s="768"/>
      <c r="BD114" s="768"/>
      <c r="BE114" s="768"/>
      <c r="BF114" s="768"/>
      <c r="BG114" s="768"/>
      <c r="BH114" s="768"/>
      <c r="BI114" s="768"/>
      <c r="BJ114" s="768"/>
      <c r="BK114" s="768"/>
      <c r="BL114" s="768"/>
      <c r="BM114" s="768"/>
      <c r="BN114" s="768"/>
      <c r="BO114" s="768"/>
      <c r="BP114" s="769"/>
      <c r="BQ114" s="770">
        <v>56073088</v>
      </c>
      <c r="BR114" s="771"/>
      <c r="BS114" s="771"/>
      <c r="BT114" s="771"/>
      <c r="BU114" s="771"/>
      <c r="BV114" s="771">
        <v>52312019</v>
      </c>
      <c r="BW114" s="771"/>
      <c r="BX114" s="771"/>
      <c r="BY114" s="771"/>
      <c r="BZ114" s="771"/>
      <c r="CA114" s="771">
        <v>47221051</v>
      </c>
      <c r="CB114" s="771"/>
      <c r="CC114" s="771"/>
      <c r="CD114" s="771"/>
      <c r="CE114" s="771"/>
      <c r="CF114" s="848">
        <v>29.7</v>
      </c>
      <c r="CG114" s="849"/>
      <c r="CH114" s="849"/>
      <c r="CI114" s="849"/>
      <c r="CJ114" s="849"/>
      <c r="CK114" s="917"/>
      <c r="CL114" s="866"/>
      <c r="CM114" s="803" t="s">
        <v>425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1604623</v>
      </c>
      <c r="AB115" s="909"/>
      <c r="AC115" s="909"/>
      <c r="AD115" s="909"/>
      <c r="AE115" s="910"/>
      <c r="AF115" s="911">
        <v>1305961</v>
      </c>
      <c r="AG115" s="909"/>
      <c r="AH115" s="909"/>
      <c r="AI115" s="909"/>
      <c r="AJ115" s="910"/>
      <c r="AK115" s="911">
        <v>1192467</v>
      </c>
      <c r="AL115" s="909"/>
      <c r="AM115" s="909"/>
      <c r="AN115" s="909"/>
      <c r="AO115" s="910"/>
      <c r="AP115" s="912">
        <v>0.7</v>
      </c>
      <c r="AQ115" s="913"/>
      <c r="AR115" s="913"/>
      <c r="AS115" s="913"/>
      <c r="AT115" s="914"/>
      <c r="AU115" s="923"/>
      <c r="AV115" s="924"/>
      <c r="AW115" s="924"/>
      <c r="AX115" s="924"/>
      <c r="AY115" s="925"/>
      <c r="AZ115" s="767" t="s">
        <v>427</v>
      </c>
      <c r="BA115" s="768"/>
      <c r="BB115" s="768"/>
      <c r="BC115" s="768"/>
      <c r="BD115" s="768"/>
      <c r="BE115" s="768"/>
      <c r="BF115" s="768"/>
      <c r="BG115" s="768"/>
      <c r="BH115" s="768"/>
      <c r="BI115" s="768"/>
      <c r="BJ115" s="768"/>
      <c r="BK115" s="768"/>
      <c r="BL115" s="768"/>
      <c r="BM115" s="768"/>
      <c r="BN115" s="768"/>
      <c r="BO115" s="768"/>
      <c r="BP115" s="769"/>
      <c r="BQ115" s="770">
        <v>380759</v>
      </c>
      <c r="BR115" s="771"/>
      <c r="BS115" s="771"/>
      <c r="BT115" s="771"/>
      <c r="BU115" s="771"/>
      <c r="BV115" s="771">
        <v>343764</v>
      </c>
      <c r="BW115" s="771"/>
      <c r="BX115" s="771"/>
      <c r="BY115" s="771"/>
      <c r="BZ115" s="771"/>
      <c r="CA115" s="771">
        <v>299404</v>
      </c>
      <c r="CB115" s="771"/>
      <c r="CC115" s="771"/>
      <c r="CD115" s="771"/>
      <c r="CE115" s="771"/>
      <c r="CF115" s="848">
        <v>0.2</v>
      </c>
      <c r="CG115" s="849"/>
      <c r="CH115" s="849"/>
      <c r="CI115" s="849"/>
      <c r="CJ115" s="849"/>
      <c r="CK115" s="917"/>
      <c r="CL115" s="866"/>
      <c r="CM115" s="767" t="s">
        <v>428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8706594</v>
      </c>
      <c r="DH115" s="784"/>
      <c r="DI115" s="784"/>
      <c r="DJ115" s="784"/>
      <c r="DK115" s="785"/>
      <c r="DL115" s="786">
        <v>8652729</v>
      </c>
      <c r="DM115" s="784"/>
      <c r="DN115" s="784"/>
      <c r="DO115" s="784"/>
      <c r="DP115" s="785"/>
      <c r="DQ115" s="786">
        <v>8613398</v>
      </c>
      <c r="DR115" s="784"/>
      <c r="DS115" s="784"/>
      <c r="DT115" s="784"/>
      <c r="DU115" s="785"/>
      <c r="DV115" s="754">
        <v>5.4</v>
      </c>
      <c r="DW115" s="755"/>
      <c r="DX115" s="755"/>
      <c r="DY115" s="755"/>
      <c r="DZ115" s="756"/>
    </row>
    <row r="116" spans="1:130" s="197" customFormat="1" ht="26.25" customHeight="1">
      <c r="A116" s="906"/>
      <c r="B116" s="907"/>
      <c r="C116" s="846" t="s">
        <v>429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430</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5590681</v>
      </c>
      <c r="DH116" s="784"/>
      <c r="DI116" s="784"/>
      <c r="DJ116" s="784"/>
      <c r="DK116" s="785"/>
      <c r="DL116" s="786">
        <v>4634951</v>
      </c>
      <c r="DM116" s="784"/>
      <c r="DN116" s="784"/>
      <c r="DO116" s="784"/>
      <c r="DP116" s="785"/>
      <c r="DQ116" s="786">
        <v>3881547</v>
      </c>
      <c r="DR116" s="784"/>
      <c r="DS116" s="784"/>
      <c r="DT116" s="784"/>
      <c r="DU116" s="785"/>
      <c r="DV116" s="754">
        <v>2.4</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432</v>
      </c>
      <c r="Z117" s="889"/>
      <c r="AA117" s="894">
        <v>54765295</v>
      </c>
      <c r="AB117" s="895"/>
      <c r="AC117" s="895"/>
      <c r="AD117" s="895"/>
      <c r="AE117" s="896"/>
      <c r="AF117" s="898">
        <v>56072948</v>
      </c>
      <c r="AG117" s="895"/>
      <c r="AH117" s="895"/>
      <c r="AI117" s="895"/>
      <c r="AJ117" s="896"/>
      <c r="AK117" s="898">
        <v>56804109</v>
      </c>
      <c r="AL117" s="895"/>
      <c r="AM117" s="895"/>
      <c r="AN117" s="895"/>
      <c r="AO117" s="896"/>
      <c r="AP117" s="899"/>
      <c r="AQ117" s="900"/>
      <c r="AR117" s="900"/>
      <c r="AS117" s="900"/>
      <c r="AT117" s="901"/>
      <c r="AU117" s="923"/>
      <c r="AV117" s="924"/>
      <c r="AW117" s="924"/>
      <c r="AX117" s="924"/>
      <c r="AY117" s="925"/>
      <c r="AZ117" s="845" t="s">
        <v>433</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406</v>
      </c>
      <c r="AB118" s="888"/>
      <c r="AC118" s="888"/>
      <c r="AD118" s="888"/>
      <c r="AE118" s="889"/>
      <c r="AF118" s="890" t="s">
        <v>286</v>
      </c>
      <c r="AG118" s="888"/>
      <c r="AH118" s="888"/>
      <c r="AI118" s="888"/>
      <c r="AJ118" s="889"/>
      <c r="AK118" s="890" t="s">
        <v>285</v>
      </c>
      <c r="AL118" s="888"/>
      <c r="AM118" s="888"/>
      <c r="AN118" s="888"/>
      <c r="AO118" s="889"/>
      <c r="AP118" s="891" t="s">
        <v>407</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435</v>
      </c>
      <c r="BP118" s="838"/>
      <c r="BQ118" s="857">
        <v>745972465</v>
      </c>
      <c r="BR118" s="858"/>
      <c r="BS118" s="858"/>
      <c r="BT118" s="858"/>
      <c r="BU118" s="858"/>
      <c r="BV118" s="858">
        <v>782642489</v>
      </c>
      <c r="BW118" s="858"/>
      <c r="BX118" s="858"/>
      <c r="BY118" s="858"/>
      <c r="BZ118" s="858"/>
      <c r="CA118" s="858">
        <v>815813724</v>
      </c>
      <c r="CB118" s="858"/>
      <c r="CC118" s="858"/>
      <c r="CD118" s="858"/>
      <c r="CE118" s="858"/>
      <c r="CF118" s="743"/>
      <c r="CG118" s="744"/>
      <c r="CH118" s="744"/>
      <c r="CI118" s="744"/>
      <c r="CJ118" s="841"/>
      <c r="CK118" s="917"/>
      <c r="CL118" s="866"/>
      <c r="CM118" s="803" t="s">
        <v>436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411</v>
      </c>
      <c r="B119" s="864"/>
      <c r="C119" s="869" t="s">
        <v>412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437</v>
      </c>
      <c r="AV119" s="880"/>
      <c r="AW119" s="880"/>
      <c r="AX119" s="880"/>
      <c r="AY119" s="881"/>
      <c r="AZ119" s="816" t="s">
        <v>438</v>
      </c>
      <c r="BA119" s="758"/>
      <c r="BB119" s="758"/>
      <c r="BC119" s="758"/>
      <c r="BD119" s="758"/>
      <c r="BE119" s="758"/>
      <c r="BF119" s="758"/>
      <c r="BG119" s="758"/>
      <c r="BH119" s="758"/>
      <c r="BI119" s="758"/>
      <c r="BJ119" s="758"/>
      <c r="BK119" s="758"/>
      <c r="BL119" s="758"/>
      <c r="BM119" s="758"/>
      <c r="BN119" s="758"/>
      <c r="BO119" s="758"/>
      <c r="BP119" s="759"/>
      <c r="BQ119" s="799">
        <v>29730740</v>
      </c>
      <c r="BR119" s="800"/>
      <c r="BS119" s="800"/>
      <c r="BT119" s="800"/>
      <c r="BU119" s="800"/>
      <c r="BV119" s="800">
        <v>30432040</v>
      </c>
      <c r="BW119" s="800"/>
      <c r="BX119" s="800"/>
      <c r="BY119" s="800"/>
      <c r="BZ119" s="800"/>
      <c r="CA119" s="800">
        <v>28675198</v>
      </c>
      <c r="CB119" s="800"/>
      <c r="CC119" s="800"/>
      <c r="CD119" s="800"/>
      <c r="CE119" s="800"/>
      <c r="CF119" s="861">
        <v>18</v>
      </c>
      <c r="CG119" s="862"/>
      <c r="CH119" s="862"/>
      <c r="CI119" s="862"/>
      <c r="CJ119" s="862"/>
      <c r="CK119" s="918"/>
      <c r="CL119" s="868"/>
      <c r="CM119" s="825" t="s">
        <v>439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214221</v>
      </c>
      <c r="DH119" s="717"/>
      <c r="DI119" s="717"/>
      <c r="DJ119" s="717"/>
      <c r="DK119" s="718"/>
      <c r="DL119" s="719">
        <v>172518</v>
      </c>
      <c r="DM119" s="717"/>
      <c r="DN119" s="717"/>
      <c r="DO119" s="717"/>
      <c r="DP119" s="718"/>
      <c r="DQ119" s="719">
        <v>132468</v>
      </c>
      <c r="DR119" s="717"/>
      <c r="DS119" s="717"/>
      <c r="DT119" s="717"/>
      <c r="DU119" s="718"/>
      <c r="DV119" s="807">
        <v>0.1</v>
      </c>
      <c r="DW119" s="808"/>
      <c r="DX119" s="808"/>
      <c r="DY119" s="808"/>
      <c r="DZ119" s="809"/>
    </row>
    <row r="120" spans="1:130" s="197" customFormat="1" ht="26.25" customHeight="1">
      <c r="A120" s="865"/>
      <c r="B120" s="866"/>
      <c r="C120" s="803" t="s">
        <v>415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440</v>
      </c>
      <c r="BA120" s="768"/>
      <c r="BB120" s="768"/>
      <c r="BC120" s="768"/>
      <c r="BD120" s="768"/>
      <c r="BE120" s="768"/>
      <c r="BF120" s="768"/>
      <c r="BG120" s="768"/>
      <c r="BH120" s="768"/>
      <c r="BI120" s="768"/>
      <c r="BJ120" s="768"/>
      <c r="BK120" s="768"/>
      <c r="BL120" s="768"/>
      <c r="BM120" s="768"/>
      <c r="BN120" s="768"/>
      <c r="BO120" s="768"/>
      <c r="BP120" s="769"/>
      <c r="BQ120" s="770">
        <v>91720794</v>
      </c>
      <c r="BR120" s="771"/>
      <c r="BS120" s="771"/>
      <c r="BT120" s="771"/>
      <c r="BU120" s="771"/>
      <c r="BV120" s="771">
        <v>91880769</v>
      </c>
      <c r="BW120" s="771"/>
      <c r="BX120" s="771"/>
      <c r="BY120" s="771"/>
      <c r="BZ120" s="771"/>
      <c r="CA120" s="771">
        <v>94177587</v>
      </c>
      <c r="CB120" s="771"/>
      <c r="CC120" s="771"/>
      <c r="CD120" s="771"/>
      <c r="CE120" s="771"/>
      <c r="CF120" s="848">
        <v>59.1</v>
      </c>
      <c r="CG120" s="849"/>
      <c r="CH120" s="849"/>
      <c r="CI120" s="849"/>
      <c r="CJ120" s="849"/>
      <c r="CK120" s="850" t="s">
        <v>441</v>
      </c>
      <c r="CL120" s="810"/>
      <c r="CM120" s="810"/>
      <c r="CN120" s="810"/>
      <c r="CO120" s="811"/>
      <c r="CP120" s="854" t="s">
        <v>388</v>
      </c>
      <c r="CQ120" s="855"/>
      <c r="CR120" s="855"/>
      <c r="CS120" s="855"/>
      <c r="CT120" s="855"/>
      <c r="CU120" s="855"/>
      <c r="CV120" s="855"/>
      <c r="CW120" s="855"/>
      <c r="CX120" s="855"/>
      <c r="CY120" s="855"/>
      <c r="CZ120" s="855"/>
      <c r="DA120" s="855"/>
      <c r="DB120" s="855"/>
      <c r="DC120" s="855"/>
      <c r="DD120" s="855"/>
      <c r="DE120" s="855"/>
      <c r="DF120" s="856"/>
      <c r="DG120" s="799">
        <v>174763537</v>
      </c>
      <c r="DH120" s="800"/>
      <c r="DI120" s="800"/>
      <c r="DJ120" s="800"/>
      <c r="DK120" s="800"/>
      <c r="DL120" s="800">
        <v>176005148</v>
      </c>
      <c r="DM120" s="800"/>
      <c r="DN120" s="800"/>
      <c r="DO120" s="800"/>
      <c r="DP120" s="800"/>
      <c r="DQ120" s="800">
        <v>179815275</v>
      </c>
      <c r="DR120" s="800"/>
      <c r="DS120" s="800"/>
      <c r="DT120" s="800"/>
      <c r="DU120" s="800"/>
      <c r="DV120" s="801">
        <v>112.9</v>
      </c>
      <c r="DW120" s="801"/>
      <c r="DX120" s="801"/>
      <c r="DY120" s="801"/>
      <c r="DZ120" s="802"/>
    </row>
    <row r="121" spans="1:130" s="197" customFormat="1" ht="26.25" customHeight="1">
      <c r="A121" s="865"/>
      <c r="B121" s="866"/>
      <c r="C121" s="842" t="s">
        <v>442</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278206</v>
      </c>
      <c r="AB121" s="784"/>
      <c r="AC121" s="784"/>
      <c r="AD121" s="784"/>
      <c r="AE121" s="785"/>
      <c r="AF121" s="786">
        <v>244550</v>
      </c>
      <c r="AG121" s="784"/>
      <c r="AH121" s="784"/>
      <c r="AI121" s="784"/>
      <c r="AJ121" s="785"/>
      <c r="AK121" s="786">
        <v>236368</v>
      </c>
      <c r="AL121" s="784"/>
      <c r="AM121" s="784"/>
      <c r="AN121" s="784"/>
      <c r="AO121" s="785"/>
      <c r="AP121" s="754">
        <v>0.1</v>
      </c>
      <c r="AQ121" s="755"/>
      <c r="AR121" s="755"/>
      <c r="AS121" s="755"/>
      <c r="AT121" s="756"/>
      <c r="AU121" s="882"/>
      <c r="AV121" s="883"/>
      <c r="AW121" s="883"/>
      <c r="AX121" s="883"/>
      <c r="AY121" s="884"/>
      <c r="AZ121" s="845" t="s">
        <v>443</v>
      </c>
      <c r="BA121" s="846"/>
      <c r="BB121" s="846"/>
      <c r="BC121" s="846"/>
      <c r="BD121" s="846"/>
      <c r="BE121" s="846"/>
      <c r="BF121" s="846"/>
      <c r="BG121" s="846"/>
      <c r="BH121" s="846"/>
      <c r="BI121" s="846"/>
      <c r="BJ121" s="846"/>
      <c r="BK121" s="846"/>
      <c r="BL121" s="846"/>
      <c r="BM121" s="846"/>
      <c r="BN121" s="846"/>
      <c r="BO121" s="846"/>
      <c r="BP121" s="847"/>
      <c r="BQ121" s="857">
        <v>444645658</v>
      </c>
      <c r="BR121" s="858"/>
      <c r="BS121" s="858"/>
      <c r="BT121" s="858"/>
      <c r="BU121" s="858"/>
      <c r="BV121" s="858">
        <v>464308132</v>
      </c>
      <c r="BW121" s="858"/>
      <c r="BX121" s="858"/>
      <c r="BY121" s="858"/>
      <c r="BZ121" s="858"/>
      <c r="CA121" s="858">
        <v>477746887</v>
      </c>
      <c r="CB121" s="858"/>
      <c r="CC121" s="858"/>
      <c r="CD121" s="858"/>
      <c r="CE121" s="858"/>
      <c r="CF121" s="859">
        <v>300</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v>13776391</v>
      </c>
      <c r="DH121" s="771"/>
      <c r="DI121" s="771"/>
      <c r="DJ121" s="771"/>
      <c r="DK121" s="771"/>
      <c r="DL121" s="771">
        <v>15659901</v>
      </c>
      <c r="DM121" s="771"/>
      <c r="DN121" s="771"/>
      <c r="DO121" s="771"/>
      <c r="DP121" s="771"/>
      <c r="DQ121" s="771">
        <v>16534683</v>
      </c>
      <c r="DR121" s="771"/>
      <c r="DS121" s="771"/>
      <c r="DT121" s="771"/>
      <c r="DU121" s="771"/>
      <c r="DV121" s="823">
        <v>10.4</v>
      </c>
      <c r="DW121" s="823"/>
      <c r="DX121" s="823"/>
      <c r="DY121" s="823"/>
      <c r="DZ121" s="824"/>
    </row>
    <row r="122" spans="1:130" s="197" customFormat="1" ht="26.25" customHeight="1">
      <c r="A122" s="865"/>
      <c r="B122" s="866"/>
      <c r="C122" s="803" t="s">
        <v>425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444</v>
      </c>
      <c r="BP122" s="838"/>
      <c r="BQ122" s="839">
        <v>566097192</v>
      </c>
      <c r="BR122" s="840"/>
      <c r="BS122" s="840"/>
      <c r="BT122" s="840"/>
      <c r="BU122" s="840"/>
      <c r="BV122" s="840">
        <v>586620941</v>
      </c>
      <c r="BW122" s="840"/>
      <c r="BX122" s="840"/>
      <c r="BY122" s="840"/>
      <c r="BZ122" s="840"/>
      <c r="CA122" s="840">
        <v>600599672</v>
      </c>
      <c r="CB122" s="840"/>
      <c r="CC122" s="840"/>
      <c r="CD122" s="840"/>
      <c r="CE122" s="840"/>
      <c r="CF122" s="743"/>
      <c r="CG122" s="744"/>
      <c r="CH122" s="744"/>
      <c r="CI122" s="744"/>
      <c r="CJ122" s="841"/>
      <c r="CK122" s="851"/>
      <c r="CL122" s="812"/>
      <c r="CM122" s="812"/>
      <c r="CN122" s="812"/>
      <c r="CO122" s="813"/>
      <c r="CP122" s="828" t="s">
        <v>389</v>
      </c>
      <c r="CQ122" s="829"/>
      <c r="CR122" s="829"/>
      <c r="CS122" s="829"/>
      <c r="CT122" s="829"/>
      <c r="CU122" s="829"/>
      <c r="CV122" s="829"/>
      <c r="CW122" s="829"/>
      <c r="CX122" s="829"/>
      <c r="CY122" s="829"/>
      <c r="CZ122" s="829"/>
      <c r="DA122" s="829"/>
      <c r="DB122" s="829"/>
      <c r="DC122" s="829"/>
      <c r="DD122" s="829"/>
      <c r="DE122" s="829"/>
      <c r="DF122" s="830"/>
      <c r="DG122" s="770">
        <v>5964270</v>
      </c>
      <c r="DH122" s="771"/>
      <c r="DI122" s="771"/>
      <c r="DJ122" s="771"/>
      <c r="DK122" s="771"/>
      <c r="DL122" s="771">
        <v>5688424</v>
      </c>
      <c r="DM122" s="771"/>
      <c r="DN122" s="771"/>
      <c r="DO122" s="771"/>
      <c r="DP122" s="771"/>
      <c r="DQ122" s="771">
        <v>5266910</v>
      </c>
      <c r="DR122" s="771"/>
      <c r="DS122" s="771"/>
      <c r="DT122" s="771"/>
      <c r="DU122" s="771"/>
      <c r="DV122" s="823">
        <v>3.3</v>
      </c>
      <c r="DW122" s="823"/>
      <c r="DX122" s="823"/>
      <c r="DY122" s="823"/>
      <c r="DZ122" s="824"/>
    </row>
    <row r="123" spans="1:130" s="197" customFormat="1" ht="26.25" customHeight="1" thickBot="1">
      <c r="A123" s="865"/>
      <c r="B123" s="866"/>
      <c r="C123" s="803" t="s">
        <v>431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1175489</v>
      </c>
      <c r="AB123" s="784"/>
      <c r="AC123" s="784"/>
      <c r="AD123" s="784"/>
      <c r="AE123" s="785"/>
      <c r="AF123" s="786">
        <v>1015515</v>
      </c>
      <c r="AG123" s="784"/>
      <c r="AH123" s="784"/>
      <c r="AI123" s="784"/>
      <c r="AJ123" s="785"/>
      <c r="AK123" s="786">
        <v>912824</v>
      </c>
      <c r="AL123" s="784"/>
      <c r="AM123" s="784"/>
      <c r="AN123" s="784"/>
      <c r="AO123" s="785"/>
      <c r="AP123" s="754">
        <v>0.6</v>
      </c>
      <c r="AQ123" s="755"/>
      <c r="AR123" s="755"/>
      <c r="AS123" s="755"/>
      <c r="AT123" s="756"/>
      <c r="AU123" s="834" t="s">
        <v>445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113.5</v>
      </c>
      <c r="BR123" s="832"/>
      <c r="BS123" s="832"/>
      <c r="BT123" s="832"/>
      <c r="BU123" s="832"/>
      <c r="BV123" s="832">
        <v>122.7</v>
      </c>
      <c r="BW123" s="832"/>
      <c r="BX123" s="832"/>
      <c r="BY123" s="832"/>
      <c r="BZ123" s="832"/>
      <c r="CA123" s="832">
        <v>135.1</v>
      </c>
      <c r="CB123" s="832"/>
      <c r="CC123" s="832"/>
      <c r="CD123" s="832"/>
      <c r="CE123" s="832"/>
      <c r="CF123" s="730"/>
      <c r="CG123" s="731"/>
      <c r="CH123" s="731"/>
      <c r="CI123" s="731"/>
      <c r="CJ123" s="833"/>
      <c r="CK123" s="851"/>
      <c r="CL123" s="812"/>
      <c r="CM123" s="812"/>
      <c r="CN123" s="812"/>
      <c r="CO123" s="813"/>
      <c r="CP123" s="828" t="s">
        <v>385</v>
      </c>
      <c r="CQ123" s="829"/>
      <c r="CR123" s="829"/>
      <c r="CS123" s="829"/>
      <c r="CT123" s="829"/>
      <c r="CU123" s="829"/>
      <c r="CV123" s="829"/>
      <c r="CW123" s="829"/>
      <c r="CX123" s="829"/>
      <c r="CY123" s="829"/>
      <c r="CZ123" s="829"/>
      <c r="DA123" s="829"/>
      <c r="DB123" s="829"/>
      <c r="DC123" s="829"/>
      <c r="DD123" s="829"/>
      <c r="DE123" s="829"/>
      <c r="DF123" s="830"/>
      <c r="DG123" s="783">
        <v>653405</v>
      </c>
      <c r="DH123" s="784"/>
      <c r="DI123" s="784"/>
      <c r="DJ123" s="784"/>
      <c r="DK123" s="785"/>
      <c r="DL123" s="786">
        <v>647514</v>
      </c>
      <c r="DM123" s="784"/>
      <c r="DN123" s="784"/>
      <c r="DO123" s="784"/>
      <c r="DP123" s="785"/>
      <c r="DQ123" s="786">
        <v>634861</v>
      </c>
      <c r="DR123" s="784"/>
      <c r="DS123" s="784"/>
      <c r="DT123" s="784"/>
      <c r="DU123" s="785"/>
      <c r="DV123" s="754">
        <v>0.4</v>
      </c>
      <c r="DW123" s="755"/>
      <c r="DX123" s="755"/>
      <c r="DY123" s="755"/>
      <c r="DZ123" s="756"/>
    </row>
    <row r="124" spans="1:130" s="197" customFormat="1" ht="26.25" customHeight="1">
      <c r="A124" s="865"/>
      <c r="B124" s="866"/>
      <c r="C124" s="803" t="s">
        <v>434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446</v>
      </c>
      <c r="CQ124" s="829"/>
      <c r="CR124" s="829"/>
      <c r="CS124" s="829"/>
      <c r="CT124" s="829"/>
      <c r="CU124" s="829"/>
      <c r="CV124" s="829"/>
      <c r="CW124" s="829"/>
      <c r="CX124" s="829"/>
      <c r="CY124" s="829"/>
      <c r="CZ124" s="829"/>
      <c r="DA124" s="829"/>
      <c r="DB124" s="829"/>
      <c r="DC124" s="829"/>
      <c r="DD124" s="829"/>
      <c r="DE124" s="829"/>
      <c r="DF124" s="830"/>
      <c r="DG124" s="716">
        <v>308728</v>
      </c>
      <c r="DH124" s="717"/>
      <c r="DI124" s="717"/>
      <c r="DJ124" s="717"/>
      <c r="DK124" s="718"/>
      <c r="DL124" s="719">
        <v>283338</v>
      </c>
      <c r="DM124" s="717"/>
      <c r="DN124" s="717"/>
      <c r="DO124" s="717"/>
      <c r="DP124" s="718"/>
      <c r="DQ124" s="719">
        <v>226018</v>
      </c>
      <c r="DR124" s="717"/>
      <c r="DS124" s="717"/>
      <c r="DT124" s="717"/>
      <c r="DU124" s="718"/>
      <c r="DV124" s="807">
        <v>0.1</v>
      </c>
      <c r="DW124" s="808"/>
      <c r="DX124" s="808"/>
      <c r="DY124" s="808"/>
      <c r="DZ124" s="809"/>
    </row>
    <row r="125" spans="1:130" s="197" customFormat="1" ht="26.25" customHeight="1" thickBot="1">
      <c r="A125" s="865"/>
      <c r="B125" s="866"/>
      <c r="C125" s="803" t="s">
        <v>436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447</v>
      </c>
      <c r="CL125" s="810"/>
      <c r="CM125" s="810"/>
      <c r="CN125" s="810"/>
      <c r="CO125" s="811"/>
      <c r="CP125" s="816" t="s">
        <v>448</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59451</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449</v>
      </c>
      <c r="AY126" s="764"/>
      <c r="AZ126" s="764"/>
      <c r="BA126" s="764"/>
      <c r="BB126" s="764"/>
      <c r="BC126" s="764"/>
      <c r="BD126" s="764"/>
      <c r="BE126" s="765"/>
      <c r="BF126" s="763" t="s">
        <v>450</v>
      </c>
      <c r="BG126" s="764"/>
      <c r="BH126" s="764"/>
      <c r="BI126" s="764"/>
      <c r="BJ126" s="764"/>
      <c r="BK126" s="764"/>
      <c r="BL126" s="765"/>
      <c r="BM126" s="763" t="s">
        <v>451</v>
      </c>
      <c r="BN126" s="764"/>
      <c r="BO126" s="764"/>
      <c r="BP126" s="764"/>
      <c r="BQ126" s="764"/>
      <c r="BR126" s="764"/>
      <c r="BS126" s="765"/>
      <c r="BT126" s="763" t="s">
        <v>452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453</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91477</v>
      </c>
      <c r="AB127" s="784"/>
      <c r="AC127" s="784"/>
      <c r="AD127" s="784"/>
      <c r="AE127" s="785"/>
      <c r="AF127" s="786">
        <v>45896</v>
      </c>
      <c r="AG127" s="784"/>
      <c r="AH127" s="784"/>
      <c r="AI127" s="784"/>
      <c r="AJ127" s="785"/>
      <c r="AK127" s="786">
        <v>43275</v>
      </c>
      <c r="AL127" s="784"/>
      <c r="AM127" s="784"/>
      <c r="AN127" s="784"/>
      <c r="AO127" s="785"/>
      <c r="AP127" s="754">
        <v>0</v>
      </c>
      <c r="AQ127" s="755"/>
      <c r="AR127" s="755"/>
      <c r="AS127" s="755"/>
      <c r="AT127" s="756"/>
      <c r="AU127" s="233"/>
      <c r="AV127" s="233"/>
      <c r="AW127" s="233"/>
      <c r="AX127" s="757" t="s">
        <v>455</v>
      </c>
      <c r="AY127" s="758"/>
      <c r="AZ127" s="758"/>
      <c r="BA127" s="758"/>
      <c r="BB127" s="758"/>
      <c r="BC127" s="758"/>
      <c r="BD127" s="758"/>
      <c r="BE127" s="759"/>
      <c r="BF127" s="760" t="s">
        <v>112</v>
      </c>
      <c r="BG127" s="761"/>
      <c r="BH127" s="761"/>
      <c r="BI127" s="761"/>
      <c r="BJ127" s="761"/>
      <c r="BK127" s="761"/>
      <c r="BL127" s="762"/>
      <c r="BM127" s="760">
        <v>11.25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456</v>
      </c>
      <c r="CQ127" s="752"/>
      <c r="CR127" s="752"/>
      <c r="CS127" s="752"/>
      <c r="CT127" s="752"/>
      <c r="CU127" s="752"/>
      <c r="CV127" s="752"/>
      <c r="CW127" s="752"/>
      <c r="CX127" s="752"/>
      <c r="CY127" s="752"/>
      <c r="CZ127" s="752"/>
      <c r="DA127" s="752"/>
      <c r="DB127" s="752"/>
      <c r="DC127" s="752"/>
      <c r="DD127" s="752"/>
      <c r="DE127" s="752"/>
      <c r="DF127" s="753"/>
      <c r="DG127" s="819">
        <v>380759</v>
      </c>
      <c r="DH127" s="820"/>
      <c r="DI127" s="820"/>
      <c r="DJ127" s="820"/>
      <c r="DK127" s="820"/>
      <c r="DL127" s="820">
        <v>343764</v>
      </c>
      <c r="DM127" s="820"/>
      <c r="DN127" s="820"/>
      <c r="DO127" s="820"/>
      <c r="DP127" s="820"/>
      <c r="DQ127" s="820">
        <v>299404</v>
      </c>
      <c r="DR127" s="820"/>
      <c r="DS127" s="820"/>
      <c r="DT127" s="820"/>
      <c r="DU127" s="820"/>
      <c r="DV127" s="821">
        <v>0.2</v>
      </c>
      <c r="DW127" s="821"/>
      <c r="DX127" s="821"/>
      <c r="DY127" s="821"/>
      <c r="DZ127" s="822"/>
    </row>
    <row r="128" spans="1:130" s="197" customFormat="1" ht="26.25" customHeight="1">
      <c r="A128" s="795" t="s">
        <v>457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458</v>
      </c>
      <c r="X128" s="797"/>
      <c r="Y128" s="797"/>
      <c r="Z128" s="798"/>
      <c r="AA128" s="723">
        <v>6962178</v>
      </c>
      <c r="AB128" s="724"/>
      <c r="AC128" s="724"/>
      <c r="AD128" s="724"/>
      <c r="AE128" s="725"/>
      <c r="AF128" s="726">
        <v>6891756</v>
      </c>
      <c r="AG128" s="724"/>
      <c r="AH128" s="724"/>
      <c r="AI128" s="724"/>
      <c r="AJ128" s="725"/>
      <c r="AK128" s="726">
        <v>7125277</v>
      </c>
      <c r="AL128" s="724"/>
      <c r="AM128" s="724"/>
      <c r="AN128" s="724"/>
      <c r="AO128" s="725"/>
      <c r="AP128" s="727"/>
      <c r="AQ128" s="728"/>
      <c r="AR128" s="728"/>
      <c r="AS128" s="728"/>
      <c r="AT128" s="729"/>
      <c r="AU128" s="235"/>
      <c r="AV128" s="235"/>
      <c r="AW128" s="235"/>
      <c r="AX128" s="772" t="s">
        <v>459</v>
      </c>
      <c r="AY128" s="768"/>
      <c r="AZ128" s="768"/>
      <c r="BA128" s="768"/>
      <c r="BB128" s="768"/>
      <c r="BC128" s="768"/>
      <c r="BD128" s="768"/>
      <c r="BE128" s="769"/>
      <c r="BF128" s="790" t="s">
        <v>112</v>
      </c>
      <c r="BG128" s="791"/>
      <c r="BH128" s="791"/>
      <c r="BI128" s="791"/>
      <c r="BJ128" s="791"/>
      <c r="BK128" s="791"/>
      <c r="BL128" s="792"/>
      <c r="BM128" s="790">
        <v>16.25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460</v>
      </c>
      <c r="X129" s="781"/>
      <c r="Y129" s="781"/>
      <c r="Z129" s="782"/>
      <c r="AA129" s="783">
        <v>188311371</v>
      </c>
      <c r="AB129" s="784"/>
      <c r="AC129" s="784"/>
      <c r="AD129" s="784"/>
      <c r="AE129" s="785"/>
      <c r="AF129" s="786">
        <v>191088912</v>
      </c>
      <c r="AG129" s="784"/>
      <c r="AH129" s="784"/>
      <c r="AI129" s="784"/>
      <c r="AJ129" s="785"/>
      <c r="AK129" s="786">
        <v>192015335</v>
      </c>
      <c r="AL129" s="784"/>
      <c r="AM129" s="784"/>
      <c r="AN129" s="784"/>
      <c r="AO129" s="785"/>
      <c r="AP129" s="787"/>
      <c r="AQ129" s="788"/>
      <c r="AR129" s="788"/>
      <c r="AS129" s="788"/>
      <c r="AT129" s="789"/>
      <c r="AU129" s="235"/>
      <c r="AV129" s="235"/>
      <c r="AW129" s="235"/>
      <c r="AX129" s="772" t="s">
        <v>461</v>
      </c>
      <c r="AY129" s="768"/>
      <c r="AZ129" s="768"/>
      <c r="BA129" s="768"/>
      <c r="BB129" s="768"/>
      <c r="BC129" s="768"/>
      <c r="BD129" s="768"/>
      <c r="BE129" s="769"/>
      <c r="BF129" s="773">
        <v>11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463</v>
      </c>
      <c r="X130" s="781"/>
      <c r="Y130" s="781"/>
      <c r="Z130" s="782"/>
      <c r="AA130" s="783">
        <v>29860274</v>
      </c>
      <c r="AB130" s="784"/>
      <c r="AC130" s="784"/>
      <c r="AD130" s="784"/>
      <c r="AE130" s="785"/>
      <c r="AF130" s="786">
        <v>31344469</v>
      </c>
      <c r="AG130" s="784"/>
      <c r="AH130" s="784"/>
      <c r="AI130" s="784"/>
      <c r="AJ130" s="785"/>
      <c r="AK130" s="786">
        <v>32777795</v>
      </c>
      <c r="AL130" s="784"/>
      <c r="AM130" s="784"/>
      <c r="AN130" s="784"/>
      <c r="AO130" s="785"/>
      <c r="AP130" s="787"/>
      <c r="AQ130" s="788"/>
      <c r="AR130" s="788"/>
      <c r="AS130" s="788"/>
      <c r="AT130" s="789"/>
      <c r="AU130" s="235"/>
      <c r="AV130" s="235"/>
      <c r="AW130" s="235"/>
      <c r="AX130" s="751" t="s">
        <v>464</v>
      </c>
      <c r="AY130" s="752"/>
      <c r="AZ130" s="752"/>
      <c r="BA130" s="752"/>
      <c r="BB130" s="752"/>
      <c r="BC130" s="752"/>
      <c r="BD130" s="752"/>
      <c r="BE130" s="753"/>
      <c r="BF130" s="705">
        <v>135.1</v>
      </c>
      <c r="BG130" s="706"/>
      <c r="BH130" s="706"/>
      <c r="BI130" s="706"/>
      <c r="BJ130" s="706"/>
      <c r="BK130" s="706"/>
      <c r="BL130" s="707"/>
      <c r="BM130" s="705">
        <v>400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465</v>
      </c>
      <c r="X131" s="714"/>
      <c r="Y131" s="714"/>
      <c r="Z131" s="715"/>
      <c r="AA131" s="716">
        <v>158451097</v>
      </c>
      <c r="AB131" s="717"/>
      <c r="AC131" s="717"/>
      <c r="AD131" s="717"/>
      <c r="AE131" s="718"/>
      <c r="AF131" s="719">
        <v>159744443</v>
      </c>
      <c r="AG131" s="717"/>
      <c r="AH131" s="717"/>
      <c r="AI131" s="717"/>
      <c r="AJ131" s="718"/>
      <c r="AK131" s="719">
        <v>159237540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467</v>
      </c>
      <c r="W132" s="737"/>
      <c r="X132" s="737"/>
      <c r="Y132" s="737"/>
      <c r="Z132" s="738"/>
      <c r="AA132" s="739">
        <v>11.32389951</v>
      </c>
      <c r="AB132" s="740"/>
      <c r="AC132" s="740"/>
      <c r="AD132" s="740"/>
      <c r="AE132" s="741"/>
      <c r="AF132" s="742">
        <v>11.165786219999999</v>
      </c>
      <c r="AG132" s="740"/>
      <c r="AH132" s="740"/>
      <c r="AI132" s="740"/>
      <c r="AJ132" s="741"/>
      <c r="AK132" s="742">
        <v>10.61372647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468</v>
      </c>
      <c r="W133" s="746"/>
      <c r="X133" s="746"/>
      <c r="Y133" s="746"/>
      <c r="Z133" s="747"/>
      <c r="AA133" s="748">
        <v>11.3</v>
      </c>
      <c r="AB133" s="749"/>
      <c r="AC133" s="749"/>
      <c r="AD133" s="749"/>
      <c r="AE133" s="750"/>
      <c r="AF133" s="748">
        <v>10.9</v>
      </c>
      <c r="AG133" s="749"/>
      <c r="AH133" s="749"/>
      <c r="AI133" s="749"/>
      <c r="AJ133" s="750"/>
      <c r="AK133" s="748">
        <v>11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ht="13.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c r="AJ16" s="241"/>
    </row>
    <row r="17" spans="34:36" ht="13.2">
      <c r="AJ17" s="241"/>
    </row>
    <row r="18" spans="34:36" ht="13.2"/>
    <row r="19" spans="34:36" ht="13.2"/>
    <row r="20" spans="34:36" ht="13.2">
      <c r="AI20" s="241"/>
      <c r="AJ20" s="241"/>
    </row>
    <row r="21" spans="34:36" ht="13.2">
      <c r="AJ21" s="241"/>
    </row>
    <row r="22" spans="34:36" ht="13.2"/>
    <row r="23" spans="34:36" ht="13.2">
      <c r="AI23" s="241"/>
      <c r="AJ23" s="241"/>
    </row>
    <row r="24" spans="34:36" ht="13.2">
      <c r="AJ24" s="241"/>
    </row>
    <row r="25" spans="34:36" ht="13.2">
      <c r="AJ25" s="241"/>
    </row>
    <row r="26" spans="34:36" ht="13.2">
      <c r="AI26" s="241"/>
      <c r="AJ26" s="241"/>
    </row>
    <row r="27" spans="34:36" ht="13.2"/>
    <row r="28" spans="34:36" ht="13.2">
      <c r="AI28" s="241"/>
      <c r="AJ28" s="241"/>
    </row>
    <row r="29" spans="34:36" ht="13.2">
      <c r="AJ29" s="241"/>
    </row>
    <row r="30" spans="34:36" ht="13.2"/>
    <row r="31" spans="34:36" ht="13.2">
      <c r="AH31" s="241"/>
      <c r="AI31" s="241"/>
      <c r="AJ31" s="241"/>
    </row>
    <row r="32" spans="34:36" ht="13.2"/>
    <row r="33" spans="28:36" ht="13.2">
      <c r="AI33" s="241"/>
      <c r="AJ33" s="241"/>
    </row>
    <row r="34" spans="28:36" ht="13.2">
      <c r="AF34" s="241"/>
    </row>
    <row r="35" spans="28:36" ht="13.2">
      <c r="AB35" s="241"/>
      <c r="AC35" s="241"/>
      <c r="AD35" s="241"/>
      <c r="AF35" s="241"/>
      <c r="AG35" s="241"/>
      <c r="AH35" s="241"/>
      <c r="AI35" s="241"/>
      <c r="AJ35" s="241"/>
    </row>
    <row r="36" spans="28:36" ht="13.2"/>
    <row r="37" spans="28:36" ht="13.2">
      <c r="AE37" s="241"/>
      <c r="AJ37" s="241"/>
    </row>
    <row r="38" spans="28:36" ht="13.2">
      <c r="AB38" s="241"/>
      <c r="AC38" s="241"/>
      <c r="AD38" s="241"/>
      <c r="AE38" s="241"/>
      <c r="AG38" s="241"/>
      <c r="AH38" s="241"/>
      <c r="AI38" s="241"/>
      <c r="AJ38" s="241"/>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1"/>
      <c r="AH49" s="241"/>
      <c r="AI49" s="241"/>
      <c r="AJ49" s="24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1"/>
      <c r="AA63" s="241"/>
    </row>
    <row r="64" spans="22:36" ht="13.2">
      <c r="V64" s="241"/>
    </row>
    <row r="65" spans="15:36" ht="13.2">
      <c r="X65" s="241"/>
      <c r="Z65" s="241"/>
      <c r="AC65" s="241"/>
    </row>
    <row r="66" spans="15:36" ht="13.2">
      <c r="Q66" s="241"/>
      <c r="S66" s="241"/>
      <c r="U66" s="241"/>
      <c r="AF66" s="241"/>
    </row>
    <row r="67" spans="15:36" ht="13.2">
      <c r="O67" s="241"/>
      <c r="P67" s="241"/>
      <c r="R67" s="241"/>
      <c r="T67" s="241"/>
      <c r="Y67" s="241"/>
      <c r="AB67" s="241"/>
      <c r="AD67" s="241"/>
      <c r="AE67" s="241"/>
      <c r="AG67" s="241"/>
      <c r="AH67" s="241"/>
      <c r="AI67" s="241"/>
      <c r="AJ67" s="241"/>
    </row>
    <row r="68" spans="15:36" ht="13.2"/>
    <row r="69" spans="15:36" ht="13.2"/>
    <row r="70" spans="15:36" ht="13.2"/>
    <row r="71" spans="15:36" ht="13.2"/>
    <row r="72" spans="15:36" ht="13.2">
      <c r="AJ72" s="241"/>
    </row>
    <row r="73" spans="15:36" ht="13.2">
      <c r="AJ73" s="24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1"/>
    </row>
    <row r="97" spans="24:36" ht="13.2">
      <c r="AA97" s="241"/>
    </row>
    <row r="98" spans="24:36" ht="13.2" hidden="1">
      <c r="AA98" s="241"/>
    </row>
    <row r="99" spans="24:36" ht="13.2" hidden="1">
      <c r="AA99" s="241"/>
    </row>
    <row r="100" spans="24:36" ht="13.2" hidden="1"/>
    <row r="101" spans="24:36" ht="12" hidden="1" customHeight="1">
      <c r="X101" s="241"/>
      <c r="Y101" s="241"/>
      <c r="Z101" s="241"/>
      <c r="AC101" s="241"/>
    </row>
    <row r="102" spans="24:36" ht="1.5" hidden="1" customHeight="1">
      <c r="AC102" s="241"/>
      <c r="AF102" s="241"/>
    </row>
    <row r="103" spans="24:36" ht="13.2" hidden="1">
      <c r="AB103" s="241"/>
      <c r="AD103" s="241"/>
      <c r="AE103" s="241"/>
      <c r="AF103" s="241"/>
      <c r="AG103" s="241"/>
      <c r="AH103" s="241"/>
      <c r="AI103" s="241"/>
      <c r="AJ103" s="241"/>
    </row>
    <row r="104" spans="24:36" ht="13.2" hidden="1">
      <c r="AD104" s="241"/>
      <c r="AE104" s="241"/>
      <c r="AG104" s="241"/>
      <c r="AH104" s="241"/>
      <c r="AI104" s="241"/>
      <c r="AJ104" s="241"/>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42" customWidth="1"/>
    <col min="2" max="15" width="9" style="242" customWidth="1"/>
    <col min="16" max="16" width="9.109375" style="242" bestFit="1" customWidth="1"/>
    <col min="17" max="34" width="9" style="242" customWidth="1"/>
    <col min="35" max="16384" width="9" style="241" hidden="1"/>
  </cols>
  <sheetData>
    <row r="1" spans="2:34" ht="13.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row r="3" spans="2:34" ht="13.2"/>
    <row r="4" spans="2:34" ht="13.2">
      <c r="R4" s="241"/>
      <c r="S4" s="241"/>
      <c r="T4" s="241"/>
      <c r="U4" s="241"/>
      <c r="V4" s="241"/>
      <c r="W4" s="241"/>
      <c r="X4" s="241"/>
      <c r="Y4" s="241"/>
      <c r="Z4" s="241"/>
      <c r="AA4" s="241"/>
      <c r="AB4" s="241"/>
      <c r="AC4" s="241"/>
      <c r="AD4" s="241"/>
      <c r="AE4" s="241"/>
      <c r="AF4" s="241"/>
      <c r="AG4" s="241"/>
      <c r="AH4" s="241"/>
    </row>
    <row r="5" spans="2:34" ht="13.2">
      <c r="R5" s="241"/>
      <c r="S5" s="241"/>
      <c r="T5" s="241"/>
      <c r="U5" s="241"/>
      <c r="V5" s="241"/>
      <c r="W5" s="241"/>
      <c r="X5" s="241"/>
      <c r="Y5" s="241"/>
      <c r="Z5" s="241"/>
      <c r="AA5" s="241"/>
      <c r="AB5" s="241"/>
      <c r="AC5" s="241"/>
      <c r="AD5" s="241"/>
      <c r="AE5" s="241"/>
      <c r="AF5" s="241"/>
      <c r="AG5" s="241"/>
      <c r="AH5" s="241"/>
    </row>
    <row r="6" spans="2:34" ht="13.2"/>
    <row r="7" spans="2:34" ht="13.2"/>
    <row r="8" spans="2:34" ht="13.2"/>
    <row r="9" spans="2:34" ht="13.2"/>
    <row r="10" spans="2:34" ht="13.2"/>
    <row r="11" spans="2:34" ht="13.2"/>
    <row r="12" spans="2:34" ht="13.2"/>
    <row r="13" spans="2:34" ht="13.2"/>
    <row r="14" spans="2:34" ht="13.2"/>
    <row r="15" spans="2:34" ht="13.2"/>
    <row r="16" spans="2:34" ht="13.2"/>
    <row r="17" spans="9:34" ht="13.2"/>
    <row r="18" spans="9:34" ht="13.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row r="20" spans="9:34" ht="13.2"/>
    <row r="21" spans="9:34" ht="13.2">
      <c r="AH21" s="241"/>
    </row>
    <row r="22" spans="9:34" ht="13.2">
      <c r="AE22" s="241"/>
      <c r="AF22" s="241"/>
      <c r="AG22" s="241"/>
      <c r="AH22" s="241"/>
    </row>
    <row r="23" spans="9:34" ht="13.2">
      <c r="U23" s="241"/>
      <c r="V23" s="241"/>
      <c r="W23" s="241"/>
      <c r="X23" s="241"/>
      <c r="Y23" s="241"/>
      <c r="Z23" s="241"/>
      <c r="AA23" s="241"/>
      <c r="AB23" s="241"/>
      <c r="AC23" s="241"/>
      <c r="AD23" s="241"/>
      <c r="AE23" s="241"/>
      <c r="AF23" s="241"/>
      <c r="AG23" s="241"/>
      <c r="AH23" s="241"/>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1"/>
      <c r="W35" s="241"/>
      <c r="X35" s="241"/>
      <c r="Y35" s="241"/>
      <c r="Z35" s="241"/>
      <c r="AA35" s="241"/>
      <c r="AB35" s="241"/>
      <c r="AC35" s="241"/>
      <c r="AD35" s="241"/>
      <c r="AE35" s="241"/>
      <c r="AF35" s="241"/>
      <c r="AG35" s="241"/>
      <c r="AH35" s="241"/>
    </row>
    <row r="36" spans="15:34" ht="13.2"/>
    <row r="37" spans="15:34" ht="13.2">
      <c r="AH37" s="241"/>
    </row>
    <row r="38" spans="15:34" ht="13.2">
      <c r="AE38" s="241"/>
      <c r="AF38" s="241"/>
      <c r="AG38" s="241"/>
      <c r="AH38" s="241"/>
    </row>
    <row r="39" spans="15:34" ht="13.2"/>
    <row r="40" spans="15:34" ht="13.2"/>
    <row r="41" spans="15:34" ht="13.2"/>
    <row r="42" spans="15:34" ht="13.2"/>
    <row r="43" spans="15:34" ht="13.2">
      <c r="O43" s="241"/>
      <c r="P43" s="241"/>
      <c r="Q43" s="241"/>
      <c r="R43" s="241"/>
      <c r="S43" s="241"/>
      <c r="T43" s="241"/>
      <c r="U43" s="241"/>
      <c r="V43" s="241"/>
      <c r="W43" s="241"/>
      <c r="X43" s="241"/>
      <c r="Y43" s="241"/>
      <c r="Z43" s="241"/>
      <c r="AA43" s="241"/>
      <c r="AB43" s="241"/>
      <c r="AC43" s="241"/>
      <c r="AD43" s="241"/>
      <c r="AE43" s="241"/>
      <c r="AF43" s="241"/>
      <c r="AG43" s="241"/>
      <c r="AH43" s="241"/>
    </row>
    <row r="44" spans="15:34" ht="13.2">
      <c r="AH44" s="241"/>
    </row>
    <row r="45" spans="15:34" ht="13.2"/>
    <row r="46" spans="15:34" ht="13.2">
      <c r="W46" s="241"/>
      <c r="X46" s="241"/>
      <c r="Y46" s="241"/>
      <c r="Z46" s="241"/>
      <c r="AA46" s="241"/>
      <c r="AB46" s="241"/>
      <c r="AC46" s="241"/>
      <c r="AD46" s="241"/>
      <c r="AE46" s="241"/>
      <c r="AF46" s="241"/>
      <c r="AG46" s="241"/>
      <c r="AH46" s="241"/>
    </row>
    <row r="47" spans="15:34" ht="13.2"/>
    <row r="48" spans="15:34" ht="13.2"/>
    <row r="49" spans="22:34" ht="13.2"/>
    <row r="50" spans="22:34" ht="13.2">
      <c r="V50" s="241"/>
      <c r="W50" s="241"/>
      <c r="X50" s="241"/>
      <c r="Y50" s="241"/>
      <c r="Z50" s="241"/>
      <c r="AA50" s="241"/>
      <c r="AB50" s="241"/>
      <c r="AC50" s="241"/>
      <c r="AD50" s="241"/>
      <c r="AE50" s="241"/>
      <c r="AF50" s="241"/>
      <c r="AG50" s="241"/>
      <c r="AH50" s="241"/>
    </row>
    <row r="51" spans="22:34" ht="13.2"/>
    <row r="52" spans="22:34" ht="13.2"/>
    <row r="53" spans="22:34" ht="13.2">
      <c r="AH53" s="241"/>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1"/>
      <c r="Z67" s="241"/>
      <c r="AA67" s="241"/>
      <c r="AB67" s="241"/>
      <c r="AC67" s="241"/>
      <c r="AD67" s="241"/>
      <c r="AE67" s="241"/>
      <c r="AF67" s="241"/>
      <c r="AG67" s="241"/>
      <c r="AH67" s="241"/>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c r="O1" s="244"/>
      <c r="P1" s="244"/>
    </row>
    <row r="2" spans="1:16" ht="13.2">
      <c r="O2" s="244"/>
      <c r="P2" s="244"/>
    </row>
    <row r="3" spans="1:16" ht="13.2">
      <c r="O3" s="244"/>
      <c r="P3" s="244"/>
    </row>
    <row r="4" spans="1:16" ht="13.2">
      <c r="O4" s="244"/>
      <c r="P4" s="244"/>
    </row>
    <row r="5" spans="1:16" ht="16.2">
      <c r="A5" s="245" t="s">
        <v>469</v>
      </c>
      <c r="B5" s="246"/>
      <c r="C5" s="246"/>
      <c r="D5" s="246"/>
      <c r="E5" s="246"/>
      <c r="F5" s="246"/>
      <c r="G5" s="246"/>
      <c r="H5" s="246"/>
      <c r="I5" s="246"/>
      <c r="J5" s="246"/>
      <c r="K5" s="246"/>
      <c r="L5" s="246"/>
      <c r="M5" s="246"/>
      <c r="N5" s="246"/>
      <c r="O5" s="247"/>
    </row>
    <row r="6" spans="1:16" ht="13.2">
      <c r="A6" s="248"/>
      <c r="B6" s="244"/>
      <c r="C6" s="244"/>
      <c r="D6" s="244"/>
      <c r="E6" s="244"/>
      <c r="F6" s="244"/>
      <c r="G6" s="249" t="s">
        <v>470</v>
      </c>
      <c r="H6" s="249"/>
      <c r="I6" s="249"/>
      <c r="J6" s="249"/>
      <c r="K6" s="244"/>
      <c r="L6" s="244"/>
      <c r="M6" s="244"/>
      <c r="N6" s="244"/>
    </row>
    <row r="7" spans="1:16" ht="13.2">
      <c r="A7" s="248"/>
      <c r="B7" s="244"/>
      <c r="C7" s="244"/>
      <c r="D7" s="244"/>
      <c r="E7" s="244"/>
      <c r="F7" s="244"/>
      <c r="G7" s="251"/>
      <c r="H7" s="252"/>
      <c r="I7" s="252"/>
      <c r="J7" s="253"/>
      <c r="K7" s="1120" t="s">
        <v>471</v>
      </c>
      <c r="L7" s="254"/>
      <c r="M7" s="255" t="s">
        <v>472</v>
      </c>
      <c r="N7" s="256"/>
    </row>
    <row r="8" spans="1:16" ht="13.2">
      <c r="A8" s="248"/>
      <c r="B8" s="244"/>
      <c r="C8" s="244"/>
      <c r="D8" s="244"/>
      <c r="E8" s="244"/>
      <c r="F8" s="244"/>
      <c r="G8" s="257"/>
      <c r="H8" s="258"/>
      <c r="I8" s="258"/>
      <c r="J8" s="259"/>
      <c r="K8" s="1121"/>
      <c r="L8" s="260" t="s">
        <v>473</v>
      </c>
      <c r="M8" s="261" t="s">
        <v>474</v>
      </c>
      <c r="N8" s="262" t="s">
        <v>475</v>
      </c>
    </row>
    <row r="9" spans="1:16" ht="13.2">
      <c r="A9" s="248"/>
      <c r="B9" s="244"/>
      <c r="C9" s="244"/>
      <c r="D9" s="244"/>
      <c r="E9" s="244"/>
      <c r="F9" s="244"/>
      <c r="G9" s="1134" t="s">
        <v>476</v>
      </c>
      <c r="H9" s="1135"/>
      <c r="I9" s="1135"/>
      <c r="J9" s="1136"/>
      <c r="K9" s="263">
        <v>52817861</v>
      </c>
      <c r="L9" s="264">
        <v>65660</v>
      </c>
      <c r="M9" s="265">
        <v>63107</v>
      </c>
      <c r="N9" s="266">
        <v>4</v>
      </c>
    </row>
    <row r="10" spans="1:16" ht="13.2">
      <c r="A10" s="248"/>
      <c r="B10" s="244"/>
      <c r="C10" s="244"/>
      <c r="D10" s="244"/>
      <c r="E10" s="244"/>
      <c r="F10" s="244"/>
      <c r="G10" s="1134" t="s">
        <v>477</v>
      </c>
      <c r="H10" s="1135"/>
      <c r="I10" s="1135"/>
      <c r="J10" s="1136"/>
      <c r="K10" s="267">
        <v>2703239</v>
      </c>
      <c r="L10" s="268">
        <v>3361</v>
      </c>
      <c r="M10" s="269">
        <v>1396</v>
      </c>
      <c r="N10" s="270">
        <v>140.80000000000001</v>
      </c>
    </row>
    <row r="11" spans="1:16" ht="13.5" customHeight="1">
      <c r="A11" s="248"/>
      <c r="B11" s="244"/>
      <c r="C11" s="244"/>
      <c r="D11" s="244"/>
      <c r="E11" s="244"/>
      <c r="F11" s="244"/>
      <c r="G11" s="1134" t="s">
        <v>478</v>
      </c>
      <c r="H11" s="1135"/>
      <c r="I11" s="1135"/>
      <c r="J11" s="1136"/>
      <c r="K11" s="267">
        <v>470362</v>
      </c>
      <c r="L11" s="268">
        <v>585</v>
      </c>
      <c r="M11" s="269">
        <v>49</v>
      </c>
      <c r="N11" s="270">
        <v>1093.9000000000001</v>
      </c>
    </row>
    <row r="12" spans="1:16" ht="13.5" customHeight="1">
      <c r="A12" s="248"/>
      <c r="B12" s="244"/>
      <c r="C12" s="244"/>
      <c r="D12" s="244"/>
      <c r="E12" s="244"/>
      <c r="F12" s="244"/>
      <c r="G12" s="1134" t="s">
        <v>479</v>
      </c>
      <c r="H12" s="1135"/>
      <c r="I12" s="1135"/>
      <c r="J12" s="1136"/>
      <c r="K12" s="267">
        <v>515690</v>
      </c>
      <c r="L12" s="268">
        <v>641</v>
      </c>
      <c r="M12" s="269">
        <v>1372</v>
      </c>
      <c r="N12" s="270">
        <v>-53.3</v>
      </c>
    </row>
    <row r="13" spans="1:16" ht="13.5" customHeight="1">
      <c r="A13" s="248"/>
      <c r="B13" s="244"/>
      <c r="C13" s="244"/>
      <c r="D13" s="244"/>
      <c r="E13" s="244"/>
      <c r="F13" s="244"/>
      <c r="G13" s="1134" t="s">
        <v>480</v>
      </c>
      <c r="H13" s="1135"/>
      <c r="I13" s="1135"/>
      <c r="J13" s="1136"/>
      <c r="K13" s="267" t="s">
        <v>481</v>
      </c>
      <c r="L13" s="268" t="s">
        <v>481</v>
      </c>
      <c r="M13" s="269">
        <v>15</v>
      </c>
      <c r="N13" s="270" t="s">
        <v>481</v>
      </c>
    </row>
    <row r="14" spans="1:16" ht="13.5" customHeight="1">
      <c r="A14" s="248"/>
      <c r="B14" s="244"/>
      <c r="C14" s="244"/>
      <c r="D14" s="244"/>
      <c r="E14" s="244"/>
      <c r="F14" s="244"/>
      <c r="G14" s="1134" t="s">
        <v>482</v>
      </c>
      <c r="H14" s="1135"/>
      <c r="I14" s="1135"/>
      <c r="J14" s="1136"/>
      <c r="K14" s="267">
        <v>812847</v>
      </c>
      <c r="L14" s="268">
        <v>1010</v>
      </c>
      <c r="M14" s="269">
        <v>1866</v>
      </c>
      <c r="N14" s="270">
        <v>-45.9</v>
      </c>
    </row>
    <row r="15" spans="1:16" ht="13.5" customHeight="1">
      <c r="A15" s="248"/>
      <c r="B15" s="244"/>
      <c r="C15" s="244"/>
      <c r="D15" s="244"/>
      <c r="E15" s="244"/>
      <c r="F15" s="244"/>
      <c r="G15" s="1134" t="s">
        <v>483</v>
      </c>
      <c r="H15" s="1135"/>
      <c r="I15" s="1135"/>
      <c r="J15" s="1136"/>
      <c r="K15" s="267">
        <v>883771</v>
      </c>
      <c r="L15" s="268">
        <v>1099</v>
      </c>
      <c r="M15" s="269">
        <v>1215</v>
      </c>
      <c r="N15" s="270">
        <v>-9.5</v>
      </c>
    </row>
    <row r="16" spans="1:16" ht="13.2">
      <c r="A16" s="248"/>
      <c r="B16" s="244"/>
      <c r="C16" s="244"/>
      <c r="D16" s="244"/>
      <c r="E16" s="244"/>
      <c r="F16" s="244"/>
      <c r="G16" s="1137" t="s">
        <v>484</v>
      </c>
      <c r="H16" s="1138"/>
      <c r="I16" s="1138"/>
      <c r="J16" s="1139"/>
      <c r="K16" s="268">
        <v>-6507333</v>
      </c>
      <c r="L16" s="268">
        <v>-8090</v>
      </c>
      <c r="M16" s="269">
        <v>-5468</v>
      </c>
      <c r="N16" s="270">
        <v>48</v>
      </c>
    </row>
    <row r="17" spans="1:16" ht="13.2">
      <c r="A17" s="248"/>
      <c r="B17" s="244"/>
      <c r="C17" s="244"/>
      <c r="D17" s="244"/>
      <c r="E17" s="244"/>
      <c r="F17" s="244"/>
      <c r="G17" s="1137" t="s">
        <v>170</v>
      </c>
      <c r="H17" s="1138"/>
      <c r="I17" s="1138"/>
      <c r="J17" s="1139"/>
      <c r="K17" s="268">
        <v>51696437</v>
      </c>
      <c r="L17" s="268">
        <v>64266</v>
      </c>
      <c r="M17" s="269">
        <v>63553</v>
      </c>
      <c r="N17" s="270">
        <v>1.1000000000000001</v>
      </c>
    </row>
    <row r="18" spans="1:16" ht="13.2">
      <c r="A18" s="248"/>
      <c r="B18" s="244"/>
      <c r="C18" s="244"/>
      <c r="D18" s="244"/>
      <c r="E18" s="244"/>
      <c r="F18" s="244"/>
      <c r="G18" s="244"/>
      <c r="H18" s="244"/>
      <c r="I18" s="244"/>
      <c r="J18" s="244"/>
      <c r="K18" s="244"/>
      <c r="L18" s="244"/>
      <c r="M18" s="271"/>
      <c r="N18" s="271"/>
    </row>
    <row r="19" spans="1:16" ht="13.2">
      <c r="A19" s="248"/>
      <c r="B19" s="244"/>
      <c r="C19" s="244"/>
      <c r="D19" s="244"/>
      <c r="E19" s="244"/>
      <c r="F19" s="244"/>
      <c r="G19" s="244" t="s">
        <v>485</v>
      </c>
      <c r="H19" s="244"/>
      <c r="I19" s="244"/>
      <c r="J19" s="244"/>
      <c r="K19" s="244"/>
      <c r="L19" s="244"/>
      <c r="M19" s="244"/>
      <c r="N19" s="244"/>
    </row>
    <row r="20" spans="1:16" ht="13.2">
      <c r="A20" s="248"/>
      <c r="B20" s="244"/>
      <c r="C20" s="244"/>
      <c r="D20" s="244"/>
      <c r="E20" s="244"/>
      <c r="F20" s="244"/>
      <c r="G20" s="272"/>
      <c r="H20" s="273"/>
      <c r="I20" s="273"/>
      <c r="J20" s="274"/>
      <c r="K20" s="275" t="s">
        <v>486</v>
      </c>
      <c r="L20" s="276" t="s">
        <v>487</v>
      </c>
      <c r="M20" s="277" t="s">
        <v>488</v>
      </c>
      <c r="N20" s="278"/>
    </row>
    <row r="21" spans="1:16" s="284" customFormat="1" ht="13.2">
      <c r="A21" s="279"/>
      <c r="B21" s="249"/>
      <c r="C21" s="249"/>
      <c r="D21" s="249"/>
      <c r="E21" s="249"/>
      <c r="F21" s="249"/>
      <c r="G21" s="1131" t="s">
        <v>489</v>
      </c>
      <c r="H21" s="1132"/>
      <c r="I21" s="1132"/>
      <c r="J21" s="1133"/>
      <c r="K21" s="280">
        <v>6.89</v>
      </c>
      <c r="L21" s="281">
        <v>6.55</v>
      </c>
      <c r="M21" s="282">
        <v>0.34</v>
      </c>
      <c r="N21" s="249"/>
      <c r="O21" s="283"/>
      <c r="P21" s="279"/>
    </row>
    <row r="22" spans="1:16" s="284" customFormat="1" ht="13.2">
      <c r="A22" s="279"/>
      <c r="B22" s="249"/>
      <c r="C22" s="249"/>
      <c r="D22" s="249"/>
      <c r="E22" s="249"/>
      <c r="F22" s="249"/>
      <c r="G22" s="1131" t="s">
        <v>490</v>
      </c>
      <c r="H22" s="1132"/>
      <c r="I22" s="1132"/>
      <c r="J22" s="1133"/>
      <c r="K22" s="285">
        <v>99.1</v>
      </c>
      <c r="L22" s="286">
        <v>101.2</v>
      </c>
      <c r="M22" s="287">
        <v>-2.1</v>
      </c>
      <c r="N22" s="271"/>
      <c r="O22" s="283"/>
      <c r="P22" s="279"/>
    </row>
    <row r="23" spans="1:16" s="284" customFormat="1" ht="13.2">
      <c r="A23" s="279"/>
      <c r="B23" s="249"/>
      <c r="C23" s="249"/>
      <c r="D23" s="249"/>
      <c r="E23" s="249"/>
      <c r="F23" s="249"/>
      <c r="G23" s="249"/>
      <c r="H23" s="249"/>
      <c r="I23" s="249"/>
      <c r="J23" s="249"/>
      <c r="K23" s="249"/>
      <c r="L23" s="271"/>
      <c r="M23" s="271"/>
      <c r="N23" s="271"/>
      <c r="O23" s="283"/>
      <c r="P23" s="279"/>
    </row>
    <row r="24" spans="1:16" s="284" customFormat="1" ht="13.2">
      <c r="A24" s="279"/>
      <c r="B24" s="249"/>
      <c r="C24" s="249"/>
      <c r="D24" s="249"/>
      <c r="E24" s="249"/>
      <c r="F24" s="249"/>
      <c r="G24" s="249"/>
      <c r="H24" s="249"/>
      <c r="I24" s="249"/>
      <c r="J24" s="249"/>
      <c r="K24" s="249"/>
      <c r="L24" s="271"/>
      <c r="M24" s="271"/>
      <c r="N24" s="271"/>
      <c r="O24" s="283"/>
      <c r="P24" s="279"/>
    </row>
    <row r="25" spans="1:16" s="284" customFormat="1" ht="13.2">
      <c r="A25" s="288"/>
      <c r="B25" s="289"/>
      <c r="C25" s="289"/>
      <c r="D25" s="289"/>
      <c r="E25" s="289"/>
      <c r="F25" s="289"/>
      <c r="G25" s="289"/>
      <c r="H25" s="289"/>
      <c r="I25" s="289"/>
      <c r="J25" s="289"/>
      <c r="K25" s="289"/>
      <c r="L25" s="290"/>
      <c r="M25" s="290"/>
      <c r="N25" s="290"/>
      <c r="O25" s="291"/>
      <c r="P25" s="279"/>
    </row>
    <row r="26" spans="1:16" s="284" customFormat="1" ht="13.2">
      <c r="A26" s="249"/>
      <c r="B26" s="249"/>
      <c r="C26" s="249"/>
      <c r="D26" s="249"/>
      <c r="E26" s="249"/>
      <c r="F26" s="249"/>
      <c r="G26" s="249"/>
      <c r="H26" s="249"/>
      <c r="I26" s="249"/>
      <c r="J26" s="249"/>
      <c r="K26" s="249"/>
      <c r="L26" s="271"/>
      <c r="M26" s="271"/>
      <c r="N26" s="271"/>
      <c r="O26" s="249"/>
      <c r="P26" s="249"/>
    </row>
    <row r="27" spans="1:16" ht="13.2">
      <c r="K27" s="244"/>
      <c r="L27" s="244"/>
      <c r="M27" s="244"/>
      <c r="N27" s="244"/>
      <c r="O27" s="244"/>
      <c r="P27" s="244"/>
    </row>
    <row r="28" spans="1:16" ht="16.2">
      <c r="A28" s="245" t="s">
        <v>491</v>
      </c>
      <c r="B28" s="246"/>
      <c r="C28" s="246"/>
      <c r="D28" s="246"/>
      <c r="E28" s="246"/>
      <c r="F28" s="246"/>
      <c r="G28" s="246"/>
      <c r="H28" s="246"/>
      <c r="I28" s="246"/>
      <c r="J28" s="246"/>
      <c r="K28" s="246"/>
      <c r="L28" s="246"/>
      <c r="M28" s="246"/>
      <c r="N28" s="246"/>
      <c r="O28" s="292"/>
    </row>
    <row r="29" spans="1:16" ht="13.2">
      <c r="A29" s="248"/>
      <c r="B29" s="244"/>
      <c r="C29" s="244"/>
      <c r="D29" s="244"/>
      <c r="E29" s="244"/>
      <c r="F29" s="244"/>
      <c r="G29" s="249" t="s">
        <v>492</v>
      </c>
      <c r="H29" s="249"/>
      <c r="I29" s="249"/>
      <c r="J29" s="249"/>
      <c r="K29" s="244"/>
      <c r="L29" s="244"/>
      <c r="M29" s="244"/>
      <c r="N29" s="244"/>
      <c r="O29" s="293"/>
    </row>
    <row r="30" spans="1:16" ht="13.2">
      <c r="A30" s="248"/>
      <c r="B30" s="244"/>
      <c r="C30" s="244"/>
      <c r="D30" s="244"/>
      <c r="E30" s="244"/>
      <c r="F30" s="244"/>
      <c r="G30" s="251"/>
      <c r="H30" s="252"/>
      <c r="I30" s="252"/>
      <c r="J30" s="253"/>
      <c r="K30" s="1120" t="s">
        <v>471</v>
      </c>
      <c r="L30" s="254"/>
      <c r="M30" s="255" t="s">
        <v>472</v>
      </c>
      <c r="N30" s="256"/>
    </row>
    <row r="31" spans="1:16" ht="13.2">
      <c r="A31" s="248"/>
      <c r="B31" s="244"/>
      <c r="C31" s="244"/>
      <c r="D31" s="244"/>
      <c r="E31" s="244"/>
      <c r="F31" s="244"/>
      <c r="G31" s="257"/>
      <c r="H31" s="258"/>
      <c r="I31" s="258"/>
      <c r="J31" s="259"/>
      <c r="K31" s="1121"/>
      <c r="L31" s="260" t="s">
        <v>473</v>
      </c>
      <c r="M31" s="261" t="s">
        <v>474</v>
      </c>
      <c r="N31" s="262" t="s">
        <v>475</v>
      </c>
    </row>
    <row r="32" spans="1:16" ht="27" customHeight="1">
      <c r="A32" s="248"/>
      <c r="B32" s="244"/>
      <c r="C32" s="244"/>
      <c r="D32" s="244"/>
      <c r="E32" s="244"/>
      <c r="F32" s="244"/>
      <c r="G32" s="1122" t="s">
        <v>493</v>
      </c>
      <c r="H32" s="1123"/>
      <c r="I32" s="1123"/>
      <c r="J32" s="1124"/>
      <c r="K32" s="294">
        <v>36049318</v>
      </c>
      <c r="L32" s="294">
        <v>44814</v>
      </c>
      <c r="M32" s="295">
        <v>34659</v>
      </c>
      <c r="N32" s="296">
        <v>29.3</v>
      </c>
    </row>
    <row r="33" spans="1:16" ht="13.5" customHeight="1">
      <c r="A33" s="248"/>
      <c r="B33" s="244"/>
      <c r="C33" s="244"/>
      <c r="D33" s="244"/>
      <c r="E33" s="244"/>
      <c r="F33" s="244"/>
      <c r="G33" s="1122" t="s">
        <v>494</v>
      </c>
      <c r="H33" s="1123"/>
      <c r="I33" s="1123"/>
      <c r="J33" s="1124"/>
      <c r="K33" s="294" t="s">
        <v>481</v>
      </c>
      <c r="L33" s="294" t="s">
        <v>481</v>
      </c>
      <c r="M33" s="295">
        <v>4073</v>
      </c>
      <c r="N33" s="296" t="s">
        <v>481</v>
      </c>
    </row>
    <row r="34" spans="1:16" ht="27" customHeight="1">
      <c r="A34" s="248"/>
      <c r="B34" s="244"/>
      <c r="C34" s="244"/>
      <c r="D34" s="244"/>
      <c r="E34" s="244"/>
      <c r="F34" s="244"/>
      <c r="G34" s="1122" t="s">
        <v>495</v>
      </c>
      <c r="H34" s="1123"/>
      <c r="I34" s="1123"/>
      <c r="J34" s="1124"/>
      <c r="K34" s="294">
        <v>4933333</v>
      </c>
      <c r="L34" s="294">
        <v>6133</v>
      </c>
      <c r="M34" s="295">
        <v>20339</v>
      </c>
      <c r="N34" s="296">
        <v>-69.8</v>
      </c>
    </row>
    <row r="35" spans="1:16" ht="27" customHeight="1">
      <c r="A35" s="248"/>
      <c r="B35" s="244"/>
      <c r="C35" s="244"/>
      <c r="D35" s="244"/>
      <c r="E35" s="244"/>
      <c r="F35" s="244"/>
      <c r="G35" s="1122" t="s">
        <v>496</v>
      </c>
      <c r="H35" s="1123"/>
      <c r="I35" s="1123"/>
      <c r="J35" s="1124"/>
      <c r="K35" s="294">
        <v>14530885</v>
      </c>
      <c r="L35" s="294">
        <v>18064</v>
      </c>
      <c r="M35" s="295">
        <v>13347</v>
      </c>
      <c r="N35" s="296">
        <v>35.299999999999997</v>
      </c>
    </row>
    <row r="36" spans="1:16" ht="27" customHeight="1">
      <c r="A36" s="248"/>
      <c r="B36" s="244"/>
      <c r="C36" s="244"/>
      <c r="D36" s="244"/>
      <c r="E36" s="244"/>
      <c r="F36" s="244"/>
      <c r="G36" s="1122" t="s">
        <v>497</v>
      </c>
      <c r="H36" s="1123"/>
      <c r="I36" s="1123"/>
      <c r="J36" s="1124"/>
      <c r="K36" s="294">
        <v>98106</v>
      </c>
      <c r="L36" s="294">
        <v>122</v>
      </c>
      <c r="M36" s="295">
        <v>214</v>
      </c>
      <c r="N36" s="296">
        <v>-43</v>
      </c>
    </row>
    <row r="37" spans="1:16" ht="13.5" customHeight="1">
      <c r="A37" s="248"/>
      <c r="B37" s="244"/>
      <c r="C37" s="244"/>
      <c r="D37" s="244"/>
      <c r="E37" s="244"/>
      <c r="F37" s="244"/>
      <c r="G37" s="1122" t="s">
        <v>498</v>
      </c>
      <c r="H37" s="1123"/>
      <c r="I37" s="1123"/>
      <c r="J37" s="1124"/>
      <c r="K37" s="294">
        <v>1192467</v>
      </c>
      <c r="L37" s="294">
        <v>1482</v>
      </c>
      <c r="M37" s="295">
        <v>1185</v>
      </c>
      <c r="N37" s="296">
        <v>25.1</v>
      </c>
    </row>
    <row r="38" spans="1:16" ht="27" customHeight="1">
      <c r="A38" s="248"/>
      <c r="B38" s="244"/>
      <c r="C38" s="244"/>
      <c r="D38" s="244"/>
      <c r="E38" s="244"/>
      <c r="F38" s="244"/>
      <c r="G38" s="1125" t="s">
        <v>499</v>
      </c>
      <c r="H38" s="1126"/>
      <c r="I38" s="1126"/>
      <c r="J38" s="1127"/>
      <c r="K38" s="297" t="s">
        <v>481</v>
      </c>
      <c r="L38" s="297" t="s">
        <v>481</v>
      </c>
      <c r="M38" s="298">
        <v>8</v>
      </c>
      <c r="N38" s="299" t="s">
        <v>481</v>
      </c>
      <c r="O38" s="293"/>
    </row>
    <row r="39" spans="1:16" ht="13.2">
      <c r="A39" s="248"/>
      <c r="B39" s="244"/>
      <c r="C39" s="244"/>
      <c r="D39" s="244"/>
      <c r="E39" s="244"/>
      <c r="F39" s="244"/>
      <c r="G39" s="1125" t="s">
        <v>500</v>
      </c>
      <c r="H39" s="1126"/>
      <c r="I39" s="1126"/>
      <c r="J39" s="1127"/>
      <c r="K39" s="300">
        <v>-7125277</v>
      </c>
      <c r="L39" s="300">
        <v>-8858</v>
      </c>
      <c r="M39" s="301">
        <v>-16624</v>
      </c>
      <c r="N39" s="302">
        <v>-46.7</v>
      </c>
      <c r="O39" s="293"/>
    </row>
    <row r="40" spans="1:16" ht="27" customHeight="1">
      <c r="A40" s="248"/>
      <c r="B40" s="244"/>
      <c r="C40" s="244"/>
      <c r="D40" s="244"/>
      <c r="E40" s="244"/>
      <c r="F40" s="244"/>
      <c r="G40" s="1122" t="s">
        <v>501</v>
      </c>
      <c r="H40" s="1123"/>
      <c r="I40" s="1123"/>
      <c r="J40" s="1124"/>
      <c r="K40" s="300">
        <v>-32777795</v>
      </c>
      <c r="L40" s="300">
        <v>-40747</v>
      </c>
      <c r="M40" s="301">
        <v>-34764</v>
      </c>
      <c r="N40" s="302">
        <v>17.2</v>
      </c>
      <c r="O40" s="293"/>
    </row>
    <row r="41" spans="1:16" ht="13.2">
      <c r="A41" s="248"/>
      <c r="B41" s="244"/>
      <c r="C41" s="244"/>
      <c r="D41" s="244"/>
      <c r="E41" s="244"/>
      <c r="F41" s="244"/>
      <c r="G41" s="1128" t="s">
        <v>280</v>
      </c>
      <c r="H41" s="1129"/>
      <c r="I41" s="1129"/>
      <c r="J41" s="1130"/>
      <c r="K41" s="294">
        <v>16901037</v>
      </c>
      <c r="L41" s="300">
        <v>21010</v>
      </c>
      <c r="M41" s="301">
        <v>22437</v>
      </c>
      <c r="N41" s="302">
        <v>-6.4</v>
      </c>
      <c r="O41" s="293"/>
    </row>
    <row r="42" spans="1:16" ht="13.2">
      <c r="A42" s="248"/>
      <c r="B42" s="244"/>
      <c r="C42" s="244"/>
      <c r="D42" s="244"/>
      <c r="E42" s="244"/>
      <c r="F42" s="244"/>
      <c r="G42" s="303" t="s">
        <v>502</v>
      </c>
      <c r="H42" s="244"/>
      <c r="I42" s="244"/>
      <c r="J42" s="244"/>
      <c r="K42" s="244"/>
      <c r="L42" s="244"/>
      <c r="M42" s="271"/>
      <c r="N42" s="271"/>
      <c r="O42" s="293"/>
    </row>
    <row r="43" spans="1:16" ht="13.2">
      <c r="A43" s="248"/>
      <c r="B43" s="244"/>
      <c r="C43" s="244"/>
      <c r="D43" s="244"/>
      <c r="E43" s="244"/>
      <c r="F43" s="244"/>
      <c r="G43" s="244"/>
      <c r="H43" s="244"/>
      <c r="I43" s="244"/>
      <c r="J43" s="244"/>
      <c r="K43" s="244"/>
      <c r="L43" s="304"/>
      <c r="M43" s="271"/>
      <c r="N43" s="244"/>
      <c r="O43" s="293"/>
    </row>
    <row r="44" spans="1:16" ht="13.2">
      <c r="A44" s="248"/>
      <c r="B44" s="244"/>
      <c r="C44" s="244"/>
      <c r="D44" s="244"/>
      <c r="E44" s="244"/>
      <c r="F44" s="244"/>
      <c r="G44" s="244"/>
      <c r="H44" s="244"/>
      <c r="I44" s="244"/>
      <c r="J44" s="244"/>
      <c r="K44" s="244"/>
      <c r="L44" s="244"/>
      <c r="M44" s="271"/>
      <c r="N44" s="244"/>
    </row>
    <row r="45" spans="1:16" ht="13.2">
      <c r="A45" s="246"/>
      <c r="B45" s="246"/>
      <c r="C45" s="246"/>
      <c r="D45" s="246"/>
      <c r="E45" s="246"/>
      <c r="F45" s="246"/>
      <c r="G45" s="246"/>
      <c r="H45" s="246"/>
      <c r="I45" s="246"/>
      <c r="J45" s="246"/>
      <c r="K45" s="246"/>
      <c r="L45" s="246"/>
      <c r="M45" s="305"/>
      <c r="N45" s="246"/>
      <c r="O45" s="246"/>
      <c r="P45" s="244"/>
    </row>
    <row r="46" spans="1:16" ht="13.2">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ht="13.2">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5" t="s">
        <v>471</v>
      </c>
      <c r="J49" s="1117" t="s">
        <v>505</v>
      </c>
      <c r="K49" s="1118"/>
      <c r="L49" s="1118"/>
      <c r="M49" s="1118"/>
      <c r="N49" s="1119"/>
    </row>
    <row r="50" spans="1:14" ht="13.2">
      <c r="A50" s="248"/>
      <c r="B50" s="244"/>
      <c r="C50" s="244"/>
      <c r="D50" s="244"/>
      <c r="E50" s="244"/>
      <c r="F50" s="244"/>
      <c r="G50" s="312"/>
      <c r="H50" s="313"/>
      <c r="I50" s="1116"/>
      <c r="J50" s="314" t="s">
        <v>506</v>
      </c>
      <c r="K50" s="315" t="s">
        <v>507</v>
      </c>
      <c r="L50" s="316" t="s">
        <v>508</v>
      </c>
      <c r="M50" s="317" t="s">
        <v>509</v>
      </c>
      <c r="N50" s="318" t="s">
        <v>510</v>
      </c>
    </row>
    <row r="51" spans="1:14" ht="13.2">
      <c r="A51" s="248"/>
      <c r="B51" s="244"/>
      <c r="C51" s="244"/>
      <c r="D51" s="244"/>
      <c r="E51" s="244"/>
      <c r="F51" s="244"/>
      <c r="G51" s="310" t="s">
        <v>511</v>
      </c>
      <c r="H51" s="311"/>
      <c r="I51" s="319">
        <v>63937827</v>
      </c>
      <c r="J51" s="320">
        <v>79617</v>
      </c>
      <c r="K51" s="321">
        <v>-1.7</v>
      </c>
      <c r="L51" s="322">
        <v>52334</v>
      </c>
      <c r="M51" s="323">
        <v>-6.2</v>
      </c>
      <c r="N51" s="324">
        <v>4.5</v>
      </c>
    </row>
    <row r="52" spans="1:14" ht="13.2">
      <c r="A52" s="248"/>
      <c r="B52" s="244"/>
      <c r="C52" s="244"/>
      <c r="D52" s="244"/>
      <c r="E52" s="244"/>
      <c r="F52" s="244"/>
      <c r="G52" s="325"/>
      <c r="H52" s="326" t="s">
        <v>512</v>
      </c>
      <c r="I52" s="327">
        <v>32842285</v>
      </c>
      <c r="J52" s="328">
        <v>40896</v>
      </c>
      <c r="K52" s="329">
        <v>-4.2</v>
      </c>
      <c r="L52" s="330">
        <v>29965</v>
      </c>
      <c r="M52" s="331">
        <v>-5</v>
      </c>
      <c r="N52" s="332">
        <v>0.8</v>
      </c>
    </row>
    <row r="53" spans="1:14" ht="13.2">
      <c r="A53" s="248"/>
      <c r="B53" s="244"/>
      <c r="C53" s="244"/>
      <c r="D53" s="244"/>
      <c r="E53" s="244"/>
      <c r="F53" s="244"/>
      <c r="G53" s="310" t="s">
        <v>513</v>
      </c>
      <c r="H53" s="311"/>
      <c r="I53" s="319">
        <v>64784505</v>
      </c>
      <c r="J53" s="320">
        <v>80700</v>
      </c>
      <c r="K53" s="321">
        <v>1.4</v>
      </c>
      <c r="L53" s="322">
        <v>48794</v>
      </c>
      <c r="M53" s="323">
        <v>-6.8</v>
      </c>
      <c r="N53" s="324">
        <v>8.1999999999999993</v>
      </c>
    </row>
    <row r="54" spans="1:14" ht="13.2">
      <c r="A54" s="248"/>
      <c r="B54" s="244"/>
      <c r="C54" s="244"/>
      <c r="D54" s="244"/>
      <c r="E54" s="244"/>
      <c r="F54" s="244"/>
      <c r="G54" s="325"/>
      <c r="H54" s="326" t="s">
        <v>512</v>
      </c>
      <c r="I54" s="327">
        <v>28548770</v>
      </c>
      <c r="J54" s="328">
        <v>35562</v>
      </c>
      <c r="K54" s="329">
        <v>-13</v>
      </c>
      <c r="L54" s="330">
        <v>25698</v>
      </c>
      <c r="M54" s="331">
        <v>-14.2</v>
      </c>
      <c r="N54" s="332">
        <v>1.2</v>
      </c>
    </row>
    <row r="55" spans="1:14" ht="13.2">
      <c r="A55" s="248"/>
      <c r="B55" s="244"/>
      <c r="C55" s="244"/>
      <c r="D55" s="244"/>
      <c r="E55" s="244"/>
      <c r="F55" s="244"/>
      <c r="G55" s="310" t="s">
        <v>514</v>
      </c>
      <c r="H55" s="311"/>
      <c r="I55" s="319">
        <v>63724468</v>
      </c>
      <c r="J55" s="320">
        <v>79085</v>
      </c>
      <c r="K55" s="321">
        <v>-2</v>
      </c>
      <c r="L55" s="322">
        <v>47129</v>
      </c>
      <c r="M55" s="323">
        <v>-3.4</v>
      </c>
      <c r="N55" s="324">
        <v>1.4</v>
      </c>
    </row>
    <row r="56" spans="1:14" ht="13.2">
      <c r="A56" s="248"/>
      <c r="B56" s="244"/>
      <c r="C56" s="244"/>
      <c r="D56" s="244"/>
      <c r="E56" s="244"/>
      <c r="F56" s="244"/>
      <c r="G56" s="325"/>
      <c r="H56" s="326" t="s">
        <v>512</v>
      </c>
      <c r="I56" s="327">
        <v>35162107</v>
      </c>
      <c r="J56" s="328">
        <v>43638</v>
      </c>
      <c r="K56" s="329">
        <v>22.7</v>
      </c>
      <c r="L56" s="330">
        <v>23069</v>
      </c>
      <c r="M56" s="331">
        <v>-10.199999999999999</v>
      </c>
      <c r="N56" s="332">
        <v>32.9</v>
      </c>
    </row>
    <row r="57" spans="1:14" ht="13.2">
      <c r="A57" s="248"/>
      <c r="B57" s="244"/>
      <c r="C57" s="244"/>
      <c r="D57" s="244"/>
      <c r="E57" s="244"/>
      <c r="F57" s="244"/>
      <c r="G57" s="310" t="s">
        <v>515</v>
      </c>
      <c r="H57" s="311"/>
      <c r="I57" s="319">
        <v>72056287</v>
      </c>
      <c r="J57" s="320">
        <v>89342</v>
      </c>
      <c r="K57" s="321">
        <v>13</v>
      </c>
      <c r="L57" s="322">
        <v>50848</v>
      </c>
      <c r="M57" s="323">
        <v>7.9</v>
      </c>
      <c r="N57" s="324">
        <v>5.0999999999999996</v>
      </c>
    </row>
    <row r="58" spans="1:14" ht="13.2">
      <c r="A58" s="248"/>
      <c r="B58" s="244"/>
      <c r="C58" s="244"/>
      <c r="D58" s="244"/>
      <c r="E58" s="244"/>
      <c r="F58" s="244"/>
      <c r="G58" s="325"/>
      <c r="H58" s="326" t="s">
        <v>512</v>
      </c>
      <c r="I58" s="327">
        <v>36318077</v>
      </c>
      <c r="J58" s="328">
        <v>45030</v>
      </c>
      <c r="K58" s="329">
        <v>3.2</v>
      </c>
      <c r="L58" s="330">
        <v>22583</v>
      </c>
      <c r="M58" s="331">
        <v>-2.1</v>
      </c>
      <c r="N58" s="332">
        <v>5.3</v>
      </c>
    </row>
    <row r="59" spans="1:14" ht="13.2">
      <c r="A59" s="248"/>
      <c r="B59" s="244"/>
      <c r="C59" s="244"/>
      <c r="D59" s="244"/>
      <c r="E59" s="244"/>
      <c r="F59" s="244"/>
      <c r="G59" s="310" t="s">
        <v>516</v>
      </c>
      <c r="H59" s="311"/>
      <c r="I59" s="319">
        <v>71342973</v>
      </c>
      <c r="J59" s="320">
        <v>88689</v>
      </c>
      <c r="K59" s="321">
        <v>-0.7</v>
      </c>
      <c r="L59" s="322">
        <v>53572</v>
      </c>
      <c r="M59" s="323">
        <v>5.4</v>
      </c>
      <c r="N59" s="324">
        <v>-6.1</v>
      </c>
    </row>
    <row r="60" spans="1:14" ht="13.2">
      <c r="A60" s="248"/>
      <c r="B60" s="244"/>
      <c r="C60" s="244"/>
      <c r="D60" s="244"/>
      <c r="E60" s="244"/>
      <c r="F60" s="244"/>
      <c r="G60" s="325"/>
      <c r="H60" s="326" t="s">
        <v>512</v>
      </c>
      <c r="I60" s="333">
        <v>34292174</v>
      </c>
      <c r="J60" s="328">
        <v>42630</v>
      </c>
      <c r="K60" s="329">
        <v>-5.3</v>
      </c>
      <c r="L60" s="330">
        <v>25259</v>
      </c>
      <c r="M60" s="331">
        <v>11.8</v>
      </c>
      <c r="N60" s="332">
        <v>-17.100000000000001</v>
      </c>
    </row>
    <row r="61" spans="1:14" ht="13.2">
      <c r="A61" s="248"/>
      <c r="B61" s="244"/>
      <c r="C61" s="244"/>
      <c r="D61" s="244"/>
      <c r="E61" s="244"/>
      <c r="F61" s="244"/>
      <c r="G61" s="310" t="s">
        <v>517</v>
      </c>
      <c r="H61" s="334"/>
      <c r="I61" s="335">
        <v>67169212</v>
      </c>
      <c r="J61" s="336">
        <v>83487</v>
      </c>
      <c r="K61" s="337">
        <v>2</v>
      </c>
      <c r="L61" s="338">
        <v>50535</v>
      </c>
      <c r="M61" s="339">
        <v>-0.6</v>
      </c>
      <c r="N61" s="324">
        <v>2.6</v>
      </c>
    </row>
    <row r="62" spans="1:14" ht="13.2">
      <c r="A62" s="248"/>
      <c r="B62" s="244"/>
      <c r="C62" s="244"/>
      <c r="D62" s="244"/>
      <c r="E62" s="244"/>
      <c r="F62" s="244"/>
      <c r="G62" s="325"/>
      <c r="H62" s="326" t="s">
        <v>512</v>
      </c>
      <c r="I62" s="327">
        <v>33432683</v>
      </c>
      <c r="J62" s="328">
        <v>41551</v>
      </c>
      <c r="K62" s="329">
        <v>0.7</v>
      </c>
      <c r="L62" s="330">
        <v>25315</v>
      </c>
      <c r="M62" s="331">
        <v>-3.9</v>
      </c>
      <c r="N62" s="332">
        <v>4.5999999999999996</v>
      </c>
    </row>
    <row r="63" spans="1:14" ht="13.2">
      <c r="A63" s="248"/>
      <c r="B63" s="244"/>
      <c r="C63" s="244"/>
      <c r="D63" s="244"/>
      <c r="E63" s="244"/>
      <c r="F63" s="244"/>
      <c r="G63" s="244"/>
      <c r="H63" s="244"/>
      <c r="I63" s="244"/>
      <c r="J63" s="244"/>
      <c r="K63" s="244"/>
      <c r="L63" s="244"/>
      <c r="M63" s="244"/>
      <c r="N63" s="244"/>
    </row>
    <row r="64" spans="1:14" ht="13.2">
      <c r="A64" s="248"/>
      <c r="B64" s="244"/>
      <c r="C64" s="244"/>
      <c r="D64" s="244"/>
      <c r="E64" s="244"/>
      <c r="F64" s="244"/>
      <c r="G64" s="244"/>
      <c r="H64" s="244"/>
      <c r="I64" s="244"/>
      <c r="J64" s="244"/>
      <c r="K64" s="244"/>
      <c r="L64" s="244"/>
      <c r="M64" s="244"/>
      <c r="N64" s="244"/>
    </row>
    <row r="65" spans="1:16" ht="13.2">
      <c r="A65" s="248"/>
      <c r="B65" s="244"/>
      <c r="C65" s="244"/>
      <c r="D65" s="244"/>
      <c r="E65" s="244"/>
      <c r="F65" s="244"/>
      <c r="G65" s="244"/>
      <c r="H65" s="244"/>
      <c r="I65" s="244"/>
      <c r="J65" s="244"/>
      <c r="K65" s="244"/>
      <c r="L65" s="244"/>
      <c r="M65" s="244"/>
      <c r="N65" s="244"/>
    </row>
    <row r="66" spans="1:16" ht="13.2">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t="13.2" hidden="1">
      <c r="G70" s="244"/>
      <c r="H70" s="244"/>
      <c r="I70" s="244"/>
      <c r="J70" s="244"/>
      <c r="K70" s="244"/>
      <c r="L70" s="244"/>
      <c r="M70" s="244"/>
      <c r="N70" s="244"/>
    </row>
    <row r="71" spans="1:16" ht="13.2" hidden="1">
      <c r="G71" s="244"/>
      <c r="H71" s="244"/>
      <c r="I71" s="244"/>
      <c r="J71" s="244"/>
      <c r="K71" s="244"/>
      <c r="L71" s="244"/>
      <c r="M71" s="244"/>
      <c r="N71" s="244"/>
    </row>
    <row r="72" spans="1:16" ht="13.2" hidden="1">
      <c r="G72" s="244"/>
      <c r="H72" s="244"/>
      <c r="I72" s="244"/>
      <c r="J72" s="244"/>
      <c r="K72" s="244"/>
      <c r="L72" s="244"/>
      <c r="M72" s="244"/>
      <c r="N72" s="244"/>
    </row>
    <row r="73" spans="1:16" ht="13.2" hidden="1">
      <c r="G73" s="244"/>
      <c r="H73" s="244"/>
      <c r="I73" s="244"/>
      <c r="J73" s="244"/>
      <c r="K73" s="244"/>
      <c r="L73" s="244"/>
      <c r="M73" s="244"/>
      <c r="N73" s="244"/>
    </row>
    <row r="74" spans="1:16" ht="13.2"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40" t="s">
        <v>3</v>
      </c>
      <c r="D47" s="1140"/>
      <c r="E47" s="1141"/>
      <c r="F47" s="11">
        <v>8.49</v>
      </c>
      <c r="G47" s="12">
        <v>8.4</v>
      </c>
      <c r="H47" s="12">
        <v>8.44</v>
      </c>
      <c r="I47" s="12">
        <v>7.64</v>
      </c>
      <c r="J47" s="13">
        <v>5</v>
      </c>
    </row>
    <row r="48" spans="2:10" ht="57.75" customHeight="1">
      <c r="B48" s="14"/>
      <c r="C48" s="1142" t="s">
        <v>4</v>
      </c>
      <c r="D48" s="1142"/>
      <c r="E48" s="1143"/>
      <c r="F48" s="15">
        <v>0.85</v>
      </c>
      <c r="G48" s="16">
        <v>1.79</v>
      </c>
      <c r="H48" s="16">
        <v>1.08</v>
      </c>
      <c r="I48" s="16">
        <v>1.05</v>
      </c>
      <c r="J48" s="17">
        <v>0.49</v>
      </c>
    </row>
    <row r="49" spans="2:10" ht="57.75" customHeight="1" thickBot="1">
      <c r="B49" s="18"/>
      <c r="C49" s="1144" t="s">
        <v>5</v>
      </c>
      <c r="D49" s="1144"/>
      <c r="E49" s="1145"/>
      <c r="F49" s="19" t="s">
        <v>524</v>
      </c>
      <c r="G49" s="20">
        <v>0.95</v>
      </c>
      <c r="H49" s="20" t="s">
        <v>525</v>
      </c>
      <c r="I49" s="20" t="s">
        <v>526</v>
      </c>
      <c r="J49" s="21" t="s">
        <v>527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2" t="s">
        <v>528</v>
      </c>
      <c r="D34" s="1152"/>
      <c r="E34" s="1153"/>
      <c r="F34" s="32">
        <v>2.78</v>
      </c>
      <c r="G34" s="33">
        <v>3.52</v>
      </c>
      <c r="H34" s="33">
        <v>4.3499999999999996</v>
      </c>
      <c r="I34" s="33">
        <v>5.28</v>
      </c>
      <c r="J34" s="34">
        <v>5.5</v>
      </c>
      <c r="K34" s="22"/>
      <c r="L34" s="22"/>
      <c r="M34" s="22"/>
      <c r="N34" s="22"/>
      <c r="O34" s="22"/>
      <c r="P34" s="22"/>
    </row>
    <row r="35" spans="1:16" ht="39" customHeight="1">
      <c r="A35" s="22"/>
      <c r="B35" s="35"/>
      <c r="C35" s="1146" t="s">
        <v>529</v>
      </c>
      <c r="D35" s="1147"/>
      <c r="E35" s="1148"/>
      <c r="F35" s="36">
        <v>6.25</v>
      </c>
      <c r="G35" s="37">
        <v>5.83</v>
      </c>
      <c r="H35" s="37">
        <v>5.6</v>
      </c>
      <c r="I35" s="37">
        <v>4.83</v>
      </c>
      <c r="J35" s="38">
        <v>3.54</v>
      </c>
      <c r="K35" s="22"/>
      <c r="L35" s="22"/>
      <c r="M35" s="22"/>
      <c r="N35" s="22"/>
      <c r="O35" s="22"/>
      <c r="P35" s="22"/>
    </row>
    <row r="36" spans="1:16" ht="39" customHeight="1">
      <c r="A36" s="22"/>
      <c r="B36" s="35"/>
      <c r="C36" s="1146" t="s">
        <v>530</v>
      </c>
      <c r="D36" s="1147"/>
      <c r="E36" s="1148"/>
      <c r="F36" s="36">
        <v>0.79</v>
      </c>
      <c r="G36" s="37">
        <v>1.71</v>
      </c>
      <c r="H36" s="37">
        <v>0.97</v>
      </c>
      <c r="I36" s="37">
        <v>0.92</v>
      </c>
      <c r="J36" s="38">
        <v>0.3</v>
      </c>
      <c r="K36" s="22"/>
      <c r="L36" s="22"/>
      <c r="M36" s="22"/>
      <c r="N36" s="22"/>
      <c r="O36" s="22"/>
      <c r="P36" s="22"/>
    </row>
    <row r="37" spans="1:16" ht="39" customHeight="1">
      <c r="A37" s="22"/>
      <c r="B37" s="35"/>
      <c r="C37" s="1146" t="s">
        <v>531</v>
      </c>
      <c r="D37" s="1147"/>
      <c r="E37" s="1148"/>
      <c r="F37" s="36">
        <v>0.23</v>
      </c>
      <c r="G37" s="37">
        <v>0.69</v>
      </c>
      <c r="H37" s="37">
        <v>1</v>
      </c>
      <c r="I37" s="37">
        <v>0.85</v>
      </c>
      <c r="J37" s="38">
        <v>0.28000000000000003</v>
      </c>
      <c r="K37" s="22"/>
      <c r="L37" s="22"/>
      <c r="M37" s="22"/>
      <c r="N37" s="22"/>
      <c r="O37" s="22"/>
      <c r="P37" s="22"/>
    </row>
    <row r="38" spans="1:16" ht="39" customHeight="1">
      <c r="A38" s="22"/>
      <c r="B38" s="35"/>
      <c r="C38" s="1146" t="s">
        <v>532</v>
      </c>
      <c r="D38" s="1147"/>
      <c r="E38" s="1148"/>
      <c r="F38" s="36">
        <v>0.05</v>
      </c>
      <c r="G38" s="37">
        <v>7.0000000000000007E-2</v>
      </c>
      <c r="H38" s="37">
        <v>0.1</v>
      </c>
      <c r="I38" s="37">
        <v>0.12</v>
      </c>
      <c r="J38" s="38">
        <v>0.18</v>
      </c>
      <c r="K38" s="22"/>
      <c r="L38" s="22"/>
      <c r="M38" s="22"/>
      <c r="N38" s="22"/>
      <c r="O38" s="22"/>
      <c r="P38" s="22"/>
    </row>
    <row r="39" spans="1:16" ht="39" customHeight="1">
      <c r="A39" s="22"/>
      <c r="B39" s="35"/>
      <c r="C39" s="1146" t="s">
        <v>533</v>
      </c>
      <c r="D39" s="1147"/>
      <c r="E39" s="1148"/>
      <c r="F39" s="36">
        <v>7.0000000000000007E-2</v>
      </c>
      <c r="G39" s="37">
        <v>0.1</v>
      </c>
      <c r="H39" s="37">
        <v>0.09</v>
      </c>
      <c r="I39" s="37">
        <v>0.33</v>
      </c>
      <c r="J39" s="38">
        <v>0.12</v>
      </c>
      <c r="K39" s="22"/>
      <c r="L39" s="22"/>
      <c r="M39" s="22"/>
      <c r="N39" s="22"/>
      <c r="O39" s="22"/>
      <c r="P39" s="22"/>
    </row>
    <row r="40" spans="1:16" ht="39" customHeight="1">
      <c r="A40" s="22"/>
      <c r="B40" s="35"/>
      <c r="C40" s="1146" t="s">
        <v>534</v>
      </c>
      <c r="D40" s="1147"/>
      <c r="E40" s="1148"/>
      <c r="F40" s="36">
        <v>0.44</v>
      </c>
      <c r="G40" s="37">
        <v>0.11</v>
      </c>
      <c r="H40" s="37">
        <v>0.02</v>
      </c>
      <c r="I40" s="37">
        <v>0.01</v>
      </c>
      <c r="J40" s="38">
        <v>0.09</v>
      </c>
      <c r="K40" s="22"/>
      <c r="L40" s="22"/>
      <c r="M40" s="22"/>
      <c r="N40" s="22"/>
      <c r="O40" s="22"/>
      <c r="P40" s="22"/>
    </row>
    <row r="41" spans="1:16" ht="39" customHeight="1">
      <c r="A41" s="22"/>
      <c r="B41" s="35"/>
      <c r="C41" s="1146" t="s">
        <v>535</v>
      </c>
      <c r="D41" s="1147"/>
      <c r="E41" s="1148"/>
      <c r="F41" s="36">
        <v>0.01</v>
      </c>
      <c r="G41" s="37">
        <v>0.01</v>
      </c>
      <c r="H41" s="37">
        <v>0</v>
      </c>
      <c r="I41" s="37">
        <v>0</v>
      </c>
      <c r="J41" s="38">
        <v>0.01</v>
      </c>
      <c r="K41" s="22"/>
      <c r="L41" s="22"/>
      <c r="M41" s="22"/>
      <c r="N41" s="22"/>
      <c r="O41" s="22"/>
      <c r="P41" s="22"/>
    </row>
    <row r="42" spans="1:16" ht="39" customHeight="1">
      <c r="A42" s="22"/>
      <c r="B42" s="39"/>
      <c r="C42" s="1146" t="s">
        <v>536</v>
      </c>
      <c r="D42" s="1147"/>
      <c r="E42" s="1148"/>
      <c r="F42" s="36" t="s">
        <v>481</v>
      </c>
      <c r="G42" s="37" t="s">
        <v>481</v>
      </c>
      <c r="H42" s="37" t="s">
        <v>481</v>
      </c>
      <c r="I42" s="37" t="s">
        <v>481</v>
      </c>
      <c r="J42" s="38" t="s">
        <v>481</v>
      </c>
      <c r="K42" s="22"/>
      <c r="L42" s="22"/>
      <c r="M42" s="22"/>
      <c r="N42" s="22"/>
      <c r="O42" s="22"/>
      <c r="P42" s="22"/>
    </row>
    <row r="43" spans="1:16" ht="39" customHeight="1" thickBot="1">
      <c r="A43" s="22"/>
      <c r="B43" s="40"/>
      <c r="C43" s="1149" t="s">
        <v>537</v>
      </c>
      <c r="D43" s="1150"/>
      <c r="E43" s="1151"/>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2" t="s">
        <v>11</v>
      </c>
      <c r="C45" s="1163"/>
      <c r="D45" s="58"/>
      <c r="E45" s="1168" t="s">
        <v>12</v>
      </c>
      <c r="F45" s="1168"/>
      <c r="G45" s="1168"/>
      <c r="H45" s="1168"/>
      <c r="I45" s="1168"/>
      <c r="J45" s="1169"/>
      <c r="K45" s="59">
        <v>35774</v>
      </c>
      <c r="L45" s="60">
        <v>36711</v>
      </c>
      <c r="M45" s="60">
        <v>37915</v>
      </c>
      <c r="N45" s="60">
        <v>36276</v>
      </c>
      <c r="O45" s="61">
        <v>36049</v>
      </c>
      <c r="P45" s="48"/>
      <c r="Q45" s="48"/>
      <c r="R45" s="48"/>
      <c r="S45" s="48"/>
      <c r="T45" s="48"/>
      <c r="U45" s="48"/>
    </row>
    <row r="46" spans="1:21" ht="30.75" customHeight="1">
      <c r="A46" s="48"/>
      <c r="B46" s="1164"/>
      <c r="C46" s="1165"/>
      <c r="D46" s="62"/>
      <c r="E46" s="1156" t="s">
        <v>13</v>
      </c>
      <c r="F46" s="1156"/>
      <c r="G46" s="1156"/>
      <c r="H46" s="1156"/>
      <c r="I46" s="1156"/>
      <c r="J46" s="1157"/>
      <c r="K46" s="63" t="s">
        <v>481</v>
      </c>
      <c r="L46" s="64" t="s">
        <v>481</v>
      </c>
      <c r="M46" s="64" t="s">
        <v>481</v>
      </c>
      <c r="N46" s="64" t="s">
        <v>481</v>
      </c>
      <c r="O46" s="65" t="s">
        <v>481</v>
      </c>
      <c r="P46" s="48"/>
      <c r="Q46" s="48"/>
      <c r="R46" s="48"/>
      <c r="S46" s="48"/>
      <c r="T46" s="48"/>
      <c r="U46" s="48"/>
    </row>
    <row r="47" spans="1:21" ht="30.75" customHeight="1">
      <c r="A47" s="48"/>
      <c r="B47" s="1164"/>
      <c r="C47" s="1165"/>
      <c r="D47" s="62"/>
      <c r="E47" s="1156" t="s">
        <v>14</v>
      </c>
      <c r="F47" s="1156"/>
      <c r="G47" s="1156"/>
      <c r="H47" s="1156"/>
      <c r="I47" s="1156"/>
      <c r="J47" s="1157"/>
      <c r="K47" s="63">
        <v>1967</v>
      </c>
      <c r="L47" s="64">
        <v>2600</v>
      </c>
      <c r="M47" s="64">
        <v>3267</v>
      </c>
      <c r="N47" s="64">
        <v>4267</v>
      </c>
      <c r="O47" s="65">
        <v>4933</v>
      </c>
      <c r="P47" s="48"/>
      <c r="Q47" s="48"/>
      <c r="R47" s="48"/>
      <c r="S47" s="48"/>
      <c r="T47" s="48"/>
      <c r="U47" s="48"/>
    </row>
    <row r="48" spans="1:21" ht="30.75" customHeight="1">
      <c r="A48" s="48"/>
      <c r="B48" s="1164"/>
      <c r="C48" s="1165"/>
      <c r="D48" s="62"/>
      <c r="E48" s="1156" t="s">
        <v>15</v>
      </c>
      <c r="F48" s="1156"/>
      <c r="G48" s="1156"/>
      <c r="H48" s="1156"/>
      <c r="I48" s="1156"/>
      <c r="J48" s="1157"/>
      <c r="K48" s="63">
        <v>13583</v>
      </c>
      <c r="L48" s="64">
        <v>13312</v>
      </c>
      <c r="M48" s="64">
        <v>13895</v>
      </c>
      <c r="N48" s="64">
        <v>14126</v>
      </c>
      <c r="O48" s="65">
        <v>14531</v>
      </c>
      <c r="P48" s="48"/>
      <c r="Q48" s="48"/>
      <c r="R48" s="48"/>
      <c r="S48" s="48"/>
      <c r="T48" s="48"/>
      <c r="U48" s="48"/>
    </row>
    <row r="49" spans="1:21" ht="30.75" customHeight="1">
      <c r="A49" s="48"/>
      <c r="B49" s="1164"/>
      <c r="C49" s="1165"/>
      <c r="D49" s="62"/>
      <c r="E49" s="1156" t="s">
        <v>16</v>
      </c>
      <c r="F49" s="1156"/>
      <c r="G49" s="1156"/>
      <c r="H49" s="1156"/>
      <c r="I49" s="1156"/>
      <c r="J49" s="1157"/>
      <c r="K49" s="63">
        <v>242</v>
      </c>
      <c r="L49" s="64">
        <v>168</v>
      </c>
      <c r="M49" s="64">
        <v>123</v>
      </c>
      <c r="N49" s="64">
        <v>99</v>
      </c>
      <c r="O49" s="65">
        <v>98</v>
      </c>
      <c r="P49" s="48"/>
      <c r="Q49" s="48"/>
      <c r="R49" s="48"/>
      <c r="S49" s="48"/>
      <c r="T49" s="48"/>
      <c r="U49" s="48"/>
    </row>
    <row r="50" spans="1:21" ht="30.75" customHeight="1">
      <c r="A50" s="48"/>
      <c r="B50" s="1164"/>
      <c r="C50" s="1165"/>
      <c r="D50" s="62"/>
      <c r="E50" s="1156" t="s">
        <v>17</v>
      </c>
      <c r="F50" s="1156"/>
      <c r="G50" s="1156"/>
      <c r="H50" s="1156"/>
      <c r="I50" s="1156"/>
      <c r="J50" s="1157"/>
      <c r="K50" s="63">
        <v>1761</v>
      </c>
      <c r="L50" s="64">
        <v>1739</v>
      </c>
      <c r="M50" s="64">
        <v>1605</v>
      </c>
      <c r="N50" s="64">
        <v>1306</v>
      </c>
      <c r="O50" s="65">
        <v>1192</v>
      </c>
      <c r="P50" s="48"/>
      <c r="Q50" s="48"/>
      <c r="R50" s="48"/>
      <c r="S50" s="48"/>
      <c r="T50" s="48"/>
      <c r="U50" s="48"/>
    </row>
    <row r="51" spans="1:21" ht="30.75" customHeight="1">
      <c r="A51" s="48"/>
      <c r="B51" s="1166"/>
      <c r="C51" s="1167"/>
      <c r="D51" s="66"/>
      <c r="E51" s="1156" t="s">
        <v>18</v>
      </c>
      <c r="F51" s="1156"/>
      <c r="G51" s="1156"/>
      <c r="H51" s="1156"/>
      <c r="I51" s="1156"/>
      <c r="J51" s="1157"/>
      <c r="K51" s="63" t="s">
        <v>481</v>
      </c>
      <c r="L51" s="64" t="s">
        <v>481</v>
      </c>
      <c r="M51" s="64" t="s">
        <v>481</v>
      </c>
      <c r="N51" s="64" t="s">
        <v>481</v>
      </c>
      <c r="O51" s="65" t="s">
        <v>481</v>
      </c>
      <c r="P51" s="48"/>
      <c r="Q51" s="48"/>
      <c r="R51" s="48"/>
      <c r="S51" s="48"/>
      <c r="T51" s="48"/>
      <c r="U51" s="48"/>
    </row>
    <row r="52" spans="1:21" ht="30.75" customHeight="1">
      <c r="A52" s="48"/>
      <c r="B52" s="1154" t="s">
        <v>19</v>
      </c>
      <c r="C52" s="1155"/>
      <c r="D52" s="66"/>
      <c r="E52" s="1156" t="s">
        <v>20</v>
      </c>
      <c r="F52" s="1156"/>
      <c r="G52" s="1156"/>
      <c r="H52" s="1156"/>
      <c r="I52" s="1156"/>
      <c r="J52" s="1157"/>
      <c r="K52" s="63">
        <v>36636</v>
      </c>
      <c r="L52" s="64">
        <v>37372</v>
      </c>
      <c r="M52" s="64">
        <v>36823</v>
      </c>
      <c r="N52" s="64">
        <v>38236</v>
      </c>
      <c r="O52" s="65">
        <v>39903</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16691</v>
      </c>
      <c r="L53" s="69">
        <v>17158</v>
      </c>
      <c r="M53" s="69">
        <v>19982</v>
      </c>
      <c r="N53" s="69">
        <v>17838</v>
      </c>
      <c r="O53" s="70">
        <v>16900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2016-06-13T06:47:06Z</cp:lastPrinted>
  <dcterms:created xsi:type="dcterms:W3CDTF">2016-02-15T01:13:11Z</dcterms:created>
  <dcterms:modified xsi:type="dcterms:W3CDTF">2016-06-14T00:11:04Z</dcterms:modified>
</cp:coreProperties>
</file>