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60" windowWidth="20496" windowHeight="87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L102" i="11" l="1"/>
  <c r="DG102" i="11"/>
  <c r="DB102" i="11"/>
  <c r="CW102" i="11"/>
  <c r="CR102" i="11"/>
  <c r="BG40" i="9" l="1"/>
  <c r="BG39" i="9"/>
  <c r="BG38" i="9"/>
  <c r="BG37" i="9"/>
  <c r="BG36" i="9"/>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AM40" i="9"/>
  <c r="U40" i="9"/>
  <c r="C40" i="9"/>
  <c r="BW39" i="9"/>
  <c r="AM39" i="9"/>
  <c r="U39" i="9"/>
  <c r="AM38" i="9"/>
  <c r="U38"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s="1"/>
  <c r="C39" i="9" s="1"/>
  <c r="U34" i="9"/>
  <c r="U35" i="9" s="1"/>
  <c r="U36" i="9" s="1"/>
  <c r="U37" i="9" s="1"/>
  <c r="AM34" i="9" l="1"/>
  <c r="AM35" i="9" s="1"/>
  <c r="AM36" i="9" s="1"/>
  <c r="AM37" i="9" s="1"/>
  <c r="BE34" i="9" l="1"/>
  <c r="BE35" i="9" s="1"/>
  <c r="BE36" i="9" s="1"/>
  <c r="BE37" i="9" s="1"/>
  <c r="BE38" i="9" s="1"/>
  <c r="BE39" i="9" s="1"/>
  <c r="BE40" i="9" s="1"/>
  <c r="BW34" i="9"/>
  <c r="BW35" i="9" s="1"/>
  <c r="BW36" i="9" s="1"/>
  <c r="BW37" i="9" s="1"/>
  <c r="BW38"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<sst xmlns="http://schemas.openxmlformats.org/spreadsheetml/2006/main" count="961" uniqueCount="594">
  <si>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</si>
  <si>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</si>
  <si>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</si>
  <si>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</si>
  <si>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</si>
  <si>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</si>
  <si>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</si>
  <si>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</si>
  <si>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</si>
  <si>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</si>
  <si>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</si>
  <si>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</si>
  <si>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</si>
  <si>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</si>
  <si>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</si>
  <si>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</si>
  <si>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</si>
  <si>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</si>
  <si>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</si>
  <si>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</si>
  <si>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</si>
  <si>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</si>
  <si>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</si>
  <si>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</si>
  <si>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</si>
  <si>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</si>
  <si>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</si>
  <si>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</si>
  <si>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</si>
  <si>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</si>
  <si>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</si>
  <si>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</si>
  <si>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</si>
  <si>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</si>
  <si>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</si>
  <si>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</si>
  <si>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</si>
  <si>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</si>
  <si>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</si>
  <si>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</si>
  <si>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</si>
  <si>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</si>
  <si>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</si>
  <si>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</si>
  <si>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</si>
  <si>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</si>
  <si>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</si>
  <si>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</si>
  <si>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</si>
  <si>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</si>
  <si>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</si>
  <si>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</si>
  <si>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</si>
  <si>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</si>
  <si>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</si>
  <si>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</si>
  <si>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</si>
  <si>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</si>
  <si>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</si>
  <si>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</si>
  <si>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</si>
  <si>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</si>
  <si>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</si>
  <si>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</si>
  <si>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</si>
  <si>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</si>
  <si>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</si>
  <si>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政令指定都市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</si>
  <si>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</si>
  <si>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</si>
  <si>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</si>
  <si>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</si>
  <si>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</si>
  <si>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</si>
  <si>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</si>
  <si>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</si>
  <si>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</si>
  <si>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</si>
  <si>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</si>
  <si>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</si>
  <si>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京都市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</si>
  <si>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</si>
  <si>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</si>
  <si>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</si>
  <si>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</si>
  <si>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</si>
  <si>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</si>
  <si>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</si>
  <si>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</si>
  <si>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</si>
  <si>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</si>
  <si>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</si>
  <si>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</si>
  <si>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</si>
  <si>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</si>
  <si>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</si>
  <si>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</si>
  <si>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</si>
  <si>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</si>
  <si>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</si>
  <si>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</si>
  <si>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</si>
  <si>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</si>
  <si>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</si>
  <si>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</si>
  <si>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</si>
  <si>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</si>
  <si>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</si>
  <si>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</si>
  <si>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</si>
  <si>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</si>
  <si>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</si>
  <si>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</si>
  <si>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</si>
  <si>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</si>
  <si>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</si>
  <si>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</si>
  <si>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</si>
  <si>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</si>
  <si>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</si>
  <si>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</si>
  <si>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</si>
  <si>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</si>
  <si>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</si>
  <si>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</si>
  <si>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</si>
  <si>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</si>
  <si>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</si>
  <si>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</si>
  <si>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</si>
  <si>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</si>
  <si>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</si>
  <si>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</si>
  <si>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</si>
  <si>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</si>
  <si>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京都市高速鉄道事業特別会計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</si>
  <si>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</si>
  <si>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</si>
  <si>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</si>
  <si>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</si>
  <si>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</si>
  <si>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</si>
  <si>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</si>
  <si>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</si>
  <si>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</si>
  <si>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</si>
  <si>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</si>
  <si>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</si>
  <si>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</si>
  <si>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</si>
  <si>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</si>
  <si>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</si>
  <si>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</si>
  <si>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</si>
  <si>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</si>
  <si>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</si>
  <si>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</si>
  <si>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</si>
  <si>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</si>
  <si>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</si>
  <si>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</si>
  <si>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</si>
  <si>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</si>
  <si>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</si>
  <si>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</si>
  <si>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</si>
  <si>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</si>
  <si>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</si>
  <si>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</si>
  <si>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</si>
  <si>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</si>
  <si>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</si>
  <si>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</si>
  <si>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</si>
  <si>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</si>
  <si>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</si>
  <si>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</si>
  <si>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</si>
  <si>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</si>
  <si>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</si>
  <si>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</si>
  <si>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</si>
  <si>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</si>
  <si>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</si>
  <si>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</si>
  <si>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</si>
  <si>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</si>
  <si>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</si>
  <si>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</si>
  <si>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</si>
  <si>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</si>
  <si>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</si>
  <si>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</si>
  <si>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</si>
  <si>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京都府京都市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</si>
  <si>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</si>
  <si>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</si>
  <si>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</si>
  <si>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</si>
  <si>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</si>
  <si>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</si>
  <si>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</si>
  <si>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</si>
  <si>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</si>
  <si>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</si>
  <si>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</si>
  <si>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</si>
  <si>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</si>
  <si>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</si>
  <si>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</si>
  <si>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</si>
  <si>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</si>
  <si>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</si>
  <si>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</si>
  <si>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</si>
  <si>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</si>
  <si>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</si>
  <si>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</si>
  <si>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</si>
  <si>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</si>
  <si>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</si>
  <si>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</si>
  <si>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</si>
  <si>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</si>
  <si>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</si>
  <si>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</si>
  <si>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</si>
  <si>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</si>
  <si>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</si>
  <si>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</si>
  <si>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</si>
  <si>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</si>
  <si>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</si>
  <si>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</si>
  <si>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</si>
  <si>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</si>
  <si>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</si>
  <si>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</si>
  <si>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</si>
  <si>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</si>
  <si>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</si>
  <si>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</si>
  <si>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</si>
  <si>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</si>
  <si>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</si>
  <si>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</si>
  <si>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</si>
  <si>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</si>
  <si>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</si>
  <si>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</si>
  <si>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</si>
  <si>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</si>
  <si>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</si>
  <si>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</si>
  <si>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</si>
  <si>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</si>
  <si>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</si>
  <si>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</si>
  <si>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</si>
  <si>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</si>
  <si>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</si>
  <si>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</si>
  <si>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</si>
  <si>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</si>
  <si>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</si>
  <si>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</si>
  <si>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</si>
  <si>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</si>
  <si>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</si>
  <si>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</si>
  <si>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</si>
  <si>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</si>
  <si>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</si>
  <si>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</si>
  <si>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</si>
  <si>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</si>
  <si>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</si>
  <si>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</si>
  <si>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</si>
  <si>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</si>
  <si>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</si>
  <si>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</si>
  <si>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</si>
  <si>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</si>
  <si>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</si>
  <si>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</si>
  <si>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</si>
  <si>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</si>
  <si>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</si>
  <si>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</si>
  <si>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</si>
  <si>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</si>
  <si>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</si>
  <si>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</si>
  <si>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</si>
  <si>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</si>
  <si>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</si>
  <si>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</si>
  <si>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</si>
  <si>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</si>
  <si>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</si>
  <si>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</si>
  <si>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</si>
  <si>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</si>
  <si>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</si>
  <si>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</si>
  <si>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</si>
  <si>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</si>
  <si>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</si>
  <si>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</si>
  <si>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</si>
  <si>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</si>
  <si>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</si>
  <si>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</si>
  <si>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</si>
  <si>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</si>
  <si>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</si>
  <si>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簡易水道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</si>
  <si>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</si>
  <si>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</si>
  <si>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</si>
  <si>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</si>
  <si>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</si>
  <si>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</si>
  <si>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</si>
  <si>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</si>
  <si>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</si>
  <si>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</si>
  <si>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</si>
  <si>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</si>
  <si>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</si>
  <si>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</si>
  <si>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</si>
  <si>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</si>
  <si>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</si>
  <si>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</si>
  <si>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</si>
  <si>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</si>
  <si>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</si>
  <si>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</si>
  <si>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</si>
  <si>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</si>
  <si>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</si>
  <si>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</si>
  <si>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</si>
  <si>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京都府京都市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</si>
  <si>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</si>
  <si>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</si>
  <si>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</si>
  <si>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</si>
  <si>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</si>
  <si>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</si>
  <si>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</si>
  <si>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</si>
  <si>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</si>
  <si>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</si>
  <si>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</si>
  <si>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</si>
  <si>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</si>
  <si>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</si>
  <si>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</si>
  <si>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</si>
  <si>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</si>
  <si>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</si>
  <si>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</si>
  <si>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</si>
  <si>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京都市母子寡婦福祉資金貸付事業特別会計</t>
    <phoneticPr fontId="5"/>
  </si>
  <si>
    <t>京都市土地取得特別会計</t>
    <phoneticPr fontId="5"/>
  </si>
  <si>
    <t>京都市市公債特別会計</t>
    <phoneticPr fontId="5"/>
  </si>
  <si>
    <t>京都市雇用対策事業特別会計</t>
    <phoneticPr fontId="5"/>
  </si>
  <si>
    <t>京都市立病院機構病院事業債特別会計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</si>
  <si>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</si>
  <si>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</si>
  <si>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</si>
  <si>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</si>
  <si>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</si>
  <si>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</si>
  <si>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</si>
  <si>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</si>
  <si>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</si>
  <si>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</si>
  <si>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</si>
  <si>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</si>
  <si>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</si>
  <si>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京都市国民健康保険事業特別会計</t>
    <phoneticPr fontId="5"/>
  </si>
  <si>
    <t>京都市介護保険事業特別会計</t>
    <phoneticPr fontId="5"/>
  </si>
  <si>
    <t>京都市後期高齢者医療特別会計</t>
    <phoneticPr fontId="5"/>
  </si>
  <si>
    <t>京都市駐車場事業特別会計</t>
    <phoneticPr fontId="5"/>
  </si>
  <si>
    <t>京都市水道事業特別会計</t>
    <phoneticPr fontId="5"/>
  </si>
  <si>
    <t>法適用企業</t>
    <phoneticPr fontId="5"/>
  </si>
  <si>
    <t>京都市自動車運送事業特別会計</t>
    <phoneticPr fontId="5"/>
  </si>
  <si>
    <t>京都市高速鉄道事業特別会計</t>
    <phoneticPr fontId="5"/>
  </si>
  <si>
    <t>京都市公共下水道事業特別会計</t>
    <phoneticPr fontId="5"/>
  </si>
  <si>
    <t>京都市地域水道特別会計</t>
    <phoneticPr fontId="5"/>
  </si>
  <si>
    <t>法非適用企業</t>
    <phoneticPr fontId="5"/>
  </si>
  <si>
    <t>京都市京北地域水道特別会計</t>
    <phoneticPr fontId="5"/>
  </si>
  <si>
    <t>京都市特定環境保全公共下水道特別会計</t>
    <phoneticPr fontId="5"/>
  </si>
  <si>
    <t>京都市中央卸売市場第一市場特別会計</t>
    <phoneticPr fontId="5"/>
  </si>
  <si>
    <t>京都市中央卸売市場第二市場・と畜場特別会計</t>
    <phoneticPr fontId="5"/>
  </si>
  <si>
    <t>京都市農業集落排水事業特別会計</t>
    <phoneticPr fontId="5"/>
  </si>
  <si>
    <t>京都市土地区画整理事業特別会計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</si>
  <si>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</si>
  <si>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</si>
  <si>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</si>
  <si>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</si>
  <si>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</si>
  <si>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</si>
  <si>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</si>
  <si>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</si>
  <si>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</si>
  <si>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</si>
  <si>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</si>
  <si>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</si>
  <si>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</si>
  <si>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</si>
  <si>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</si>
  <si>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</si>
  <si>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</si>
  <si>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</si>
  <si>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</si>
  <si>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</si>
  <si>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</si>
  <si>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</si>
  <si>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</si>
  <si>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</si>
  <si>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</si>
  <si>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</si>
  <si>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</si>
  <si>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</si>
  <si>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</si>
  <si>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</si>
  <si>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</si>
  <si>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</si>
  <si>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</si>
  <si>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</si>
  <si>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</si>
  <si>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</si>
  <si>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</si>
  <si>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</si>
  <si>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</si>
  <si>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</si>
  <si>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</si>
  <si>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</si>
  <si>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</si>
  <si>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</si>
  <si>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</si>
  <si>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</si>
  <si>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</si>
  <si>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</si>
  <si>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</si>
  <si>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</si>
  <si>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</si>
  <si>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</si>
  <si>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</si>
  <si>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</si>
  <si>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</si>
  <si>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</si>
  <si>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</si>
  <si>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</si>
  <si>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</si>
  <si>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</si>
  <si>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</si>
  <si>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</si>
  <si>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</si>
  <si>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</si>
  <si>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</si>
  <si>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</si>
  <si>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</si>
  <si>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</si>
  <si>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</si>
  <si>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</si>
  <si>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</si>
  <si>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</si>
  <si>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</si>
  <si>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</si>
  <si>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</si>
  <si>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</si>
  <si>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</si>
  <si>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</si>
  <si>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</si>
  <si>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</si>
  <si>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</si>
  <si>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</si>
  <si>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</si>
  <si>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</si>
  <si>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</si>
  <si>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</si>
  <si>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</si>
  <si>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</si>
  <si>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</si>
  <si>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</si>
  <si>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</si>
  <si>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</si>
  <si>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</si>
  <si>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</si>
  <si>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</si>
  <si>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</si>
  <si>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</si>
  <si>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</si>
  <si>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</si>
  <si>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</si>
  <si>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</si>
  <si>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</si>
  <si>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</si>
  <si>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</si>
  <si>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</si>
  <si>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</si>
  <si>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</si>
  <si>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</si>
  <si>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</si>
  <si>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</si>
  <si>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</si>
  <si>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</si>
  <si>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</si>
  <si>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</si>
  <si>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</si>
  <si>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</si>
  <si>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</si>
  <si>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</si>
  <si>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</si>
  <si>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</si>
  <si>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</si>
  <si>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</si>
  <si>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</si>
  <si>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</si>
  <si>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</si>
  <si>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</si>
  <si>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</si>
  <si>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</si>
  <si>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</si>
  <si>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</si>
  <si>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</si>
  <si>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</si>
  <si>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0.22</t>
  </si>
  <si>
    <t>▲ 0.71</t>
  </si>
  <si>
    <t>京都市高速鉄道事業特別会計</t>
  </si>
  <si>
    <t>▲ 5.09</t>
  </si>
  <si>
    <t>▲ 3.95</t>
  </si>
  <si>
    <t>▲ 2.23</t>
  </si>
  <si>
    <t>▲ 1.77</t>
  </si>
  <si>
    <t>▲ 1.09</t>
  </si>
  <si>
    <t>京都市公共下水道事業特別会計</t>
  </si>
  <si>
    <t>京都市水道事業特別会計</t>
  </si>
  <si>
    <t>一般会計</t>
  </si>
  <si>
    <t>京都市国民健康保険事業特別会計</t>
  </si>
  <si>
    <t>▲ 1.84</t>
  </si>
  <si>
    <t>▲ 1.07</t>
  </si>
  <si>
    <t>▲ 0.29</t>
  </si>
  <si>
    <t>京都市介護保険事業特別会計</t>
  </si>
  <si>
    <t>京都市中央卸売市場第一市場特別会計</t>
  </si>
  <si>
    <t>京都市自動車運送事業特別会計</t>
  </si>
  <si>
    <t>▲ 2.00</t>
  </si>
  <si>
    <t>▲ 1.39</t>
  </si>
  <si>
    <t>▲ 0.93</t>
  </si>
  <si>
    <t>▲ 0.28</t>
  </si>
  <si>
    <t>その他会計（赤字）</t>
  </si>
  <si>
    <t>その他会計（黒字）</t>
  </si>
  <si>
    <t>澱川右岸水防事務組合</t>
  </si>
  <si>
    <t>桂川・小畑川水防事務組合</t>
  </si>
  <si>
    <t>淀川・木津川水防事務組合</t>
  </si>
  <si>
    <t>京都府後期高齢者医療広域連合</t>
  </si>
  <si>
    <t>関西広域連合</t>
  </si>
  <si>
    <t>公益財団法人 京都市環境保全活動推進協会</t>
    <rPh sb="0" eb="2">
      <t>コウエキ</t>
    </rPh>
    <rPh sb="12" eb="14">
      <t>ホゼン</t>
    </rPh>
    <rPh sb="14" eb="16">
      <t>カツドウ</t>
    </rPh>
    <rPh sb="16" eb="18">
      <t>スイシン</t>
    </rPh>
    <phoneticPr fontId="5"/>
  </si>
  <si>
    <t>京都市土地開発公社</t>
  </si>
  <si>
    <t>公益財団法人 京都市国際交流協会</t>
  </si>
  <si>
    <t>公益財団法人 大学コンソーシアム京都</t>
  </si>
  <si>
    <t>公益財団法人 京都市埋蔵文化財研究所</t>
  </si>
  <si>
    <t>公益財団法人 京都市ユースサービス協会</t>
  </si>
  <si>
    <t>公益財団法人 京都市男女共同参画推進協会</t>
  </si>
  <si>
    <t>一般財団法人 京都市立浴場運営財団</t>
    <rPh sb="0" eb="2">
      <t>イッパン</t>
    </rPh>
    <phoneticPr fontId="5"/>
  </si>
  <si>
    <t>公益財団法人 京都市体育協会</t>
  </si>
  <si>
    <t>公益財団法人 京都市音楽芸術文化振興財団</t>
  </si>
  <si>
    <t>公益財団法人 京都市芸術文化協会</t>
  </si>
  <si>
    <t>公益財団法人 京都市森林文化協会</t>
  </si>
  <si>
    <t>公益財団法人 きょうと京北ふるさと公社</t>
  </si>
  <si>
    <t>公益財団法人 京都伝統産業交流センター</t>
  </si>
  <si>
    <t>公益財団法人 京都高度技術研究所</t>
  </si>
  <si>
    <t>株式会社 京都産業振興センター</t>
  </si>
  <si>
    <t>公益財団法人 京都市障害者スポーツ協会</t>
  </si>
  <si>
    <t>公益財団法人 京都市健康づくり協会</t>
  </si>
  <si>
    <t>社会福祉法人 京都社会福祉協会</t>
  </si>
  <si>
    <t>社会福祉法人 京都福祉サービス協会</t>
  </si>
  <si>
    <t>京都市住宅供給公社</t>
  </si>
  <si>
    <t>公益財団法人 京都市景観・まちづくりセンター</t>
  </si>
  <si>
    <t>京都御池地下街株式会社</t>
  </si>
  <si>
    <t>京都醍醐センター株式会社</t>
  </si>
  <si>
    <t>一般財団法人 京都市都市整備公社</t>
  </si>
  <si>
    <t>公益財団法人 京都市都市緑化協会</t>
  </si>
  <si>
    <t>京都シティ開発株式会社</t>
  </si>
  <si>
    <t>一般財団法人 京都市防災協会</t>
  </si>
  <si>
    <t>京都地下鉄整備株式会社</t>
  </si>
  <si>
    <t>一般財団法人 京都市上下水道サービス協会</t>
  </si>
  <si>
    <t>公益財団法人 京都市生涯学習振興財団</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</si>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</sst>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52334</c:v>
                </c:pt>
                <c:pt idx="1">
                  <c:v>48794</c:v>
                </c:pt>
                <c:pt idx="2">
                  <c:v>47129</c:v>
                </c:pt>
                <c:pt idx="3">
                  <c:v>50848</c:v>
                </c:pt>
                <c:pt idx="4">
                  <c:v>53572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62117</c:v>
                </c:pt>
                <c:pt idx="1">
                  <c:v>46590</c:v>
                </c:pt>
                <c:pt idx="2">
                  <c:v>39409</c:v>
                </c:pt>
                <c:pt idx="3">
                  <c:v>35829</c:v>
                </c:pt>
                <c:pt idx="4">
                  <c:v>41717</c:v>
                </c:pt>
              </c:numCache>
            </c:numRef>
          </c:val>
          <c:smooth val="0"/>
        </c:ser>
        <c:dLbls>
          <c:showLegendKey val="0"/>
          <c:showVal val="0"/>
          <c:showCatName val="0"/>
          <c:showSerName val="0"/>
          <c:showPercent val="0"/>
          <c:showBubbleSize val="0"/>
        </c:dLbls>
        <c:marker val="1"/>
        <c:smooth val="0"/>
        <c:axId val="78566144"/>
        <c:axId val="210800000"/>
      </c:lineChart>
      <c:catAx>
        <c:axId val="78566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800000"/>
        <c:crosses val="autoZero"/>
        <c:auto val="1"/>
        <c:lblAlgn val="ctr"/>
        <c:lblOffset val="100"/>
        <c:tickLblSkip val="1"/>
        <c:tickMarkSkip val="1"/>
        <c:noMultiLvlLbl val="0"/>
      </c:catAx>
      <c:valAx>
        <c:axId val="2108000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566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0.24</c:v>
                </c:pt>
                <c:pt idx="1">
                  <c:v>0.41</c:v>
                </c:pt>
                <c:pt idx="2">
                  <c:v>0.55000000000000004</c:v>
                </c:pt>
                <c:pt idx="3">
                  <c:v>0.56999999999999995</c:v>
                </c:pt>
                <c:pt idx="4">
                  <c:v>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c:v>
                </c:pt>
                <c:pt idx="1">
                  <c:v>0.11</c:v>
                </c:pt>
                <c:pt idx="2">
                  <c:v>0.31</c:v>
                </c:pt>
                <c:pt idx="3">
                  <c:v>0.6</c:v>
                </c:pt>
                <c:pt idx="4">
                  <c:v>0.14000000000000001</c:v>
                </c:pt>
              </c:numCache>
            </c:numRef>
          </c:val>
        </c:ser>
        <c:dLbls>
          <c:showLegendKey val="0"/>
          <c:showVal val="0"/>
          <c:showCatName val="0"/>
          <c:showSerName val="0"/>
          <c:showPercent val="0"/>
          <c:showBubbleSize val="0"/>
        </c:dLbls>
        <c:gapWidth val="250"/>
        <c:overlap val="100"/>
        <c:axId val="78667776"/>
        <c:axId val="78669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0.54</c:v>
                </c:pt>
                <c:pt idx="1">
                  <c:v>0.18</c:v>
                </c:pt>
                <c:pt idx="2">
                  <c:v>0.14000000000000001</c:v>
                </c:pt>
                <c:pt idx="3">
                  <c:v>-0.22</c:v>
                </c:pt>
                <c:pt idx="4">
                  <c:v>-0.71</c:v>
                </c:pt>
              </c:numCache>
            </c:numRef>
          </c:val>
          <c:smooth val="0"/>
        </c:ser>
        <c:dLbls>
          <c:showLegendKey val="0"/>
          <c:showVal val="0"/>
          <c:showCatName val="0"/>
          <c:showSerName val="0"/>
          <c:showPercent val="0"/>
          <c:showBubbleSize val="0"/>
        </c:dLbls>
        <c:marker val="1"/>
        <c:smooth val="0"/>
        <c:axId val="78667776"/>
        <c:axId val="78669696"/>
      </c:lineChart>
      <c:catAx>
        <c:axId val="7866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8669696"/>
        <c:crosses val="autoZero"/>
        <c:auto val="1"/>
        <c:lblAlgn val="ctr"/>
        <c:lblOffset val="100"/>
        <c:tickLblSkip val="1"/>
        <c:tickMarkSkip val="1"/>
        <c:noMultiLvlLbl val="0"/>
      </c:catAx>
      <c:valAx>
        <c:axId val="7866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66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1.34</c:v>
                </c:pt>
                <c:pt idx="2">
                  <c:v>#N/A</c:v>
                </c:pt>
                <c:pt idx="3">
                  <c:v>0.16</c:v>
                </c:pt>
                <c:pt idx="4">
                  <c:v>#N/A</c:v>
                </c:pt>
                <c:pt idx="5">
                  <c:v>0.21</c:v>
                </c:pt>
                <c:pt idx="6">
                  <c:v>#N/A</c:v>
                </c:pt>
                <c:pt idx="7">
                  <c:v>0.2</c:v>
                </c:pt>
                <c:pt idx="8">
                  <c:v>#N/A</c:v>
                </c:pt>
                <c:pt idx="9">
                  <c:v>0.21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京都市自動車運送事業特別会計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2</c:v>
                </c:pt>
                <c:pt idx="1">
                  <c:v>#N/A</c:v>
                </c:pt>
                <c:pt idx="2">
                  <c:v>1.39</c:v>
                </c:pt>
                <c:pt idx="3">
                  <c:v>#N/A</c:v>
                </c:pt>
                <c:pt idx="4">
                  <c:v>0.93</c:v>
                </c:pt>
                <c:pt idx="5">
                  <c:v>#N/A</c:v>
                </c:pt>
                <c:pt idx="6">
                  <c:v>0.28000000000000003</c:v>
                </c:pt>
                <c:pt idx="7">
                  <c:v>#N/A</c:v>
                </c:pt>
                <c:pt idx="8">
                  <c:v>#N/A</c:v>
                </c:pt>
                <c:pt idx="9">
                  <c:v>0.21</c:v>
                </c:pt>
              </c:numCache>
            </c:numRef>
          </c:val>
        </c:ser>
        <c:ser>
          <c:idx val="3"/>
          <c:order val="3"/>
          <c:tx>
            <c:strRef>
              <c:f>データシート!$A$30</c:f>
              <c:strCache>
                <c:ptCount val="1"/>
                <c:pt idx="0">
                  <c:v>京都市中央卸売市場第一市場特別会計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0.09</c:v>
                </c:pt>
                <c:pt idx="2">
                  <c:v>#N/A</c:v>
                </c:pt>
                <c:pt idx="3">
                  <c:v>0.12</c:v>
                </c:pt>
                <c:pt idx="4">
                  <c:v>#N/A</c:v>
                </c:pt>
                <c:pt idx="5">
                  <c:v>0.12</c:v>
                </c:pt>
                <c:pt idx="6">
                  <c:v>#N/A</c:v>
                </c:pt>
                <c:pt idx="7">
                  <c:v>0.16</c:v>
                </c:pt>
                <c:pt idx="8">
                  <c:v>#N/A</c:v>
                </c:pt>
                <c:pt idx="9">
                  <c:v>0.22</c:v>
                </c:pt>
              </c:numCache>
            </c:numRef>
          </c:val>
        </c:ser>
        <c:ser>
          <c:idx val="4"/>
          <c:order val="4"/>
          <c:tx>
            <c:strRef>
              <c:f>データシート!$A$31</c:f>
              <c:strCache>
                <c:ptCount val="1"/>
                <c:pt idx="0">
                  <c:v>京都市介護保険事業特別会計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0.22</c:v>
                </c:pt>
                <c:pt idx="2">
                  <c:v>#N/A</c:v>
                </c:pt>
                <c:pt idx="3">
                  <c:v>0.12</c:v>
                </c:pt>
                <c:pt idx="4">
                  <c:v>#N/A</c:v>
                </c:pt>
                <c:pt idx="5">
                  <c:v>0.17</c:v>
                </c:pt>
                <c:pt idx="6">
                  <c:v>#N/A</c:v>
                </c:pt>
                <c:pt idx="7">
                  <c:v>0.16</c:v>
                </c:pt>
                <c:pt idx="8">
                  <c:v>#N/A</c:v>
                </c:pt>
                <c:pt idx="9">
                  <c:v>0.28999999999999998</c:v>
                </c:pt>
              </c:numCache>
            </c:numRef>
          </c:val>
        </c:ser>
        <c:ser>
          <c:idx val="5"/>
          <c:order val="5"/>
          <c:tx>
            <c:strRef>
              <c:f>データシート!$A$32</c:f>
              <c:strCache>
                <c:ptCount val="1"/>
                <c:pt idx="0">
                  <c:v>京都市国民健康保険事業特別会計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1.84</c:v>
                </c:pt>
                <c:pt idx="1">
                  <c:v>#N/A</c:v>
                </c:pt>
                <c:pt idx="2">
                  <c:v>1.07</c:v>
                </c:pt>
                <c:pt idx="3">
                  <c:v>#N/A</c:v>
                </c:pt>
                <c:pt idx="4">
                  <c:v>0.28999999999999998</c:v>
                </c:pt>
                <c:pt idx="5">
                  <c:v>#N/A</c:v>
                </c:pt>
                <c:pt idx="6">
                  <c:v>#N/A</c:v>
                </c:pt>
                <c:pt idx="7">
                  <c:v>0.17</c:v>
                </c:pt>
                <c:pt idx="8">
                  <c:v>#N/A</c:v>
                </c:pt>
                <c:pt idx="9">
                  <c:v>0.38</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c:v>
                </c:pt>
                <c:pt idx="2">
                  <c:v>#N/A</c:v>
                </c:pt>
                <c:pt idx="3">
                  <c:v>0.39</c:v>
                </c:pt>
                <c:pt idx="4">
                  <c:v>#N/A</c:v>
                </c:pt>
                <c:pt idx="5">
                  <c:v>0.52</c:v>
                </c:pt>
                <c:pt idx="6">
                  <c:v>#N/A</c:v>
                </c:pt>
                <c:pt idx="7">
                  <c:v>0.56000000000000005</c:v>
                </c:pt>
                <c:pt idx="8">
                  <c:v>#N/A</c:v>
                </c:pt>
                <c:pt idx="9">
                  <c:v>0.6</c:v>
                </c:pt>
              </c:numCache>
            </c:numRef>
          </c:val>
        </c:ser>
        <c:ser>
          <c:idx val="7"/>
          <c:order val="7"/>
          <c:tx>
            <c:strRef>
              <c:f>データシート!$A$34</c:f>
              <c:strCache>
                <c:ptCount val="1"/>
                <c:pt idx="0">
                  <c:v>京都市水道事業特別会計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3.05</c:v>
                </c:pt>
                <c:pt idx="2">
                  <c:v>#N/A</c:v>
                </c:pt>
                <c:pt idx="3">
                  <c:v>2.91</c:v>
                </c:pt>
                <c:pt idx="4">
                  <c:v>#N/A</c:v>
                </c:pt>
                <c:pt idx="5">
                  <c:v>1.9</c:v>
                </c:pt>
                <c:pt idx="6">
                  <c:v>#N/A</c:v>
                </c:pt>
                <c:pt idx="7">
                  <c:v>2.46</c:v>
                </c:pt>
                <c:pt idx="8">
                  <c:v>#N/A</c:v>
                </c:pt>
                <c:pt idx="9">
                  <c:v>3.06</c:v>
                </c:pt>
              </c:numCache>
            </c:numRef>
          </c:val>
        </c:ser>
        <c:ser>
          <c:idx val="8"/>
          <c:order val="8"/>
          <c:tx>
            <c:strRef>
              <c:f>データシート!$A$35</c:f>
              <c:strCache>
                <c:ptCount val="1"/>
                <c:pt idx="0">
                  <c:v>京都市公共下水道事業特別会計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3.86</c:v>
                </c:pt>
                <c:pt idx="2">
                  <c:v>#N/A</c:v>
                </c:pt>
                <c:pt idx="3">
                  <c:v>5.12</c:v>
                </c:pt>
                <c:pt idx="4">
                  <c:v>#N/A</c:v>
                </c:pt>
                <c:pt idx="5">
                  <c:v>5.56</c:v>
                </c:pt>
                <c:pt idx="6">
                  <c:v>#N/A</c:v>
                </c:pt>
                <c:pt idx="7">
                  <c:v>6.05</c:v>
                </c:pt>
                <c:pt idx="8">
                  <c:v>#N/A</c:v>
                </c:pt>
                <c:pt idx="9">
                  <c:v>5.91</c:v>
                </c:pt>
              </c:numCache>
            </c:numRef>
          </c:val>
        </c:ser>
        <c:ser>
          <c:idx val="9"/>
          <c:order val="9"/>
          <c:tx>
            <c:strRef>
              <c:f>データシート!$A$36</c:f>
              <c:strCache>
                <c:ptCount val="1"/>
                <c:pt idx="0">
                  <c:v>京都市高速鉄道事業特別会計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5.09</c:v>
                </c:pt>
                <c:pt idx="1">
                  <c:v>#N/A</c:v>
                </c:pt>
                <c:pt idx="2">
                  <c:v>3.95</c:v>
                </c:pt>
                <c:pt idx="3">
                  <c:v>#N/A</c:v>
                </c:pt>
                <c:pt idx="4">
                  <c:v>2.23</c:v>
                </c:pt>
                <c:pt idx="5">
                  <c:v>#N/A</c:v>
                </c:pt>
                <c:pt idx="6">
                  <c:v>1.77</c:v>
                </c:pt>
                <c:pt idx="7">
                  <c:v>#N/A</c:v>
                </c:pt>
                <c:pt idx="8">
                  <c:v>1.0900000000000001</c:v>
                </c:pt>
                <c:pt idx="9">
                  <c:v>#N/A</c:v>
                </c:pt>
              </c:numCache>
            </c:numRef>
          </c:val>
        </c:ser>
        <c:dLbls>
          <c:showLegendKey val="0"/>
          <c:showVal val="0"/>
          <c:showCatName val="0"/>
          <c:showSerName val="0"/>
          <c:showPercent val="0"/>
          <c:showBubbleSize val="0"/>
        </c:dLbls>
        <c:gapWidth val="150"/>
        <c:overlap val="100"/>
        <c:axId val="213047168"/>
        <c:axId val="213048704"/>
      </c:barChart>
      <c:catAx>
        <c:axId val="21304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048704"/>
        <c:crosses val="autoZero"/>
        <c:auto val="1"/>
        <c:lblAlgn val="ctr"/>
        <c:lblOffset val="100"/>
        <c:tickLblSkip val="1"/>
        <c:tickMarkSkip val="1"/>
        <c:noMultiLvlLbl val="0"/>
      </c:catAx>
      <c:valAx>
        <c:axId val="21304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047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84091</c:v>
                </c:pt>
                <c:pt idx="5">
                  <c:v>84583</c:v>
                </c:pt>
                <c:pt idx="8">
                  <c:v>82601</c:v>
                </c:pt>
                <c:pt idx="11">
                  <c:v>83884</c:v>
                </c:pt>
                <c:pt idx="14">
                  <c:v>83985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70</c:v>
                </c:pt>
                <c:pt idx="3">
                  <c:v>13</c:v>
                </c:pt>
                <c:pt idx="6">
                  <c:v>9</c:v>
                </c:pt>
                <c:pt idx="9">
                  <c:v>1</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1055</c:v>
                </c:pt>
                <c:pt idx="3">
                  <c:v>1042</c:v>
                </c:pt>
                <c:pt idx="6">
                  <c:v>1071</c:v>
                </c:pt>
                <c:pt idx="9">
                  <c:v>921</c:v>
                </c:pt>
                <c:pt idx="12">
                  <c:v>922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25164</c:v>
                </c:pt>
                <c:pt idx="3">
                  <c:v>24380</c:v>
                </c:pt>
                <c:pt idx="6">
                  <c:v>23679</c:v>
                </c:pt>
                <c:pt idx="9">
                  <c:v>23437</c:v>
                </c:pt>
                <c:pt idx="12">
                  <c:v>22765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37644</c:v>
                </c:pt>
                <c:pt idx="3">
                  <c:v>39027</c:v>
                </c:pt>
                <c:pt idx="6">
                  <c:v>40653</c:v>
                </c:pt>
                <c:pt idx="9">
                  <c:v>41579</c:v>
                </c:pt>
                <c:pt idx="12">
                  <c:v>42673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9626</c:v>
                </c:pt>
                <c:pt idx="3">
                  <c:v>9875</c:v>
                </c:pt>
                <c:pt idx="6">
                  <c:v>11555</c:v>
                </c:pt>
                <c:pt idx="9">
                  <c:v>12953</c:v>
                </c:pt>
                <c:pt idx="12">
                  <c:v>18162</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50491</c:v>
                </c:pt>
                <c:pt idx="3">
                  <c:v>49048</c:v>
                </c:pt>
                <c:pt idx="6">
                  <c:v>48049</c:v>
                </c:pt>
                <c:pt idx="9">
                  <c:v>47014</c:v>
                </c:pt>
                <c:pt idx="12">
                  <c:v>47553</c:v>
                </c:pt>
              </c:numCache>
            </c:numRef>
          </c:val>
        </c:ser>
        <c:dLbls>
          <c:showLegendKey val="0"/>
          <c:showVal val="0"/>
          <c:showCatName val="0"/>
          <c:showSerName val="0"/>
          <c:showPercent val="0"/>
          <c:showBubbleSize val="0"/>
        </c:dLbls>
        <c:gapWidth val="100"/>
        <c:overlap val="100"/>
        <c:axId val="211006592"/>
        <c:axId val="211008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39959</c:v>
                </c:pt>
                <c:pt idx="2">
                  <c:v>#N/A</c:v>
                </c:pt>
                <c:pt idx="3">
                  <c:v>#N/A</c:v>
                </c:pt>
                <c:pt idx="4">
                  <c:v>38802</c:v>
                </c:pt>
                <c:pt idx="5">
                  <c:v>#N/A</c:v>
                </c:pt>
                <c:pt idx="6">
                  <c:v>#N/A</c:v>
                </c:pt>
                <c:pt idx="7">
                  <c:v>42415</c:v>
                </c:pt>
                <c:pt idx="8">
                  <c:v>#N/A</c:v>
                </c:pt>
                <c:pt idx="9">
                  <c:v>#N/A</c:v>
                </c:pt>
                <c:pt idx="10">
                  <c:v>42021</c:v>
                </c:pt>
                <c:pt idx="11">
                  <c:v>#N/A</c:v>
                </c:pt>
                <c:pt idx="12">
                  <c:v>#N/A</c:v>
                </c:pt>
                <c:pt idx="13">
                  <c:v>48093</c:v>
                </c:pt>
                <c:pt idx="14">
                  <c:v>#N/A</c:v>
                </c:pt>
              </c:numCache>
            </c:numRef>
          </c:val>
          <c:smooth val="0"/>
        </c:ser>
        <c:dLbls>
          <c:showLegendKey val="0"/>
          <c:showVal val="0"/>
          <c:showCatName val="0"/>
          <c:showSerName val="0"/>
          <c:showPercent val="0"/>
          <c:showBubbleSize val="0"/>
        </c:dLbls>
        <c:marker val="1"/>
        <c:smooth val="0"/>
        <c:axId val="211006592"/>
        <c:axId val="211008512"/>
      </c:lineChart>
      <c:catAx>
        <c:axId val="21100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1008512"/>
        <c:crosses val="autoZero"/>
        <c:auto val="1"/>
        <c:lblAlgn val="ctr"/>
        <c:lblOffset val="100"/>
        <c:tickLblSkip val="1"/>
        <c:tickMarkSkip val="1"/>
        <c:noMultiLvlLbl val="0"/>
      </c:catAx>
      <c:valAx>
        <c:axId val="21100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00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660718</c:v>
                </c:pt>
                <c:pt idx="5">
                  <c:v>667515</c:v>
                </c:pt>
                <c:pt idx="8">
                  <c:v>676736</c:v>
                </c:pt>
                <c:pt idx="11">
                  <c:v>692536</c:v>
                </c:pt>
                <c:pt idx="14">
                  <c:v>705706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297971</c:v>
                </c:pt>
                <c:pt idx="5">
                  <c:v>320262</c:v>
                </c:pt>
                <c:pt idx="8">
                  <c:v>323609</c:v>
                </c:pt>
                <c:pt idx="11">
                  <c:v>328515</c:v>
                </c:pt>
                <c:pt idx="14">
                  <c:v>330251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94798</c:v>
                </c:pt>
                <c:pt idx="5">
                  <c:v>111100</c:v>
                </c:pt>
                <c:pt idx="8">
                  <c:v>124984</c:v>
                </c:pt>
                <c:pt idx="11">
                  <c:v>132523</c:v>
                </c:pt>
                <c:pt idx="14">
                  <c:v>119888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561</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7093</c:v>
                </c:pt>
                <c:pt idx="3">
                  <c:v>6558</c:v>
                </c:pt>
                <c:pt idx="6">
                  <c:v>6045</c:v>
                </c:pt>
                <c:pt idx="9">
                  <c:v>5951</c:v>
                </c:pt>
                <c:pt idx="12">
                  <c:v>4130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103644</c:v>
                </c:pt>
                <c:pt idx="3">
                  <c:v>100797</c:v>
                </c:pt>
                <c:pt idx="6">
                  <c:v>97376</c:v>
                </c:pt>
                <c:pt idx="9">
                  <c:v>90715</c:v>
                </c:pt>
                <c:pt idx="12">
                  <c:v>84144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286973</c:v>
                </c:pt>
                <c:pt idx="3">
                  <c:v>301176</c:v>
                </c:pt>
                <c:pt idx="6">
                  <c:v>296911</c:v>
                </c:pt>
                <c:pt idx="9">
                  <c:v>299276</c:v>
                </c:pt>
                <c:pt idx="12">
                  <c:v>297998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44741</c:v>
                </c:pt>
                <c:pt idx="3">
                  <c:v>34953</c:v>
                </c:pt>
                <c:pt idx="6">
                  <c:v>21807</c:v>
                </c:pt>
                <c:pt idx="9">
                  <c:v>18381</c:v>
                </c:pt>
                <c:pt idx="12">
                  <c:v>14792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1296660</c:v>
                </c:pt>
                <c:pt idx="3">
                  <c:v>1347398</c:v>
                </c:pt>
                <c:pt idx="6">
                  <c:v>1391216</c:v>
                </c:pt>
                <c:pt idx="9">
                  <c:v>1414606</c:v>
                </c:pt>
                <c:pt idx="12">
                  <c:v>1427474</c:v>
                </c:pt>
              </c:numCache>
            </c:numRef>
          </c:val>
        </c:ser>
        <c:dLbls>
          <c:showLegendKey val="0"/>
          <c:showVal val="0"/>
          <c:showCatName val="0"/>
          <c:showSerName val="0"/>
          <c:showPercent val="0"/>
          <c:showBubbleSize val="0"/>
        </c:dLbls>
        <c:gapWidth val="100"/>
        <c:overlap val="100"/>
        <c:axId val="212886656"/>
        <c:axId val="212888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686186</c:v>
                </c:pt>
                <c:pt idx="2">
                  <c:v>#N/A</c:v>
                </c:pt>
                <c:pt idx="3">
                  <c:v>#N/A</c:v>
                </c:pt>
                <c:pt idx="4">
                  <c:v>692005</c:v>
                </c:pt>
                <c:pt idx="5">
                  <c:v>#N/A</c:v>
                </c:pt>
                <c:pt idx="6">
                  <c:v>#N/A</c:v>
                </c:pt>
                <c:pt idx="7">
                  <c:v>688026</c:v>
                </c:pt>
                <c:pt idx="8">
                  <c:v>#N/A</c:v>
                </c:pt>
                <c:pt idx="9">
                  <c:v>#N/A</c:v>
                </c:pt>
                <c:pt idx="10">
                  <c:v>675356</c:v>
                </c:pt>
                <c:pt idx="11">
                  <c:v>#N/A</c:v>
                </c:pt>
                <c:pt idx="12">
                  <c:v>#N/A</c:v>
                </c:pt>
                <c:pt idx="13">
                  <c:v>672693</c:v>
                </c:pt>
                <c:pt idx="14">
                  <c:v>#N/A</c:v>
                </c:pt>
              </c:numCache>
            </c:numRef>
          </c:val>
          <c:smooth val="0"/>
        </c:ser>
        <c:dLbls>
          <c:showLegendKey val="0"/>
          <c:showVal val="0"/>
          <c:showCatName val="0"/>
          <c:showSerName val="0"/>
          <c:showPercent val="0"/>
          <c:showBubbleSize val="0"/>
        </c:dLbls>
        <c:marker val="1"/>
        <c:smooth val="0"/>
        <c:axId val="212886656"/>
        <c:axId val="212888576"/>
      </c:lineChart>
      <c:catAx>
        <c:axId val="21288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2888576"/>
        <c:crosses val="autoZero"/>
        <c:auto val="1"/>
        <c:lblAlgn val="ctr"/>
        <c:lblOffset val="100"/>
        <c:tickLblSkip val="1"/>
        <c:tickMarkSkip val="1"/>
        <c:noMultiLvlLbl val="0"/>
      </c:catAx>
      <c:valAx>
        <c:axId val="21288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88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1,419,474
1,378,909
827.83
726,716,715
717,083,021
2,107,983
348,859,404
1,283,784,665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228.9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指定都市の中で個人市民税を納める納税義務者の割合が低いことや，市民一人当たりの家屋床面積が他の指定都市の平均を下回っていることに加え，評価額の低い木造家屋の占める割合が高く，固定資産税収入が少ないことなど，財政基盤が構造的に脆弱であり、類似団体平均値を下回っている。京都経済の振興，雇用の創出，産学官の連携などによる地域経済の活性化を図り，中期的な税収増を目指し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0" name="直線コネクタ 59"/>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1"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2" name="直線コネクタ 61"/>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3"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4" name="直線コネクタ 63"/>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170180</xdr:rowOff>
    </xdr:from>
    <xdr:to>
      <xdr:col>7</xdr:col>
      <xdr:colOff>152400</xdr:colOff>
      <xdr:row>43</xdr:row>
      <xdr:rowOff>46990</xdr:rowOff>
    </xdr:to>
    <xdr:cxnSp macro="">
      <xdr:nvCxnSpPr>
        <xdr:cNvPr id="65" name="直線コネクタ 64"/>
        <xdr:cNvCxnSpPr/>
      </xdr:nvCxnSpPr>
      <xdr:spPr>
        <a:xfrm flipV="1">
          <a:off x="4114800" y="73710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6"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46990</xdr:rowOff>
    </xdr:from>
    <xdr:to>
      <xdr:col>6</xdr:col>
      <xdr:colOff>0</xdr:colOff>
      <xdr:row>43</xdr:row>
      <xdr:rowOff>95250</xdr:rowOff>
    </xdr:to>
    <xdr:cxnSp macro="">
      <xdr:nvCxnSpPr>
        <xdr:cNvPr id="68" name="直線コネクタ 67"/>
        <xdr:cNvCxnSpPr/>
      </xdr:nvCxnSpPr>
      <xdr:spPr>
        <a:xfrm flipV="1">
          <a:off x="3225800" y="741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0" name="テキスト ボックス 6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1" name="直線コネクタ 70"/>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124460</xdr:rowOff>
    </xdr:from>
    <xdr:to>
      <xdr:col>4</xdr:col>
      <xdr:colOff>533400</xdr:colOff>
      <xdr:row>41</xdr:row>
      <xdr:rowOff>54610</xdr:rowOff>
    </xdr:to>
    <xdr:sp macro="" textlink="">
      <xdr:nvSpPr>
        <xdr:cNvPr id="72" name="フローチャート : 判断 71"/>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64787</xdr:rowOff>
    </xdr:from>
    <xdr:ext cx="762000" cy="259045"/>
    <xdr:sp macro="" textlink="">
      <xdr:nvSpPr>
        <xdr:cNvPr id="73" name="テキスト ボックス 72"/>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46990</xdr:rowOff>
    </xdr:from>
    <xdr:to>
      <xdr:col>3</xdr:col>
      <xdr:colOff>279400</xdr:colOff>
      <xdr:row>43</xdr:row>
      <xdr:rowOff>95250</xdr:rowOff>
    </xdr:to>
    <xdr:cxnSp macro="">
      <xdr:nvCxnSpPr>
        <xdr:cNvPr id="74" name="直線コネクタ 73"/>
        <xdr:cNvCxnSpPr/>
      </xdr:nvCxnSpPr>
      <xdr:spPr>
        <a:xfrm>
          <a:off x="1447800" y="741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27940</xdr:rowOff>
    </xdr:from>
    <xdr:to>
      <xdr:col>3</xdr:col>
      <xdr:colOff>330200</xdr:colOff>
      <xdr:row>40</xdr:row>
      <xdr:rowOff>129540</xdr:rowOff>
    </xdr:to>
    <xdr:sp macro="" textlink="">
      <xdr:nvSpPr>
        <xdr:cNvPr id="75" name="フローチャート : 判断 74"/>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139717</xdr:rowOff>
    </xdr:from>
    <xdr:ext cx="762000" cy="259045"/>
    <xdr:sp macro="" textlink="">
      <xdr:nvSpPr>
        <xdr:cNvPr id="76" name="テキスト ボックス 75"/>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7" name="フローチャート : 判断 76"/>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78" name="テキスト ボックス 77"/>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119380</xdr:rowOff>
    </xdr:from>
    <xdr:to>
      <xdr:col>7</xdr:col>
      <xdr:colOff>203200</xdr:colOff>
      <xdr:row>43</xdr:row>
      <xdr:rowOff>49530</xdr:rowOff>
    </xdr:to>
    <xdr:sp macro="" textlink="">
      <xdr:nvSpPr>
        <xdr:cNvPr id="84" name="円/楕円 83"/>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91457</xdr:rowOff>
    </xdr:from>
    <xdr:ext cx="762000" cy="259045"/>
    <xdr:sp macro="" textlink="">
      <xdr:nvSpPr>
        <xdr:cNvPr id="85" name="財政力該当値テキスト"/>
        <xdr:cNvSpPr txBox="1"/>
      </xdr:nvSpPr>
      <xdr:spPr>
        <a:xfrm>
          <a:off x="5041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167640</xdr:rowOff>
    </xdr:from>
    <xdr:to>
      <xdr:col>6</xdr:col>
      <xdr:colOff>50800</xdr:colOff>
      <xdr:row>43</xdr:row>
      <xdr:rowOff>97790</xdr:rowOff>
    </xdr:to>
    <xdr:sp macro="" textlink="">
      <xdr:nvSpPr>
        <xdr:cNvPr id="86" name="円/楕円 85"/>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82567</xdr:rowOff>
    </xdr:from>
    <xdr:ext cx="736600" cy="259045"/>
    <xdr:sp macro="" textlink="">
      <xdr:nvSpPr>
        <xdr:cNvPr id="87" name="テキスト ボックス 86"/>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88" name="円/楕円 87"/>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89" name="テキスト ボックス 88"/>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0" name="円/楕円 89"/>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1" name="テキスト ボックス 90"/>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92" name="円/楕円 91"/>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82567</xdr:rowOff>
    </xdr:from>
    <xdr:ext cx="762000" cy="259045"/>
    <xdr:sp macro="" textlink="">
      <xdr:nvSpPr>
        <xdr:cNvPr id="93" name="テキスト ボックス 92"/>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ysClr val="windowText" lastClr="000000"/>
              </a:solidFill>
              <a:effectLst/>
              <a:latin typeface="+mn-ea"/>
              <a:ea typeface="+mn-ea"/>
              <a:cs typeface="+mn-cs"/>
            </a:rPr>
            <a:t>　</a:t>
          </a:r>
          <a:r>
            <a:rPr lang="ja-JP" altLang="ja-JP" sz="1050">
              <a:solidFill>
                <a:sysClr val="windowText" lastClr="000000"/>
              </a:solidFill>
              <a:effectLst/>
              <a:latin typeface="+mn-ea"/>
              <a:ea typeface="+mn-ea"/>
              <a:cs typeface="+mn-cs"/>
            </a:rPr>
            <a:t>総人件費の削減に取り組んでいるものの，依然として人件費，扶助費といった義務的経費の比率が高いことから，</a:t>
          </a:r>
          <a:r>
            <a:rPr lang="ja-JP" altLang="en-US" sz="1050" b="0" i="0" baseline="0">
              <a:solidFill>
                <a:sysClr val="windowText" lastClr="000000"/>
              </a:solidFill>
              <a:effectLst/>
              <a:latin typeface="+mn-ea"/>
              <a:ea typeface="+mn-ea"/>
              <a:cs typeface="+mn-cs"/>
            </a:rPr>
            <a:t>高い水準で推移している。</a:t>
          </a:r>
          <a:endParaRPr lang="en-US" altLang="ja-JP" sz="1050" b="0" i="0" baseline="0">
            <a:solidFill>
              <a:sysClr val="windowText" lastClr="000000"/>
            </a:solidFill>
            <a:effectLst/>
            <a:latin typeface="+mn-ea"/>
            <a:ea typeface="+mn-ea"/>
            <a:cs typeface="+mn-cs"/>
          </a:endParaRPr>
        </a:p>
        <a:p>
          <a:pPr rtl="0"/>
          <a:r>
            <a:rPr lang="ja-JP" altLang="en-US" sz="1050">
              <a:solidFill>
                <a:sysClr val="windowText" lastClr="000000"/>
              </a:solidFill>
              <a:effectLst/>
              <a:latin typeface="+mn-ea"/>
              <a:ea typeface="+mn-ea"/>
              <a:cs typeface="+mn-cs"/>
            </a:rPr>
            <a:t>　</a:t>
          </a:r>
          <a:r>
            <a:rPr lang="ja-JP" altLang="ja-JP" sz="1050">
              <a:solidFill>
                <a:sysClr val="windowText" lastClr="000000"/>
              </a:solidFill>
              <a:effectLst/>
              <a:latin typeface="+mn-ea"/>
              <a:ea typeface="+mn-ea"/>
              <a:cs typeface="+mn-cs"/>
            </a:rPr>
            <a:t>人件費の比率が高い要因は，市域が広大である，文化財・木造家屋が多いといった都市特性を有すること，これまで福祉，教育，消防等の分野において，京都市独自の重要政策の推進に取り組んできたことなどで，人口千人当たりの職員数が多いことによるものである。また，扶助費については，障害者福祉費にかかる扶助費が多いこと及び保育所数に占める民間設置箇所数の割合が高く保育所運営費にかかる扶助費が多いことによるものである。</a:t>
          </a:r>
          <a:r>
            <a:rPr lang="ja-JP" altLang="en-US" sz="1050" b="0" i="0" baseline="0">
              <a:solidFill>
                <a:sysClr val="windowText" lastClr="000000"/>
              </a:solidFill>
              <a:effectLst/>
              <a:latin typeface="+mn-ea"/>
              <a:ea typeface="+mn-ea"/>
              <a:cs typeface="+mn-cs"/>
            </a:rPr>
            <a:t>　</a:t>
          </a:r>
          <a:endParaRPr lang="en-US" altLang="ja-JP" sz="1050" b="0" i="0" baseline="0">
            <a:solidFill>
              <a:sysClr val="windowText" lastClr="000000"/>
            </a:solidFill>
            <a:effectLst/>
            <a:latin typeface="+mn-ea"/>
            <a:ea typeface="+mn-ea"/>
            <a:cs typeface="+mn-cs"/>
          </a:endParaRPr>
        </a:p>
        <a:p>
          <a:pPr rtl="0"/>
          <a:r>
            <a:rPr lang="ja-JP" altLang="en-US" sz="1050" b="0" i="0" baseline="0">
              <a:solidFill>
                <a:sysClr val="windowText" lastClr="000000"/>
              </a:solidFill>
              <a:effectLst/>
              <a:latin typeface="+mn-ea"/>
              <a:ea typeface="+mn-ea"/>
              <a:cs typeface="+mn-cs"/>
            </a:rPr>
            <a:t>　今後も障害者福祉費や医療費などの社会福祉関連経費の増加が見込まれるため，「はばたけ未来へ</a:t>
          </a:r>
          <a:r>
            <a:rPr lang="ja-JP" altLang="en-US" sz="1050" b="0" i="1" baseline="0">
              <a:solidFill>
                <a:sysClr val="windowText" lastClr="000000"/>
              </a:solidFill>
              <a:effectLst/>
              <a:latin typeface="+mn-ea"/>
              <a:ea typeface="+mn-ea"/>
              <a:cs typeface="+mn-cs"/>
            </a:rPr>
            <a:t>！</a:t>
          </a:r>
          <a:r>
            <a:rPr lang="ja-JP" altLang="en-US" sz="1050" b="0" i="0" baseline="0">
              <a:solidFill>
                <a:sysClr val="windowText" lastClr="000000"/>
              </a:solidFill>
              <a:effectLst/>
              <a:latin typeface="+mn-ea"/>
              <a:ea typeface="+mn-ea"/>
              <a:cs typeface="+mn-cs"/>
            </a:rPr>
            <a:t>　京プラン」後期実施計画（</a:t>
          </a:r>
          <a:r>
            <a:rPr lang="en-US" altLang="ja-JP" sz="1050" b="0" i="0" baseline="0">
              <a:solidFill>
                <a:sysClr val="windowText" lastClr="000000"/>
              </a:solidFill>
              <a:effectLst/>
              <a:latin typeface="+mn-ea"/>
              <a:ea typeface="+mn-ea"/>
              <a:cs typeface="+mn-cs"/>
            </a:rPr>
            <a:t>28</a:t>
          </a:r>
          <a:r>
            <a:rPr lang="ja-JP" altLang="en-US" sz="1050" b="0" i="0" baseline="0">
              <a:solidFill>
                <a:sysClr val="windowText" lastClr="000000"/>
              </a:solidFill>
              <a:effectLst/>
              <a:latin typeface="+mn-ea"/>
              <a:ea typeface="+mn-ea"/>
              <a:cs typeface="+mn-cs"/>
            </a:rPr>
            <a:t>年度～</a:t>
          </a:r>
          <a:r>
            <a:rPr lang="en-US" altLang="ja-JP" sz="1050" b="0" i="0" baseline="0">
              <a:solidFill>
                <a:sysClr val="windowText" lastClr="000000"/>
              </a:solidFill>
              <a:effectLst/>
              <a:latin typeface="+mn-ea"/>
              <a:ea typeface="+mn-ea"/>
              <a:cs typeface="+mn-cs"/>
            </a:rPr>
            <a:t>32</a:t>
          </a:r>
          <a:r>
            <a:rPr lang="ja-JP" altLang="en-US" sz="1050" b="0" i="0" baseline="0">
              <a:solidFill>
                <a:sysClr val="windowText" lastClr="000000"/>
              </a:solidFill>
              <a:effectLst/>
              <a:latin typeface="+mn-ea"/>
              <a:ea typeface="+mn-ea"/>
              <a:cs typeface="+mn-cs"/>
            </a:rPr>
            <a:t>年度）に掲げる自主財源の確保や総人件費の削減など，財政構造の転換を図る取組を進めていく。</a:t>
          </a:r>
          <a:endParaRPr lang="ja-JP" altLang="ja-JP" sz="1200">
            <a:solidFill>
              <a:sysClr val="windowText" lastClr="000000"/>
            </a:solidFill>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88295</xdr:rowOff>
    </xdr:to>
    <xdr:cxnSp macro="">
      <xdr:nvCxnSpPr>
        <xdr:cNvPr id="125" name="直線コネクタ 124"/>
        <xdr:cNvCxnSpPr/>
      </xdr:nvCxnSpPr>
      <xdr:spPr>
        <a:xfrm flipV="1">
          <a:off x="4953000" y="999066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60372</xdr:rowOff>
    </xdr:from>
    <xdr:ext cx="762000" cy="259045"/>
    <xdr:sp macro="" textlink="">
      <xdr:nvSpPr>
        <xdr:cNvPr id="126"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88295</xdr:rowOff>
    </xdr:from>
    <xdr:to>
      <xdr:col>7</xdr:col>
      <xdr:colOff>241300</xdr:colOff>
      <xdr:row>66</xdr:row>
      <xdr:rowOff>88295</xdr:rowOff>
    </xdr:to>
    <xdr:cxnSp macro="">
      <xdr:nvCxnSpPr>
        <xdr:cNvPr id="127" name="直線コネクタ 126"/>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8"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29" name="直線コネクタ 128"/>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88295</xdr:rowOff>
    </xdr:from>
    <xdr:to>
      <xdr:col>7</xdr:col>
      <xdr:colOff>152400</xdr:colOff>
      <xdr:row>66</xdr:row>
      <xdr:rowOff>145748</xdr:rowOff>
    </xdr:to>
    <xdr:cxnSp macro="">
      <xdr:nvCxnSpPr>
        <xdr:cNvPr id="130" name="直線コネクタ 129"/>
        <xdr:cNvCxnSpPr/>
      </xdr:nvCxnSpPr>
      <xdr:spPr>
        <a:xfrm flipV="1">
          <a:off x="4114800" y="1140399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1"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2" name="フローチャート : 判断 131"/>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145748</xdr:rowOff>
    </xdr:from>
    <xdr:to>
      <xdr:col>6</xdr:col>
      <xdr:colOff>0</xdr:colOff>
      <xdr:row>66</xdr:row>
      <xdr:rowOff>145748</xdr:rowOff>
    </xdr:to>
    <xdr:cxnSp macro="">
      <xdr:nvCxnSpPr>
        <xdr:cNvPr id="133" name="直線コネクタ 132"/>
        <xdr:cNvCxnSpPr/>
      </xdr:nvCxnSpPr>
      <xdr:spPr>
        <a:xfrm>
          <a:off x="3225800" y="1146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4" name="フローチャート : 判断 133"/>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35" name="テキスト ボックス 134"/>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144841</xdr:rowOff>
    </xdr:from>
    <xdr:to>
      <xdr:col>4</xdr:col>
      <xdr:colOff>482600</xdr:colOff>
      <xdr:row>66</xdr:row>
      <xdr:rowOff>145748</xdr:rowOff>
    </xdr:to>
    <xdr:cxnSp macro="">
      <xdr:nvCxnSpPr>
        <xdr:cNvPr id="136" name="直線コネクタ 135"/>
        <xdr:cNvCxnSpPr/>
      </xdr:nvCxnSpPr>
      <xdr:spPr>
        <a:xfrm>
          <a:off x="2336800" y="11289091"/>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7" name="フローチャート : 判断 136"/>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38" name="テキスト ボックス 137"/>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75898</xdr:rowOff>
    </xdr:from>
    <xdr:to>
      <xdr:col>3</xdr:col>
      <xdr:colOff>279400</xdr:colOff>
      <xdr:row>65</xdr:row>
      <xdr:rowOff>144841</xdr:rowOff>
    </xdr:to>
    <xdr:cxnSp macro="">
      <xdr:nvCxnSpPr>
        <xdr:cNvPr id="139" name="直線コネクタ 138"/>
        <xdr:cNvCxnSpPr/>
      </xdr:nvCxnSpPr>
      <xdr:spPr>
        <a:xfrm>
          <a:off x="1447800" y="112201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57755</xdr:rowOff>
    </xdr:from>
    <xdr:to>
      <xdr:col>3</xdr:col>
      <xdr:colOff>330200</xdr:colOff>
      <xdr:row>63</xdr:row>
      <xdr:rowOff>159355</xdr:rowOff>
    </xdr:to>
    <xdr:sp macro="" textlink="">
      <xdr:nvSpPr>
        <xdr:cNvPr id="140" name="フローチャート : 判断 139"/>
        <xdr:cNvSpPr/>
      </xdr:nvSpPr>
      <xdr:spPr>
        <a:xfrm>
          <a:off x="2286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169532</xdr:rowOff>
    </xdr:from>
    <xdr:ext cx="762000" cy="259045"/>
    <xdr:sp macro="" textlink="">
      <xdr:nvSpPr>
        <xdr:cNvPr id="141" name="テキスト ボックス 140"/>
        <xdr:cNvSpPr txBox="1"/>
      </xdr:nvSpPr>
      <xdr:spPr>
        <a:xfrm>
          <a:off x="1955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42" name="フローチャート : 判断 141"/>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158042</xdr:rowOff>
    </xdr:from>
    <xdr:ext cx="762000" cy="259045"/>
    <xdr:sp macro="" textlink="">
      <xdr:nvSpPr>
        <xdr:cNvPr id="143" name="テキスト ボックス 142"/>
        <xdr:cNvSpPr txBox="1"/>
      </xdr:nvSpPr>
      <xdr:spPr>
        <a:xfrm>
          <a:off x="1066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37495</xdr:rowOff>
    </xdr:from>
    <xdr:to>
      <xdr:col>7</xdr:col>
      <xdr:colOff>203200</xdr:colOff>
      <xdr:row>66</xdr:row>
      <xdr:rowOff>139095</xdr:rowOff>
    </xdr:to>
    <xdr:sp macro="" textlink="">
      <xdr:nvSpPr>
        <xdr:cNvPr id="149" name="円/楕円 148"/>
        <xdr:cNvSpPr/>
      </xdr:nvSpPr>
      <xdr:spPr>
        <a:xfrm>
          <a:off x="4902200" y="113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104822</xdr:rowOff>
    </xdr:from>
    <xdr:ext cx="762000" cy="259045"/>
    <xdr:sp macro="" textlink="">
      <xdr:nvSpPr>
        <xdr:cNvPr id="150" name="財政構造の弾力性該当値テキスト"/>
        <xdr:cNvSpPr txBox="1"/>
      </xdr:nvSpPr>
      <xdr:spPr>
        <a:xfrm>
          <a:off x="5041900" y="1124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94948</xdr:rowOff>
    </xdr:from>
    <xdr:to>
      <xdr:col>6</xdr:col>
      <xdr:colOff>50800</xdr:colOff>
      <xdr:row>67</xdr:row>
      <xdr:rowOff>25098</xdr:rowOff>
    </xdr:to>
    <xdr:sp macro="" textlink="">
      <xdr:nvSpPr>
        <xdr:cNvPr id="151" name="円/楕円 150"/>
        <xdr:cNvSpPr/>
      </xdr:nvSpPr>
      <xdr:spPr>
        <a:xfrm>
          <a:off x="4064000" y="114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9875</xdr:rowOff>
    </xdr:from>
    <xdr:ext cx="736600" cy="259045"/>
    <xdr:sp macro="" textlink="">
      <xdr:nvSpPr>
        <xdr:cNvPr id="152" name="テキスト ボックス 151"/>
        <xdr:cNvSpPr txBox="1"/>
      </xdr:nvSpPr>
      <xdr:spPr>
        <a:xfrm>
          <a:off x="3733800" y="1149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94948</xdr:rowOff>
    </xdr:from>
    <xdr:to>
      <xdr:col>4</xdr:col>
      <xdr:colOff>533400</xdr:colOff>
      <xdr:row>67</xdr:row>
      <xdr:rowOff>25098</xdr:rowOff>
    </xdr:to>
    <xdr:sp macro="" textlink="">
      <xdr:nvSpPr>
        <xdr:cNvPr id="153" name="円/楕円 152"/>
        <xdr:cNvSpPr/>
      </xdr:nvSpPr>
      <xdr:spPr>
        <a:xfrm>
          <a:off x="3175000" y="114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9875</xdr:rowOff>
    </xdr:from>
    <xdr:ext cx="762000" cy="259045"/>
    <xdr:sp macro="" textlink="">
      <xdr:nvSpPr>
        <xdr:cNvPr id="154" name="テキスト ボックス 153"/>
        <xdr:cNvSpPr txBox="1"/>
      </xdr:nvSpPr>
      <xdr:spPr>
        <a:xfrm>
          <a:off x="2844800" y="114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94041</xdr:rowOff>
    </xdr:from>
    <xdr:to>
      <xdr:col>3</xdr:col>
      <xdr:colOff>330200</xdr:colOff>
      <xdr:row>66</xdr:row>
      <xdr:rowOff>24191</xdr:rowOff>
    </xdr:to>
    <xdr:sp macro="" textlink="">
      <xdr:nvSpPr>
        <xdr:cNvPr id="155" name="円/楕円 154"/>
        <xdr:cNvSpPr/>
      </xdr:nvSpPr>
      <xdr:spPr>
        <a:xfrm>
          <a:off x="2286000" y="112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8968</xdr:rowOff>
    </xdr:from>
    <xdr:ext cx="762000" cy="259045"/>
    <xdr:sp macro="" textlink="">
      <xdr:nvSpPr>
        <xdr:cNvPr id="156" name="テキスト ボックス 155"/>
        <xdr:cNvSpPr txBox="1"/>
      </xdr:nvSpPr>
      <xdr:spPr>
        <a:xfrm>
          <a:off x="1955800" y="113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25098</xdr:rowOff>
    </xdr:from>
    <xdr:to>
      <xdr:col>2</xdr:col>
      <xdr:colOff>127000</xdr:colOff>
      <xdr:row>65</xdr:row>
      <xdr:rowOff>126698</xdr:rowOff>
    </xdr:to>
    <xdr:sp macro="" textlink="">
      <xdr:nvSpPr>
        <xdr:cNvPr id="157" name="円/楕円 156"/>
        <xdr:cNvSpPr/>
      </xdr:nvSpPr>
      <xdr:spPr>
        <a:xfrm>
          <a:off x="1397000" y="111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111475</xdr:rowOff>
    </xdr:from>
    <xdr:ext cx="762000" cy="259045"/>
    <xdr:sp macro="" textlink="">
      <xdr:nvSpPr>
        <xdr:cNvPr id="158" name="テキスト ボックス 157"/>
        <xdr:cNvSpPr txBox="1"/>
      </xdr:nvSpPr>
      <xdr:spPr>
        <a:xfrm>
          <a:off x="1066800" y="1125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[115,208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117,540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「はばたけ未来へ</a:t>
          </a:r>
          <a:r>
            <a:rPr lang="ja-JP" altLang="ja-JP" sz="1100" i="1">
              <a:solidFill>
                <a:schemeClr val="dk1"/>
              </a:solidFill>
              <a:effectLst/>
              <a:latin typeface="+mn-lt"/>
              <a:ea typeface="+mn-ea"/>
              <a:cs typeface="+mn-cs"/>
            </a:rPr>
            <a:t>！</a:t>
          </a:r>
          <a:r>
            <a:rPr lang="ja-JP" altLang="ja-JP" sz="1100">
              <a:solidFill>
                <a:schemeClr val="dk1"/>
              </a:solidFill>
              <a:effectLst/>
              <a:latin typeface="+mn-lt"/>
              <a:ea typeface="+mn-ea"/>
              <a:cs typeface="+mn-cs"/>
            </a:rPr>
            <a:t>　京プラン」実施計画（</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年度）に基づいた職員数の削減などにより，人口１人当たり人件費・物件費等の減少を図っているが，依然として高い状況にあり，類似団体平均値も上回っている。</a:t>
          </a:r>
        </a:p>
        <a:p>
          <a:r>
            <a:rPr lang="ja-JP" altLang="ja-JP" sz="1100">
              <a:solidFill>
                <a:schemeClr val="dk1"/>
              </a:solidFill>
              <a:effectLst/>
              <a:latin typeface="+mn-lt"/>
              <a:ea typeface="+mn-ea"/>
              <a:cs typeface="+mn-cs"/>
            </a:rPr>
            <a:t>　今後も，効率的で効果的な人員配置による職員数の削減，時間外勤務の縮減，各種手当の見直し等を行い，更なる総人件費の削減に努めていくとともに，物件費等についても引き続き抑制に努めていく。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126485</xdr:rowOff>
    </xdr:from>
    <xdr:to>
      <xdr:col>7</xdr:col>
      <xdr:colOff>152400</xdr:colOff>
      <xdr:row>89</xdr:row>
      <xdr:rowOff>34781</xdr:rowOff>
    </xdr:to>
    <xdr:cxnSp macro="">
      <xdr:nvCxnSpPr>
        <xdr:cNvPr id="188" name="直線コネクタ 187"/>
        <xdr:cNvCxnSpPr/>
      </xdr:nvCxnSpPr>
      <xdr:spPr>
        <a:xfrm flipV="1">
          <a:off x="4953000" y="14013935"/>
          <a:ext cx="0" cy="1279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6858</xdr:rowOff>
    </xdr:from>
    <xdr:ext cx="762000" cy="259045"/>
    <xdr:sp macro="" textlink="">
      <xdr:nvSpPr>
        <xdr:cNvPr id="189" name="人件費・物件費等の状況最小値テキスト"/>
        <xdr:cNvSpPr txBox="1"/>
      </xdr:nvSpPr>
      <xdr:spPr>
        <a:xfrm>
          <a:off x="5041900" y="152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127,128</a:t>
          </a:r>
          <a:endParaRPr kumimoji="1" lang="ja-JP" altLang="en-US" sz="1000" b="1">
            <a:latin typeface="ＭＳ Ｐゴシック"/>
          </a:endParaRPr>
        </a:p>
      </xdr:txBody>
    </xdr:sp>
    <xdr:clientData/>
  </xdr:oneCellAnchor>
  <xdr:twoCellAnchor>
    <xdr:from>
      <xdr:col>7</xdr:col>
      <xdr:colOff>63500</xdr:colOff>
      <xdr:row>89</xdr:row>
      <xdr:rowOff>34781</xdr:rowOff>
    </xdr:from>
    <xdr:to>
      <xdr:col>7</xdr:col>
      <xdr:colOff>241300</xdr:colOff>
      <xdr:row>89</xdr:row>
      <xdr:rowOff>34781</xdr:rowOff>
    </xdr:to>
    <xdr:cxnSp macro="">
      <xdr:nvCxnSpPr>
        <xdr:cNvPr id="190" name="直線コネクタ 189"/>
        <xdr:cNvCxnSpPr/>
      </xdr:nvCxnSpPr>
      <xdr:spPr>
        <a:xfrm>
          <a:off x="4864100" y="1529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41412</xdr:rowOff>
    </xdr:from>
    <xdr:ext cx="762000" cy="259045"/>
    <xdr:sp macro="" textlink="">
      <xdr:nvSpPr>
        <xdr:cNvPr id="191" name="人件費・物件費等の状況最大値テキスト"/>
        <xdr:cNvSpPr txBox="1"/>
      </xdr:nvSpPr>
      <xdr:spPr>
        <a:xfrm>
          <a:off x="50419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95,303</a:t>
          </a:r>
          <a:endParaRPr kumimoji="1" lang="ja-JP" altLang="en-US" sz="1000" b="1">
            <a:latin typeface="ＭＳ Ｐゴシック"/>
          </a:endParaRPr>
        </a:p>
      </xdr:txBody>
    </xdr:sp>
    <xdr:clientData/>
  </xdr:oneCellAnchor>
  <xdr:twoCellAnchor>
    <xdr:from>
      <xdr:col>7</xdr:col>
      <xdr:colOff>63500</xdr:colOff>
      <xdr:row>81</xdr:row>
      <xdr:rowOff>126485</xdr:rowOff>
    </xdr:from>
    <xdr:to>
      <xdr:col>7</xdr:col>
      <xdr:colOff>241300</xdr:colOff>
      <xdr:row>81</xdr:row>
      <xdr:rowOff>126485</xdr:rowOff>
    </xdr:to>
    <xdr:cxnSp macro="">
      <xdr:nvCxnSpPr>
        <xdr:cNvPr id="192" name="直線コネクタ 191"/>
        <xdr:cNvCxnSpPr/>
      </xdr:nvCxnSpPr>
      <xdr:spPr>
        <a:xfrm>
          <a:off x="4864100" y="1401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97986</xdr:rowOff>
    </xdr:from>
    <xdr:to>
      <xdr:col>7</xdr:col>
      <xdr:colOff>152400</xdr:colOff>
      <xdr:row>86</xdr:row>
      <xdr:rowOff>69748</xdr:rowOff>
    </xdr:to>
    <xdr:cxnSp macro="">
      <xdr:nvCxnSpPr>
        <xdr:cNvPr id="193" name="直線コネクタ 192"/>
        <xdr:cNvCxnSpPr/>
      </xdr:nvCxnSpPr>
      <xdr:spPr>
        <a:xfrm>
          <a:off x="4114800" y="14671236"/>
          <a:ext cx="838200" cy="14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26393</xdr:rowOff>
    </xdr:from>
    <xdr:ext cx="762000" cy="259045"/>
    <xdr:sp macro="" textlink="">
      <xdr:nvSpPr>
        <xdr:cNvPr id="194" name="人件費・物件費等の状況平均値テキスト"/>
        <xdr:cNvSpPr txBox="1"/>
      </xdr:nvSpPr>
      <xdr:spPr>
        <a:xfrm>
          <a:off x="5041900" y="1442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9866</xdr:rowOff>
    </xdr:from>
    <xdr:to>
      <xdr:col>7</xdr:col>
      <xdr:colOff>203200</xdr:colOff>
      <xdr:row>85</xdr:row>
      <xdr:rowOff>111466</xdr:rowOff>
    </xdr:to>
    <xdr:sp macro="" textlink="">
      <xdr:nvSpPr>
        <xdr:cNvPr id="195" name="フローチャート : 判断 194"/>
        <xdr:cNvSpPr/>
      </xdr:nvSpPr>
      <xdr:spPr>
        <a:xfrm>
          <a:off x="49022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97986</xdr:rowOff>
    </xdr:from>
    <xdr:to>
      <xdr:col>6</xdr:col>
      <xdr:colOff>0</xdr:colOff>
      <xdr:row>86</xdr:row>
      <xdr:rowOff>65043</xdr:rowOff>
    </xdr:to>
    <xdr:cxnSp macro="">
      <xdr:nvCxnSpPr>
        <xdr:cNvPr id="196" name="直線コネクタ 195"/>
        <xdr:cNvCxnSpPr/>
      </xdr:nvCxnSpPr>
      <xdr:spPr>
        <a:xfrm flipV="1">
          <a:off x="3225800" y="14671236"/>
          <a:ext cx="889000" cy="13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30544</xdr:rowOff>
    </xdr:from>
    <xdr:to>
      <xdr:col>6</xdr:col>
      <xdr:colOff>50800</xdr:colOff>
      <xdr:row>84</xdr:row>
      <xdr:rowOff>132144</xdr:rowOff>
    </xdr:to>
    <xdr:sp macro="" textlink="">
      <xdr:nvSpPr>
        <xdr:cNvPr id="197" name="フローチャート : 判断 196"/>
        <xdr:cNvSpPr/>
      </xdr:nvSpPr>
      <xdr:spPr>
        <a:xfrm>
          <a:off x="4064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142321</xdr:rowOff>
    </xdr:from>
    <xdr:ext cx="736600" cy="259045"/>
    <xdr:sp macro="" textlink="">
      <xdr:nvSpPr>
        <xdr:cNvPr id="198" name="テキスト ボックス 197"/>
        <xdr:cNvSpPr txBox="1"/>
      </xdr:nvSpPr>
      <xdr:spPr>
        <a:xfrm>
          <a:off x="3733800" y="1420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65043</xdr:rowOff>
    </xdr:from>
    <xdr:to>
      <xdr:col>4</xdr:col>
      <xdr:colOff>482600</xdr:colOff>
      <xdr:row>87</xdr:row>
      <xdr:rowOff>150296</xdr:rowOff>
    </xdr:to>
    <xdr:cxnSp macro="">
      <xdr:nvCxnSpPr>
        <xdr:cNvPr id="199" name="直線コネクタ 198"/>
        <xdr:cNvCxnSpPr/>
      </xdr:nvCxnSpPr>
      <xdr:spPr>
        <a:xfrm flipV="1">
          <a:off x="2336800" y="14809743"/>
          <a:ext cx="889000" cy="25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112545</xdr:rowOff>
    </xdr:from>
    <xdr:to>
      <xdr:col>4</xdr:col>
      <xdr:colOff>533400</xdr:colOff>
      <xdr:row>85</xdr:row>
      <xdr:rowOff>42695</xdr:rowOff>
    </xdr:to>
    <xdr:sp macro="" textlink="">
      <xdr:nvSpPr>
        <xdr:cNvPr id="200" name="フローチャート : 判断 199"/>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52872</xdr:rowOff>
    </xdr:from>
    <xdr:ext cx="762000" cy="259045"/>
    <xdr:sp macro="" textlink="">
      <xdr:nvSpPr>
        <xdr:cNvPr id="201" name="テキスト ボックス 200"/>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118525</xdr:rowOff>
    </xdr:from>
    <xdr:to>
      <xdr:col>3</xdr:col>
      <xdr:colOff>279400</xdr:colOff>
      <xdr:row>87</xdr:row>
      <xdr:rowOff>150296</xdr:rowOff>
    </xdr:to>
    <xdr:cxnSp macro="">
      <xdr:nvCxnSpPr>
        <xdr:cNvPr id="202" name="直線コネクタ 201"/>
        <xdr:cNvCxnSpPr/>
      </xdr:nvCxnSpPr>
      <xdr:spPr>
        <a:xfrm>
          <a:off x="1447800" y="15034675"/>
          <a:ext cx="889000" cy="3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93396</xdr:rowOff>
    </xdr:from>
    <xdr:to>
      <xdr:col>3</xdr:col>
      <xdr:colOff>330200</xdr:colOff>
      <xdr:row>86</xdr:row>
      <xdr:rowOff>23546</xdr:rowOff>
    </xdr:to>
    <xdr:sp macro="" textlink="">
      <xdr:nvSpPr>
        <xdr:cNvPr id="203" name="フローチャート : 判断 202"/>
        <xdr:cNvSpPr/>
      </xdr:nvSpPr>
      <xdr:spPr>
        <a:xfrm>
          <a:off x="2286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33723</xdr:rowOff>
    </xdr:from>
    <xdr:ext cx="762000" cy="259045"/>
    <xdr:sp macro="" textlink="">
      <xdr:nvSpPr>
        <xdr:cNvPr id="204" name="テキスト ボックス 203"/>
        <xdr:cNvSpPr txBox="1"/>
      </xdr:nvSpPr>
      <xdr:spPr>
        <a:xfrm>
          <a:off x="1955800" y="144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39466</xdr:rowOff>
    </xdr:from>
    <xdr:to>
      <xdr:col>2</xdr:col>
      <xdr:colOff>127000</xdr:colOff>
      <xdr:row>85</xdr:row>
      <xdr:rowOff>141066</xdr:rowOff>
    </xdr:to>
    <xdr:sp macro="" textlink="">
      <xdr:nvSpPr>
        <xdr:cNvPr id="205" name="フローチャート : 判断 204"/>
        <xdr:cNvSpPr/>
      </xdr:nvSpPr>
      <xdr:spPr>
        <a:xfrm>
          <a:off x="1397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151243</xdr:rowOff>
    </xdr:from>
    <xdr:ext cx="762000" cy="259045"/>
    <xdr:sp macro="" textlink="">
      <xdr:nvSpPr>
        <xdr:cNvPr id="206" name="テキスト ボックス 205"/>
        <xdr:cNvSpPr txBox="1"/>
      </xdr:nvSpPr>
      <xdr:spPr>
        <a:xfrm>
          <a:off x="1066800" y="1438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18948</xdr:rowOff>
    </xdr:from>
    <xdr:to>
      <xdr:col>7</xdr:col>
      <xdr:colOff>203200</xdr:colOff>
      <xdr:row>86</xdr:row>
      <xdr:rowOff>120548</xdr:rowOff>
    </xdr:to>
    <xdr:sp macro="" textlink="">
      <xdr:nvSpPr>
        <xdr:cNvPr id="212" name="円/楕円 211"/>
        <xdr:cNvSpPr/>
      </xdr:nvSpPr>
      <xdr:spPr>
        <a:xfrm>
          <a:off x="4902200" y="1476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162475</xdr:rowOff>
    </xdr:from>
    <xdr:ext cx="762000" cy="259045"/>
    <xdr:sp macro="" textlink="">
      <xdr:nvSpPr>
        <xdr:cNvPr id="213" name="人件費・物件費等の状況該当値テキスト"/>
        <xdr:cNvSpPr txBox="1"/>
      </xdr:nvSpPr>
      <xdr:spPr>
        <a:xfrm>
          <a:off x="5041900" y="1473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115,208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47186</xdr:rowOff>
    </xdr:from>
    <xdr:to>
      <xdr:col>6</xdr:col>
      <xdr:colOff>50800</xdr:colOff>
      <xdr:row>85</xdr:row>
      <xdr:rowOff>148786</xdr:rowOff>
    </xdr:to>
    <xdr:sp macro="" textlink="">
      <xdr:nvSpPr>
        <xdr:cNvPr id="214" name="円/楕円 213"/>
        <xdr:cNvSpPr/>
      </xdr:nvSpPr>
      <xdr:spPr>
        <a:xfrm>
          <a:off x="4064000" y="1462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133563</xdr:rowOff>
    </xdr:from>
    <xdr:ext cx="736600" cy="259045"/>
    <xdr:sp macro="" textlink="">
      <xdr:nvSpPr>
        <xdr:cNvPr id="215" name="テキスト ボックス 214"/>
        <xdr:cNvSpPr txBox="1"/>
      </xdr:nvSpPr>
      <xdr:spPr>
        <a:xfrm>
          <a:off x="3733800" y="1470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111,647</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14243</xdr:rowOff>
    </xdr:from>
    <xdr:to>
      <xdr:col>4</xdr:col>
      <xdr:colOff>533400</xdr:colOff>
      <xdr:row>86</xdr:row>
      <xdr:rowOff>115843</xdr:rowOff>
    </xdr:to>
    <xdr:sp macro="" textlink="">
      <xdr:nvSpPr>
        <xdr:cNvPr id="216" name="円/楕円 215"/>
        <xdr:cNvSpPr/>
      </xdr:nvSpPr>
      <xdr:spPr>
        <a:xfrm>
          <a:off x="3175000" y="147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100620</xdr:rowOff>
    </xdr:from>
    <xdr:ext cx="762000" cy="259045"/>
    <xdr:sp macro="" textlink="">
      <xdr:nvSpPr>
        <xdr:cNvPr id="217" name="テキスト ボックス 216"/>
        <xdr:cNvSpPr txBox="1"/>
      </xdr:nvSpPr>
      <xdr:spPr>
        <a:xfrm>
          <a:off x="2844800" y="1484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115,091</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99496</xdr:rowOff>
    </xdr:from>
    <xdr:to>
      <xdr:col>3</xdr:col>
      <xdr:colOff>330200</xdr:colOff>
      <xdr:row>88</xdr:row>
      <xdr:rowOff>29646</xdr:rowOff>
    </xdr:to>
    <xdr:sp macro="" textlink="">
      <xdr:nvSpPr>
        <xdr:cNvPr id="218" name="円/楕円 217"/>
        <xdr:cNvSpPr/>
      </xdr:nvSpPr>
      <xdr:spPr>
        <a:xfrm>
          <a:off x="2286000" y="150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14423</xdr:rowOff>
    </xdr:from>
    <xdr:ext cx="762000" cy="259045"/>
    <xdr:sp macro="" textlink="">
      <xdr:nvSpPr>
        <xdr:cNvPr id="219" name="テキスト ボックス 218"/>
        <xdr:cNvSpPr txBox="1"/>
      </xdr:nvSpPr>
      <xdr:spPr>
        <a:xfrm>
          <a:off x="1955800" y="1510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121,474</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67725</xdr:rowOff>
    </xdr:from>
    <xdr:to>
      <xdr:col>2</xdr:col>
      <xdr:colOff>127000</xdr:colOff>
      <xdr:row>87</xdr:row>
      <xdr:rowOff>169325</xdr:rowOff>
    </xdr:to>
    <xdr:sp macro="" textlink="">
      <xdr:nvSpPr>
        <xdr:cNvPr id="220" name="円/楕円 219"/>
        <xdr:cNvSpPr/>
      </xdr:nvSpPr>
      <xdr:spPr>
        <a:xfrm>
          <a:off x="1397000" y="149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154102</xdr:rowOff>
    </xdr:from>
    <xdr:ext cx="762000" cy="259045"/>
    <xdr:sp macro="" textlink="">
      <xdr:nvSpPr>
        <xdr:cNvPr id="221" name="テキスト ボックス 220"/>
        <xdr:cNvSpPr txBox="1"/>
      </xdr:nvSpPr>
      <xdr:spPr>
        <a:xfrm>
          <a:off x="1066800" y="150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日時点）の指数は，国における給与制度の総合的見直しに係る昇給抑制措置の実施により，前年度の値を上回った。</a:t>
          </a:r>
        </a:p>
        <a:p>
          <a:r>
            <a:rPr lang="ja-JP" altLang="ja-JP" sz="1100">
              <a:solidFill>
                <a:schemeClr val="dk1"/>
              </a:solidFill>
              <a:effectLst/>
              <a:latin typeface="+mn-lt"/>
              <a:ea typeface="+mn-ea"/>
              <a:cs typeface="+mn-cs"/>
            </a:rPr>
            <a:t>　今後も引き続き，本市の人事委員会からの勧告及び報告を踏まえて，適宜給与の改定を行い，市内民間企業における給与水準との均衡を図っていく。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66221</xdr:rowOff>
    </xdr:to>
    <xdr:cxnSp macro="">
      <xdr:nvCxnSpPr>
        <xdr:cNvPr id="252" name="直線コネクタ 251"/>
        <xdr:cNvCxnSpPr/>
      </xdr:nvCxnSpPr>
      <xdr:spPr>
        <a:xfrm flipV="1">
          <a:off x="17018000" y="13881100"/>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38298</xdr:rowOff>
    </xdr:from>
    <xdr:ext cx="762000" cy="259045"/>
    <xdr:sp macro="" textlink="">
      <xdr:nvSpPr>
        <xdr:cNvPr id="253" name="給与水準   （国との比較）最小値テキスト"/>
        <xdr:cNvSpPr txBox="1"/>
      </xdr:nvSpPr>
      <xdr:spPr>
        <a:xfrm>
          <a:off x="17106900" y="146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66221</xdr:rowOff>
    </xdr:from>
    <xdr:to>
      <xdr:col>24</xdr:col>
      <xdr:colOff>647700</xdr:colOff>
      <xdr:row>85</xdr:row>
      <xdr:rowOff>66221</xdr:rowOff>
    </xdr:to>
    <xdr:cxnSp macro="">
      <xdr:nvCxnSpPr>
        <xdr:cNvPr id="254" name="直線コネクタ 253"/>
        <xdr:cNvCxnSpPr/>
      </xdr:nvCxnSpPr>
      <xdr:spPr>
        <a:xfrm>
          <a:off x="16929100" y="146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88295</xdr:rowOff>
    </xdr:to>
    <xdr:cxnSp macro="">
      <xdr:nvCxnSpPr>
        <xdr:cNvPr id="257" name="直線コネクタ 256"/>
        <xdr:cNvCxnSpPr/>
      </xdr:nvCxnSpPr>
      <xdr:spPr>
        <a:xfrm>
          <a:off x="16179800" y="14444134"/>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87586</xdr:rowOff>
    </xdr:from>
    <xdr:ext cx="762000" cy="259045"/>
    <xdr:sp macro="" textlink="">
      <xdr:nvSpPr>
        <xdr:cNvPr id="258" name="給与水準   （国との比較）平均値テキスト"/>
        <xdr:cNvSpPr txBox="1"/>
      </xdr:nvSpPr>
      <xdr:spPr>
        <a:xfrm>
          <a:off x="17106900" y="1414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59" name="フローチャート : 判断 258"/>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89</xdr:row>
      <xdr:rowOff>127302</xdr:rowOff>
    </xdr:to>
    <xdr:cxnSp macro="">
      <xdr:nvCxnSpPr>
        <xdr:cNvPr id="260" name="直線コネクタ 259"/>
        <xdr:cNvCxnSpPr/>
      </xdr:nvCxnSpPr>
      <xdr:spPr>
        <a:xfrm flipV="1">
          <a:off x="15290800" y="14444134"/>
          <a:ext cx="889000" cy="9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61" name="フローチャート : 判断 260"/>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62" name="テキスト ボックス 261"/>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127302</xdr:rowOff>
    </xdr:from>
    <xdr:to>
      <xdr:col>22</xdr:col>
      <xdr:colOff>203200</xdr:colOff>
      <xdr:row>90</xdr:row>
      <xdr:rowOff>47777</xdr:rowOff>
    </xdr:to>
    <xdr:cxnSp macro="">
      <xdr:nvCxnSpPr>
        <xdr:cNvPr id="263" name="直線コネクタ 262"/>
        <xdr:cNvCxnSpPr/>
      </xdr:nvCxnSpPr>
      <xdr:spPr>
        <a:xfrm flipV="1">
          <a:off x="14401800" y="15386352"/>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50393</xdr:rowOff>
    </xdr:from>
    <xdr:ext cx="762000" cy="259045"/>
    <xdr:sp macro="" textlink="">
      <xdr:nvSpPr>
        <xdr:cNvPr id="265" name="テキスト ボックス 264"/>
        <xdr:cNvSpPr txBox="1"/>
      </xdr:nvSpPr>
      <xdr:spPr>
        <a:xfrm>
          <a:off x="14909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132443</xdr:rowOff>
    </xdr:from>
    <xdr:to>
      <xdr:col>21</xdr:col>
      <xdr:colOff>0</xdr:colOff>
      <xdr:row>90</xdr:row>
      <xdr:rowOff>47777</xdr:rowOff>
    </xdr:to>
    <xdr:cxnSp macro="">
      <xdr:nvCxnSpPr>
        <xdr:cNvPr id="266" name="直線コネクタ 265"/>
        <xdr:cNvCxnSpPr/>
      </xdr:nvCxnSpPr>
      <xdr:spPr>
        <a:xfrm>
          <a:off x="13512800" y="14191343"/>
          <a:ext cx="889000" cy="128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156029</xdr:rowOff>
    </xdr:from>
    <xdr:to>
      <xdr:col>21</xdr:col>
      <xdr:colOff>50800</xdr:colOff>
      <xdr:row>89</xdr:row>
      <xdr:rowOff>86179</xdr:rowOff>
    </xdr:to>
    <xdr:sp macro="" textlink="">
      <xdr:nvSpPr>
        <xdr:cNvPr id="267" name="フローチャート : 判断 266"/>
        <xdr:cNvSpPr/>
      </xdr:nvSpPr>
      <xdr:spPr>
        <a:xfrm>
          <a:off x="14351000" y="15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96356</xdr:rowOff>
    </xdr:from>
    <xdr:ext cx="762000" cy="259045"/>
    <xdr:sp macro="" textlink="">
      <xdr:nvSpPr>
        <xdr:cNvPr id="268" name="テキスト ボックス 267"/>
        <xdr:cNvSpPr txBox="1"/>
      </xdr:nvSpPr>
      <xdr:spPr>
        <a:xfrm>
          <a:off x="14020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9" name="フローチャート : 判断 268"/>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70" name="テキスト ボックス 269"/>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76" name="円/楕円 275"/>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9572</xdr:rowOff>
    </xdr:from>
    <xdr:ext cx="762000" cy="259045"/>
    <xdr:sp macro="" textlink="">
      <xdr:nvSpPr>
        <xdr:cNvPr id="277" name="給与水準   （国との比較）該当値テキスト"/>
        <xdr:cNvSpPr txBox="1"/>
      </xdr:nvSpPr>
      <xdr:spPr>
        <a:xfrm>
          <a:off x="17106900" y="1441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8" name="円/楕円 277"/>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79" name="テキスト ボックス 278"/>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76502</xdr:rowOff>
    </xdr:from>
    <xdr:to>
      <xdr:col>22</xdr:col>
      <xdr:colOff>254000</xdr:colOff>
      <xdr:row>90</xdr:row>
      <xdr:rowOff>6652</xdr:rowOff>
    </xdr:to>
    <xdr:sp macro="" textlink="">
      <xdr:nvSpPr>
        <xdr:cNvPr id="280" name="円/楕円 279"/>
        <xdr:cNvSpPr/>
      </xdr:nvSpPr>
      <xdr:spPr>
        <a:xfrm>
          <a:off x="15240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162879</xdr:rowOff>
    </xdr:from>
    <xdr:ext cx="762000" cy="259045"/>
    <xdr:sp macro="" textlink="">
      <xdr:nvSpPr>
        <xdr:cNvPr id="281" name="テキスト ボックス 280"/>
        <xdr:cNvSpPr txBox="1"/>
      </xdr:nvSpPr>
      <xdr:spPr>
        <a:xfrm>
          <a:off x="14909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168427</xdr:rowOff>
    </xdr:from>
    <xdr:to>
      <xdr:col>21</xdr:col>
      <xdr:colOff>50800</xdr:colOff>
      <xdr:row>90</xdr:row>
      <xdr:rowOff>98577</xdr:rowOff>
    </xdr:to>
    <xdr:sp macro="" textlink="">
      <xdr:nvSpPr>
        <xdr:cNvPr id="282" name="円/楕円 281"/>
        <xdr:cNvSpPr/>
      </xdr:nvSpPr>
      <xdr:spPr>
        <a:xfrm>
          <a:off x="14351000" y="154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83354</xdr:rowOff>
    </xdr:from>
    <xdr:ext cx="762000" cy="259045"/>
    <xdr:sp macro="" textlink="">
      <xdr:nvSpPr>
        <xdr:cNvPr id="283" name="テキスト ボックス 282"/>
        <xdr:cNvSpPr txBox="1"/>
      </xdr:nvSpPr>
      <xdr:spPr>
        <a:xfrm>
          <a:off x="14020800" y="155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81643</xdr:rowOff>
    </xdr:from>
    <xdr:to>
      <xdr:col>19</xdr:col>
      <xdr:colOff>533400</xdr:colOff>
      <xdr:row>83</xdr:row>
      <xdr:rowOff>11793</xdr:rowOff>
    </xdr:to>
    <xdr:sp macro="" textlink="">
      <xdr:nvSpPr>
        <xdr:cNvPr id="284" name="円/楕円 283"/>
        <xdr:cNvSpPr/>
      </xdr:nvSpPr>
      <xdr:spPr>
        <a:xfrm>
          <a:off x="13462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21970</xdr:rowOff>
    </xdr:from>
    <xdr:ext cx="762000" cy="259045"/>
    <xdr:sp macro="" textlink="">
      <xdr:nvSpPr>
        <xdr:cNvPr id="285" name="テキスト ボックス 284"/>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i="0" baseline="0">
              <a:solidFill>
                <a:sysClr val="windowText" lastClr="000000"/>
              </a:solidFill>
              <a:effectLst/>
              <a:latin typeface="+mn-lt"/>
              <a:ea typeface="+mn-ea"/>
              <a:cs typeface="+mn-cs"/>
            </a:rPr>
            <a:t>　</a:t>
          </a:r>
          <a:r>
            <a:rPr lang="ja-JP" altLang="ja-JP" sz="1050">
              <a:solidFill>
                <a:sysClr val="windowText" lastClr="000000"/>
              </a:solidFill>
              <a:effectLst/>
              <a:latin typeface="+mn-lt"/>
              <a:ea typeface="+mn-ea"/>
              <a:cs typeface="+mn-cs"/>
            </a:rPr>
            <a:t>市域が広大である，文化財・木造家屋が多いといった都市特性を有すること，これまで福祉，教育，消防等の分野において，京都市独自の重要政策の推進に取り組んできたことなどにより類似団体平均に比べ高くなっているが，平成</a:t>
          </a:r>
          <a:r>
            <a:rPr lang="en-US" altLang="ja-JP" sz="1050">
              <a:solidFill>
                <a:sysClr val="windowText" lastClr="000000"/>
              </a:solidFill>
              <a:effectLst/>
              <a:latin typeface="+mn-lt"/>
              <a:ea typeface="+mn-ea"/>
              <a:cs typeface="+mn-cs"/>
            </a:rPr>
            <a:t>23</a:t>
          </a:r>
          <a:r>
            <a:rPr lang="ja-JP" altLang="ja-JP" sz="1050">
              <a:solidFill>
                <a:sysClr val="windowText" lastClr="000000"/>
              </a:solidFill>
              <a:effectLst/>
              <a:latin typeface="+mn-lt"/>
              <a:ea typeface="+mn-ea"/>
              <a:cs typeface="+mn-cs"/>
            </a:rPr>
            <a:t>年度に策定した部門別定員管理計画に基づき，平成</a:t>
          </a:r>
          <a:r>
            <a:rPr lang="en-US" altLang="ja-JP" sz="1050">
              <a:solidFill>
                <a:sysClr val="windowText" lastClr="000000"/>
              </a:solidFill>
              <a:effectLst/>
              <a:latin typeface="+mn-lt"/>
              <a:ea typeface="+mn-ea"/>
              <a:cs typeface="+mn-cs"/>
            </a:rPr>
            <a:t>24</a:t>
          </a:r>
          <a:r>
            <a:rPr lang="ja-JP" altLang="ja-JP" sz="1050">
              <a:solidFill>
                <a:sysClr val="windowText" lastClr="000000"/>
              </a:solidFill>
              <a:effectLst/>
              <a:latin typeface="+mn-lt"/>
              <a:ea typeface="+mn-ea"/>
              <a:cs typeface="+mn-cs"/>
            </a:rPr>
            <a:t>年度から，都市特性を踏まえた職員の配置など，これまでの経緯を考慮しつつ，政令指定都市に共通する事務事業については，全国で最も効率的な執行体制をめざすなど，平成</a:t>
          </a:r>
          <a:r>
            <a:rPr lang="en-US" altLang="ja-JP" sz="1050">
              <a:solidFill>
                <a:sysClr val="windowText" lastClr="000000"/>
              </a:solidFill>
              <a:effectLst/>
              <a:latin typeface="+mn-lt"/>
              <a:ea typeface="+mn-ea"/>
              <a:cs typeface="+mn-cs"/>
            </a:rPr>
            <a:t>24</a:t>
          </a:r>
          <a:r>
            <a:rPr lang="ja-JP" altLang="ja-JP" sz="1050">
              <a:solidFill>
                <a:sysClr val="windowText" lastClr="000000"/>
              </a:solidFill>
              <a:effectLst/>
              <a:latin typeface="+mn-lt"/>
              <a:ea typeface="+mn-ea"/>
              <a:cs typeface="+mn-cs"/>
            </a:rPr>
            <a:t>年度からの</a:t>
          </a:r>
          <a:r>
            <a:rPr lang="en-US" altLang="ja-JP" sz="1050">
              <a:solidFill>
                <a:sysClr val="windowText" lastClr="000000"/>
              </a:solidFill>
              <a:effectLst/>
              <a:latin typeface="+mn-lt"/>
              <a:ea typeface="+mn-ea"/>
              <a:cs typeface="+mn-cs"/>
            </a:rPr>
            <a:t>10</a:t>
          </a:r>
          <a:r>
            <a:rPr lang="ja-JP" altLang="ja-JP" sz="1050">
              <a:solidFill>
                <a:sysClr val="windowText" lastClr="000000"/>
              </a:solidFill>
              <a:effectLst/>
              <a:latin typeface="+mn-lt"/>
              <a:ea typeface="+mn-ea"/>
              <a:cs typeface="+mn-cs"/>
            </a:rPr>
            <a:t>年間に一般会計等で約</a:t>
          </a:r>
          <a:r>
            <a:rPr lang="en-US" altLang="ja-JP" sz="1050">
              <a:solidFill>
                <a:sysClr val="windowText" lastClr="000000"/>
              </a:solidFill>
              <a:effectLst/>
              <a:latin typeface="+mn-lt"/>
              <a:ea typeface="+mn-ea"/>
              <a:cs typeface="+mn-cs"/>
            </a:rPr>
            <a:t>1,400</a:t>
          </a:r>
          <a:r>
            <a:rPr lang="ja-JP" altLang="ja-JP" sz="1050">
              <a:solidFill>
                <a:sysClr val="windowText" lastClr="000000"/>
              </a:solidFill>
              <a:effectLst/>
              <a:latin typeface="+mn-lt"/>
              <a:ea typeface="+mn-ea"/>
              <a:cs typeface="+mn-cs"/>
            </a:rPr>
            <a:t>人の削減を目指している。</a:t>
          </a:r>
        </a:p>
        <a:p>
          <a:r>
            <a:rPr lang="ja-JP" altLang="ja-JP" sz="1050">
              <a:solidFill>
                <a:sysClr val="windowText" lastClr="000000"/>
              </a:solidFill>
              <a:effectLst/>
              <a:latin typeface="+mn-lt"/>
              <a:ea typeface="+mn-ea"/>
              <a:cs typeface="+mn-cs"/>
            </a:rPr>
            <a:t>　今後も，「はばたけ未来へ</a:t>
          </a:r>
          <a:r>
            <a:rPr lang="ja-JP" altLang="ja-JP" sz="1050" i="1">
              <a:solidFill>
                <a:sysClr val="windowText" lastClr="000000"/>
              </a:solidFill>
              <a:effectLst/>
              <a:latin typeface="+mn-lt"/>
              <a:ea typeface="+mn-ea"/>
              <a:cs typeface="+mn-cs"/>
            </a:rPr>
            <a:t>！</a:t>
          </a:r>
          <a:r>
            <a:rPr lang="ja-JP" altLang="ja-JP" sz="1050">
              <a:solidFill>
                <a:sysClr val="windowText" lastClr="000000"/>
              </a:solidFill>
              <a:effectLst/>
              <a:latin typeface="+mn-lt"/>
              <a:ea typeface="+mn-ea"/>
              <a:cs typeface="+mn-cs"/>
            </a:rPr>
            <a:t>　京プラン」後期実施計画（</a:t>
          </a:r>
          <a:r>
            <a:rPr lang="en-US" altLang="ja-JP" sz="1050">
              <a:solidFill>
                <a:sysClr val="windowText" lastClr="000000"/>
              </a:solidFill>
              <a:effectLst/>
              <a:latin typeface="+mn-lt"/>
              <a:ea typeface="+mn-ea"/>
              <a:cs typeface="+mn-cs"/>
            </a:rPr>
            <a:t>28</a:t>
          </a:r>
          <a:r>
            <a:rPr lang="ja-JP" altLang="ja-JP" sz="1050">
              <a:solidFill>
                <a:sysClr val="windowText" lastClr="000000"/>
              </a:solidFill>
              <a:effectLst/>
              <a:latin typeface="+mn-lt"/>
              <a:ea typeface="+mn-ea"/>
              <a:cs typeface="+mn-cs"/>
            </a:rPr>
            <a:t>年度～</a:t>
          </a:r>
          <a:r>
            <a:rPr lang="en-US" altLang="ja-JP" sz="1050">
              <a:solidFill>
                <a:sysClr val="windowText" lastClr="000000"/>
              </a:solidFill>
              <a:effectLst/>
              <a:latin typeface="+mn-lt"/>
              <a:ea typeface="+mn-ea"/>
              <a:cs typeface="+mn-cs"/>
            </a:rPr>
            <a:t>32</a:t>
          </a:r>
          <a:r>
            <a:rPr lang="ja-JP" altLang="ja-JP" sz="1050">
              <a:solidFill>
                <a:sysClr val="windowText" lastClr="000000"/>
              </a:solidFill>
              <a:effectLst/>
              <a:latin typeface="+mn-lt"/>
              <a:ea typeface="+mn-ea"/>
              <a:cs typeface="+mn-cs"/>
            </a:rPr>
            <a:t>年度）に基づき，新たに策定した部門別定員管理計画を着実に推進し，特に本市が他都市より突出して職員数の多い部門を中心に，抜本的な業務執行体制の見直しを行うなど，</a:t>
          </a:r>
          <a:r>
            <a:rPr lang="en-US" altLang="ja-JP" sz="1050">
              <a:solidFill>
                <a:sysClr val="windowText" lastClr="000000"/>
              </a:solidFill>
              <a:effectLst/>
              <a:latin typeface="+mn-lt"/>
              <a:ea typeface="+mn-ea"/>
              <a:cs typeface="+mn-cs"/>
            </a:rPr>
            <a:t>28</a:t>
          </a:r>
          <a:r>
            <a:rPr lang="ja-JP" altLang="ja-JP" sz="1050">
              <a:solidFill>
                <a:sysClr val="windowText" lastClr="000000"/>
              </a:solidFill>
              <a:effectLst/>
              <a:latin typeface="+mn-lt"/>
              <a:ea typeface="+mn-ea"/>
              <a:cs typeface="+mn-cs"/>
            </a:rPr>
            <a:t>年度から</a:t>
          </a:r>
          <a:r>
            <a:rPr lang="en-US" altLang="ja-JP" sz="1050">
              <a:solidFill>
                <a:sysClr val="windowText" lastClr="000000"/>
              </a:solidFill>
              <a:effectLst/>
              <a:latin typeface="+mn-lt"/>
              <a:ea typeface="+mn-ea"/>
              <a:cs typeface="+mn-cs"/>
            </a:rPr>
            <a:t>32</a:t>
          </a:r>
          <a:r>
            <a:rPr lang="ja-JP" altLang="ja-JP" sz="1050">
              <a:solidFill>
                <a:sysClr val="windowText" lastClr="000000"/>
              </a:solidFill>
              <a:effectLst/>
              <a:latin typeface="+mn-lt"/>
              <a:ea typeface="+mn-ea"/>
              <a:cs typeface="+mn-cs"/>
            </a:rPr>
            <a:t>年度までの</a:t>
          </a:r>
          <a:r>
            <a:rPr lang="en-US" altLang="ja-JP" sz="1050">
              <a:solidFill>
                <a:sysClr val="windowText" lastClr="000000"/>
              </a:solidFill>
              <a:effectLst/>
              <a:latin typeface="+mn-lt"/>
              <a:ea typeface="+mn-ea"/>
              <a:cs typeface="+mn-cs"/>
            </a:rPr>
            <a:t>5</a:t>
          </a:r>
          <a:r>
            <a:rPr lang="ja-JP" altLang="ja-JP" sz="1050">
              <a:solidFill>
                <a:sysClr val="windowText" lastClr="000000"/>
              </a:solidFill>
              <a:effectLst/>
              <a:latin typeface="+mn-lt"/>
              <a:ea typeface="+mn-ea"/>
              <a:cs typeface="+mn-cs"/>
            </a:rPr>
            <a:t>年間に一般会計等で</a:t>
          </a:r>
          <a:r>
            <a:rPr lang="en-US" altLang="ja-JP" sz="1050">
              <a:solidFill>
                <a:sysClr val="windowText" lastClr="000000"/>
              </a:solidFill>
              <a:effectLst/>
              <a:latin typeface="+mn-lt"/>
              <a:ea typeface="+mn-ea"/>
              <a:cs typeface="+mn-cs"/>
            </a:rPr>
            <a:t>800</a:t>
          </a:r>
          <a:r>
            <a:rPr lang="ja-JP" altLang="ja-JP" sz="1050">
              <a:solidFill>
                <a:sysClr val="windowText" lastClr="000000"/>
              </a:solidFill>
              <a:effectLst/>
              <a:latin typeface="+mn-lt"/>
              <a:ea typeface="+mn-ea"/>
              <a:cs typeface="+mn-cs"/>
            </a:rPr>
            <a:t>人以上の削減を目指す。</a:t>
          </a:r>
          <a:endParaRPr lang="ja-JP" altLang="ja-JP" sz="12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155152</xdr:rowOff>
    </xdr:from>
    <xdr:to>
      <xdr:col>24</xdr:col>
      <xdr:colOff>558800</xdr:colOff>
      <xdr:row>66</xdr:row>
      <xdr:rowOff>66463</xdr:rowOff>
    </xdr:to>
    <xdr:cxnSp macro="">
      <xdr:nvCxnSpPr>
        <xdr:cNvPr id="315" name="直線コネクタ 314"/>
        <xdr:cNvCxnSpPr/>
      </xdr:nvCxnSpPr>
      <xdr:spPr>
        <a:xfrm flipV="1">
          <a:off x="17018000" y="1009925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66</xdr:row>
      <xdr:rowOff>66463</xdr:rowOff>
    </xdr:from>
    <xdr:to>
      <xdr:col>24</xdr:col>
      <xdr:colOff>647700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70079</xdr:rowOff>
    </xdr:from>
    <xdr:ext cx="762000" cy="259045"/>
    <xdr:sp macro="" textlink="">
      <xdr:nvSpPr>
        <xdr:cNvPr id="318" name="定員管理の状況最大値テキスト"/>
        <xdr:cNvSpPr txBox="1"/>
      </xdr:nvSpPr>
      <xdr:spPr>
        <a:xfrm>
          <a:off x="17106900" y="984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155152</xdr:rowOff>
    </xdr:from>
    <xdr:to>
      <xdr:col>24</xdr:col>
      <xdr:colOff>647700</xdr:colOff>
      <xdr:row>58</xdr:row>
      <xdr:rowOff>155152</xdr:rowOff>
    </xdr:to>
    <xdr:cxnSp macro="">
      <xdr:nvCxnSpPr>
        <xdr:cNvPr id="319" name="直線コネクタ 318"/>
        <xdr:cNvCxnSpPr/>
      </xdr:nvCxnSpPr>
      <xdr:spPr>
        <a:xfrm>
          <a:off x="16929100" y="100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79587</xdr:rowOff>
    </xdr:from>
    <xdr:to>
      <xdr:col>24</xdr:col>
      <xdr:colOff>558800</xdr:colOff>
      <xdr:row>64</xdr:row>
      <xdr:rowOff>99695</xdr:rowOff>
    </xdr:to>
    <xdr:cxnSp macro="">
      <xdr:nvCxnSpPr>
        <xdr:cNvPr id="320" name="直線コネクタ 319"/>
        <xdr:cNvCxnSpPr/>
      </xdr:nvCxnSpPr>
      <xdr:spPr>
        <a:xfrm flipV="1">
          <a:off x="16179800" y="1105238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1"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2" name="フローチャート : 判断 321"/>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99695</xdr:rowOff>
    </xdr:from>
    <xdr:to>
      <xdr:col>23</xdr:col>
      <xdr:colOff>406400</xdr:colOff>
      <xdr:row>64</xdr:row>
      <xdr:rowOff>119804</xdr:rowOff>
    </xdr:to>
    <xdr:cxnSp macro="">
      <xdr:nvCxnSpPr>
        <xdr:cNvPr id="323" name="直線コネクタ 322"/>
        <xdr:cNvCxnSpPr/>
      </xdr:nvCxnSpPr>
      <xdr:spPr>
        <a:xfrm flipV="1">
          <a:off x="15290800" y="1107249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120862</xdr:rowOff>
    </xdr:from>
    <xdr:to>
      <xdr:col>23</xdr:col>
      <xdr:colOff>457200</xdr:colOff>
      <xdr:row>62</xdr:row>
      <xdr:rowOff>51012</xdr:rowOff>
    </xdr:to>
    <xdr:sp macro="" textlink="">
      <xdr:nvSpPr>
        <xdr:cNvPr id="324" name="フローチャート : 判断 323"/>
        <xdr:cNvSpPr/>
      </xdr:nvSpPr>
      <xdr:spPr>
        <a:xfrm>
          <a:off x="16129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61189</xdr:rowOff>
    </xdr:from>
    <xdr:ext cx="736600" cy="259045"/>
    <xdr:sp macro="" textlink="">
      <xdr:nvSpPr>
        <xdr:cNvPr id="325" name="テキスト ボックス 324"/>
        <xdr:cNvSpPr txBox="1"/>
      </xdr:nvSpPr>
      <xdr:spPr>
        <a:xfrm>
          <a:off x="15798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119804</xdr:rowOff>
    </xdr:from>
    <xdr:to>
      <xdr:col>22</xdr:col>
      <xdr:colOff>203200</xdr:colOff>
      <xdr:row>65</xdr:row>
      <xdr:rowOff>64981</xdr:rowOff>
    </xdr:to>
    <xdr:cxnSp macro="">
      <xdr:nvCxnSpPr>
        <xdr:cNvPr id="326" name="直線コネクタ 325"/>
        <xdr:cNvCxnSpPr/>
      </xdr:nvCxnSpPr>
      <xdr:spPr>
        <a:xfrm flipV="1">
          <a:off x="14401800" y="11092604"/>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7" name="フローチャート : 判断 326"/>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28" name="テキスト ボックス 327"/>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64981</xdr:rowOff>
    </xdr:from>
    <xdr:to>
      <xdr:col>21</xdr:col>
      <xdr:colOff>0</xdr:colOff>
      <xdr:row>65</xdr:row>
      <xdr:rowOff>121285</xdr:rowOff>
    </xdr:to>
    <xdr:cxnSp macro="">
      <xdr:nvCxnSpPr>
        <xdr:cNvPr id="329" name="直線コネクタ 328"/>
        <xdr:cNvCxnSpPr/>
      </xdr:nvCxnSpPr>
      <xdr:spPr>
        <a:xfrm flipV="1">
          <a:off x="13512800" y="1120923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45931</xdr:rowOff>
    </xdr:from>
    <xdr:to>
      <xdr:col>21</xdr:col>
      <xdr:colOff>50800</xdr:colOff>
      <xdr:row>62</xdr:row>
      <xdr:rowOff>147531</xdr:rowOff>
    </xdr:to>
    <xdr:sp macro="" textlink="">
      <xdr:nvSpPr>
        <xdr:cNvPr id="330" name="フローチャート : 判断 329"/>
        <xdr:cNvSpPr/>
      </xdr:nvSpPr>
      <xdr:spPr>
        <a:xfrm>
          <a:off x="14351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157708</xdr:rowOff>
    </xdr:from>
    <xdr:ext cx="762000" cy="259045"/>
    <xdr:sp macro="" textlink="">
      <xdr:nvSpPr>
        <xdr:cNvPr id="331" name="テキスト ボックス 330"/>
        <xdr:cNvSpPr txBox="1"/>
      </xdr:nvSpPr>
      <xdr:spPr>
        <a:xfrm>
          <a:off x="14020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2" name="フローチャート : 判断 331"/>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30497</xdr:rowOff>
    </xdr:from>
    <xdr:ext cx="762000" cy="259045"/>
    <xdr:sp macro="" textlink="">
      <xdr:nvSpPr>
        <xdr:cNvPr id="333" name="テキスト ボックス 332"/>
        <xdr:cNvSpPr txBox="1"/>
      </xdr:nvSpPr>
      <xdr:spPr>
        <a:xfrm>
          <a:off x="13131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28787</xdr:rowOff>
    </xdr:from>
    <xdr:to>
      <xdr:col>24</xdr:col>
      <xdr:colOff>609600</xdr:colOff>
      <xdr:row>64</xdr:row>
      <xdr:rowOff>130387</xdr:rowOff>
    </xdr:to>
    <xdr:sp macro="" textlink="">
      <xdr:nvSpPr>
        <xdr:cNvPr id="339" name="円/楕円 338"/>
        <xdr:cNvSpPr/>
      </xdr:nvSpPr>
      <xdr:spPr>
        <a:xfrm>
          <a:off x="16967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864</xdr:rowOff>
    </xdr:from>
    <xdr:ext cx="762000" cy="259045"/>
    <xdr:sp macro="" textlink="">
      <xdr:nvSpPr>
        <xdr:cNvPr id="340" name="定員管理の状況該当値テキスト"/>
        <xdr:cNvSpPr txBox="1"/>
      </xdr:nvSpPr>
      <xdr:spPr>
        <a:xfrm>
          <a:off x="17106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48895</xdr:rowOff>
    </xdr:from>
    <xdr:to>
      <xdr:col>23</xdr:col>
      <xdr:colOff>457200</xdr:colOff>
      <xdr:row>64</xdr:row>
      <xdr:rowOff>150495</xdr:rowOff>
    </xdr:to>
    <xdr:sp macro="" textlink="">
      <xdr:nvSpPr>
        <xdr:cNvPr id="341" name="円/楕円 340"/>
        <xdr:cNvSpPr/>
      </xdr:nvSpPr>
      <xdr:spPr>
        <a:xfrm>
          <a:off x="16129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135272</xdr:rowOff>
    </xdr:from>
    <xdr:ext cx="736600" cy="259045"/>
    <xdr:sp macro="" textlink="">
      <xdr:nvSpPr>
        <xdr:cNvPr id="342" name="テキスト ボックス 341"/>
        <xdr:cNvSpPr txBox="1"/>
      </xdr:nvSpPr>
      <xdr:spPr>
        <a:xfrm>
          <a:off x="15798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69004</xdr:rowOff>
    </xdr:from>
    <xdr:to>
      <xdr:col>22</xdr:col>
      <xdr:colOff>254000</xdr:colOff>
      <xdr:row>64</xdr:row>
      <xdr:rowOff>170604</xdr:rowOff>
    </xdr:to>
    <xdr:sp macro="" textlink="">
      <xdr:nvSpPr>
        <xdr:cNvPr id="343" name="円/楕円 342"/>
        <xdr:cNvSpPr/>
      </xdr:nvSpPr>
      <xdr:spPr>
        <a:xfrm>
          <a:off x="15240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155381</xdr:rowOff>
    </xdr:from>
    <xdr:ext cx="762000" cy="259045"/>
    <xdr:sp macro="" textlink="">
      <xdr:nvSpPr>
        <xdr:cNvPr id="344" name="テキスト ボックス 343"/>
        <xdr:cNvSpPr txBox="1"/>
      </xdr:nvSpPr>
      <xdr:spPr>
        <a:xfrm>
          <a:off x="14909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14181</xdr:rowOff>
    </xdr:from>
    <xdr:to>
      <xdr:col>21</xdr:col>
      <xdr:colOff>50800</xdr:colOff>
      <xdr:row>65</xdr:row>
      <xdr:rowOff>115781</xdr:rowOff>
    </xdr:to>
    <xdr:sp macro="" textlink="">
      <xdr:nvSpPr>
        <xdr:cNvPr id="345" name="円/楕円 344"/>
        <xdr:cNvSpPr/>
      </xdr:nvSpPr>
      <xdr:spPr>
        <a:xfrm>
          <a:off x="14351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100558</xdr:rowOff>
    </xdr:from>
    <xdr:ext cx="762000" cy="259045"/>
    <xdr:sp macro="" textlink="">
      <xdr:nvSpPr>
        <xdr:cNvPr id="346" name="テキスト ボックス 345"/>
        <xdr:cNvSpPr txBox="1"/>
      </xdr:nvSpPr>
      <xdr:spPr>
        <a:xfrm>
          <a:off x="14020800"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70485</xdr:rowOff>
    </xdr:from>
    <xdr:to>
      <xdr:col>19</xdr:col>
      <xdr:colOff>533400</xdr:colOff>
      <xdr:row>66</xdr:row>
      <xdr:rowOff>635</xdr:rowOff>
    </xdr:to>
    <xdr:sp macro="" textlink="">
      <xdr:nvSpPr>
        <xdr:cNvPr id="347" name="円/楕円 346"/>
        <xdr:cNvSpPr/>
      </xdr:nvSpPr>
      <xdr:spPr>
        <a:xfrm>
          <a:off x="13462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156862</xdr:rowOff>
    </xdr:from>
    <xdr:ext cx="762000" cy="259045"/>
    <xdr:sp macro="" textlink="">
      <xdr:nvSpPr>
        <xdr:cNvPr id="348" name="テキスト ボックス 347"/>
        <xdr:cNvSpPr txBox="1"/>
      </xdr:nvSpPr>
      <xdr:spPr>
        <a:xfrm>
          <a:off x="13131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地下鉄事業への経営健全化出資債，退職手当債，行政改革推進債などの交付税措置のない市債を発行してきたことなどにより，類似団体平均値を上回っている。</a:t>
          </a:r>
        </a:p>
        <a:p>
          <a:r>
            <a:rPr lang="ja-JP" altLang="ja-JP" sz="1100">
              <a:solidFill>
                <a:sysClr val="windowText" lastClr="000000"/>
              </a:solidFill>
              <a:effectLst/>
              <a:latin typeface="+mn-lt"/>
              <a:ea typeface="+mn-ea"/>
              <a:cs typeface="+mn-cs"/>
            </a:rPr>
            <a:t>　「はばたけ未来へ</a:t>
          </a:r>
          <a:r>
            <a:rPr lang="ja-JP" altLang="ja-JP" sz="1100" i="1">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　京プラン」後期実施計画（</a:t>
          </a:r>
          <a:r>
            <a:rPr lang="en-US" altLang="ja-JP" sz="1100">
              <a:solidFill>
                <a:sysClr val="windowText" lastClr="000000"/>
              </a:solidFill>
              <a:effectLst/>
              <a:latin typeface="+mn-lt"/>
              <a:ea typeface="+mn-ea"/>
              <a:cs typeface="+mn-cs"/>
            </a:rPr>
            <a:t>28</a:t>
          </a:r>
          <a:r>
            <a:rPr lang="ja-JP" altLang="ja-JP" sz="1100">
              <a:solidFill>
                <a:sysClr val="windowText" lastClr="000000"/>
              </a:solidFill>
              <a:effectLst/>
              <a:latin typeface="+mn-lt"/>
              <a:ea typeface="+mn-ea"/>
              <a:cs typeface="+mn-cs"/>
            </a:rPr>
            <a:t>年度～</a:t>
          </a:r>
          <a:r>
            <a:rPr lang="en-US" altLang="ja-JP" sz="1100">
              <a:solidFill>
                <a:sysClr val="windowText" lastClr="000000"/>
              </a:solidFill>
              <a:effectLst/>
              <a:latin typeface="+mn-lt"/>
              <a:ea typeface="+mn-ea"/>
              <a:cs typeface="+mn-cs"/>
            </a:rPr>
            <a:t>32</a:t>
          </a:r>
          <a:r>
            <a:rPr lang="ja-JP" altLang="ja-JP" sz="1100">
              <a:solidFill>
                <a:sysClr val="windowText" lastClr="000000"/>
              </a:solidFill>
              <a:effectLst/>
              <a:latin typeface="+mn-lt"/>
              <a:ea typeface="+mn-ea"/>
              <a:cs typeface="+mn-cs"/>
            </a:rPr>
            <a:t>年度）に掲げる職員数の更なる適正化や，市債を主な財源とする公共投資の規模の的確なコントロールなどにより，比率の改善に努めていく。</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168426</xdr:rowOff>
    </xdr:from>
    <xdr:to>
      <xdr:col>24</xdr:col>
      <xdr:colOff>558800</xdr:colOff>
      <xdr:row>46</xdr:row>
      <xdr:rowOff>6048</xdr:rowOff>
    </xdr:to>
    <xdr:cxnSp macro="">
      <xdr:nvCxnSpPr>
        <xdr:cNvPr id="380" name="直線コネクタ 379"/>
        <xdr:cNvCxnSpPr/>
      </xdr:nvCxnSpPr>
      <xdr:spPr>
        <a:xfrm flipV="1">
          <a:off x="17018000" y="6169176"/>
          <a:ext cx="0" cy="1723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1"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2" name="直線コネクタ 381"/>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83353</xdr:rowOff>
    </xdr:from>
    <xdr:ext cx="762000" cy="259045"/>
    <xdr:sp macro="" textlink="">
      <xdr:nvSpPr>
        <xdr:cNvPr id="383" name="公債費負担の状況最大値テキスト"/>
        <xdr:cNvSpPr txBox="1"/>
      </xdr:nvSpPr>
      <xdr:spPr>
        <a:xfrm>
          <a:off x="17106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35</xdr:row>
      <xdr:rowOff>168426</xdr:rowOff>
    </xdr:from>
    <xdr:to>
      <xdr:col>24</xdr:col>
      <xdr:colOff>647700</xdr:colOff>
      <xdr:row>35</xdr:row>
      <xdr:rowOff>168426</xdr:rowOff>
    </xdr:to>
    <xdr:cxnSp macro="">
      <xdr:nvCxnSpPr>
        <xdr:cNvPr id="384" name="直線コネクタ 383"/>
        <xdr:cNvCxnSpPr/>
      </xdr:nvCxnSpPr>
      <xdr:spPr>
        <a:xfrm>
          <a:off x="16929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14817</xdr:rowOff>
    </xdr:from>
    <xdr:to>
      <xdr:col>24</xdr:col>
      <xdr:colOff>558800</xdr:colOff>
      <xdr:row>43</xdr:row>
      <xdr:rowOff>129722</xdr:rowOff>
    </xdr:to>
    <xdr:cxnSp macro="">
      <xdr:nvCxnSpPr>
        <xdr:cNvPr id="385" name="直線コネクタ 384"/>
        <xdr:cNvCxnSpPr/>
      </xdr:nvCxnSpPr>
      <xdr:spPr>
        <a:xfrm>
          <a:off x="16179800" y="7387167"/>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1710</xdr:rowOff>
    </xdr:from>
    <xdr:ext cx="762000" cy="259045"/>
    <xdr:sp macro="" textlink="">
      <xdr:nvSpPr>
        <xdr:cNvPr id="386" name="公債費負担の状況平均値テキスト"/>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7" name="フローチャート :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163285</xdr:rowOff>
    </xdr:from>
    <xdr:to>
      <xdr:col>23</xdr:col>
      <xdr:colOff>406400</xdr:colOff>
      <xdr:row>43</xdr:row>
      <xdr:rowOff>14817</xdr:rowOff>
    </xdr:to>
    <xdr:cxnSp macro="">
      <xdr:nvCxnSpPr>
        <xdr:cNvPr id="388" name="直線コネクタ 387"/>
        <xdr:cNvCxnSpPr/>
      </xdr:nvCxnSpPr>
      <xdr:spPr>
        <a:xfrm>
          <a:off x="15290800" y="73641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9" name="フローチャート :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90" name="テキスト ボックス 389"/>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151795</xdr:rowOff>
    </xdr:from>
    <xdr:to>
      <xdr:col>22</xdr:col>
      <xdr:colOff>203200</xdr:colOff>
      <xdr:row>42</xdr:row>
      <xdr:rowOff>163285</xdr:rowOff>
    </xdr:to>
    <xdr:cxnSp macro="">
      <xdr:nvCxnSpPr>
        <xdr:cNvPr id="391" name="直線コネクタ 390"/>
        <xdr:cNvCxnSpPr/>
      </xdr:nvCxnSpPr>
      <xdr:spPr>
        <a:xfrm>
          <a:off x="14401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2" name="フローチャート : 判断 391"/>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393" name="テキスト ボックス 392"/>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82852</xdr:rowOff>
    </xdr:from>
    <xdr:to>
      <xdr:col>21</xdr:col>
      <xdr:colOff>0</xdr:colOff>
      <xdr:row>42</xdr:row>
      <xdr:rowOff>151795</xdr:rowOff>
    </xdr:to>
    <xdr:cxnSp macro="">
      <xdr:nvCxnSpPr>
        <xdr:cNvPr id="394" name="直線コネクタ 393"/>
        <xdr:cNvCxnSpPr/>
      </xdr:nvCxnSpPr>
      <xdr:spPr>
        <a:xfrm>
          <a:off x="13512800" y="72837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88598</xdr:rowOff>
    </xdr:from>
    <xdr:to>
      <xdr:col>21</xdr:col>
      <xdr:colOff>50800</xdr:colOff>
      <xdr:row>42</xdr:row>
      <xdr:rowOff>18748</xdr:rowOff>
    </xdr:to>
    <xdr:sp macro="" textlink="">
      <xdr:nvSpPr>
        <xdr:cNvPr id="395" name="フローチャート :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28925</xdr:rowOff>
    </xdr:from>
    <xdr:ext cx="762000" cy="259045"/>
    <xdr:sp macro="" textlink="">
      <xdr:nvSpPr>
        <xdr:cNvPr id="396" name="テキスト ボックス 395"/>
        <xdr:cNvSpPr txBox="1"/>
      </xdr:nvSpPr>
      <xdr:spPr>
        <a:xfrm>
          <a:off x="14020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7" name="フローチャート :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398" name="テキスト ボックス 397"/>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78922</xdr:rowOff>
    </xdr:from>
    <xdr:to>
      <xdr:col>24</xdr:col>
      <xdr:colOff>609600</xdr:colOff>
      <xdr:row>44</xdr:row>
      <xdr:rowOff>9072</xdr:rowOff>
    </xdr:to>
    <xdr:sp macro="" textlink="">
      <xdr:nvSpPr>
        <xdr:cNvPr id="404" name="円/楕円 403"/>
        <xdr:cNvSpPr/>
      </xdr:nvSpPr>
      <xdr:spPr>
        <a:xfrm>
          <a:off x="16967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50999</xdr:rowOff>
    </xdr:from>
    <xdr:ext cx="762000" cy="259045"/>
    <xdr:sp macro="" textlink="">
      <xdr:nvSpPr>
        <xdr:cNvPr id="405" name="公債費負担の状況該当値テキスト"/>
        <xdr:cNvSpPr txBox="1"/>
      </xdr:nvSpPr>
      <xdr:spPr>
        <a:xfrm>
          <a:off x="17106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135467</xdr:rowOff>
    </xdr:from>
    <xdr:to>
      <xdr:col>23</xdr:col>
      <xdr:colOff>457200</xdr:colOff>
      <xdr:row>43</xdr:row>
      <xdr:rowOff>65617</xdr:rowOff>
    </xdr:to>
    <xdr:sp macro="" textlink="">
      <xdr:nvSpPr>
        <xdr:cNvPr id="406" name="円/楕円 405"/>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50394</xdr:rowOff>
    </xdr:from>
    <xdr:ext cx="736600" cy="259045"/>
    <xdr:sp macro="" textlink="">
      <xdr:nvSpPr>
        <xdr:cNvPr id="407" name="テキスト ボックス 406"/>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112485</xdr:rowOff>
    </xdr:from>
    <xdr:to>
      <xdr:col>22</xdr:col>
      <xdr:colOff>254000</xdr:colOff>
      <xdr:row>43</xdr:row>
      <xdr:rowOff>42635</xdr:rowOff>
    </xdr:to>
    <xdr:sp macro="" textlink="">
      <xdr:nvSpPr>
        <xdr:cNvPr id="408" name="円/楕円 407"/>
        <xdr:cNvSpPr/>
      </xdr:nvSpPr>
      <xdr:spPr>
        <a:xfrm>
          <a:off x="15240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27412</xdr:rowOff>
    </xdr:from>
    <xdr:ext cx="762000" cy="259045"/>
    <xdr:sp macro="" textlink="">
      <xdr:nvSpPr>
        <xdr:cNvPr id="409" name="テキスト ボックス 408"/>
        <xdr:cNvSpPr txBox="1"/>
      </xdr:nvSpPr>
      <xdr:spPr>
        <a:xfrm>
          <a:off x="14909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100995</xdr:rowOff>
    </xdr:from>
    <xdr:to>
      <xdr:col>21</xdr:col>
      <xdr:colOff>50800</xdr:colOff>
      <xdr:row>43</xdr:row>
      <xdr:rowOff>31145</xdr:rowOff>
    </xdr:to>
    <xdr:sp macro="" textlink="">
      <xdr:nvSpPr>
        <xdr:cNvPr id="410" name="円/楕円 409"/>
        <xdr:cNvSpPr/>
      </xdr:nvSpPr>
      <xdr:spPr>
        <a:xfrm>
          <a:off x="14351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15922</xdr:rowOff>
    </xdr:from>
    <xdr:ext cx="762000" cy="259045"/>
    <xdr:sp macro="" textlink="">
      <xdr:nvSpPr>
        <xdr:cNvPr id="411" name="テキスト ボックス 410"/>
        <xdr:cNvSpPr txBox="1"/>
      </xdr:nvSpPr>
      <xdr:spPr>
        <a:xfrm>
          <a:off x="14020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32052</xdr:rowOff>
    </xdr:from>
    <xdr:to>
      <xdr:col>19</xdr:col>
      <xdr:colOff>533400</xdr:colOff>
      <xdr:row>42</xdr:row>
      <xdr:rowOff>133652</xdr:rowOff>
    </xdr:to>
    <xdr:sp macro="" textlink="">
      <xdr:nvSpPr>
        <xdr:cNvPr id="412" name="円/楕円 411"/>
        <xdr:cNvSpPr/>
      </xdr:nvSpPr>
      <xdr:spPr>
        <a:xfrm>
          <a:off x="13462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118429</xdr:rowOff>
    </xdr:from>
    <xdr:ext cx="762000" cy="259045"/>
    <xdr:sp macro="" textlink="">
      <xdr:nvSpPr>
        <xdr:cNvPr id="413" name="テキスト ボックス 412"/>
        <xdr:cNvSpPr txBox="1"/>
      </xdr:nvSpPr>
      <xdr:spPr>
        <a:xfrm>
          <a:off x="13131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職員数の削減や退職手当支給率の引き下げによる退職手当負担見込額の減少，土地開発公社保有地の売却による債務負担行為に基づく支出予定額の減少などの改善要素はあるものの，交付税措置のない市債（地下鉄事業への経営健全化出資債，退職手当債，行政改革推進債など）</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残高が増加傾向にあることなどにより，類似団体平均値を上回っている。</a:t>
          </a:r>
        </a:p>
        <a:p>
          <a:r>
            <a:rPr lang="ja-JP" altLang="ja-JP" sz="1100">
              <a:solidFill>
                <a:sysClr val="windowText" lastClr="000000"/>
              </a:solidFill>
              <a:effectLst/>
              <a:latin typeface="+mn-lt"/>
              <a:ea typeface="+mn-ea"/>
              <a:cs typeface="+mn-cs"/>
            </a:rPr>
            <a:t>　「はばたけ未来へ</a:t>
          </a:r>
          <a:r>
            <a:rPr lang="ja-JP" altLang="ja-JP" sz="1100" i="1">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　京プラン」後期実施計画（</a:t>
          </a:r>
          <a:r>
            <a:rPr lang="en-US" altLang="ja-JP" sz="1100">
              <a:solidFill>
                <a:sysClr val="windowText" lastClr="000000"/>
              </a:solidFill>
              <a:effectLst/>
              <a:latin typeface="+mn-lt"/>
              <a:ea typeface="+mn-ea"/>
              <a:cs typeface="+mn-cs"/>
            </a:rPr>
            <a:t>28</a:t>
          </a:r>
          <a:r>
            <a:rPr lang="ja-JP" altLang="ja-JP" sz="1100">
              <a:solidFill>
                <a:sysClr val="windowText" lastClr="000000"/>
              </a:solidFill>
              <a:effectLst/>
              <a:latin typeface="+mn-lt"/>
              <a:ea typeface="+mn-ea"/>
              <a:cs typeface="+mn-cs"/>
            </a:rPr>
            <a:t>年度～</a:t>
          </a:r>
          <a:r>
            <a:rPr lang="en-US" altLang="ja-JP" sz="1100">
              <a:solidFill>
                <a:sysClr val="windowText" lastClr="000000"/>
              </a:solidFill>
              <a:effectLst/>
              <a:latin typeface="+mn-lt"/>
              <a:ea typeface="+mn-ea"/>
              <a:cs typeface="+mn-cs"/>
            </a:rPr>
            <a:t>32</a:t>
          </a:r>
          <a:r>
            <a:rPr lang="ja-JP" altLang="ja-JP" sz="1100">
              <a:solidFill>
                <a:sysClr val="windowText" lastClr="000000"/>
              </a:solidFill>
              <a:effectLst/>
              <a:latin typeface="+mn-lt"/>
              <a:ea typeface="+mn-ea"/>
              <a:cs typeface="+mn-cs"/>
            </a:rPr>
            <a:t>年度）に掲げる職員数の更なる適正化や，市債を主な財源とする公共投資の規模の的確なコントロールなどにより，比率の改善に努めていく。</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140767</xdr:rowOff>
    </xdr:to>
    <xdr:cxnSp macro="">
      <xdr:nvCxnSpPr>
        <xdr:cNvPr id="440" name="直線コネクタ 439"/>
        <xdr:cNvCxnSpPr/>
      </xdr:nvCxnSpPr>
      <xdr:spPr>
        <a:xfrm flipV="1">
          <a:off x="17018000" y="2451100"/>
          <a:ext cx="0" cy="111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112844</xdr:rowOff>
    </xdr:from>
    <xdr:ext cx="762000" cy="259045"/>
    <xdr:sp macro="" textlink="">
      <xdr:nvSpPr>
        <xdr:cNvPr id="441" name="将来負担の状況最小値テキスト"/>
        <xdr:cNvSpPr txBox="1"/>
      </xdr:nvSpPr>
      <xdr:spPr>
        <a:xfrm>
          <a:off x="17106900" y="35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231.8</a:t>
          </a:r>
          <a:endParaRPr kumimoji="1" lang="ja-JP" altLang="en-US" sz="1000" b="1">
            <a:latin typeface="ＭＳ Ｐゴシック"/>
          </a:endParaRPr>
        </a:p>
      </xdr:txBody>
    </xdr:sp>
    <xdr:clientData/>
  </xdr:oneCellAnchor>
  <xdr:twoCellAnchor>
    <xdr:from>
      <xdr:col>24</xdr:col>
      <xdr:colOff>469900</xdr:colOff>
      <xdr:row>20</xdr:row>
      <xdr:rowOff>140767</xdr:rowOff>
    </xdr:from>
    <xdr:to>
      <xdr:col>24</xdr:col>
      <xdr:colOff>647700</xdr:colOff>
      <xdr:row>20</xdr:row>
      <xdr:rowOff>140767</xdr:rowOff>
    </xdr:to>
    <xdr:cxnSp macro="">
      <xdr:nvCxnSpPr>
        <xdr:cNvPr id="442" name="直線コネクタ 441"/>
        <xdr:cNvCxnSpPr/>
      </xdr:nvCxnSpPr>
      <xdr:spPr>
        <a:xfrm>
          <a:off x="16929100" y="35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126771</xdr:rowOff>
    </xdr:from>
    <xdr:to>
      <xdr:col>24</xdr:col>
      <xdr:colOff>558800</xdr:colOff>
      <xdr:row>20</xdr:row>
      <xdr:rowOff>133045</xdr:rowOff>
    </xdr:to>
    <xdr:cxnSp macro="">
      <xdr:nvCxnSpPr>
        <xdr:cNvPr id="445" name="直線コネクタ 444"/>
        <xdr:cNvCxnSpPr/>
      </xdr:nvCxnSpPr>
      <xdr:spPr>
        <a:xfrm flipV="1">
          <a:off x="16179800" y="3555771"/>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141139</xdr:rowOff>
    </xdr:from>
    <xdr:ext cx="762000" cy="259045"/>
    <xdr:sp macro="" textlink="">
      <xdr:nvSpPr>
        <xdr:cNvPr id="446" name="将来負担の状況平均値テキスト"/>
        <xdr:cNvSpPr txBox="1"/>
      </xdr:nvSpPr>
      <xdr:spPr>
        <a:xfrm>
          <a:off x="17106900" y="2884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124612</xdr:rowOff>
    </xdr:from>
    <xdr:to>
      <xdr:col>24</xdr:col>
      <xdr:colOff>609600</xdr:colOff>
      <xdr:row>18</xdr:row>
      <xdr:rowOff>54762</xdr:rowOff>
    </xdr:to>
    <xdr:sp macro="" textlink="">
      <xdr:nvSpPr>
        <xdr:cNvPr id="447" name="フローチャート : 判断 446"/>
        <xdr:cNvSpPr/>
      </xdr:nvSpPr>
      <xdr:spPr>
        <a:xfrm>
          <a:off x="169672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133045</xdr:rowOff>
    </xdr:from>
    <xdr:to>
      <xdr:col>23</xdr:col>
      <xdr:colOff>406400</xdr:colOff>
      <xdr:row>20</xdr:row>
      <xdr:rowOff>158140</xdr:rowOff>
    </xdr:to>
    <xdr:cxnSp macro="">
      <xdr:nvCxnSpPr>
        <xdr:cNvPr id="448" name="直線コネクタ 447"/>
        <xdr:cNvCxnSpPr/>
      </xdr:nvCxnSpPr>
      <xdr:spPr>
        <a:xfrm flipV="1">
          <a:off x="15290800" y="3562045"/>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156464</xdr:rowOff>
    </xdr:from>
    <xdr:to>
      <xdr:col>23</xdr:col>
      <xdr:colOff>457200</xdr:colOff>
      <xdr:row>18</xdr:row>
      <xdr:rowOff>86614</xdr:rowOff>
    </xdr:to>
    <xdr:sp macro="" textlink="">
      <xdr:nvSpPr>
        <xdr:cNvPr id="449" name="フローチャート : 判断 448"/>
        <xdr:cNvSpPr/>
      </xdr:nvSpPr>
      <xdr:spPr>
        <a:xfrm>
          <a:off x="16129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96791</xdr:rowOff>
    </xdr:from>
    <xdr:ext cx="736600" cy="259045"/>
    <xdr:sp macro="" textlink="">
      <xdr:nvSpPr>
        <xdr:cNvPr id="450" name="テキスト ボックス 449"/>
        <xdr:cNvSpPr txBox="1"/>
      </xdr:nvSpPr>
      <xdr:spPr>
        <a:xfrm>
          <a:off x="15798800" y="283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158140</xdr:rowOff>
    </xdr:from>
    <xdr:to>
      <xdr:col>22</xdr:col>
      <xdr:colOff>203200</xdr:colOff>
      <xdr:row>20</xdr:row>
      <xdr:rowOff>166827</xdr:rowOff>
    </xdr:to>
    <xdr:cxnSp macro="">
      <xdr:nvCxnSpPr>
        <xdr:cNvPr id="451" name="直線コネクタ 450"/>
        <xdr:cNvCxnSpPr/>
      </xdr:nvCxnSpPr>
      <xdr:spPr>
        <a:xfrm flipV="1">
          <a:off x="14401800" y="358714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40513</xdr:rowOff>
    </xdr:from>
    <xdr:to>
      <xdr:col>22</xdr:col>
      <xdr:colOff>254000</xdr:colOff>
      <xdr:row>18</xdr:row>
      <xdr:rowOff>142113</xdr:rowOff>
    </xdr:to>
    <xdr:sp macro="" textlink="">
      <xdr:nvSpPr>
        <xdr:cNvPr id="452" name="フローチャート : 判断 451"/>
        <xdr:cNvSpPr/>
      </xdr:nvSpPr>
      <xdr:spPr>
        <a:xfrm>
          <a:off x="15240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152290</xdr:rowOff>
    </xdr:from>
    <xdr:ext cx="762000" cy="259045"/>
    <xdr:sp macro="" textlink="">
      <xdr:nvSpPr>
        <xdr:cNvPr id="453" name="テキスト ボックス 452"/>
        <xdr:cNvSpPr txBox="1"/>
      </xdr:nvSpPr>
      <xdr:spPr>
        <a:xfrm>
          <a:off x="14909800" y="28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156210</xdr:rowOff>
    </xdr:from>
    <xdr:to>
      <xdr:col>21</xdr:col>
      <xdr:colOff>0</xdr:colOff>
      <xdr:row>20</xdr:row>
      <xdr:rowOff>166827</xdr:rowOff>
    </xdr:to>
    <xdr:cxnSp macro="">
      <xdr:nvCxnSpPr>
        <xdr:cNvPr id="454" name="直線コネクタ 453"/>
        <xdr:cNvCxnSpPr/>
      </xdr:nvCxnSpPr>
      <xdr:spPr>
        <a:xfrm>
          <a:off x="13512800" y="3585210"/>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101321</xdr:rowOff>
    </xdr:from>
    <xdr:to>
      <xdr:col>21</xdr:col>
      <xdr:colOff>50800</xdr:colOff>
      <xdr:row>19</xdr:row>
      <xdr:rowOff>31471</xdr:rowOff>
    </xdr:to>
    <xdr:sp macro="" textlink="">
      <xdr:nvSpPr>
        <xdr:cNvPr id="455" name="フローチャート : 判断 454"/>
        <xdr:cNvSpPr/>
      </xdr:nvSpPr>
      <xdr:spPr>
        <a:xfrm>
          <a:off x="14351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41648</xdr:rowOff>
    </xdr:from>
    <xdr:ext cx="762000" cy="259045"/>
    <xdr:sp macro="" textlink="">
      <xdr:nvSpPr>
        <xdr:cNvPr id="456" name="テキスト ボックス 455"/>
        <xdr:cNvSpPr txBox="1"/>
      </xdr:nvSpPr>
      <xdr:spPr>
        <a:xfrm>
          <a:off x="14020800" y="29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164059</xdr:rowOff>
    </xdr:from>
    <xdr:to>
      <xdr:col>19</xdr:col>
      <xdr:colOff>533400</xdr:colOff>
      <xdr:row>19</xdr:row>
      <xdr:rowOff>94209</xdr:rowOff>
    </xdr:to>
    <xdr:sp macro="" textlink="">
      <xdr:nvSpPr>
        <xdr:cNvPr id="457" name="フローチャート : 判断 456"/>
        <xdr:cNvSpPr/>
      </xdr:nvSpPr>
      <xdr:spPr>
        <a:xfrm>
          <a:off x="13462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104386</xdr:rowOff>
    </xdr:from>
    <xdr:ext cx="762000" cy="259045"/>
    <xdr:sp macro="" textlink="">
      <xdr:nvSpPr>
        <xdr:cNvPr id="458" name="テキスト ボックス 457"/>
        <xdr:cNvSpPr txBox="1"/>
      </xdr:nvSpPr>
      <xdr:spPr>
        <a:xfrm>
          <a:off x="13131800" y="301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75971</xdr:rowOff>
    </xdr:from>
    <xdr:to>
      <xdr:col>24</xdr:col>
      <xdr:colOff>609600</xdr:colOff>
      <xdr:row>21</xdr:row>
      <xdr:rowOff>6121</xdr:rowOff>
    </xdr:to>
    <xdr:sp macro="" textlink="">
      <xdr:nvSpPr>
        <xdr:cNvPr id="464" name="円/楕円 463"/>
        <xdr:cNvSpPr/>
      </xdr:nvSpPr>
      <xdr:spPr>
        <a:xfrm>
          <a:off x="16967200" y="35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143298</xdr:rowOff>
    </xdr:from>
    <xdr:ext cx="762000" cy="259045"/>
    <xdr:sp macro="" textlink="">
      <xdr:nvSpPr>
        <xdr:cNvPr id="465" name="将来負担の状況該当値テキスト"/>
        <xdr:cNvSpPr txBox="1"/>
      </xdr:nvSpPr>
      <xdr:spPr>
        <a:xfrm>
          <a:off x="17106900" y="340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228.9</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82245</xdr:rowOff>
    </xdr:from>
    <xdr:to>
      <xdr:col>23</xdr:col>
      <xdr:colOff>457200</xdr:colOff>
      <xdr:row>21</xdr:row>
      <xdr:rowOff>12395</xdr:rowOff>
    </xdr:to>
    <xdr:sp macro="" textlink="">
      <xdr:nvSpPr>
        <xdr:cNvPr id="466" name="円/楕円 465"/>
        <xdr:cNvSpPr/>
      </xdr:nvSpPr>
      <xdr:spPr>
        <a:xfrm>
          <a:off x="16129000" y="35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168622</xdr:rowOff>
    </xdr:from>
    <xdr:ext cx="736600" cy="259045"/>
    <xdr:sp macro="" textlink="">
      <xdr:nvSpPr>
        <xdr:cNvPr id="467" name="テキスト ボックス 466"/>
        <xdr:cNvSpPr txBox="1"/>
      </xdr:nvSpPr>
      <xdr:spPr>
        <a:xfrm>
          <a:off x="15798800" y="359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107340</xdr:rowOff>
    </xdr:from>
    <xdr:to>
      <xdr:col>22</xdr:col>
      <xdr:colOff>254000</xdr:colOff>
      <xdr:row>21</xdr:row>
      <xdr:rowOff>37490</xdr:rowOff>
    </xdr:to>
    <xdr:sp macro="" textlink="">
      <xdr:nvSpPr>
        <xdr:cNvPr id="468" name="円/楕円 467"/>
        <xdr:cNvSpPr/>
      </xdr:nvSpPr>
      <xdr:spPr>
        <a:xfrm>
          <a:off x="15240000" y="35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22267</xdr:rowOff>
    </xdr:from>
    <xdr:ext cx="762000" cy="259045"/>
    <xdr:sp macro="" textlink="">
      <xdr:nvSpPr>
        <xdr:cNvPr id="469" name="テキスト ボックス 468"/>
        <xdr:cNvSpPr txBox="1"/>
      </xdr:nvSpPr>
      <xdr:spPr>
        <a:xfrm>
          <a:off x="14909800" y="362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116027</xdr:rowOff>
    </xdr:from>
    <xdr:to>
      <xdr:col>21</xdr:col>
      <xdr:colOff>50800</xdr:colOff>
      <xdr:row>21</xdr:row>
      <xdr:rowOff>46177</xdr:rowOff>
    </xdr:to>
    <xdr:sp macro="" textlink="">
      <xdr:nvSpPr>
        <xdr:cNvPr id="470" name="円/楕円 469"/>
        <xdr:cNvSpPr/>
      </xdr:nvSpPr>
      <xdr:spPr>
        <a:xfrm>
          <a:off x="14351000" y="354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30954</xdr:rowOff>
    </xdr:from>
    <xdr:ext cx="762000" cy="259045"/>
    <xdr:sp macro="" textlink="">
      <xdr:nvSpPr>
        <xdr:cNvPr id="471" name="テキスト ボックス 470"/>
        <xdr:cNvSpPr txBox="1"/>
      </xdr:nvSpPr>
      <xdr:spPr>
        <a:xfrm>
          <a:off x="14020800" y="363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237.2</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105410</xdr:rowOff>
    </xdr:from>
    <xdr:to>
      <xdr:col>19</xdr:col>
      <xdr:colOff>533400</xdr:colOff>
      <xdr:row>21</xdr:row>
      <xdr:rowOff>35560</xdr:rowOff>
    </xdr:to>
    <xdr:sp macro="" textlink="">
      <xdr:nvSpPr>
        <xdr:cNvPr id="472" name="円/楕円 471"/>
        <xdr:cNvSpPr/>
      </xdr:nvSpPr>
      <xdr:spPr>
        <a:xfrm>
          <a:off x="13462000" y="35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20337</xdr:rowOff>
    </xdr:from>
    <xdr:ext cx="762000" cy="259045"/>
    <xdr:sp macro="" textlink="">
      <xdr:nvSpPr>
        <xdr:cNvPr id="473" name="テキスト ボックス 472"/>
        <xdr:cNvSpPr txBox="1"/>
      </xdr:nvSpPr>
      <xdr:spPr>
        <a:xfrm>
          <a:off x="13131800" y="362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1,419,474
1,378,909
827.83
726,716,715
717,083,021
2,107,983
348,859,404
1,283,784,665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228.9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「はばたけ未来へ</a:t>
          </a:r>
          <a:r>
            <a:rPr lang="ja-JP" altLang="ja-JP" sz="1100" i="1">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　京プラン」実施計画（</a:t>
          </a:r>
          <a:r>
            <a:rPr lang="en-US" altLang="ja-JP" sz="1100">
              <a:solidFill>
                <a:sysClr val="windowText" lastClr="000000"/>
              </a:solidFill>
              <a:effectLst/>
              <a:latin typeface="+mn-lt"/>
              <a:ea typeface="+mn-ea"/>
              <a:cs typeface="+mn-cs"/>
            </a:rPr>
            <a:t>24</a:t>
          </a:r>
          <a:r>
            <a:rPr lang="ja-JP" altLang="ja-JP" sz="1100">
              <a:solidFill>
                <a:sysClr val="windowText" lastClr="000000"/>
              </a:solidFill>
              <a:effectLst/>
              <a:latin typeface="+mn-lt"/>
              <a:ea typeface="+mn-ea"/>
              <a:cs typeface="+mn-cs"/>
            </a:rPr>
            <a:t>年度～</a:t>
          </a:r>
          <a:r>
            <a:rPr lang="en-US" altLang="ja-JP" sz="1100">
              <a:solidFill>
                <a:sysClr val="windowText" lastClr="000000"/>
              </a:solidFill>
              <a:effectLst/>
              <a:latin typeface="+mn-lt"/>
              <a:ea typeface="+mn-ea"/>
              <a:cs typeface="+mn-cs"/>
            </a:rPr>
            <a:t>27</a:t>
          </a:r>
          <a:r>
            <a:rPr lang="ja-JP" altLang="ja-JP" sz="1100">
              <a:solidFill>
                <a:sysClr val="windowText" lastClr="000000"/>
              </a:solidFill>
              <a:effectLst/>
              <a:latin typeface="+mn-lt"/>
              <a:ea typeface="+mn-ea"/>
              <a:cs typeface="+mn-cs"/>
            </a:rPr>
            <a:t>年度）に基づいた職員数の削減などにより，人件費の経常収支比率の減少を図っているが，依然として類似団体平均を上回っている。これは，市域が広大である，文化財・木造家屋が多いといった都市特性を有すること，これまで福祉，教育，消防等の分野において，京都市独自の重要政策の推進に取り組んできたことなどで，人口千人当たりの職員数が多いことによるものである。</a:t>
          </a:r>
        </a:p>
        <a:p>
          <a:r>
            <a:rPr lang="ja-JP" altLang="ja-JP" sz="1100">
              <a:solidFill>
                <a:sysClr val="windowText" lastClr="000000"/>
              </a:solidFill>
              <a:effectLst/>
              <a:latin typeface="+mn-lt"/>
              <a:ea typeface="+mn-ea"/>
              <a:cs typeface="+mn-cs"/>
            </a:rPr>
            <a:t>　今後も，効率的で効果的な人員配置による職員数の削減，時間外勤務の縮減，各種手当の見直し等を行い，更なる総人件費の削減に努めていく。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133350</xdr:rowOff>
    </xdr:from>
    <xdr:to>
      <xdr:col>7</xdr:col>
      <xdr:colOff>15875</xdr:colOff>
      <xdr:row>40</xdr:row>
      <xdr:rowOff>114300</xdr:rowOff>
    </xdr:to>
    <xdr:cxnSp macro="">
      <xdr:nvCxnSpPr>
        <xdr:cNvPr id="59" name="直線コネクタ 58"/>
        <xdr:cNvCxnSpPr/>
      </xdr:nvCxnSpPr>
      <xdr:spPr>
        <a:xfrm flipV="1">
          <a:off x="4826000" y="57912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86377</xdr:rowOff>
    </xdr:from>
    <xdr:ext cx="762000" cy="259045"/>
    <xdr:sp macro="" textlink="">
      <xdr:nvSpPr>
        <xdr:cNvPr id="60" name="人件費最小値テキスト"/>
        <xdr:cNvSpPr txBox="1"/>
      </xdr:nvSpPr>
      <xdr:spPr>
        <a:xfrm>
          <a:off x="49149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612775</xdr:colOff>
      <xdr:row>40</xdr:row>
      <xdr:rowOff>114300</xdr:rowOff>
    </xdr:from>
    <xdr:to>
      <xdr:col>7</xdr:col>
      <xdr:colOff>104775</xdr:colOff>
      <xdr:row>40</xdr:row>
      <xdr:rowOff>114300</xdr:rowOff>
    </xdr:to>
    <xdr:cxnSp macro="">
      <xdr:nvCxnSpPr>
        <xdr:cNvPr id="61" name="直線コネクタ 60"/>
        <xdr:cNvCxnSpPr/>
      </xdr:nvCxnSpPr>
      <xdr:spPr>
        <a:xfrm>
          <a:off x="47371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48277</xdr:rowOff>
    </xdr:from>
    <xdr:ext cx="762000" cy="259045"/>
    <xdr:sp macro="" textlink="">
      <xdr:nvSpPr>
        <xdr:cNvPr id="62"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133350</xdr:rowOff>
    </xdr:from>
    <xdr:to>
      <xdr:col>7</xdr:col>
      <xdr:colOff>104775</xdr:colOff>
      <xdr:row>33</xdr:row>
      <xdr:rowOff>133350</xdr:rowOff>
    </xdr:to>
    <xdr:cxnSp macro="">
      <xdr:nvCxnSpPr>
        <xdr:cNvPr id="63" name="直線コネクタ 62"/>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88900</xdr:rowOff>
    </xdr:from>
    <xdr:to>
      <xdr:col>7</xdr:col>
      <xdr:colOff>15875</xdr:colOff>
      <xdr:row>40</xdr:row>
      <xdr:rowOff>114300</xdr:rowOff>
    </xdr:to>
    <xdr:cxnSp macro="">
      <xdr:nvCxnSpPr>
        <xdr:cNvPr id="64" name="直線コネクタ 63"/>
        <xdr:cNvCxnSpPr/>
      </xdr:nvCxnSpPr>
      <xdr:spPr>
        <a:xfrm>
          <a:off x="3987800" y="6946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156227</xdr:rowOff>
    </xdr:from>
    <xdr:ext cx="762000" cy="259045"/>
    <xdr:sp macro="" textlink="">
      <xdr:nvSpPr>
        <xdr:cNvPr id="65"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66" name="フローチャート : 判断 65"/>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88900</xdr:rowOff>
    </xdr:from>
    <xdr:to>
      <xdr:col>5</xdr:col>
      <xdr:colOff>549275</xdr:colOff>
      <xdr:row>41</xdr:row>
      <xdr:rowOff>95250</xdr:rowOff>
    </xdr:to>
    <xdr:cxnSp macro="">
      <xdr:nvCxnSpPr>
        <xdr:cNvPr id="67" name="直線コネクタ 66"/>
        <xdr:cNvCxnSpPr/>
      </xdr:nvCxnSpPr>
      <xdr:spPr>
        <a:xfrm flipV="1">
          <a:off x="3098800" y="6946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127000</xdr:rowOff>
    </xdr:from>
    <xdr:to>
      <xdr:col>5</xdr:col>
      <xdr:colOff>600075</xdr:colOff>
      <xdr:row>37</xdr:row>
      <xdr:rowOff>57150</xdr:rowOff>
    </xdr:to>
    <xdr:sp macro="" textlink="">
      <xdr:nvSpPr>
        <xdr:cNvPr id="68" name="フローチャート : 判断 67"/>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67327</xdr:rowOff>
    </xdr:from>
    <xdr:ext cx="736600" cy="259045"/>
    <xdr:sp macro="" textlink="">
      <xdr:nvSpPr>
        <xdr:cNvPr id="69" name="テキスト ボックス 68"/>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95250</xdr:rowOff>
    </xdr:from>
    <xdr:to>
      <xdr:col>4</xdr:col>
      <xdr:colOff>346075</xdr:colOff>
      <xdr:row>41</xdr:row>
      <xdr:rowOff>107950</xdr:rowOff>
    </xdr:to>
    <xdr:cxnSp macro="">
      <xdr:nvCxnSpPr>
        <xdr:cNvPr id="70" name="直線コネクタ 69"/>
        <xdr:cNvCxnSpPr/>
      </xdr:nvCxnSpPr>
      <xdr:spPr>
        <a:xfrm flipV="1">
          <a:off x="2209800" y="712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120650</xdr:rowOff>
    </xdr:from>
    <xdr:to>
      <xdr:col>4</xdr:col>
      <xdr:colOff>396875</xdr:colOff>
      <xdr:row>38</xdr:row>
      <xdr:rowOff>50800</xdr:rowOff>
    </xdr:to>
    <xdr:sp macro="" textlink="">
      <xdr:nvSpPr>
        <xdr:cNvPr id="71" name="フローチャート : 判断 70"/>
        <xdr:cNvSpPr/>
      </xdr:nvSpPr>
      <xdr:spPr>
        <a:xfrm>
          <a:off x="3048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60977</xdr:rowOff>
    </xdr:from>
    <xdr:ext cx="762000" cy="259045"/>
    <xdr:sp macro="" textlink="">
      <xdr:nvSpPr>
        <xdr:cNvPr id="72" name="テキスト ボックス 71"/>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107950</xdr:rowOff>
    </xdr:from>
    <xdr:to>
      <xdr:col>3</xdr:col>
      <xdr:colOff>142875</xdr:colOff>
      <xdr:row>42</xdr:row>
      <xdr:rowOff>0</xdr:rowOff>
    </xdr:to>
    <xdr:cxnSp macro="">
      <xdr:nvCxnSpPr>
        <xdr:cNvPr id="73" name="直線コネクタ 72"/>
        <xdr:cNvCxnSpPr/>
      </xdr:nvCxnSpPr>
      <xdr:spPr>
        <a:xfrm flipV="1">
          <a:off x="1320800" y="7137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12700</xdr:rowOff>
    </xdr:from>
    <xdr:to>
      <xdr:col>3</xdr:col>
      <xdr:colOff>193675</xdr:colOff>
      <xdr:row>38</xdr:row>
      <xdr:rowOff>114300</xdr:rowOff>
    </xdr:to>
    <xdr:sp macro="" textlink="">
      <xdr:nvSpPr>
        <xdr:cNvPr id="74" name="フローチャート : 判断 73"/>
        <xdr:cNvSpPr/>
      </xdr:nvSpPr>
      <xdr:spPr>
        <a:xfrm>
          <a:off x="2159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124477</xdr:rowOff>
    </xdr:from>
    <xdr:ext cx="762000" cy="259045"/>
    <xdr:sp macro="" textlink="">
      <xdr:nvSpPr>
        <xdr:cNvPr id="75" name="テキスト ボックス 74"/>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6" name="フローチャート : 判断 75"/>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124477</xdr:rowOff>
    </xdr:from>
    <xdr:ext cx="762000" cy="259045"/>
    <xdr:sp macro="" textlink="">
      <xdr:nvSpPr>
        <xdr:cNvPr id="77" name="テキスト ボックス 76"/>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63500</xdr:rowOff>
    </xdr:from>
    <xdr:to>
      <xdr:col>7</xdr:col>
      <xdr:colOff>66675</xdr:colOff>
      <xdr:row>40</xdr:row>
      <xdr:rowOff>165100</xdr:rowOff>
    </xdr:to>
    <xdr:sp macro="" textlink="">
      <xdr:nvSpPr>
        <xdr:cNvPr id="83" name="円/楕円 82"/>
        <xdr:cNvSpPr/>
      </xdr:nvSpPr>
      <xdr:spPr>
        <a:xfrm>
          <a:off x="47752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143527</xdr:rowOff>
    </xdr:from>
    <xdr:ext cx="762000" cy="259045"/>
    <xdr:sp macro="" textlink="">
      <xdr:nvSpPr>
        <xdr:cNvPr id="84" name="人件費該当値テキスト"/>
        <xdr:cNvSpPr txBox="1"/>
      </xdr:nvSpPr>
      <xdr:spPr>
        <a:xfrm>
          <a:off x="4914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38100</xdr:rowOff>
    </xdr:from>
    <xdr:to>
      <xdr:col>5</xdr:col>
      <xdr:colOff>600075</xdr:colOff>
      <xdr:row>40</xdr:row>
      <xdr:rowOff>139700</xdr:rowOff>
    </xdr:to>
    <xdr:sp macro="" textlink="">
      <xdr:nvSpPr>
        <xdr:cNvPr id="85" name="円/楕円 84"/>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124477</xdr:rowOff>
    </xdr:from>
    <xdr:ext cx="736600" cy="259045"/>
    <xdr:sp macro="" textlink="">
      <xdr:nvSpPr>
        <xdr:cNvPr id="86" name="テキスト ボックス 85"/>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44450</xdr:rowOff>
    </xdr:from>
    <xdr:to>
      <xdr:col>4</xdr:col>
      <xdr:colOff>396875</xdr:colOff>
      <xdr:row>41</xdr:row>
      <xdr:rowOff>146050</xdr:rowOff>
    </xdr:to>
    <xdr:sp macro="" textlink="">
      <xdr:nvSpPr>
        <xdr:cNvPr id="87" name="円/楕円 86"/>
        <xdr:cNvSpPr/>
      </xdr:nvSpPr>
      <xdr:spPr>
        <a:xfrm>
          <a:off x="3048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130827</xdr:rowOff>
    </xdr:from>
    <xdr:ext cx="762000" cy="259045"/>
    <xdr:sp macro="" textlink="">
      <xdr:nvSpPr>
        <xdr:cNvPr id="88" name="テキスト ボックス 87"/>
        <xdr:cNvSpPr txBox="1"/>
      </xdr:nvSpPr>
      <xdr:spPr>
        <a:xfrm>
          <a:off x="27178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57150</xdr:rowOff>
    </xdr:from>
    <xdr:to>
      <xdr:col>3</xdr:col>
      <xdr:colOff>193675</xdr:colOff>
      <xdr:row>41</xdr:row>
      <xdr:rowOff>158750</xdr:rowOff>
    </xdr:to>
    <xdr:sp macro="" textlink="">
      <xdr:nvSpPr>
        <xdr:cNvPr id="89" name="円/楕円 88"/>
        <xdr:cNvSpPr/>
      </xdr:nvSpPr>
      <xdr:spPr>
        <a:xfrm>
          <a:off x="2159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143527</xdr:rowOff>
    </xdr:from>
    <xdr:ext cx="762000" cy="259045"/>
    <xdr:sp macro="" textlink="">
      <xdr:nvSpPr>
        <xdr:cNvPr id="90" name="テキスト ボックス 89"/>
        <xdr:cNvSpPr txBox="1"/>
      </xdr:nvSpPr>
      <xdr:spPr>
        <a:xfrm>
          <a:off x="1828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120650</xdr:rowOff>
    </xdr:from>
    <xdr:to>
      <xdr:col>1</xdr:col>
      <xdr:colOff>676275</xdr:colOff>
      <xdr:row>42</xdr:row>
      <xdr:rowOff>50800</xdr:rowOff>
    </xdr:to>
    <xdr:sp macro="" textlink="">
      <xdr:nvSpPr>
        <xdr:cNvPr id="91" name="円/楕円 90"/>
        <xdr:cNvSpPr/>
      </xdr:nvSpPr>
      <xdr:spPr>
        <a:xfrm>
          <a:off x="12700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35577</xdr:rowOff>
    </xdr:from>
    <xdr:ext cx="762000" cy="259045"/>
    <xdr:sp macro="" textlink="">
      <xdr:nvSpPr>
        <xdr:cNvPr id="92" name="テキスト ボックス 91"/>
        <xdr:cNvSpPr txBox="1"/>
      </xdr:nvSpPr>
      <xdr:spPr>
        <a:xfrm>
          <a:off x="9398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本市では，保育所数に占める民間設置箇所数の割合が高く，保育所運営費にかかる</a:t>
          </a:r>
          <a:r>
            <a:rPr lang="ja-JP" altLang="en-US" sz="1100">
              <a:solidFill>
                <a:sysClr val="windowText" lastClr="000000"/>
              </a:solidFill>
              <a:effectLst/>
              <a:latin typeface="+mn-lt"/>
              <a:ea typeface="+mn-ea"/>
              <a:cs typeface="+mn-cs"/>
            </a:rPr>
            <a:t>所要額を扶助費で計上していることから</a:t>
          </a:r>
          <a:r>
            <a:rPr lang="ja-JP" altLang="ja-JP" sz="1100">
              <a:solidFill>
                <a:sysClr val="windowText" lastClr="000000"/>
              </a:solidFill>
              <a:effectLst/>
              <a:latin typeface="+mn-lt"/>
              <a:ea typeface="+mn-ea"/>
              <a:cs typeface="+mn-cs"/>
            </a:rPr>
            <a:t>物件費が低いことや，</a:t>
          </a:r>
          <a:r>
            <a:rPr lang="ja-JP" altLang="en-US" sz="1100">
              <a:solidFill>
                <a:sysClr val="windowText" lastClr="000000"/>
              </a:solidFill>
              <a:effectLst/>
              <a:latin typeface="+mn-lt"/>
              <a:ea typeface="+mn-ea"/>
              <a:cs typeface="+mn-cs"/>
            </a:rPr>
            <a:t>これまでから</a:t>
          </a:r>
          <a:r>
            <a:rPr lang="ja-JP" altLang="ja-JP" sz="1100">
              <a:solidFill>
                <a:sysClr val="windowText" lastClr="000000"/>
              </a:solidFill>
              <a:effectLst/>
              <a:latin typeface="+mn-lt"/>
              <a:ea typeface="+mn-ea"/>
              <a:cs typeface="+mn-cs"/>
            </a:rPr>
            <a:t>保育所等の民営化</a:t>
          </a:r>
          <a:r>
            <a:rPr lang="ja-JP" altLang="en-US" sz="1100">
              <a:solidFill>
                <a:sysClr val="windowText" lastClr="000000"/>
              </a:solidFill>
              <a:effectLst/>
              <a:latin typeface="+mn-lt"/>
              <a:ea typeface="+mn-ea"/>
              <a:cs typeface="+mn-cs"/>
            </a:rPr>
            <a:t>推進</a:t>
          </a:r>
          <a:r>
            <a:rPr lang="ja-JP" altLang="ja-JP" sz="1100">
              <a:solidFill>
                <a:sysClr val="windowText" lastClr="000000"/>
              </a:solidFill>
              <a:effectLst/>
              <a:latin typeface="+mn-lt"/>
              <a:ea typeface="+mn-ea"/>
              <a:cs typeface="+mn-cs"/>
            </a:rPr>
            <a:t>，委託料の適正化等に取り組んできたことにより，類似団体平均を下回っている。</a:t>
          </a:r>
          <a:endParaRPr lang="en-US" altLang="ja-JP" sz="1100">
            <a:solidFill>
              <a:sysClr val="windowText" lastClr="000000"/>
            </a:solidFill>
            <a:effectLst/>
            <a:latin typeface="+mn-lt"/>
            <a:ea typeface="+mn-ea"/>
            <a:cs typeface="+mn-cs"/>
          </a:endParaRPr>
        </a:p>
        <a:p>
          <a:pPr rtl="0" eaLnBrk="1" fontAlgn="auto" latinLnBrk="0" hangingPunct="1"/>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26</a:t>
          </a:r>
          <a:r>
            <a:rPr lang="ja-JP" altLang="ja-JP" sz="1100">
              <a:solidFill>
                <a:sysClr val="windowText" lastClr="000000"/>
              </a:solidFill>
              <a:effectLst/>
              <a:latin typeface="+mn-lt"/>
              <a:ea typeface="+mn-ea"/>
              <a:cs typeface="+mn-cs"/>
            </a:rPr>
            <a:t>年度については，京都市産業技術研究所の独立行政法人化（直営から交付金による運営に変更）により減少した。</a:t>
          </a:r>
          <a:endParaRPr lang="en-US" altLang="ja-JP" sz="1100">
            <a:solidFill>
              <a:sysClr val="windowText" lastClr="000000"/>
            </a:solidFill>
            <a:effectLst/>
            <a:latin typeface="+mn-lt"/>
            <a:ea typeface="+mn-ea"/>
            <a:cs typeface="+mn-cs"/>
          </a:endParaRPr>
        </a:p>
        <a:p>
          <a:pPr rtl="0" eaLnBrk="1" fontAlgn="auto" latinLnBrk="0" hangingPunct="1"/>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今後も「はばたけ未来へ</a:t>
          </a:r>
          <a:r>
            <a:rPr lang="ja-JP" altLang="ja-JP" sz="1100" i="1">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　京プラン」後期実施計画（</a:t>
          </a:r>
          <a:r>
            <a:rPr lang="en-US" altLang="ja-JP" sz="1100">
              <a:solidFill>
                <a:sysClr val="windowText" lastClr="000000"/>
              </a:solidFill>
              <a:effectLst/>
              <a:latin typeface="+mn-lt"/>
              <a:ea typeface="+mn-ea"/>
              <a:cs typeface="+mn-cs"/>
            </a:rPr>
            <a:t>28</a:t>
          </a:r>
          <a:r>
            <a:rPr lang="ja-JP" altLang="ja-JP" sz="1100">
              <a:solidFill>
                <a:sysClr val="windowText" lastClr="000000"/>
              </a:solidFill>
              <a:effectLst/>
              <a:latin typeface="+mn-lt"/>
              <a:ea typeface="+mn-ea"/>
              <a:cs typeface="+mn-cs"/>
            </a:rPr>
            <a:t>年度～</a:t>
          </a:r>
          <a:r>
            <a:rPr lang="en-US" altLang="ja-JP" sz="1100">
              <a:solidFill>
                <a:sysClr val="windowText" lastClr="000000"/>
              </a:solidFill>
              <a:effectLst/>
              <a:latin typeface="+mn-lt"/>
              <a:ea typeface="+mn-ea"/>
              <a:cs typeface="+mn-cs"/>
            </a:rPr>
            <a:t>32</a:t>
          </a:r>
          <a:r>
            <a:rPr lang="ja-JP" altLang="ja-JP" sz="1100">
              <a:solidFill>
                <a:sysClr val="windowText" lastClr="000000"/>
              </a:solidFill>
              <a:effectLst/>
              <a:latin typeface="+mn-lt"/>
              <a:ea typeface="+mn-ea"/>
              <a:cs typeface="+mn-cs"/>
            </a:rPr>
            <a:t>年度）に掲げる改革を徹底することで，抑制に努めていく。</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120650</xdr:rowOff>
    </xdr:to>
    <xdr:cxnSp macro="">
      <xdr:nvCxnSpPr>
        <xdr:cNvPr id="120" name="直線コネクタ 119"/>
        <xdr:cNvCxnSpPr/>
      </xdr:nvCxnSpPr>
      <xdr:spPr>
        <a:xfrm flipV="1">
          <a:off x="16510000" y="21590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1"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2" name="直線コネクタ 121"/>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3"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4" name="直線コネクタ 123"/>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101600</xdr:rowOff>
    </xdr:from>
    <xdr:to>
      <xdr:col>24</xdr:col>
      <xdr:colOff>31750</xdr:colOff>
      <xdr:row>12</xdr:row>
      <xdr:rowOff>127000</xdr:rowOff>
    </xdr:to>
    <xdr:cxnSp macro="">
      <xdr:nvCxnSpPr>
        <xdr:cNvPr id="125" name="直線コネクタ 124"/>
        <xdr:cNvCxnSpPr/>
      </xdr:nvCxnSpPr>
      <xdr:spPr>
        <a:xfrm flipV="1">
          <a:off x="15671800" y="2159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67327</xdr:rowOff>
    </xdr:from>
    <xdr:ext cx="762000" cy="259045"/>
    <xdr:sp macro="" textlink="">
      <xdr:nvSpPr>
        <xdr:cNvPr id="126" name="物件費平均値テキスト"/>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27" name="フローチャート : 判断 126"/>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127000</xdr:rowOff>
    </xdr:from>
    <xdr:to>
      <xdr:col>22</xdr:col>
      <xdr:colOff>565150</xdr:colOff>
      <xdr:row>12</xdr:row>
      <xdr:rowOff>139700</xdr:rowOff>
    </xdr:to>
    <xdr:cxnSp macro="">
      <xdr:nvCxnSpPr>
        <xdr:cNvPr id="128" name="直線コネクタ 127"/>
        <xdr:cNvCxnSpPr/>
      </xdr:nvCxnSpPr>
      <xdr:spPr>
        <a:xfrm flipV="1">
          <a:off x="14782800" y="218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29" name="フローチャート : 判断 128"/>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0" name="テキスト ボックス 129"/>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139700</xdr:rowOff>
    </xdr:from>
    <xdr:to>
      <xdr:col>21</xdr:col>
      <xdr:colOff>361950</xdr:colOff>
      <xdr:row>12</xdr:row>
      <xdr:rowOff>152400</xdr:rowOff>
    </xdr:to>
    <xdr:cxnSp macro="">
      <xdr:nvCxnSpPr>
        <xdr:cNvPr id="131" name="直線コネクタ 130"/>
        <xdr:cNvCxnSpPr/>
      </xdr:nvCxnSpPr>
      <xdr:spPr>
        <a:xfrm flipV="1">
          <a:off x="13893800" y="219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152400</xdr:rowOff>
    </xdr:from>
    <xdr:to>
      <xdr:col>21</xdr:col>
      <xdr:colOff>412750</xdr:colOff>
      <xdr:row>15</xdr:row>
      <xdr:rowOff>82550</xdr:rowOff>
    </xdr:to>
    <xdr:sp macro="" textlink="">
      <xdr:nvSpPr>
        <xdr:cNvPr id="132" name="フローチャート : 判断 131"/>
        <xdr:cNvSpPr/>
      </xdr:nvSpPr>
      <xdr:spPr>
        <a:xfrm>
          <a:off x="14732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67327</xdr:rowOff>
    </xdr:from>
    <xdr:ext cx="762000" cy="259045"/>
    <xdr:sp macro="" textlink="">
      <xdr:nvSpPr>
        <xdr:cNvPr id="133" name="テキスト ボックス 132"/>
        <xdr:cNvSpPr txBox="1"/>
      </xdr:nvSpPr>
      <xdr:spPr>
        <a:xfrm>
          <a:off x="14401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139700</xdr:rowOff>
    </xdr:from>
    <xdr:to>
      <xdr:col>20</xdr:col>
      <xdr:colOff>158750</xdr:colOff>
      <xdr:row>12</xdr:row>
      <xdr:rowOff>152400</xdr:rowOff>
    </xdr:to>
    <xdr:cxnSp macro="">
      <xdr:nvCxnSpPr>
        <xdr:cNvPr id="134" name="直線コネクタ 133"/>
        <xdr:cNvCxnSpPr/>
      </xdr:nvCxnSpPr>
      <xdr:spPr>
        <a:xfrm>
          <a:off x="13004800" y="219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5" name="フローチャート : 判断 134"/>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36" name="テキスト ボックス 135"/>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7" name="フローチャート : 判断 136"/>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80027</xdr:rowOff>
    </xdr:from>
    <xdr:ext cx="762000" cy="259045"/>
    <xdr:sp macro="" textlink="">
      <xdr:nvSpPr>
        <xdr:cNvPr id="138" name="テキスト ボックス 137"/>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12</xdr:row>
      <xdr:rowOff>50800</xdr:rowOff>
    </xdr:from>
    <xdr:to>
      <xdr:col>24</xdr:col>
      <xdr:colOff>82550</xdr:colOff>
      <xdr:row>12</xdr:row>
      <xdr:rowOff>152400</xdr:rowOff>
    </xdr:to>
    <xdr:sp macro="" textlink="">
      <xdr:nvSpPr>
        <xdr:cNvPr id="144" name="円/楕円 143"/>
        <xdr:cNvSpPr/>
      </xdr:nvSpPr>
      <xdr:spPr>
        <a:xfrm>
          <a:off x="16459200" y="21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11</xdr:row>
      <xdr:rowOff>130827</xdr:rowOff>
    </xdr:from>
    <xdr:ext cx="762000" cy="259045"/>
    <xdr:sp macro="" textlink="">
      <xdr:nvSpPr>
        <xdr:cNvPr id="145" name="物件費該当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76200</xdr:rowOff>
    </xdr:from>
    <xdr:to>
      <xdr:col>22</xdr:col>
      <xdr:colOff>615950</xdr:colOff>
      <xdr:row>13</xdr:row>
      <xdr:rowOff>6350</xdr:rowOff>
    </xdr:to>
    <xdr:sp macro="" textlink="">
      <xdr:nvSpPr>
        <xdr:cNvPr id="146" name="円/楕円 145"/>
        <xdr:cNvSpPr/>
      </xdr:nvSpPr>
      <xdr:spPr>
        <a:xfrm>
          <a:off x="15621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16527</xdr:rowOff>
    </xdr:from>
    <xdr:ext cx="736600" cy="259045"/>
    <xdr:sp macro="" textlink="">
      <xdr:nvSpPr>
        <xdr:cNvPr id="147" name="テキスト ボックス 146"/>
        <xdr:cNvSpPr txBox="1"/>
      </xdr:nvSpPr>
      <xdr:spPr>
        <a:xfrm>
          <a:off x="15290800" y="190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88900</xdr:rowOff>
    </xdr:from>
    <xdr:to>
      <xdr:col>21</xdr:col>
      <xdr:colOff>412750</xdr:colOff>
      <xdr:row>13</xdr:row>
      <xdr:rowOff>19050</xdr:rowOff>
    </xdr:to>
    <xdr:sp macro="" textlink="">
      <xdr:nvSpPr>
        <xdr:cNvPr id="148" name="円/楕円 147"/>
        <xdr:cNvSpPr/>
      </xdr:nvSpPr>
      <xdr:spPr>
        <a:xfrm>
          <a:off x="14732000" y="21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29227</xdr:rowOff>
    </xdr:from>
    <xdr:ext cx="762000" cy="259045"/>
    <xdr:sp macro="" textlink="">
      <xdr:nvSpPr>
        <xdr:cNvPr id="149" name="テキスト ボックス 148"/>
        <xdr:cNvSpPr txBox="1"/>
      </xdr:nvSpPr>
      <xdr:spPr>
        <a:xfrm>
          <a:off x="144018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101600</xdr:rowOff>
    </xdr:from>
    <xdr:to>
      <xdr:col>20</xdr:col>
      <xdr:colOff>209550</xdr:colOff>
      <xdr:row>13</xdr:row>
      <xdr:rowOff>31750</xdr:rowOff>
    </xdr:to>
    <xdr:sp macro="" textlink="">
      <xdr:nvSpPr>
        <xdr:cNvPr id="150" name="円/楕円 149"/>
        <xdr:cNvSpPr/>
      </xdr:nvSpPr>
      <xdr:spPr>
        <a:xfrm>
          <a:off x="13843000" y="21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41927</xdr:rowOff>
    </xdr:from>
    <xdr:ext cx="762000" cy="259045"/>
    <xdr:sp macro="" textlink="">
      <xdr:nvSpPr>
        <xdr:cNvPr id="151" name="テキスト ボックス 150"/>
        <xdr:cNvSpPr txBox="1"/>
      </xdr:nvSpPr>
      <xdr:spPr>
        <a:xfrm>
          <a:off x="135128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88900</xdr:rowOff>
    </xdr:from>
    <xdr:to>
      <xdr:col>19</xdr:col>
      <xdr:colOff>6350</xdr:colOff>
      <xdr:row>13</xdr:row>
      <xdr:rowOff>19050</xdr:rowOff>
    </xdr:to>
    <xdr:sp macro="" textlink="">
      <xdr:nvSpPr>
        <xdr:cNvPr id="152" name="円/楕円 151"/>
        <xdr:cNvSpPr/>
      </xdr:nvSpPr>
      <xdr:spPr>
        <a:xfrm>
          <a:off x="12954000" y="21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29227</xdr:rowOff>
    </xdr:from>
    <xdr:ext cx="762000" cy="259045"/>
    <xdr:sp macro="" textlink="">
      <xdr:nvSpPr>
        <xdr:cNvPr id="153" name="テキスト ボックス 152"/>
        <xdr:cNvSpPr txBox="1"/>
      </xdr:nvSpPr>
      <xdr:spPr>
        <a:xfrm>
          <a:off x="126238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障害者福祉費にかかる扶助費が多いこと及び保育所数に占める民間設置箇所数の割合が高く保育所運営費にかかる扶助費が多いことなどから，類似団体平均を上回っている。</a:t>
          </a:r>
        </a:p>
        <a:p>
          <a:r>
            <a:rPr lang="ja-JP" altLang="ja-JP" sz="1100">
              <a:solidFill>
                <a:schemeClr val="dk1"/>
              </a:solidFill>
              <a:effectLst/>
              <a:latin typeface="+mn-lt"/>
              <a:ea typeface="+mn-ea"/>
              <a:cs typeface="+mn-cs"/>
            </a:rPr>
            <a:t>　主に国制度に基づく事業が多いため，見直しには限界があるが，今後も，運用面における課題がないか点検を行っていく。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3" name="直線コネクタ 182"/>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12700</xdr:rowOff>
    </xdr:from>
    <xdr:to>
      <xdr:col>7</xdr:col>
      <xdr:colOff>15875</xdr:colOff>
      <xdr:row>60</xdr:row>
      <xdr:rowOff>61685</xdr:rowOff>
    </xdr:to>
    <xdr:cxnSp macro="">
      <xdr:nvCxnSpPr>
        <xdr:cNvPr id="188" name="直線コネクタ 187"/>
        <xdr:cNvCxnSpPr/>
      </xdr:nvCxnSpPr>
      <xdr:spPr>
        <a:xfrm flipV="1">
          <a:off x="3987800" y="102997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141712</xdr:rowOff>
    </xdr:from>
    <xdr:ext cx="762000" cy="259045"/>
    <xdr:sp macro="" textlink="">
      <xdr:nvSpPr>
        <xdr:cNvPr id="189" name="扶助費平均値テキスト"/>
        <xdr:cNvSpPr txBox="1"/>
      </xdr:nvSpPr>
      <xdr:spPr>
        <a:xfrm>
          <a:off x="4914900" y="9914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190" name="フローチャート : 判断 189"/>
        <xdr:cNvSpPr/>
      </xdr:nvSpPr>
      <xdr:spPr>
        <a:xfrm>
          <a:off x="47752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167822</xdr:rowOff>
    </xdr:from>
    <xdr:to>
      <xdr:col>5</xdr:col>
      <xdr:colOff>549275</xdr:colOff>
      <xdr:row>60</xdr:row>
      <xdr:rowOff>61685</xdr:rowOff>
    </xdr:to>
    <xdr:cxnSp macro="">
      <xdr:nvCxnSpPr>
        <xdr:cNvPr id="191" name="直線コネクタ 190"/>
        <xdr:cNvCxnSpPr/>
      </xdr:nvCxnSpPr>
      <xdr:spPr>
        <a:xfrm>
          <a:off x="3098800" y="102833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27215</xdr:rowOff>
    </xdr:from>
    <xdr:to>
      <xdr:col>5</xdr:col>
      <xdr:colOff>600075</xdr:colOff>
      <xdr:row>58</xdr:row>
      <xdr:rowOff>128815</xdr:rowOff>
    </xdr:to>
    <xdr:sp macro="" textlink="">
      <xdr:nvSpPr>
        <xdr:cNvPr id="192" name="フローチャート : 判断 191"/>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138992</xdr:rowOff>
    </xdr:from>
    <xdr:ext cx="736600" cy="259045"/>
    <xdr:sp macro="" textlink="">
      <xdr:nvSpPr>
        <xdr:cNvPr id="193" name="テキスト ボックス 192"/>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4535</xdr:rowOff>
    </xdr:from>
    <xdr:to>
      <xdr:col>4</xdr:col>
      <xdr:colOff>346075</xdr:colOff>
      <xdr:row>59</xdr:row>
      <xdr:rowOff>167822</xdr:rowOff>
    </xdr:to>
    <xdr:cxnSp macro="">
      <xdr:nvCxnSpPr>
        <xdr:cNvPr id="194" name="直線コネクタ 193"/>
        <xdr:cNvCxnSpPr/>
      </xdr:nvCxnSpPr>
      <xdr:spPr>
        <a:xfrm>
          <a:off x="2209800" y="101200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166007</xdr:rowOff>
    </xdr:from>
    <xdr:to>
      <xdr:col>4</xdr:col>
      <xdr:colOff>396875</xdr:colOff>
      <xdr:row>58</xdr:row>
      <xdr:rowOff>96157</xdr:rowOff>
    </xdr:to>
    <xdr:sp macro="" textlink="">
      <xdr:nvSpPr>
        <xdr:cNvPr id="195" name="フローチャート : 判断 194"/>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106334</xdr:rowOff>
    </xdr:from>
    <xdr:ext cx="762000" cy="259045"/>
    <xdr:sp macro="" textlink="">
      <xdr:nvSpPr>
        <xdr:cNvPr id="196" name="テキスト ボックス 195"/>
        <xdr:cNvSpPr txBox="1"/>
      </xdr:nvSpPr>
      <xdr:spPr>
        <a:xfrm>
          <a:off x="2717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4535</xdr:rowOff>
    </xdr:from>
    <xdr:to>
      <xdr:col>3</xdr:col>
      <xdr:colOff>142875</xdr:colOff>
      <xdr:row>59</xdr:row>
      <xdr:rowOff>37193</xdr:rowOff>
    </xdr:to>
    <xdr:cxnSp macro="">
      <xdr:nvCxnSpPr>
        <xdr:cNvPr id="197" name="直線コネクタ 196"/>
        <xdr:cNvCxnSpPr/>
      </xdr:nvCxnSpPr>
      <xdr:spPr>
        <a:xfrm flipV="1">
          <a:off x="1320800" y="101200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198" name="フローチャート : 判断 197"/>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114499</xdr:rowOff>
    </xdr:from>
    <xdr:ext cx="762000" cy="259045"/>
    <xdr:sp macro="" textlink="">
      <xdr:nvSpPr>
        <xdr:cNvPr id="199" name="テキスト ボックス 198"/>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0" name="フローチャート : 判断 199"/>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114499</xdr:rowOff>
    </xdr:from>
    <xdr:ext cx="762000" cy="259045"/>
    <xdr:sp macro="" textlink="">
      <xdr:nvSpPr>
        <xdr:cNvPr id="201" name="テキスト ボックス 200"/>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133350</xdr:rowOff>
    </xdr:from>
    <xdr:to>
      <xdr:col>7</xdr:col>
      <xdr:colOff>66675</xdr:colOff>
      <xdr:row>60</xdr:row>
      <xdr:rowOff>63500</xdr:rowOff>
    </xdr:to>
    <xdr:sp macro="" textlink="">
      <xdr:nvSpPr>
        <xdr:cNvPr id="207" name="円/楕円 206"/>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105427</xdr:rowOff>
    </xdr:from>
    <xdr:ext cx="762000" cy="259045"/>
    <xdr:sp macro="" textlink="">
      <xdr:nvSpPr>
        <xdr:cNvPr id="208"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10885</xdr:rowOff>
    </xdr:from>
    <xdr:to>
      <xdr:col>5</xdr:col>
      <xdr:colOff>600075</xdr:colOff>
      <xdr:row>60</xdr:row>
      <xdr:rowOff>112485</xdr:rowOff>
    </xdr:to>
    <xdr:sp macro="" textlink="">
      <xdr:nvSpPr>
        <xdr:cNvPr id="209" name="円/楕円 208"/>
        <xdr:cNvSpPr/>
      </xdr:nvSpPr>
      <xdr:spPr>
        <a:xfrm>
          <a:off x="3937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97262</xdr:rowOff>
    </xdr:from>
    <xdr:ext cx="736600" cy="259045"/>
    <xdr:sp macro="" textlink="">
      <xdr:nvSpPr>
        <xdr:cNvPr id="210" name="テキスト ボックス 209"/>
        <xdr:cNvSpPr txBox="1"/>
      </xdr:nvSpPr>
      <xdr:spPr>
        <a:xfrm>
          <a:off x="3606800" y="1038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117022</xdr:rowOff>
    </xdr:from>
    <xdr:to>
      <xdr:col>4</xdr:col>
      <xdr:colOff>396875</xdr:colOff>
      <xdr:row>60</xdr:row>
      <xdr:rowOff>47172</xdr:rowOff>
    </xdr:to>
    <xdr:sp macro="" textlink="">
      <xdr:nvSpPr>
        <xdr:cNvPr id="211" name="円/楕円 210"/>
        <xdr:cNvSpPr/>
      </xdr:nvSpPr>
      <xdr:spPr>
        <a:xfrm>
          <a:off x="3048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31949</xdr:rowOff>
    </xdr:from>
    <xdr:ext cx="762000" cy="259045"/>
    <xdr:sp macro="" textlink="">
      <xdr:nvSpPr>
        <xdr:cNvPr id="212" name="テキスト ボックス 211"/>
        <xdr:cNvSpPr txBox="1"/>
      </xdr:nvSpPr>
      <xdr:spPr>
        <a:xfrm>
          <a:off x="2717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125185</xdr:rowOff>
    </xdr:from>
    <xdr:to>
      <xdr:col>3</xdr:col>
      <xdr:colOff>193675</xdr:colOff>
      <xdr:row>59</xdr:row>
      <xdr:rowOff>55335</xdr:rowOff>
    </xdr:to>
    <xdr:sp macro="" textlink="">
      <xdr:nvSpPr>
        <xdr:cNvPr id="213" name="円/楕円 212"/>
        <xdr:cNvSpPr/>
      </xdr:nvSpPr>
      <xdr:spPr>
        <a:xfrm>
          <a:off x="2159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40112</xdr:rowOff>
    </xdr:from>
    <xdr:ext cx="762000" cy="259045"/>
    <xdr:sp macro="" textlink="">
      <xdr:nvSpPr>
        <xdr:cNvPr id="214" name="テキスト ボックス 213"/>
        <xdr:cNvSpPr txBox="1"/>
      </xdr:nvSpPr>
      <xdr:spPr>
        <a:xfrm>
          <a:off x="1828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157843</xdr:rowOff>
    </xdr:from>
    <xdr:to>
      <xdr:col>1</xdr:col>
      <xdr:colOff>676275</xdr:colOff>
      <xdr:row>59</xdr:row>
      <xdr:rowOff>87993</xdr:rowOff>
    </xdr:to>
    <xdr:sp macro="" textlink="">
      <xdr:nvSpPr>
        <xdr:cNvPr id="215" name="円/楕円 214"/>
        <xdr:cNvSpPr/>
      </xdr:nvSpPr>
      <xdr:spPr>
        <a:xfrm>
          <a:off x="1270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72770</xdr:rowOff>
    </xdr:from>
    <xdr:ext cx="762000" cy="259045"/>
    <xdr:sp macro="" textlink="">
      <xdr:nvSpPr>
        <xdr:cNvPr id="216" name="テキスト ボックス 215"/>
        <xdr:cNvSpPr txBox="1"/>
      </xdr:nvSpPr>
      <xdr:spPr>
        <a:xfrm>
          <a:off x="939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本市では，高齢化率が</a:t>
          </a:r>
          <a:r>
            <a:rPr lang="en-US" altLang="ja-JP" sz="1100">
              <a:solidFill>
                <a:sysClr val="windowText" lastClr="000000"/>
              </a:solidFill>
              <a:effectLst/>
              <a:latin typeface="+mn-lt"/>
              <a:ea typeface="+mn-ea"/>
              <a:cs typeface="+mn-cs"/>
            </a:rPr>
            <a:t>23.0</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22</a:t>
          </a:r>
          <a:r>
            <a:rPr lang="ja-JP" altLang="ja-JP" sz="1100">
              <a:solidFill>
                <a:sysClr val="windowText" lastClr="000000"/>
              </a:solidFill>
              <a:effectLst/>
              <a:latin typeface="+mn-lt"/>
              <a:ea typeface="+mn-ea"/>
              <a:cs typeface="+mn-cs"/>
            </a:rPr>
            <a:t>年度国勢調査時点）と他都市に比べ高いことから，後期高齢者医療特別会計や介護保険事業特別会計への繰出金が多くなっており，類似団体平均値を上回る状況にある。</a:t>
          </a:r>
          <a:endParaRPr lang="en-US" altLang="ja-JP" sz="1100">
            <a:solidFill>
              <a:sysClr val="windowText" lastClr="000000"/>
            </a:solidFill>
            <a:effectLst/>
            <a:latin typeface="+mn-lt"/>
            <a:ea typeface="+mn-ea"/>
            <a:cs typeface="+mn-cs"/>
          </a:endParaRPr>
        </a:p>
        <a:p>
          <a:pPr rtl="0" eaLnBrk="1" fontAlgn="auto" latinLnBrk="0" hangingPunct="1"/>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なお，高齢化率は増加傾向にあり，平成</a:t>
          </a:r>
          <a:r>
            <a:rPr lang="en-US" altLang="ja-JP" sz="1100">
              <a:solidFill>
                <a:sysClr val="windowText" lastClr="000000"/>
              </a:solidFill>
              <a:effectLst/>
              <a:latin typeface="+mn-lt"/>
              <a:ea typeface="+mn-ea"/>
              <a:cs typeface="+mn-cs"/>
            </a:rPr>
            <a:t>26</a:t>
          </a:r>
          <a:r>
            <a:rPr lang="ja-JP" altLang="ja-JP" sz="1100">
              <a:solidFill>
                <a:sysClr val="windowText" lastClr="000000"/>
              </a:solidFill>
              <a:effectLst/>
              <a:latin typeface="+mn-lt"/>
              <a:ea typeface="+mn-ea"/>
              <a:cs typeface="+mn-cs"/>
            </a:rPr>
            <a:t>年</a:t>
          </a:r>
          <a:r>
            <a:rPr lang="en-US" altLang="ja-JP" sz="1100">
              <a:solidFill>
                <a:sysClr val="windowText" lastClr="000000"/>
              </a:solidFill>
              <a:effectLst/>
              <a:latin typeface="+mn-lt"/>
              <a:ea typeface="+mn-ea"/>
              <a:cs typeface="+mn-cs"/>
            </a:rPr>
            <a:t>10</a:t>
          </a:r>
          <a:r>
            <a:rPr lang="ja-JP" altLang="ja-JP" sz="1100">
              <a:solidFill>
                <a:sysClr val="windowText" lastClr="000000"/>
              </a:solidFill>
              <a:effectLst/>
              <a:latin typeface="+mn-lt"/>
              <a:ea typeface="+mn-ea"/>
              <a:cs typeface="+mn-cs"/>
            </a:rPr>
            <a:t>月時点の推計人口に基づく高齢化率は</a:t>
          </a:r>
          <a:r>
            <a:rPr lang="en-US" altLang="ja-JP" sz="1100">
              <a:solidFill>
                <a:sysClr val="windowText" lastClr="000000"/>
              </a:solidFill>
              <a:effectLst/>
              <a:latin typeface="+mn-lt"/>
              <a:ea typeface="+mn-ea"/>
              <a:cs typeface="+mn-cs"/>
            </a:rPr>
            <a:t>26.0</a:t>
          </a:r>
          <a:r>
            <a:rPr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62</xdr:row>
      <xdr:rowOff>50800</xdr:rowOff>
    </xdr:to>
    <xdr:cxnSp macro="">
      <xdr:nvCxnSpPr>
        <xdr:cNvPr id="244" name="直線コネクタ 243"/>
        <xdr:cNvCxnSpPr/>
      </xdr:nvCxnSpPr>
      <xdr:spPr>
        <a:xfrm flipV="1">
          <a:off x="16510000" y="9251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47"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48" name="直線コネクタ 247"/>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146050</xdr:rowOff>
    </xdr:from>
    <xdr:to>
      <xdr:col>24</xdr:col>
      <xdr:colOff>31750</xdr:colOff>
      <xdr:row>57</xdr:row>
      <xdr:rowOff>12700</xdr:rowOff>
    </xdr:to>
    <xdr:cxnSp macro="">
      <xdr:nvCxnSpPr>
        <xdr:cNvPr id="249" name="直線コネクタ 248"/>
        <xdr:cNvCxnSpPr/>
      </xdr:nvCxnSpPr>
      <xdr:spPr>
        <a:xfrm>
          <a:off x="15671800" y="9747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54627</xdr:rowOff>
    </xdr:from>
    <xdr:ext cx="762000" cy="259045"/>
    <xdr:sp macro="" textlink="">
      <xdr:nvSpPr>
        <xdr:cNvPr id="250"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1" name="フローチャート : 判断 250"/>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146050</xdr:rowOff>
    </xdr:to>
    <xdr:cxnSp macro="">
      <xdr:nvCxnSpPr>
        <xdr:cNvPr id="252" name="直線コネクタ 251"/>
        <xdr:cNvCxnSpPr/>
      </xdr:nvCxnSpPr>
      <xdr:spPr>
        <a:xfrm>
          <a:off x="14782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3" name="フローチャート :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4" name="テキスト ボックス 253"/>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127000</xdr:rowOff>
    </xdr:from>
    <xdr:to>
      <xdr:col>21</xdr:col>
      <xdr:colOff>361950</xdr:colOff>
      <xdr:row>56</xdr:row>
      <xdr:rowOff>88900</xdr:rowOff>
    </xdr:to>
    <xdr:cxnSp macro="">
      <xdr:nvCxnSpPr>
        <xdr:cNvPr id="255" name="直線コネクタ 254"/>
        <xdr:cNvCxnSpPr/>
      </xdr:nvCxnSpPr>
      <xdr:spPr>
        <a:xfrm>
          <a:off x="13893800" y="9556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38100</xdr:rowOff>
    </xdr:from>
    <xdr:to>
      <xdr:col>21</xdr:col>
      <xdr:colOff>412750</xdr:colOff>
      <xdr:row>55</xdr:row>
      <xdr:rowOff>139700</xdr:rowOff>
    </xdr:to>
    <xdr:sp macro="" textlink="">
      <xdr:nvSpPr>
        <xdr:cNvPr id="256" name="フローチャート : 判断 255"/>
        <xdr:cNvSpPr/>
      </xdr:nvSpPr>
      <xdr:spPr>
        <a:xfrm>
          <a:off x="14732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149877</xdr:rowOff>
    </xdr:from>
    <xdr:ext cx="762000" cy="259045"/>
    <xdr:sp macro="" textlink="">
      <xdr:nvSpPr>
        <xdr:cNvPr id="257" name="テキスト ボックス 256"/>
        <xdr:cNvSpPr txBox="1"/>
      </xdr:nvSpPr>
      <xdr:spPr>
        <a:xfrm>
          <a:off x="14401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55</xdr:row>
      <xdr:rowOff>127000</xdr:rowOff>
    </xdr:to>
    <xdr:cxnSp macro="">
      <xdr:nvCxnSpPr>
        <xdr:cNvPr id="258" name="直線コネクタ 257"/>
        <xdr:cNvCxnSpPr/>
      </xdr:nvCxnSpPr>
      <xdr:spPr>
        <a:xfrm>
          <a:off x="13004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133350</xdr:rowOff>
    </xdr:from>
    <xdr:to>
      <xdr:col>20</xdr:col>
      <xdr:colOff>209550</xdr:colOff>
      <xdr:row>55</xdr:row>
      <xdr:rowOff>63500</xdr:rowOff>
    </xdr:to>
    <xdr:sp macro="" textlink="">
      <xdr:nvSpPr>
        <xdr:cNvPr id="259" name="フローチャート : 判断 258"/>
        <xdr:cNvSpPr/>
      </xdr:nvSpPr>
      <xdr:spPr>
        <a:xfrm>
          <a:off x="13843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73677</xdr:rowOff>
    </xdr:from>
    <xdr:ext cx="762000" cy="259045"/>
    <xdr:sp macro="" textlink="">
      <xdr:nvSpPr>
        <xdr:cNvPr id="260" name="テキスト ボックス 259"/>
        <xdr:cNvSpPr txBox="1"/>
      </xdr:nvSpPr>
      <xdr:spPr>
        <a:xfrm>
          <a:off x="13512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95250</xdr:rowOff>
    </xdr:from>
    <xdr:to>
      <xdr:col>19</xdr:col>
      <xdr:colOff>6350</xdr:colOff>
      <xdr:row>55</xdr:row>
      <xdr:rowOff>25400</xdr:rowOff>
    </xdr:to>
    <xdr:sp macro="" textlink="">
      <xdr:nvSpPr>
        <xdr:cNvPr id="261" name="フローチャート : 判断 260"/>
        <xdr:cNvSpPr/>
      </xdr:nvSpPr>
      <xdr:spPr>
        <a:xfrm>
          <a:off x="12954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35577</xdr:rowOff>
    </xdr:from>
    <xdr:ext cx="762000" cy="259045"/>
    <xdr:sp macro="" textlink="">
      <xdr:nvSpPr>
        <xdr:cNvPr id="262" name="テキスト ボックス 261"/>
        <xdr:cNvSpPr txBox="1"/>
      </xdr:nvSpPr>
      <xdr:spPr>
        <a:xfrm>
          <a:off x="12623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133350</xdr:rowOff>
    </xdr:from>
    <xdr:to>
      <xdr:col>24</xdr:col>
      <xdr:colOff>82550</xdr:colOff>
      <xdr:row>57</xdr:row>
      <xdr:rowOff>63500</xdr:rowOff>
    </xdr:to>
    <xdr:sp macro="" textlink="">
      <xdr:nvSpPr>
        <xdr:cNvPr id="268" name="円/楕円 267"/>
        <xdr:cNvSpPr/>
      </xdr:nvSpPr>
      <xdr:spPr>
        <a:xfrm>
          <a:off x="16459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105427</xdr:rowOff>
    </xdr:from>
    <xdr:ext cx="762000" cy="259045"/>
    <xdr:sp macro="" textlink="">
      <xdr:nvSpPr>
        <xdr:cNvPr id="269" name="その他該当値テキスト"/>
        <xdr:cNvSpPr txBox="1"/>
      </xdr:nvSpPr>
      <xdr:spPr>
        <a:xfrm>
          <a:off x="16598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95250</xdr:rowOff>
    </xdr:from>
    <xdr:to>
      <xdr:col>22</xdr:col>
      <xdr:colOff>615950</xdr:colOff>
      <xdr:row>57</xdr:row>
      <xdr:rowOff>25400</xdr:rowOff>
    </xdr:to>
    <xdr:sp macro="" textlink="">
      <xdr:nvSpPr>
        <xdr:cNvPr id="270" name="円/楕円 269"/>
        <xdr:cNvSpPr/>
      </xdr:nvSpPr>
      <xdr:spPr>
        <a:xfrm>
          <a:off x="15621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10177</xdr:rowOff>
    </xdr:from>
    <xdr:ext cx="736600" cy="259045"/>
    <xdr:sp macro="" textlink="">
      <xdr:nvSpPr>
        <xdr:cNvPr id="271" name="テキスト ボックス 270"/>
        <xdr:cNvSpPr txBox="1"/>
      </xdr:nvSpPr>
      <xdr:spPr>
        <a:xfrm>
          <a:off x="15290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2" name="円/楕円 271"/>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73" name="テキスト ボックス 272"/>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76200</xdr:rowOff>
    </xdr:from>
    <xdr:to>
      <xdr:col>20</xdr:col>
      <xdr:colOff>209550</xdr:colOff>
      <xdr:row>56</xdr:row>
      <xdr:rowOff>6350</xdr:rowOff>
    </xdr:to>
    <xdr:sp macro="" textlink="">
      <xdr:nvSpPr>
        <xdr:cNvPr id="274" name="円/楕円 273"/>
        <xdr:cNvSpPr/>
      </xdr:nvSpPr>
      <xdr:spPr>
        <a:xfrm>
          <a:off x="13843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162577</xdr:rowOff>
    </xdr:from>
    <xdr:ext cx="762000" cy="259045"/>
    <xdr:sp macro="" textlink="">
      <xdr:nvSpPr>
        <xdr:cNvPr id="275" name="テキスト ボックス 274"/>
        <xdr:cNvSpPr txBox="1"/>
      </xdr:nvSpPr>
      <xdr:spPr>
        <a:xfrm>
          <a:off x="13512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76" name="円/楕円 275"/>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143527</xdr:rowOff>
    </xdr:from>
    <xdr:ext cx="762000" cy="259045"/>
    <xdr:sp macro="" textlink="">
      <xdr:nvSpPr>
        <xdr:cNvPr id="277" name="テキスト ボックス 276"/>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ysClr val="windowText" lastClr="000000"/>
              </a:solidFill>
              <a:effectLst/>
              <a:latin typeface="+mn-lt"/>
              <a:ea typeface="+mn-ea"/>
              <a:cs typeface="+mn-cs"/>
            </a:rPr>
            <a:t>　</a:t>
          </a:r>
          <a:r>
            <a:rPr lang="ja-JP" altLang="ja-JP" sz="1050">
              <a:solidFill>
                <a:sysClr val="windowText" lastClr="000000"/>
              </a:solidFill>
              <a:effectLst/>
              <a:latin typeface="+mn-lt"/>
              <a:ea typeface="+mn-ea"/>
              <a:cs typeface="+mn-cs"/>
            </a:rPr>
            <a:t>本市では，平成</a:t>
          </a:r>
          <a:r>
            <a:rPr lang="en-US" altLang="ja-JP" sz="1050">
              <a:solidFill>
                <a:sysClr val="windowText" lastClr="000000"/>
              </a:solidFill>
              <a:effectLst/>
              <a:latin typeface="+mn-lt"/>
              <a:ea typeface="+mn-ea"/>
              <a:cs typeface="+mn-cs"/>
            </a:rPr>
            <a:t>21</a:t>
          </a:r>
          <a:r>
            <a:rPr lang="ja-JP" altLang="ja-JP" sz="1050">
              <a:solidFill>
                <a:sysClr val="windowText" lastClr="000000"/>
              </a:solidFill>
              <a:effectLst/>
              <a:latin typeface="+mn-lt"/>
              <a:ea typeface="+mn-ea"/>
              <a:cs typeface="+mn-cs"/>
            </a:rPr>
            <a:t>年度決算から「京都市補助金等の交付等に関する条例」に基づき，交付状況を公開するなど市民目線に立った適正化の取組を進め</a:t>
          </a:r>
          <a:r>
            <a:rPr lang="ja-JP" altLang="en-US" sz="1050">
              <a:solidFill>
                <a:sysClr val="windowText" lastClr="000000"/>
              </a:solidFill>
              <a:effectLst/>
              <a:latin typeface="+mn-lt"/>
              <a:ea typeface="+mn-ea"/>
              <a:cs typeface="+mn-cs"/>
            </a:rPr>
            <a:t>て</a:t>
          </a:r>
          <a:r>
            <a:rPr lang="ja-JP" altLang="ja-JP" sz="1050">
              <a:solidFill>
                <a:sysClr val="windowText" lastClr="000000"/>
              </a:solidFill>
              <a:effectLst/>
              <a:latin typeface="+mn-lt"/>
              <a:ea typeface="+mn-ea"/>
              <a:cs typeface="+mn-cs"/>
            </a:rPr>
            <a:t>いることに加え，事務事業評価を活用した見直しや外郭団体のあり方を検討する中で，補助費等は減少傾向にある。</a:t>
          </a:r>
          <a:endParaRPr lang="en-US" altLang="ja-JP" sz="1050">
            <a:solidFill>
              <a:sysClr val="windowText" lastClr="000000"/>
            </a:solidFill>
            <a:effectLst/>
            <a:latin typeface="+mn-lt"/>
            <a:ea typeface="+mn-ea"/>
            <a:cs typeface="+mn-cs"/>
          </a:endParaRPr>
        </a:p>
        <a:p>
          <a:pPr rtl="0" eaLnBrk="1" fontAlgn="auto" latinLnBrk="0" hangingPunct="1"/>
          <a:r>
            <a:rPr lang="ja-JP" altLang="en-US" sz="1050">
              <a:solidFill>
                <a:sysClr val="windowText" lastClr="000000"/>
              </a:solidFill>
              <a:effectLst/>
              <a:latin typeface="+mn-lt"/>
              <a:ea typeface="+mn-ea"/>
              <a:cs typeface="+mn-cs"/>
            </a:rPr>
            <a:t>　</a:t>
          </a:r>
          <a:r>
            <a:rPr lang="ja-JP" altLang="ja-JP" sz="1050">
              <a:solidFill>
                <a:sysClr val="windowText" lastClr="000000"/>
              </a:solidFill>
              <a:effectLst/>
              <a:latin typeface="+mn-lt"/>
              <a:ea typeface="+mn-ea"/>
              <a:cs typeface="+mn-cs"/>
            </a:rPr>
            <a:t>平成</a:t>
          </a:r>
          <a:r>
            <a:rPr lang="en-US" altLang="ja-JP" sz="1050">
              <a:solidFill>
                <a:sysClr val="windowText" lastClr="000000"/>
              </a:solidFill>
              <a:effectLst/>
              <a:latin typeface="+mn-lt"/>
              <a:ea typeface="+mn-ea"/>
              <a:cs typeface="+mn-cs"/>
            </a:rPr>
            <a:t>26</a:t>
          </a:r>
          <a:r>
            <a:rPr lang="ja-JP" altLang="ja-JP" sz="1050">
              <a:solidFill>
                <a:sysClr val="windowText" lastClr="000000"/>
              </a:solidFill>
              <a:effectLst/>
              <a:latin typeface="+mn-lt"/>
              <a:ea typeface="+mn-ea"/>
              <a:cs typeface="+mn-cs"/>
            </a:rPr>
            <a:t>年度は，京都市産業技術研究所（地場産業，伝統産業振興のための技術支援機関）の地方独立行政法人化（直営から交付金による運営に変更）により増加した。</a:t>
          </a:r>
          <a:endParaRPr lang="en-US" altLang="ja-JP" sz="1050">
            <a:solidFill>
              <a:sysClr val="windowText" lastClr="000000"/>
            </a:solidFill>
            <a:effectLst/>
            <a:latin typeface="+mn-lt"/>
            <a:ea typeface="+mn-ea"/>
            <a:cs typeface="+mn-cs"/>
          </a:endParaRPr>
        </a:p>
        <a:p>
          <a:pPr rtl="0" eaLnBrk="1" fontAlgn="auto" latinLnBrk="0" hangingPunct="1"/>
          <a:r>
            <a:rPr lang="ja-JP" altLang="en-US" sz="1050">
              <a:solidFill>
                <a:sysClr val="windowText" lastClr="000000"/>
              </a:solidFill>
              <a:effectLst/>
              <a:latin typeface="+mn-lt"/>
              <a:ea typeface="+mn-ea"/>
              <a:cs typeface="+mn-cs"/>
            </a:rPr>
            <a:t>　</a:t>
          </a:r>
          <a:r>
            <a:rPr lang="ja-JP" altLang="ja-JP" sz="1050">
              <a:solidFill>
                <a:sysClr val="windowText" lastClr="000000"/>
              </a:solidFill>
              <a:effectLst/>
              <a:latin typeface="+mn-lt"/>
              <a:ea typeface="+mn-ea"/>
              <a:cs typeface="+mn-cs"/>
            </a:rPr>
            <a:t>今後も「はばたけ未来へ</a:t>
          </a:r>
          <a:r>
            <a:rPr lang="ja-JP" altLang="ja-JP" sz="1050" i="1">
              <a:solidFill>
                <a:sysClr val="windowText" lastClr="000000"/>
              </a:solidFill>
              <a:effectLst/>
              <a:latin typeface="+mn-lt"/>
              <a:ea typeface="+mn-ea"/>
              <a:cs typeface="+mn-cs"/>
            </a:rPr>
            <a:t>！</a:t>
          </a:r>
          <a:r>
            <a:rPr lang="ja-JP" altLang="ja-JP" sz="1050">
              <a:solidFill>
                <a:sysClr val="windowText" lastClr="000000"/>
              </a:solidFill>
              <a:effectLst/>
              <a:latin typeface="+mn-lt"/>
              <a:ea typeface="+mn-ea"/>
              <a:cs typeface="+mn-cs"/>
            </a:rPr>
            <a:t>　京プラン」後期実施計画（</a:t>
          </a:r>
          <a:r>
            <a:rPr lang="en-US" altLang="ja-JP" sz="1050">
              <a:solidFill>
                <a:sysClr val="windowText" lastClr="000000"/>
              </a:solidFill>
              <a:effectLst/>
              <a:latin typeface="+mn-lt"/>
              <a:ea typeface="+mn-ea"/>
              <a:cs typeface="+mn-cs"/>
            </a:rPr>
            <a:t>28</a:t>
          </a:r>
          <a:r>
            <a:rPr lang="ja-JP" altLang="ja-JP" sz="1050">
              <a:solidFill>
                <a:sysClr val="windowText" lastClr="000000"/>
              </a:solidFill>
              <a:effectLst/>
              <a:latin typeface="+mn-lt"/>
              <a:ea typeface="+mn-ea"/>
              <a:cs typeface="+mn-cs"/>
            </a:rPr>
            <a:t>年度～</a:t>
          </a:r>
          <a:r>
            <a:rPr lang="en-US" altLang="ja-JP" sz="1050">
              <a:solidFill>
                <a:sysClr val="windowText" lastClr="000000"/>
              </a:solidFill>
              <a:effectLst/>
              <a:latin typeface="+mn-lt"/>
              <a:ea typeface="+mn-ea"/>
              <a:cs typeface="+mn-cs"/>
            </a:rPr>
            <a:t>32</a:t>
          </a:r>
          <a:r>
            <a:rPr lang="ja-JP" altLang="ja-JP" sz="1050">
              <a:solidFill>
                <a:sysClr val="windowText" lastClr="000000"/>
              </a:solidFill>
              <a:effectLst/>
              <a:latin typeface="+mn-lt"/>
              <a:ea typeface="+mn-ea"/>
              <a:cs typeface="+mn-cs"/>
            </a:rPr>
            <a:t>年度）に掲げる本市外郭団体の改革等を行うなど</a:t>
          </a:r>
          <a:r>
            <a:rPr lang="ja-JP" altLang="en-US" sz="1050">
              <a:solidFill>
                <a:sysClr val="windowText" lastClr="000000"/>
              </a:solidFill>
              <a:effectLst/>
              <a:latin typeface="+mn-lt"/>
              <a:ea typeface="+mn-ea"/>
              <a:cs typeface="+mn-cs"/>
            </a:rPr>
            <a:t>，</a:t>
          </a:r>
          <a:r>
            <a:rPr lang="ja-JP" altLang="ja-JP" sz="1050">
              <a:solidFill>
                <a:sysClr val="windowText" lastClr="000000"/>
              </a:solidFill>
              <a:effectLst/>
              <a:latin typeface="+mn-lt"/>
              <a:ea typeface="+mn-ea"/>
              <a:cs typeface="+mn-cs"/>
            </a:rPr>
            <a:t>補助金等の見直しに引き続き取り組んでいく。</a:t>
          </a:r>
          <a:endParaRPr lang="ja-JP" altLang="ja-JP" sz="105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107950</xdr:rowOff>
    </xdr:from>
    <xdr:to>
      <xdr:col>24</xdr:col>
      <xdr:colOff>31750</xdr:colOff>
      <xdr:row>41</xdr:row>
      <xdr:rowOff>88900</xdr:rowOff>
    </xdr:to>
    <xdr:cxnSp macro="">
      <xdr:nvCxnSpPr>
        <xdr:cNvPr id="305" name="直線コネクタ 304"/>
        <xdr:cNvCxnSpPr/>
      </xdr:nvCxnSpPr>
      <xdr:spPr>
        <a:xfrm flipV="1">
          <a:off x="16510000" y="5594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6"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07" name="直線コネクタ 306"/>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22877</xdr:rowOff>
    </xdr:from>
    <xdr:ext cx="762000" cy="259045"/>
    <xdr:sp macro="" textlink="">
      <xdr:nvSpPr>
        <xdr:cNvPr id="308" name="補助費等最大値テキスト"/>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32</xdr:row>
      <xdr:rowOff>107950</xdr:rowOff>
    </xdr:from>
    <xdr:to>
      <xdr:col>24</xdr:col>
      <xdr:colOff>120650</xdr:colOff>
      <xdr:row>32</xdr:row>
      <xdr:rowOff>107950</xdr:rowOff>
    </xdr:to>
    <xdr:cxnSp macro="">
      <xdr:nvCxnSpPr>
        <xdr:cNvPr id="309" name="直線コネクタ 308"/>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88900</xdr:rowOff>
    </xdr:from>
    <xdr:to>
      <xdr:col>24</xdr:col>
      <xdr:colOff>31750</xdr:colOff>
      <xdr:row>38</xdr:row>
      <xdr:rowOff>50800</xdr:rowOff>
    </xdr:to>
    <xdr:cxnSp macro="">
      <xdr:nvCxnSpPr>
        <xdr:cNvPr id="310" name="直線コネクタ 309"/>
        <xdr:cNvCxnSpPr/>
      </xdr:nvCxnSpPr>
      <xdr:spPr>
        <a:xfrm>
          <a:off x="15671800" y="64325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16527</xdr:rowOff>
    </xdr:from>
    <xdr:ext cx="762000" cy="259045"/>
    <xdr:sp macro="" textlink="">
      <xdr:nvSpPr>
        <xdr:cNvPr id="311" name="補助費等平均値テキスト"/>
        <xdr:cNvSpPr txBox="1"/>
      </xdr:nvSpPr>
      <xdr:spPr>
        <a:xfrm>
          <a:off x="16598900" y="618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2" name="フローチャート : 判断 311"/>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88900</xdr:rowOff>
    </xdr:from>
    <xdr:to>
      <xdr:col>22</xdr:col>
      <xdr:colOff>565150</xdr:colOff>
      <xdr:row>37</xdr:row>
      <xdr:rowOff>146050</xdr:rowOff>
    </xdr:to>
    <xdr:cxnSp macro="">
      <xdr:nvCxnSpPr>
        <xdr:cNvPr id="313" name="直線コネクタ 312"/>
        <xdr:cNvCxnSpPr/>
      </xdr:nvCxnSpPr>
      <xdr:spPr>
        <a:xfrm flipV="1">
          <a:off x="14782800" y="6432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0</xdr:rowOff>
    </xdr:from>
    <xdr:to>
      <xdr:col>22</xdr:col>
      <xdr:colOff>615950</xdr:colOff>
      <xdr:row>37</xdr:row>
      <xdr:rowOff>101600</xdr:rowOff>
    </xdr:to>
    <xdr:sp macro="" textlink="">
      <xdr:nvSpPr>
        <xdr:cNvPr id="314" name="フローチャート : 判断 313"/>
        <xdr:cNvSpPr/>
      </xdr:nvSpPr>
      <xdr:spPr>
        <a:xfrm>
          <a:off x="15621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111777</xdr:rowOff>
    </xdr:from>
    <xdr:ext cx="736600" cy="259045"/>
    <xdr:sp macro="" textlink="">
      <xdr:nvSpPr>
        <xdr:cNvPr id="315" name="テキスト ボックス 314"/>
        <xdr:cNvSpPr txBox="1"/>
      </xdr:nvSpPr>
      <xdr:spPr>
        <a:xfrm>
          <a:off x="15290800" y="611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146050</xdr:rowOff>
    </xdr:from>
    <xdr:to>
      <xdr:col>21</xdr:col>
      <xdr:colOff>361950</xdr:colOff>
      <xdr:row>37</xdr:row>
      <xdr:rowOff>165100</xdr:rowOff>
    </xdr:to>
    <xdr:cxnSp macro="">
      <xdr:nvCxnSpPr>
        <xdr:cNvPr id="316" name="直線コネクタ 315"/>
        <xdr:cNvCxnSpPr/>
      </xdr:nvCxnSpPr>
      <xdr:spPr>
        <a:xfrm flipV="1">
          <a:off x="13893800" y="6489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76200</xdr:rowOff>
    </xdr:from>
    <xdr:to>
      <xdr:col>21</xdr:col>
      <xdr:colOff>412750</xdr:colOff>
      <xdr:row>38</xdr:row>
      <xdr:rowOff>6350</xdr:rowOff>
    </xdr:to>
    <xdr:sp macro="" textlink="">
      <xdr:nvSpPr>
        <xdr:cNvPr id="317" name="フローチャート : 判断 316"/>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16527</xdr:rowOff>
    </xdr:from>
    <xdr:ext cx="762000" cy="259045"/>
    <xdr:sp macro="" textlink="">
      <xdr:nvSpPr>
        <xdr:cNvPr id="318" name="テキスト ボックス 317"/>
        <xdr:cNvSpPr txBox="1"/>
      </xdr:nvSpPr>
      <xdr:spPr>
        <a:xfrm>
          <a:off x="14401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107950</xdr:rowOff>
    </xdr:from>
    <xdr:to>
      <xdr:col>20</xdr:col>
      <xdr:colOff>158750</xdr:colOff>
      <xdr:row>37</xdr:row>
      <xdr:rowOff>165100</xdr:rowOff>
    </xdr:to>
    <xdr:cxnSp macro="">
      <xdr:nvCxnSpPr>
        <xdr:cNvPr id="319" name="直線コネクタ 318"/>
        <xdr:cNvCxnSpPr/>
      </xdr:nvCxnSpPr>
      <xdr:spPr>
        <a:xfrm>
          <a:off x="13004800" y="6451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0" name="フローチャート : 判断 319"/>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54627</xdr:rowOff>
    </xdr:from>
    <xdr:ext cx="762000" cy="259045"/>
    <xdr:sp macro="" textlink="">
      <xdr:nvSpPr>
        <xdr:cNvPr id="321" name="テキスト ボックス 320"/>
        <xdr:cNvSpPr txBox="1"/>
      </xdr:nvSpPr>
      <xdr:spPr>
        <a:xfrm>
          <a:off x="13512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22" name="フローチャート : 判断 321"/>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23" name="テキスト ボックス 322"/>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0</xdr:rowOff>
    </xdr:from>
    <xdr:to>
      <xdr:col>24</xdr:col>
      <xdr:colOff>82550</xdr:colOff>
      <xdr:row>38</xdr:row>
      <xdr:rowOff>101600</xdr:rowOff>
    </xdr:to>
    <xdr:sp macro="" textlink="">
      <xdr:nvSpPr>
        <xdr:cNvPr id="329" name="円/楕円 328"/>
        <xdr:cNvSpPr/>
      </xdr:nvSpPr>
      <xdr:spPr>
        <a:xfrm>
          <a:off x="16459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143527</xdr:rowOff>
    </xdr:from>
    <xdr:ext cx="762000" cy="259045"/>
    <xdr:sp macro="" textlink="">
      <xdr:nvSpPr>
        <xdr:cNvPr id="330" name="補助費等該当値テキスト"/>
        <xdr:cNvSpPr txBox="1"/>
      </xdr:nvSpPr>
      <xdr:spPr>
        <a:xfrm>
          <a:off x="16598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38100</xdr:rowOff>
    </xdr:from>
    <xdr:to>
      <xdr:col>22</xdr:col>
      <xdr:colOff>615950</xdr:colOff>
      <xdr:row>37</xdr:row>
      <xdr:rowOff>139700</xdr:rowOff>
    </xdr:to>
    <xdr:sp macro="" textlink="">
      <xdr:nvSpPr>
        <xdr:cNvPr id="331" name="円/楕円 330"/>
        <xdr:cNvSpPr/>
      </xdr:nvSpPr>
      <xdr:spPr>
        <a:xfrm>
          <a:off x="15621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124477</xdr:rowOff>
    </xdr:from>
    <xdr:ext cx="736600" cy="259045"/>
    <xdr:sp macro="" textlink="">
      <xdr:nvSpPr>
        <xdr:cNvPr id="332" name="テキスト ボックス 331"/>
        <xdr:cNvSpPr txBox="1"/>
      </xdr:nvSpPr>
      <xdr:spPr>
        <a:xfrm>
          <a:off x="15290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95250</xdr:rowOff>
    </xdr:from>
    <xdr:to>
      <xdr:col>21</xdr:col>
      <xdr:colOff>412750</xdr:colOff>
      <xdr:row>38</xdr:row>
      <xdr:rowOff>25400</xdr:rowOff>
    </xdr:to>
    <xdr:sp macro="" textlink="">
      <xdr:nvSpPr>
        <xdr:cNvPr id="333" name="円/楕円 332"/>
        <xdr:cNvSpPr/>
      </xdr:nvSpPr>
      <xdr:spPr>
        <a:xfrm>
          <a:off x="14732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10177</xdr:rowOff>
    </xdr:from>
    <xdr:ext cx="762000" cy="259045"/>
    <xdr:sp macro="" textlink="">
      <xdr:nvSpPr>
        <xdr:cNvPr id="334" name="テキスト ボックス 333"/>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114300</xdr:rowOff>
    </xdr:from>
    <xdr:to>
      <xdr:col>20</xdr:col>
      <xdr:colOff>209550</xdr:colOff>
      <xdr:row>38</xdr:row>
      <xdr:rowOff>44450</xdr:rowOff>
    </xdr:to>
    <xdr:sp macro="" textlink="">
      <xdr:nvSpPr>
        <xdr:cNvPr id="335" name="円/楕円 334"/>
        <xdr:cNvSpPr/>
      </xdr:nvSpPr>
      <xdr:spPr>
        <a:xfrm>
          <a:off x="13843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29227</xdr:rowOff>
    </xdr:from>
    <xdr:ext cx="762000" cy="259045"/>
    <xdr:sp macro="" textlink="">
      <xdr:nvSpPr>
        <xdr:cNvPr id="336" name="テキスト ボックス 335"/>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57150</xdr:rowOff>
    </xdr:from>
    <xdr:to>
      <xdr:col>19</xdr:col>
      <xdr:colOff>6350</xdr:colOff>
      <xdr:row>37</xdr:row>
      <xdr:rowOff>158750</xdr:rowOff>
    </xdr:to>
    <xdr:sp macro="" textlink="">
      <xdr:nvSpPr>
        <xdr:cNvPr id="337" name="円/楕円 336"/>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168927</xdr:rowOff>
    </xdr:from>
    <xdr:ext cx="762000" cy="259045"/>
    <xdr:sp macro="" textlink="">
      <xdr:nvSpPr>
        <xdr:cNvPr id="338" name="テキスト ボックス 337"/>
        <xdr:cNvSpPr txBox="1"/>
      </xdr:nvSpPr>
      <xdr:spPr>
        <a:xfrm>
          <a:off x="12623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地下鉄事業への経営健全化出資債，退職手当債，行政改革推進債などの市債の償還が増加し，類似団体平均値を上回っている。</a:t>
          </a:r>
        </a:p>
        <a:p>
          <a:r>
            <a:rPr lang="ja-JP" altLang="ja-JP" sz="1100">
              <a:solidFill>
                <a:sysClr val="windowText" lastClr="000000"/>
              </a:solidFill>
              <a:effectLst/>
              <a:latin typeface="+mn-lt"/>
              <a:ea typeface="+mn-ea"/>
              <a:cs typeface="+mn-cs"/>
            </a:rPr>
            <a:t>　今後も，生産年齢人口１人当たりの市債残高（臨時財政対策債を除く）を増加させないよう，「はばたけ未来へ</a:t>
          </a:r>
          <a:r>
            <a:rPr lang="ja-JP" altLang="ja-JP" sz="1100" i="1">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　京プラン」後期実施計画（</a:t>
          </a:r>
          <a:r>
            <a:rPr lang="en-US" altLang="ja-JP" sz="1100">
              <a:solidFill>
                <a:sysClr val="windowText" lastClr="000000"/>
              </a:solidFill>
              <a:effectLst/>
              <a:latin typeface="+mn-lt"/>
              <a:ea typeface="+mn-ea"/>
              <a:cs typeface="+mn-cs"/>
            </a:rPr>
            <a:t>28</a:t>
          </a:r>
          <a:r>
            <a:rPr lang="ja-JP" altLang="ja-JP" sz="1100">
              <a:solidFill>
                <a:sysClr val="windowText" lastClr="000000"/>
              </a:solidFill>
              <a:effectLst/>
              <a:latin typeface="+mn-lt"/>
              <a:ea typeface="+mn-ea"/>
              <a:cs typeface="+mn-cs"/>
            </a:rPr>
            <a:t>年度～</a:t>
          </a:r>
          <a:r>
            <a:rPr lang="en-US" altLang="ja-JP" sz="1100">
              <a:solidFill>
                <a:sysClr val="windowText" lastClr="000000"/>
              </a:solidFill>
              <a:effectLst/>
              <a:latin typeface="+mn-lt"/>
              <a:ea typeface="+mn-ea"/>
              <a:cs typeface="+mn-cs"/>
            </a:rPr>
            <a:t>32</a:t>
          </a:r>
          <a:r>
            <a:rPr lang="ja-JP" altLang="ja-JP" sz="1100">
              <a:solidFill>
                <a:sysClr val="windowText" lastClr="000000"/>
              </a:solidFill>
              <a:effectLst/>
              <a:latin typeface="+mn-lt"/>
              <a:ea typeface="+mn-ea"/>
              <a:cs typeface="+mn-cs"/>
            </a:rPr>
            <a:t>年度）に掲げる一般会計の市債残高（臨時財政対策債を除く）の削減を着実に推進し，比率の改善に努めていく。</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37193</xdr:rowOff>
    </xdr:from>
    <xdr:to>
      <xdr:col>7</xdr:col>
      <xdr:colOff>15875</xdr:colOff>
      <xdr:row>81</xdr:row>
      <xdr:rowOff>102507</xdr:rowOff>
    </xdr:to>
    <xdr:cxnSp macro="">
      <xdr:nvCxnSpPr>
        <xdr:cNvPr id="368" name="直線コネクタ 367"/>
        <xdr:cNvCxnSpPr/>
      </xdr:nvCxnSpPr>
      <xdr:spPr>
        <a:xfrm flipV="1">
          <a:off x="4826000" y="12553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69"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70" name="直線コネクタ 369"/>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123570</xdr:rowOff>
    </xdr:from>
    <xdr:ext cx="762000" cy="259045"/>
    <xdr:sp macro="" textlink="">
      <xdr:nvSpPr>
        <xdr:cNvPr id="371"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73</xdr:row>
      <xdr:rowOff>37193</xdr:rowOff>
    </xdr:from>
    <xdr:to>
      <xdr:col>7</xdr:col>
      <xdr:colOff>104775</xdr:colOff>
      <xdr:row>73</xdr:row>
      <xdr:rowOff>37193</xdr:rowOff>
    </xdr:to>
    <xdr:cxnSp macro="">
      <xdr:nvCxnSpPr>
        <xdr:cNvPr id="372" name="直線コネクタ 371"/>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80736</xdr:rowOff>
    </xdr:from>
    <xdr:to>
      <xdr:col>7</xdr:col>
      <xdr:colOff>15875</xdr:colOff>
      <xdr:row>78</xdr:row>
      <xdr:rowOff>29029</xdr:rowOff>
    </xdr:to>
    <xdr:cxnSp macro="">
      <xdr:nvCxnSpPr>
        <xdr:cNvPr id="373" name="直線コネクタ 372"/>
        <xdr:cNvCxnSpPr/>
      </xdr:nvCxnSpPr>
      <xdr:spPr>
        <a:xfrm flipV="1">
          <a:off x="3987800" y="13282386"/>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13806</xdr:rowOff>
    </xdr:from>
    <xdr:ext cx="762000" cy="259045"/>
    <xdr:sp macro="" textlink="">
      <xdr:nvSpPr>
        <xdr:cNvPr id="374" name="公債費平均値テキスト"/>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5" name="フローチャート : 判断 374"/>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80736</xdr:rowOff>
    </xdr:from>
    <xdr:to>
      <xdr:col>5</xdr:col>
      <xdr:colOff>549275</xdr:colOff>
      <xdr:row>78</xdr:row>
      <xdr:rowOff>29029</xdr:rowOff>
    </xdr:to>
    <xdr:cxnSp macro="">
      <xdr:nvCxnSpPr>
        <xdr:cNvPr id="376" name="直線コネクタ 375"/>
        <xdr:cNvCxnSpPr/>
      </xdr:nvCxnSpPr>
      <xdr:spPr>
        <a:xfrm>
          <a:off x="3098800" y="132823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51707</xdr:rowOff>
    </xdr:from>
    <xdr:to>
      <xdr:col>5</xdr:col>
      <xdr:colOff>600075</xdr:colOff>
      <xdr:row>77</xdr:row>
      <xdr:rowOff>153307</xdr:rowOff>
    </xdr:to>
    <xdr:sp macro="" textlink="">
      <xdr:nvSpPr>
        <xdr:cNvPr id="377" name="フローチャート : 判断 376"/>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163484</xdr:rowOff>
    </xdr:from>
    <xdr:ext cx="736600" cy="259045"/>
    <xdr:sp macro="" textlink="">
      <xdr:nvSpPr>
        <xdr:cNvPr id="378" name="テキスト ボックス 377"/>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77</xdr:row>
      <xdr:rowOff>80736</xdr:rowOff>
    </xdr:to>
    <xdr:cxnSp macro="">
      <xdr:nvCxnSpPr>
        <xdr:cNvPr id="379" name="直線コネクタ 378"/>
        <xdr:cNvCxnSpPr/>
      </xdr:nvCxnSpPr>
      <xdr:spPr>
        <a:xfrm>
          <a:off x="2209800" y="13271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0" name="フローチャート : 判断 379"/>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127198</xdr:rowOff>
    </xdr:from>
    <xdr:ext cx="762000" cy="259045"/>
    <xdr:sp macro="" textlink="">
      <xdr:nvSpPr>
        <xdr:cNvPr id="381" name="テキスト ボックス 380"/>
        <xdr:cNvSpPr txBox="1"/>
      </xdr:nvSpPr>
      <xdr:spPr>
        <a:xfrm>
          <a:off x="2717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154214</xdr:rowOff>
    </xdr:from>
    <xdr:to>
      <xdr:col>3</xdr:col>
      <xdr:colOff>142875</xdr:colOff>
      <xdr:row>77</xdr:row>
      <xdr:rowOff>69850</xdr:rowOff>
    </xdr:to>
    <xdr:cxnSp macro="">
      <xdr:nvCxnSpPr>
        <xdr:cNvPr id="382" name="直線コネクタ 381"/>
        <xdr:cNvCxnSpPr/>
      </xdr:nvCxnSpPr>
      <xdr:spPr>
        <a:xfrm>
          <a:off x="1320800" y="131844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3" name="フローチャート : 判断 382"/>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127198</xdr:rowOff>
    </xdr:from>
    <xdr:ext cx="762000" cy="259045"/>
    <xdr:sp macro="" textlink="">
      <xdr:nvSpPr>
        <xdr:cNvPr id="384" name="テキスト ボックス 383"/>
        <xdr:cNvSpPr txBox="1"/>
      </xdr:nvSpPr>
      <xdr:spPr>
        <a:xfrm>
          <a:off x="1828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85" name="フローチャート : 判断 384"/>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138084</xdr:rowOff>
    </xdr:from>
    <xdr:ext cx="762000" cy="259045"/>
    <xdr:sp macro="" textlink="">
      <xdr:nvSpPr>
        <xdr:cNvPr id="386" name="テキスト ボックス 385"/>
        <xdr:cNvSpPr txBox="1"/>
      </xdr:nvSpPr>
      <xdr:spPr>
        <a:xfrm>
          <a:off x="939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29936</xdr:rowOff>
    </xdr:from>
    <xdr:to>
      <xdr:col>7</xdr:col>
      <xdr:colOff>66675</xdr:colOff>
      <xdr:row>77</xdr:row>
      <xdr:rowOff>131536</xdr:rowOff>
    </xdr:to>
    <xdr:sp macro="" textlink="">
      <xdr:nvSpPr>
        <xdr:cNvPr id="392" name="円/楕円 391"/>
        <xdr:cNvSpPr/>
      </xdr:nvSpPr>
      <xdr:spPr>
        <a:xfrm>
          <a:off x="47752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2013</xdr:rowOff>
    </xdr:from>
    <xdr:ext cx="762000" cy="259045"/>
    <xdr:sp macro="" textlink="">
      <xdr:nvSpPr>
        <xdr:cNvPr id="393" name="公債費該当値テキスト"/>
        <xdr:cNvSpPr txBox="1"/>
      </xdr:nvSpPr>
      <xdr:spPr>
        <a:xfrm>
          <a:off x="4914900" y="1320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149679</xdr:rowOff>
    </xdr:from>
    <xdr:to>
      <xdr:col>5</xdr:col>
      <xdr:colOff>600075</xdr:colOff>
      <xdr:row>78</xdr:row>
      <xdr:rowOff>79829</xdr:rowOff>
    </xdr:to>
    <xdr:sp macro="" textlink="">
      <xdr:nvSpPr>
        <xdr:cNvPr id="394" name="円/楕円 393"/>
        <xdr:cNvSpPr/>
      </xdr:nvSpPr>
      <xdr:spPr>
        <a:xfrm>
          <a:off x="3937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64606</xdr:rowOff>
    </xdr:from>
    <xdr:ext cx="736600" cy="259045"/>
    <xdr:sp macro="" textlink="">
      <xdr:nvSpPr>
        <xdr:cNvPr id="395" name="テキスト ボックス 394"/>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29936</xdr:rowOff>
    </xdr:from>
    <xdr:to>
      <xdr:col>4</xdr:col>
      <xdr:colOff>396875</xdr:colOff>
      <xdr:row>77</xdr:row>
      <xdr:rowOff>131536</xdr:rowOff>
    </xdr:to>
    <xdr:sp macro="" textlink="">
      <xdr:nvSpPr>
        <xdr:cNvPr id="396" name="円/楕円 395"/>
        <xdr:cNvSpPr/>
      </xdr:nvSpPr>
      <xdr:spPr>
        <a:xfrm>
          <a:off x="3048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141713</xdr:rowOff>
    </xdr:from>
    <xdr:ext cx="762000" cy="259045"/>
    <xdr:sp macro="" textlink="">
      <xdr:nvSpPr>
        <xdr:cNvPr id="397" name="テキスト ボックス 396"/>
        <xdr:cNvSpPr txBox="1"/>
      </xdr:nvSpPr>
      <xdr:spPr>
        <a:xfrm>
          <a:off x="2717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98" name="円/楕円 397"/>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99" name="テキスト ボックス 39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103414</xdr:rowOff>
    </xdr:from>
    <xdr:to>
      <xdr:col>1</xdr:col>
      <xdr:colOff>676275</xdr:colOff>
      <xdr:row>77</xdr:row>
      <xdr:rowOff>33564</xdr:rowOff>
    </xdr:to>
    <xdr:sp macro="" textlink="">
      <xdr:nvSpPr>
        <xdr:cNvPr id="400" name="円/楕円 399"/>
        <xdr:cNvSpPr/>
      </xdr:nvSpPr>
      <xdr:spPr>
        <a:xfrm>
          <a:off x="1270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43742</xdr:rowOff>
    </xdr:from>
    <xdr:ext cx="762000" cy="259045"/>
    <xdr:sp macro="" textlink="">
      <xdr:nvSpPr>
        <xdr:cNvPr id="401" name="テキスト ボックス 400"/>
        <xdr:cNvSpPr txBox="1"/>
      </xdr:nvSpPr>
      <xdr:spPr>
        <a:xfrm>
          <a:off x="9398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ysClr val="windowText" lastClr="000000"/>
              </a:solidFill>
              <a:effectLst/>
              <a:latin typeface="+mn-lt"/>
              <a:ea typeface="+mn-ea"/>
              <a:cs typeface="+mn-cs"/>
            </a:rPr>
            <a:t>　</a:t>
          </a:r>
          <a:r>
            <a:rPr lang="ja-JP" altLang="ja-JP" sz="1050">
              <a:solidFill>
                <a:sysClr val="windowText" lastClr="000000"/>
              </a:solidFill>
              <a:effectLst/>
              <a:latin typeface="+mn-lt"/>
              <a:ea typeface="+mn-ea"/>
              <a:cs typeface="+mn-cs"/>
            </a:rPr>
            <a:t>総人件費を削減しているものの，依然として民間保育所運営措置費をはじめとした社会福祉関連経費等は増大しており，義務的経費である人件費及び扶助費の比率が他都市を上回っているため，全体的に見ても財政の硬直度合いは，類似団体平均値を上回る状況にある。</a:t>
          </a:r>
          <a:endParaRPr lang="en-US" altLang="ja-JP" sz="1050">
            <a:solidFill>
              <a:sysClr val="windowText" lastClr="000000"/>
            </a:solidFill>
            <a:effectLst/>
            <a:latin typeface="+mn-lt"/>
            <a:ea typeface="+mn-ea"/>
            <a:cs typeface="+mn-cs"/>
          </a:endParaRPr>
        </a:p>
        <a:p>
          <a:pPr rtl="0" eaLnBrk="1" fontAlgn="auto" latinLnBrk="0" hangingPunct="1"/>
          <a:r>
            <a:rPr lang="ja-JP" altLang="en-US" sz="1050">
              <a:solidFill>
                <a:sysClr val="windowText" lastClr="000000"/>
              </a:solidFill>
              <a:effectLst/>
              <a:latin typeface="+mn-lt"/>
              <a:ea typeface="+mn-ea"/>
              <a:cs typeface="+mn-cs"/>
            </a:rPr>
            <a:t>　</a:t>
          </a:r>
          <a:r>
            <a:rPr lang="ja-JP" altLang="ja-JP" sz="1050">
              <a:solidFill>
                <a:sysClr val="windowText" lastClr="000000"/>
              </a:solidFill>
              <a:effectLst/>
              <a:latin typeface="+mn-lt"/>
              <a:ea typeface="+mn-ea"/>
              <a:cs typeface="+mn-cs"/>
            </a:rPr>
            <a:t>人件費の比率が高い要因は，市域が広大である，文化財・木造家屋が多いといった都市特性を有すること，これまで福祉，教育，消防等の分野において，京都市独自の重要政策の推進に取り組んできたことなどで，人口千人当たりの職員数が多いことによるものである。また，扶助費については，障害者福祉費にかかる扶助費が多いこと及び保育所数に占める民間設置箇所数の割合が高く保育所運営費にかかる扶助費が多いことによるものである。</a:t>
          </a:r>
          <a:endParaRPr lang="ja-JP" altLang="ja-JP" sz="12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6" name="直線コネクタ 41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17" name="テキスト ボックス 41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0" name="直線コネクタ 41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1" name="テキスト ボックス 42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4" name="直線コネクタ 42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5" name="テキスト ボックス 42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6" name="直線コネクタ 42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7" name="テキスト ボックス 42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28" name="直線コネクタ 42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29" name="テキスト ボックス 42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81</xdr:row>
      <xdr:rowOff>69850</xdr:rowOff>
    </xdr:to>
    <xdr:cxnSp macro="">
      <xdr:nvCxnSpPr>
        <xdr:cNvPr id="433" name="直線コネクタ 432"/>
        <xdr:cNvCxnSpPr/>
      </xdr:nvCxnSpPr>
      <xdr:spPr>
        <a:xfrm flipV="1">
          <a:off x="16510000" y="12557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34"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35" name="直線コネクタ 434"/>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36"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37" name="直線コネクタ 436"/>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50800</xdr:rowOff>
    </xdr:from>
    <xdr:to>
      <xdr:col>24</xdr:col>
      <xdr:colOff>31750</xdr:colOff>
      <xdr:row>78</xdr:row>
      <xdr:rowOff>107950</xdr:rowOff>
    </xdr:to>
    <xdr:cxnSp macro="">
      <xdr:nvCxnSpPr>
        <xdr:cNvPr id="438" name="直線コネクタ 437"/>
        <xdr:cNvCxnSpPr/>
      </xdr:nvCxnSpPr>
      <xdr:spPr>
        <a:xfrm>
          <a:off x="15671800" y="13423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140352</xdr:rowOff>
    </xdr:from>
    <xdr:ext cx="762000" cy="259045"/>
    <xdr:sp macro="" textlink="">
      <xdr:nvSpPr>
        <xdr:cNvPr id="439" name="公債費以外平均値テキスト"/>
        <xdr:cNvSpPr txBox="1"/>
      </xdr:nvSpPr>
      <xdr:spPr>
        <a:xfrm>
          <a:off x="16598900" y="1299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123825</xdr:rowOff>
    </xdr:from>
    <xdr:to>
      <xdr:col>24</xdr:col>
      <xdr:colOff>82550</xdr:colOff>
      <xdr:row>77</xdr:row>
      <xdr:rowOff>53975</xdr:rowOff>
    </xdr:to>
    <xdr:sp macro="" textlink="">
      <xdr:nvSpPr>
        <xdr:cNvPr id="440" name="フローチャート : 判断 439"/>
        <xdr:cNvSpPr/>
      </xdr:nvSpPr>
      <xdr:spPr>
        <a:xfrm>
          <a:off x="164592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50800</xdr:rowOff>
    </xdr:from>
    <xdr:to>
      <xdr:col>22</xdr:col>
      <xdr:colOff>565150</xdr:colOff>
      <xdr:row>78</xdr:row>
      <xdr:rowOff>155575</xdr:rowOff>
    </xdr:to>
    <xdr:cxnSp macro="">
      <xdr:nvCxnSpPr>
        <xdr:cNvPr id="441" name="直線コネクタ 440"/>
        <xdr:cNvCxnSpPr/>
      </xdr:nvCxnSpPr>
      <xdr:spPr>
        <a:xfrm flipV="1">
          <a:off x="14782800" y="134239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42" name="フローチャート : 判断 44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43" name="テキスト ボックス 442"/>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22225</xdr:rowOff>
    </xdr:from>
    <xdr:to>
      <xdr:col>21</xdr:col>
      <xdr:colOff>361950</xdr:colOff>
      <xdr:row>78</xdr:row>
      <xdr:rowOff>155575</xdr:rowOff>
    </xdr:to>
    <xdr:cxnSp macro="">
      <xdr:nvCxnSpPr>
        <xdr:cNvPr id="444" name="直線コネクタ 443"/>
        <xdr:cNvCxnSpPr/>
      </xdr:nvCxnSpPr>
      <xdr:spPr>
        <a:xfrm>
          <a:off x="13893800" y="1339532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28575</xdr:rowOff>
    </xdr:from>
    <xdr:to>
      <xdr:col>21</xdr:col>
      <xdr:colOff>412750</xdr:colOff>
      <xdr:row>76</xdr:row>
      <xdr:rowOff>130175</xdr:rowOff>
    </xdr:to>
    <xdr:sp macro="" textlink="">
      <xdr:nvSpPr>
        <xdr:cNvPr id="445" name="フローチャート : 判断 444"/>
        <xdr:cNvSpPr/>
      </xdr:nvSpPr>
      <xdr:spPr>
        <a:xfrm>
          <a:off x="14732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140352</xdr:rowOff>
    </xdr:from>
    <xdr:ext cx="762000" cy="259045"/>
    <xdr:sp macro="" textlink="">
      <xdr:nvSpPr>
        <xdr:cNvPr id="446" name="テキスト ボックス 445"/>
        <xdr:cNvSpPr txBox="1"/>
      </xdr:nvSpPr>
      <xdr:spPr>
        <a:xfrm>
          <a:off x="14401800" y="128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22225</xdr:rowOff>
    </xdr:from>
    <xdr:to>
      <xdr:col>20</xdr:col>
      <xdr:colOff>158750</xdr:colOff>
      <xdr:row>78</xdr:row>
      <xdr:rowOff>41275</xdr:rowOff>
    </xdr:to>
    <xdr:cxnSp macro="">
      <xdr:nvCxnSpPr>
        <xdr:cNvPr id="447" name="直線コネクタ 446"/>
        <xdr:cNvCxnSpPr/>
      </xdr:nvCxnSpPr>
      <xdr:spPr>
        <a:xfrm flipV="1">
          <a:off x="13004800" y="13395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152400</xdr:rowOff>
    </xdr:from>
    <xdr:to>
      <xdr:col>20</xdr:col>
      <xdr:colOff>209550</xdr:colOff>
      <xdr:row>76</xdr:row>
      <xdr:rowOff>82550</xdr:rowOff>
    </xdr:to>
    <xdr:sp macro="" textlink="">
      <xdr:nvSpPr>
        <xdr:cNvPr id="448" name="フローチャート : 判断 447"/>
        <xdr:cNvSpPr/>
      </xdr:nvSpPr>
      <xdr:spPr>
        <a:xfrm>
          <a:off x="13843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92727</xdr:rowOff>
    </xdr:from>
    <xdr:ext cx="762000" cy="259045"/>
    <xdr:sp macro="" textlink="">
      <xdr:nvSpPr>
        <xdr:cNvPr id="449" name="テキスト ボックス 448"/>
        <xdr:cNvSpPr txBox="1"/>
      </xdr:nvSpPr>
      <xdr:spPr>
        <a:xfrm>
          <a:off x="13512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0" name="フローチャート : 判断 449"/>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51" name="テキスト ボックス 450"/>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57150</xdr:rowOff>
    </xdr:from>
    <xdr:to>
      <xdr:col>24</xdr:col>
      <xdr:colOff>82550</xdr:colOff>
      <xdr:row>78</xdr:row>
      <xdr:rowOff>158750</xdr:rowOff>
    </xdr:to>
    <xdr:sp macro="" textlink="">
      <xdr:nvSpPr>
        <xdr:cNvPr id="457" name="円/楕円 456"/>
        <xdr:cNvSpPr/>
      </xdr:nvSpPr>
      <xdr:spPr>
        <a:xfrm>
          <a:off x="16459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29227</xdr:rowOff>
    </xdr:from>
    <xdr:ext cx="762000" cy="259045"/>
    <xdr:sp macro="" textlink="">
      <xdr:nvSpPr>
        <xdr:cNvPr id="458" name="公債費以外該当値テキスト"/>
        <xdr:cNvSpPr txBox="1"/>
      </xdr:nvSpPr>
      <xdr:spPr>
        <a:xfrm>
          <a:off x="16598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0</xdr:rowOff>
    </xdr:from>
    <xdr:to>
      <xdr:col>22</xdr:col>
      <xdr:colOff>615950</xdr:colOff>
      <xdr:row>78</xdr:row>
      <xdr:rowOff>101600</xdr:rowOff>
    </xdr:to>
    <xdr:sp macro="" textlink="">
      <xdr:nvSpPr>
        <xdr:cNvPr id="459" name="円/楕円 458"/>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86377</xdr:rowOff>
    </xdr:from>
    <xdr:ext cx="736600" cy="259045"/>
    <xdr:sp macro="" textlink="">
      <xdr:nvSpPr>
        <xdr:cNvPr id="460" name="テキスト ボックス 459"/>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104775</xdr:rowOff>
    </xdr:from>
    <xdr:to>
      <xdr:col>21</xdr:col>
      <xdr:colOff>412750</xdr:colOff>
      <xdr:row>79</xdr:row>
      <xdr:rowOff>34925</xdr:rowOff>
    </xdr:to>
    <xdr:sp macro="" textlink="">
      <xdr:nvSpPr>
        <xdr:cNvPr id="461" name="円/楕円 460"/>
        <xdr:cNvSpPr/>
      </xdr:nvSpPr>
      <xdr:spPr>
        <a:xfrm>
          <a:off x="147320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19702</xdr:rowOff>
    </xdr:from>
    <xdr:ext cx="762000" cy="259045"/>
    <xdr:sp macro="" textlink="">
      <xdr:nvSpPr>
        <xdr:cNvPr id="462" name="テキスト ボックス 461"/>
        <xdr:cNvSpPr txBox="1"/>
      </xdr:nvSpPr>
      <xdr:spPr>
        <a:xfrm>
          <a:off x="144018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142875</xdr:rowOff>
    </xdr:from>
    <xdr:to>
      <xdr:col>20</xdr:col>
      <xdr:colOff>209550</xdr:colOff>
      <xdr:row>78</xdr:row>
      <xdr:rowOff>73025</xdr:rowOff>
    </xdr:to>
    <xdr:sp macro="" textlink="">
      <xdr:nvSpPr>
        <xdr:cNvPr id="463" name="円/楕円 462"/>
        <xdr:cNvSpPr/>
      </xdr:nvSpPr>
      <xdr:spPr>
        <a:xfrm>
          <a:off x="13843000" y="133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57802</xdr:rowOff>
    </xdr:from>
    <xdr:ext cx="762000" cy="259045"/>
    <xdr:sp macro="" textlink="">
      <xdr:nvSpPr>
        <xdr:cNvPr id="464" name="テキスト ボックス 463"/>
        <xdr:cNvSpPr txBox="1"/>
      </xdr:nvSpPr>
      <xdr:spPr>
        <a:xfrm>
          <a:off x="13512800" y="1343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161925</xdr:rowOff>
    </xdr:from>
    <xdr:to>
      <xdr:col>19</xdr:col>
      <xdr:colOff>6350</xdr:colOff>
      <xdr:row>78</xdr:row>
      <xdr:rowOff>92075</xdr:rowOff>
    </xdr:to>
    <xdr:sp macro="" textlink="">
      <xdr:nvSpPr>
        <xdr:cNvPr id="465" name="円/楕円 464"/>
        <xdr:cNvSpPr/>
      </xdr:nvSpPr>
      <xdr:spPr>
        <a:xfrm>
          <a:off x="129540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76852</xdr:rowOff>
    </xdr:from>
    <xdr:ext cx="762000" cy="259045"/>
    <xdr:sp macro="" textlink="">
      <xdr:nvSpPr>
        <xdr:cNvPr id="466" name="テキスト ボックス 465"/>
        <xdr:cNvSpPr txBox="1"/>
      </xdr:nvSpPr>
      <xdr:spPr>
        <a:xfrm>
          <a:off x="12623800" y="1344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京都府京都市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14</xdr:row>
      <xdr:rowOff>51067</xdr:rowOff>
    </xdr:from>
    <xdr:to>
      <xdr:col>4</xdr:col>
      <xdr:colOff>1117600</xdr:colOff>
      <xdr:row>20</xdr:row>
      <xdr:rowOff>113855</xdr:rowOff>
    </xdr:to>
    <xdr:cxnSp macro="">
      <xdr:nvCxnSpPr>
        <xdr:cNvPr id="45" name="直線コネクタ 44"/>
        <xdr:cNvCxnSpPr/>
      </xdr:nvCxnSpPr>
      <xdr:spPr bwMode="auto">
        <a:xfrm flipV="1">
          <a:off x="5651500" y="2498992"/>
          <a:ext cx="0" cy="1091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85932</xdr:rowOff>
    </xdr:from>
    <xdr:ext cx="762000" cy="259045"/>
    <xdr:sp macro="" textlink="">
      <xdr:nvSpPr>
        <xdr:cNvPr id="46" name="人口1人当たり決算額の推移最小値テキスト130"/>
        <xdr:cNvSpPr txBox="1"/>
      </xdr:nvSpPr>
      <xdr:spPr>
        <a:xfrm>
          <a:off x="5740400" y="35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49,095</a:t>
          </a:r>
          <a:endParaRPr kumimoji="1" lang="ja-JP" altLang="en-US" sz="1000" b="1">
            <a:latin typeface="ＭＳ Ｐゴシック"/>
          </a:endParaRPr>
        </a:p>
      </xdr:txBody>
    </xdr:sp>
    <xdr:clientData/>
  </xdr:oneCellAnchor>
  <xdr:twoCellAnchor>
    <xdr:from>
      <xdr:col>4</xdr:col>
      <xdr:colOff>1028700</xdr:colOff>
      <xdr:row>20</xdr:row>
      <xdr:rowOff>113855</xdr:rowOff>
    </xdr:from>
    <xdr:to>
      <xdr:col>5</xdr:col>
      <xdr:colOff>73025</xdr:colOff>
      <xdr:row>20</xdr:row>
      <xdr:rowOff>113855</xdr:rowOff>
    </xdr:to>
    <xdr:cxnSp macro="">
      <xdr:nvCxnSpPr>
        <xdr:cNvPr id="47" name="直線コネクタ 46"/>
        <xdr:cNvCxnSpPr/>
      </xdr:nvCxnSpPr>
      <xdr:spPr bwMode="auto">
        <a:xfrm>
          <a:off x="5562600" y="3590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137444</xdr:rowOff>
    </xdr:from>
    <xdr:ext cx="762000" cy="259045"/>
    <xdr:sp macro="" textlink="">
      <xdr:nvSpPr>
        <xdr:cNvPr id="48" name="人口1人当たり決算額の推移最大値テキスト130"/>
        <xdr:cNvSpPr txBox="1"/>
      </xdr:nvSpPr>
      <xdr:spPr>
        <a:xfrm>
          <a:off x="5740400" y="224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77,743</a:t>
          </a:r>
          <a:endParaRPr kumimoji="1" lang="ja-JP" altLang="en-US" sz="1000" b="1">
            <a:latin typeface="ＭＳ Ｐゴシック"/>
          </a:endParaRPr>
        </a:p>
      </xdr:txBody>
    </xdr:sp>
    <xdr:clientData/>
  </xdr:oneCellAnchor>
  <xdr:twoCellAnchor>
    <xdr:from>
      <xdr:col>4</xdr:col>
      <xdr:colOff>1028700</xdr:colOff>
      <xdr:row>14</xdr:row>
      <xdr:rowOff>51067</xdr:rowOff>
    </xdr:from>
    <xdr:to>
      <xdr:col>5</xdr:col>
      <xdr:colOff>73025</xdr:colOff>
      <xdr:row>14</xdr:row>
      <xdr:rowOff>51067</xdr:rowOff>
    </xdr:to>
    <xdr:cxnSp macro="">
      <xdr:nvCxnSpPr>
        <xdr:cNvPr id="49" name="直線コネクタ 48"/>
        <xdr:cNvCxnSpPr/>
      </xdr:nvCxnSpPr>
      <xdr:spPr bwMode="auto">
        <a:xfrm>
          <a:off x="5562600" y="2498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51067</xdr:rowOff>
    </xdr:from>
    <xdr:to>
      <xdr:col>4</xdr:col>
      <xdr:colOff>1117600</xdr:colOff>
      <xdr:row>14</xdr:row>
      <xdr:rowOff>90729</xdr:rowOff>
    </xdr:to>
    <xdr:cxnSp macro="">
      <xdr:nvCxnSpPr>
        <xdr:cNvPr id="50" name="直線コネクタ 49"/>
        <xdr:cNvCxnSpPr/>
      </xdr:nvCxnSpPr>
      <xdr:spPr bwMode="auto">
        <a:xfrm flipV="1">
          <a:off x="5003800" y="2498992"/>
          <a:ext cx="647700" cy="3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170083</xdr:rowOff>
    </xdr:from>
    <xdr:ext cx="762000" cy="259045"/>
    <xdr:sp macro="" textlink="">
      <xdr:nvSpPr>
        <xdr:cNvPr id="51" name="人口1人当たり決算額の推移平均値テキスト130"/>
        <xdr:cNvSpPr txBox="1"/>
      </xdr:nvSpPr>
      <xdr:spPr>
        <a:xfrm>
          <a:off x="5740400" y="296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26556</xdr:rowOff>
    </xdr:from>
    <xdr:to>
      <xdr:col>5</xdr:col>
      <xdr:colOff>34925</xdr:colOff>
      <xdr:row>17</xdr:row>
      <xdr:rowOff>128156</xdr:rowOff>
    </xdr:to>
    <xdr:sp macro="" textlink="">
      <xdr:nvSpPr>
        <xdr:cNvPr id="52" name="フローチャート : 判断 51"/>
        <xdr:cNvSpPr/>
      </xdr:nvSpPr>
      <xdr:spPr bwMode="auto">
        <a:xfrm>
          <a:off x="5600700" y="2988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129057</xdr:rowOff>
    </xdr:from>
    <xdr:to>
      <xdr:col>4</xdr:col>
      <xdr:colOff>469900</xdr:colOff>
      <xdr:row>14</xdr:row>
      <xdr:rowOff>90729</xdr:rowOff>
    </xdr:to>
    <xdr:cxnSp macro="">
      <xdr:nvCxnSpPr>
        <xdr:cNvPr id="53" name="直線コネクタ 52"/>
        <xdr:cNvCxnSpPr/>
      </xdr:nvCxnSpPr>
      <xdr:spPr bwMode="auto">
        <a:xfrm>
          <a:off x="4305300" y="2405532"/>
          <a:ext cx="698500" cy="133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70561</xdr:rowOff>
    </xdr:from>
    <xdr:to>
      <xdr:col>4</xdr:col>
      <xdr:colOff>520700</xdr:colOff>
      <xdr:row>18</xdr:row>
      <xdr:rowOff>711</xdr:rowOff>
    </xdr:to>
    <xdr:sp macro="" textlink="">
      <xdr:nvSpPr>
        <xdr:cNvPr id="54" name="フローチャート : 判断 53"/>
        <xdr:cNvSpPr/>
      </xdr:nvSpPr>
      <xdr:spPr bwMode="auto">
        <a:xfrm>
          <a:off x="4953000" y="3032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156938</xdr:rowOff>
    </xdr:from>
    <xdr:ext cx="736600" cy="259045"/>
    <xdr:sp macro="" textlink="">
      <xdr:nvSpPr>
        <xdr:cNvPr id="55" name="テキスト ボックス 54"/>
        <xdr:cNvSpPr txBox="1"/>
      </xdr:nvSpPr>
      <xdr:spPr>
        <a:xfrm>
          <a:off x="4622800" y="3119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152375</xdr:rowOff>
    </xdr:from>
    <xdr:to>
      <xdr:col>3</xdr:col>
      <xdr:colOff>904875</xdr:colOff>
      <xdr:row>13</xdr:row>
      <xdr:rowOff>129057</xdr:rowOff>
    </xdr:to>
    <xdr:cxnSp macro="">
      <xdr:nvCxnSpPr>
        <xdr:cNvPr id="56" name="直線コネクタ 55"/>
        <xdr:cNvCxnSpPr/>
      </xdr:nvCxnSpPr>
      <xdr:spPr bwMode="auto">
        <a:xfrm>
          <a:off x="3606800" y="2257400"/>
          <a:ext cx="698500" cy="148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161544</xdr:rowOff>
    </xdr:from>
    <xdr:to>
      <xdr:col>3</xdr:col>
      <xdr:colOff>955675</xdr:colOff>
      <xdr:row>17</xdr:row>
      <xdr:rowOff>91694</xdr:rowOff>
    </xdr:to>
    <xdr:sp macro="" textlink="">
      <xdr:nvSpPr>
        <xdr:cNvPr id="57" name="フローチャート : 判断 56"/>
        <xdr:cNvSpPr/>
      </xdr:nvSpPr>
      <xdr:spPr bwMode="auto">
        <a:xfrm>
          <a:off x="4254500" y="2952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76471</xdr:rowOff>
    </xdr:from>
    <xdr:ext cx="762000" cy="259045"/>
    <xdr:sp macro="" textlink="">
      <xdr:nvSpPr>
        <xdr:cNvPr id="58" name="テキスト ボックス 57"/>
        <xdr:cNvSpPr txBox="1"/>
      </xdr:nvSpPr>
      <xdr:spPr>
        <a:xfrm>
          <a:off x="3924300" y="303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81394</xdr:rowOff>
    </xdr:from>
    <xdr:to>
      <xdr:col>3</xdr:col>
      <xdr:colOff>206375</xdr:colOff>
      <xdr:row>12</xdr:row>
      <xdr:rowOff>152375</xdr:rowOff>
    </xdr:to>
    <xdr:cxnSp macro="">
      <xdr:nvCxnSpPr>
        <xdr:cNvPr id="59" name="直線コネクタ 58"/>
        <xdr:cNvCxnSpPr/>
      </xdr:nvCxnSpPr>
      <xdr:spPr bwMode="auto">
        <a:xfrm>
          <a:off x="2908300" y="2186419"/>
          <a:ext cx="698500" cy="70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48273</xdr:rowOff>
    </xdr:from>
    <xdr:to>
      <xdr:col>3</xdr:col>
      <xdr:colOff>257175</xdr:colOff>
      <xdr:row>16</xdr:row>
      <xdr:rowOff>149873</xdr:rowOff>
    </xdr:to>
    <xdr:sp macro="" textlink="">
      <xdr:nvSpPr>
        <xdr:cNvPr id="60" name="フローチャート : 判断 59"/>
        <xdr:cNvSpPr/>
      </xdr:nvSpPr>
      <xdr:spPr bwMode="auto">
        <a:xfrm>
          <a:off x="3556000" y="283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134650</xdr:rowOff>
    </xdr:from>
    <xdr:ext cx="762000" cy="259045"/>
    <xdr:sp macro="" textlink="">
      <xdr:nvSpPr>
        <xdr:cNvPr id="61" name="テキスト ボックス 60"/>
        <xdr:cNvSpPr txBox="1"/>
      </xdr:nvSpPr>
      <xdr:spPr>
        <a:xfrm>
          <a:off x="3225800" y="292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19317</xdr:rowOff>
    </xdr:from>
    <xdr:to>
      <xdr:col>2</xdr:col>
      <xdr:colOff>692150</xdr:colOff>
      <xdr:row>16</xdr:row>
      <xdr:rowOff>120917</xdr:rowOff>
    </xdr:to>
    <xdr:sp macro="" textlink="">
      <xdr:nvSpPr>
        <xdr:cNvPr id="62" name="フローチャート : 判断 61"/>
        <xdr:cNvSpPr/>
      </xdr:nvSpPr>
      <xdr:spPr bwMode="auto">
        <a:xfrm>
          <a:off x="2857500" y="2810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105694</xdr:rowOff>
    </xdr:from>
    <xdr:ext cx="762000" cy="259045"/>
    <xdr:sp macro="" textlink="">
      <xdr:nvSpPr>
        <xdr:cNvPr id="63" name="テキスト ボックス 62"/>
        <xdr:cNvSpPr txBox="1"/>
      </xdr:nvSpPr>
      <xdr:spPr>
        <a:xfrm>
          <a:off x="2527300" y="289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267</xdr:rowOff>
    </xdr:from>
    <xdr:to>
      <xdr:col>5</xdr:col>
      <xdr:colOff>34925</xdr:colOff>
      <xdr:row>14</xdr:row>
      <xdr:rowOff>101867</xdr:rowOff>
    </xdr:to>
    <xdr:sp macro="" textlink="">
      <xdr:nvSpPr>
        <xdr:cNvPr id="69" name="円/楕円 68"/>
        <xdr:cNvSpPr/>
      </xdr:nvSpPr>
      <xdr:spPr bwMode="auto">
        <a:xfrm>
          <a:off x="5600700" y="2448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118394</xdr:rowOff>
    </xdr:from>
    <xdr:ext cx="762000" cy="259045"/>
    <xdr:sp macro="" textlink="">
      <xdr:nvSpPr>
        <xdr:cNvPr id="70" name="人口1人当たり決算額の推移該当値テキスト130"/>
        <xdr:cNvSpPr txBox="1"/>
      </xdr:nvSpPr>
      <xdr:spPr>
        <a:xfrm>
          <a:off x="5740400" y="239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77,743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39929</xdr:rowOff>
    </xdr:from>
    <xdr:to>
      <xdr:col>4</xdr:col>
      <xdr:colOff>520700</xdr:colOff>
      <xdr:row>14</xdr:row>
      <xdr:rowOff>141529</xdr:rowOff>
    </xdr:to>
    <xdr:sp macro="" textlink="">
      <xdr:nvSpPr>
        <xdr:cNvPr id="71" name="円/楕円 70"/>
        <xdr:cNvSpPr/>
      </xdr:nvSpPr>
      <xdr:spPr bwMode="auto">
        <a:xfrm>
          <a:off x="4953000" y="2487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151706</xdr:rowOff>
    </xdr:from>
    <xdr:ext cx="736600" cy="259045"/>
    <xdr:sp macro="" textlink="">
      <xdr:nvSpPr>
        <xdr:cNvPr id="72" name="テキスト ボックス 71"/>
        <xdr:cNvSpPr txBox="1"/>
      </xdr:nvSpPr>
      <xdr:spPr>
        <a:xfrm>
          <a:off x="4622800" y="2256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76,702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78257</xdr:rowOff>
    </xdr:from>
    <xdr:to>
      <xdr:col>3</xdr:col>
      <xdr:colOff>955675</xdr:colOff>
      <xdr:row>14</xdr:row>
      <xdr:rowOff>8407</xdr:rowOff>
    </xdr:to>
    <xdr:sp macro="" textlink="">
      <xdr:nvSpPr>
        <xdr:cNvPr id="73" name="円/楕円 72"/>
        <xdr:cNvSpPr/>
      </xdr:nvSpPr>
      <xdr:spPr bwMode="auto">
        <a:xfrm>
          <a:off x="4254500" y="2354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18584</xdr:rowOff>
    </xdr:from>
    <xdr:ext cx="762000" cy="259045"/>
    <xdr:sp macro="" textlink="">
      <xdr:nvSpPr>
        <xdr:cNvPr id="74" name="テキスト ボックス 73"/>
        <xdr:cNvSpPr txBox="1"/>
      </xdr:nvSpPr>
      <xdr:spPr>
        <a:xfrm>
          <a:off x="3924300" y="21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80,196</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101575</xdr:rowOff>
    </xdr:from>
    <xdr:to>
      <xdr:col>3</xdr:col>
      <xdr:colOff>257175</xdr:colOff>
      <xdr:row>13</xdr:row>
      <xdr:rowOff>31725</xdr:rowOff>
    </xdr:to>
    <xdr:sp macro="" textlink="">
      <xdr:nvSpPr>
        <xdr:cNvPr id="75" name="円/楕円 74"/>
        <xdr:cNvSpPr/>
      </xdr:nvSpPr>
      <xdr:spPr bwMode="auto">
        <a:xfrm>
          <a:off x="3556000" y="2206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41902</xdr:rowOff>
    </xdr:from>
    <xdr:ext cx="762000" cy="259045"/>
    <xdr:sp macro="" textlink="">
      <xdr:nvSpPr>
        <xdr:cNvPr id="76" name="テキスト ボックス 75"/>
        <xdr:cNvSpPr txBox="1"/>
      </xdr:nvSpPr>
      <xdr:spPr>
        <a:xfrm>
          <a:off x="3225800" y="197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84,084</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30594</xdr:rowOff>
    </xdr:from>
    <xdr:to>
      <xdr:col>2</xdr:col>
      <xdr:colOff>692150</xdr:colOff>
      <xdr:row>12</xdr:row>
      <xdr:rowOff>132194</xdr:rowOff>
    </xdr:to>
    <xdr:sp macro="" textlink="">
      <xdr:nvSpPr>
        <xdr:cNvPr id="77" name="円/楕円 76"/>
        <xdr:cNvSpPr/>
      </xdr:nvSpPr>
      <xdr:spPr bwMode="auto">
        <a:xfrm>
          <a:off x="2857500" y="2135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142371</xdr:rowOff>
    </xdr:from>
    <xdr:ext cx="762000" cy="259045"/>
    <xdr:sp macro="" textlink="">
      <xdr:nvSpPr>
        <xdr:cNvPr id="78" name="テキスト ボックス 77"/>
        <xdr:cNvSpPr txBox="1"/>
      </xdr:nvSpPr>
      <xdr:spPr>
        <a:xfrm>
          <a:off x="2527300" y="1904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250444</xdr:rowOff>
    </xdr:from>
    <xdr:to>
      <xdr:col>4</xdr:col>
      <xdr:colOff>1117600</xdr:colOff>
      <xdr:row>37</xdr:row>
      <xdr:rowOff>250672</xdr:rowOff>
    </xdr:to>
    <xdr:cxnSp macro="">
      <xdr:nvCxnSpPr>
        <xdr:cNvPr id="107" name="直線コネクタ 106"/>
        <xdr:cNvCxnSpPr/>
      </xdr:nvCxnSpPr>
      <xdr:spPr bwMode="auto">
        <a:xfrm flipV="1">
          <a:off x="5651500" y="6174994"/>
          <a:ext cx="0" cy="12003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222749</xdr:rowOff>
    </xdr:from>
    <xdr:ext cx="762000" cy="259045"/>
    <xdr:sp macro="" textlink="">
      <xdr:nvSpPr>
        <xdr:cNvPr id="108" name="人口1人当たり決算額の推移最小値テキスト445"/>
        <xdr:cNvSpPr txBox="1"/>
      </xdr:nvSpPr>
      <xdr:spPr>
        <a:xfrm>
          <a:off x="5740400" y="73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4,754</a:t>
          </a:r>
          <a:endParaRPr kumimoji="1" lang="ja-JP" altLang="en-US" sz="1000" b="1">
            <a:latin typeface="ＭＳ Ｐゴシック"/>
          </a:endParaRPr>
        </a:p>
      </xdr:txBody>
    </xdr:sp>
    <xdr:clientData/>
  </xdr:oneCellAnchor>
  <xdr:twoCellAnchor>
    <xdr:from>
      <xdr:col>4</xdr:col>
      <xdr:colOff>1028700</xdr:colOff>
      <xdr:row>37</xdr:row>
      <xdr:rowOff>250672</xdr:rowOff>
    </xdr:from>
    <xdr:to>
      <xdr:col>5</xdr:col>
      <xdr:colOff>73025</xdr:colOff>
      <xdr:row>37</xdr:row>
      <xdr:rowOff>250672</xdr:rowOff>
    </xdr:to>
    <xdr:cxnSp macro="">
      <xdr:nvCxnSpPr>
        <xdr:cNvPr id="109" name="直線コネクタ 108"/>
        <xdr:cNvCxnSpPr/>
      </xdr:nvCxnSpPr>
      <xdr:spPr bwMode="auto">
        <a:xfrm>
          <a:off x="5562600" y="737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165371</xdr:rowOff>
    </xdr:from>
    <xdr:ext cx="762000" cy="259045"/>
    <xdr:sp macro="" textlink="">
      <xdr:nvSpPr>
        <xdr:cNvPr id="110" name="人口1人当たり決算額の推移最大値テキスト445"/>
        <xdr:cNvSpPr txBox="1"/>
      </xdr:nvSpPr>
      <xdr:spPr>
        <a:xfrm>
          <a:off x="5740400" y="59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36,260</a:t>
          </a:r>
          <a:endParaRPr kumimoji="1" lang="ja-JP" altLang="en-US" sz="1000" b="1">
            <a:latin typeface="ＭＳ Ｐゴシック"/>
          </a:endParaRPr>
        </a:p>
      </xdr:txBody>
    </xdr:sp>
    <xdr:clientData/>
  </xdr:oneCellAnchor>
  <xdr:twoCellAnchor>
    <xdr:from>
      <xdr:col>4</xdr:col>
      <xdr:colOff>1028700</xdr:colOff>
      <xdr:row>33</xdr:row>
      <xdr:rowOff>250444</xdr:rowOff>
    </xdr:from>
    <xdr:to>
      <xdr:col>5</xdr:col>
      <xdr:colOff>73025</xdr:colOff>
      <xdr:row>33</xdr:row>
      <xdr:rowOff>250444</xdr:rowOff>
    </xdr:to>
    <xdr:cxnSp macro="">
      <xdr:nvCxnSpPr>
        <xdr:cNvPr id="111" name="直線コネクタ 110"/>
        <xdr:cNvCxnSpPr/>
      </xdr:nvCxnSpPr>
      <xdr:spPr bwMode="auto">
        <a:xfrm>
          <a:off x="5562600" y="61749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341084</xdr:rowOff>
    </xdr:from>
    <xdr:to>
      <xdr:col>4</xdr:col>
      <xdr:colOff>1117600</xdr:colOff>
      <xdr:row>34</xdr:row>
      <xdr:rowOff>162166</xdr:rowOff>
    </xdr:to>
    <xdr:cxnSp macro="">
      <xdr:nvCxnSpPr>
        <xdr:cNvPr id="112" name="直線コネクタ 111"/>
        <xdr:cNvCxnSpPr/>
      </xdr:nvCxnSpPr>
      <xdr:spPr bwMode="auto">
        <a:xfrm flipV="1">
          <a:off x="5003800" y="6265634"/>
          <a:ext cx="647700" cy="16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12578</xdr:rowOff>
    </xdr:from>
    <xdr:ext cx="762000" cy="259045"/>
    <xdr:sp macro="" textlink="">
      <xdr:nvSpPr>
        <xdr:cNvPr id="113"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40501</xdr:rowOff>
    </xdr:from>
    <xdr:to>
      <xdr:col>5</xdr:col>
      <xdr:colOff>34925</xdr:colOff>
      <xdr:row>35</xdr:row>
      <xdr:rowOff>142101</xdr:rowOff>
    </xdr:to>
    <xdr:sp macro="" textlink="">
      <xdr:nvSpPr>
        <xdr:cNvPr id="114" name="フローチャート : 判断 113"/>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151346</xdr:rowOff>
    </xdr:from>
    <xdr:to>
      <xdr:col>4</xdr:col>
      <xdr:colOff>469900</xdr:colOff>
      <xdr:row>34</xdr:row>
      <xdr:rowOff>162166</xdr:rowOff>
    </xdr:to>
    <xdr:cxnSp macro="">
      <xdr:nvCxnSpPr>
        <xdr:cNvPr id="115" name="直線コネクタ 114"/>
        <xdr:cNvCxnSpPr/>
      </xdr:nvCxnSpPr>
      <xdr:spPr bwMode="auto">
        <a:xfrm>
          <a:off x="4305300" y="6418796"/>
          <a:ext cx="698500" cy="10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56312</xdr:rowOff>
    </xdr:from>
    <xdr:to>
      <xdr:col>4</xdr:col>
      <xdr:colOff>520700</xdr:colOff>
      <xdr:row>35</xdr:row>
      <xdr:rowOff>157912</xdr:rowOff>
    </xdr:to>
    <xdr:sp macro="" textlink="">
      <xdr:nvSpPr>
        <xdr:cNvPr id="116" name="フローチャート : 判断 115"/>
        <xdr:cNvSpPr/>
      </xdr:nvSpPr>
      <xdr:spPr bwMode="auto">
        <a:xfrm>
          <a:off x="4953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142689</xdr:rowOff>
    </xdr:from>
    <xdr:ext cx="736600" cy="259045"/>
    <xdr:sp macro="" textlink="">
      <xdr:nvSpPr>
        <xdr:cNvPr id="117" name="テキスト ボックス 116"/>
        <xdr:cNvSpPr txBox="1"/>
      </xdr:nvSpPr>
      <xdr:spPr>
        <a:xfrm>
          <a:off x="4622800" y="6753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151346</xdr:rowOff>
    </xdr:from>
    <xdr:to>
      <xdr:col>3</xdr:col>
      <xdr:colOff>904875</xdr:colOff>
      <xdr:row>34</xdr:row>
      <xdr:rowOff>219392</xdr:rowOff>
    </xdr:to>
    <xdr:cxnSp macro="">
      <xdr:nvCxnSpPr>
        <xdr:cNvPr id="118" name="直線コネクタ 117"/>
        <xdr:cNvCxnSpPr/>
      </xdr:nvCxnSpPr>
      <xdr:spPr bwMode="auto">
        <a:xfrm flipV="1">
          <a:off x="3606800" y="6418796"/>
          <a:ext cx="698500" cy="68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41377</xdr:rowOff>
    </xdr:from>
    <xdr:to>
      <xdr:col>3</xdr:col>
      <xdr:colOff>955675</xdr:colOff>
      <xdr:row>35</xdr:row>
      <xdr:rowOff>142977</xdr:rowOff>
    </xdr:to>
    <xdr:sp macro="" textlink="">
      <xdr:nvSpPr>
        <xdr:cNvPr id="119" name="フローチャート : 判断 118"/>
        <xdr:cNvSpPr/>
      </xdr:nvSpPr>
      <xdr:spPr bwMode="auto">
        <a:xfrm>
          <a:off x="4254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127754</xdr:rowOff>
    </xdr:from>
    <xdr:ext cx="762000" cy="259045"/>
    <xdr:sp macro="" textlink="">
      <xdr:nvSpPr>
        <xdr:cNvPr id="120" name="テキスト ボックス 119"/>
        <xdr:cNvSpPr txBox="1"/>
      </xdr:nvSpPr>
      <xdr:spPr>
        <a:xfrm>
          <a:off x="3924300" y="673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187960</xdr:rowOff>
    </xdr:from>
    <xdr:to>
      <xdr:col>3</xdr:col>
      <xdr:colOff>206375</xdr:colOff>
      <xdr:row>34</xdr:row>
      <xdr:rowOff>219392</xdr:rowOff>
    </xdr:to>
    <xdr:cxnSp macro="">
      <xdr:nvCxnSpPr>
        <xdr:cNvPr id="121" name="直線コネクタ 120"/>
        <xdr:cNvCxnSpPr/>
      </xdr:nvCxnSpPr>
      <xdr:spPr bwMode="auto">
        <a:xfrm>
          <a:off x="2908300" y="6455410"/>
          <a:ext cx="698500" cy="31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34899</xdr:rowOff>
    </xdr:from>
    <xdr:to>
      <xdr:col>3</xdr:col>
      <xdr:colOff>257175</xdr:colOff>
      <xdr:row>35</xdr:row>
      <xdr:rowOff>136499</xdr:rowOff>
    </xdr:to>
    <xdr:sp macro="" textlink="">
      <xdr:nvSpPr>
        <xdr:cNvPr id="122" name="フローチャート : 判断 121"/>
        <xdr:cNvSpPr/>
      </xdr:nvSpPr>
      <xdr:spPr bwMode="auto">
        <a:xfrm>
          <a:off x="35560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121276</xdr:rowOff>
    </xdr:from>
    <xdr:ext cx="762000" cy="259045"/>
    <xdr:sp macro="" textlink="">
      <xdr:nvSpPr>
        <xdr:cNvPr id="123" name="テキスト ボックス 122"/>
        <xdr:cNvSpPr txBox="1"/>
      </xdr:nvSpPr>
      <xdr:spPr>
        <a:xfrm>
          <a:off x="3225800" y="67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321145</xdr:rowOff>
    </xdr:from>
    <xdr:to>
      <xdr:col>2</xdr:col>
      <xdr:colOff>692150</xdr:colOff>
      <xdr:row>35</xdr:row>
      <xdr:rowOff>79845</xdr:rowOff>
    </xdr:to>
    <xdr:sp macro="" textlink="">
      <xdr:nvSpPr>
        <xdr:cNvPr id="124" name="フローチャート : 判断 123"/>
        <xdr:cNvSpPr/>
      </xdr:nvSpPr>
      <xdr:spPr bwMode="auto">
        <a:xfrm>
          <a:off x="2857500" y="658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64622</xdr:rowOff>
    </xdr:from>
    <xdr:ext cx="762000" cy="259045"/>
    <xdr:sp macro="" textlink="">
      <xdr:nvSpPr>
        <xdr:cNvPr id="125" name="テキスト ボックス 124"/>
        <xdr:cNvSpPr txBox="1"/>
      </xdr:nvSpPr>
      <xdr:spPr>
        <a:xfrm>
          <a:off x="2527300" y="667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290284</xdr:rowOff>
    </xdr:from>
    <xdr:to>
      <xdr:col>5</xdr:col>
      <xdr:colOff>34925</xdr:colOff>
      <xdr:row>34</xdr:row>
      <xdr:rowOff>48984</xdr:rowOff>
    </xdr:to>
    <xdr:sp macro="" textlink="">
      <xdr:nvSpPr>
        <xdr:cNvPr id="131" name="円/楕円 130"/>
        <xdr:cNvSpPr/>
      </xdr:nvSpPr>
      <xdr:spPr bwMode="auto">
        <a:xfrm>
          <a:off x="5600700" y="6214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198861</xdr:rowOff>
    </xdr:from>
    <xdr:ext cx="762000" cy="259045"/>
    <xdr:sp macro="" textlink="">
      <xdr:nvSpPr>
        <xdr:cNvPr id="132" name="人口1人当たり決算額の推移該当値テキスト445"/>
        <xdr:cNvSpPr txBox="1"/>
      </xdr:nvSpPr>
      <xdr:spPr>
        <a:xfrm>
          <a:off x="5740400" y="612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33,881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111366</xdr:rowOff>
    </xdr:from>
    <xdr:to>
      <xdr:col>4</xdr:col>
      <xdr:colOff>520700</xdr:colOff>
      <xdr:row>34</xdr:row>
      <xdr:rowOff>212966</xdr:rowOff>
    </xdr:to>
    <xdr:sp macro="" textlink="">
      <xdr:nvSpPr>
        <xdr:cNvPr id="133" name="円/楕円 132"/>
        <xdr:cNvSpPr/>
      </xdr:nvSpPr>
      <xdr:spPr bwMode="auto">
        <a:xfrm>
          <a:off x="4953000" y="6378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223143</xdr:rowOff>
    </xdr:from>
    <xdr:ext cx="736600" cy="259045"/>
    <xdr:sp macro="" textlink="">
      <xdr:nvSpPr>
        <xdr:cNvPr id="134" name="テキスト ボックス 133"/>
        <xdr:cNvSpPr txBox="1"/>
      </xdr:nvSpPr>
      <xdr:spPr>
        <a:xfrm>
          <a:off x="4622800" y="614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29,577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100546</xdr:rowOff>
    </xdr:from>
    <xdr:to>
      <xdr:col>3</xdr:col>
      <xdr:colOff>955675</xdr:colOff>
      <xdr:row>34</xdr:row>
      <xdr:rowOff>202146</xdr:rowOff>
    </xdr:to>
    <xdr:sp macro="" textlink="">
      <xdr:nvSpPr>
        <xdr:cNvPr id="135" name="円/楕円 134"/>
        <xdr:cNvSpPr/>
      </xdr:nvSpPr>
      <xdr:spPr bwMode="auto">
        <a:xfrm>
          <a:off x="4254500" y="6367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212323</xdr:rowOff>
    </xdr:from>
    <xdr:ext cx="762000" cy="259045"/>
    <xdr:sp macro="" textlink="">
      <xdr:nvSpPr>
        <xdr:cNvPr id="136" name="テキスト ボックス 135"/>
        <xdr:cNvSpPr txBox="1"/>
      </xdr:nvSpPr>
      <xdr:spPr>
        <a:xfrm>
          <a:off x="3924300" y="613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29,861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168592</xdr:rowOff>
    </xdr:from>
    <xdr:to>
      <xdr:col>3</xdr:col>
      <xdr:colOff>257175</xdr:colOff>
      <xdr:row>34</xdr:row>
      <xdr:rowOff>270193</xdr:rowOff>
    </xdr:to>
    <xdr:sp macro="" textlink="">
      <xdr:nvSpPr>
        <xdr:cNvPr id="137" name="円/楕円 136"/>
        <xdr:cNvSpPr/>
      </xdr:nvSpPr>
      <xdr:spPr bwMode="auto">
        <a:xfrm>
          <a:off x="3556000" y="643604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280369</xdr:rowOff>
    </xdr:from>
    <xdr:ext cx="762000" cy="259045"/>
    <xdr:sp macro="" textlink="">
      <xdr:nvSpPr>
        <xdr:cNvPr id="138" name="テキスト ボックス 137"/>
        <xdr:cNvSpPr txBox="1"/>
      </xdr:nvSpPr>
      <xdr:spPr>
        <a:xfrm>
          <a:off x="3225800" y="620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28,075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137160</xdr:rowOff>
    </xdr:from>
    <xdr:to>
      <xdr:col>2</xdr:col>
      <xdr:colOff>692150</xdr:colOff>
      <xdr:row>34</xdr:row>
      <xdr:rowOff>238760</xdr:rowOff>
    </xdr:to>
    <xdr:sp macro="" textlink="">
      <xdr:nvSpPr>
        <xdr:cNvPr id="139" name="円/楕円 138"/>
        <xdr:cNvSpPr/>
      </xdr:nvSpPr>
      <xdr:spPr bwMode="auto">
        <a:xfrm>
          <a:off x="2857500" y="6404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248937</xdr:rowOff>
    </xdr:from>
    <xdr:ext cx="762000" cy="259045"/>
    <xdr:sp macro="" textlink="">
      <xdr:nvSpPr>
        <xdr:cNvPr id="140" name="テキスト ボックス 139"/>
        <xdr:cNvSpPr txBox="1"/>
      </xdr:nvSpPr>
      <xdr:spPr>
        <a:xfrm>
          <a:off x="25273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リーマンショックによる景気後退の影響を受け，平成</a:t>
          </a:r>
          <a:r>
            <a:rPr lang="en-US" altLang="ja-JP" sz="1100">
              <a:solidFill>
                <a:sysClr val="windowText" lastClr="000000"/>
              </a:solidFill>
              <a:effectLst/>
              <a:latin typeface="+mn-lt"/>
              <a:ea typeface="+mn-ea"/>
              <a:cs typeface="+mn-cs"/>
            </a:rPr>
            <a:t>20</a:t>
          </a:r>
          <a:r>
            <a:rPr lang="ja-JP" altLang="ja-JP" sz="1100">
              <a:solidFill>
                <a:sysClr val="windowText" lastClr="000000"/>
              </a:solidFill>
              <a:effectLst/>
              <a:latin typeface="+mn-lt"/>
              <a:ea typeface="+mn-ea"/>
              <a:cs typeface="+mn-cs"/>
            </a:rPr>
            <a:t>年度決算では，約</a:t>
          </a:r>
          <a:r>
            <a:rPr lang="en-US" altLang="ja-JP" sz="1100">
              <a:solidFill>
                <a:sysClr val="windowText" lastClr="000000"/>
              </a:solidFill>
              <a:effectLst/>
              <a:latin typeface="+mn-lt"/>
              <a:ea typeface="+mn-ea"/>
              <a:cs typeface="+mn-cs"/>
            </a:rPr>
            <a:t>30</a:t>
          </a:r>
          <a:r>
            <a:rPr lang="ja-JP" altLang="ja-JP" sz="1100">
              <a:solidFill>
                <a:sysClr val="windowText" lastClr="000000"/>
              </a:solidFill>
              <a:effectLst/>
              <a:latin typeface="+mn-lt"/>
              <a:ea typeface="+mn-ea"/>
              <a:cs typeface="+mn-cs"/>
            </a:rPr>
            <a:t>億円の実質赤字となったが，人件費の削減や徹底した事務事業の見直しなどの聖域なき行財政改革，地方交付税の確保等により，着実に赤字を解消し，平成</a:t>
          </a:r>
          <a:r>
            <a:rPr lang="en-US" altLang="ja-JP" sz="1100">
              <a:solidFill>
                <a:sysClr val="windowText" lastClr="000000"/>
              </a:solidFill>
              <a:effectLst/>
              <a:latin typeface="+mn-lt"/>
              <a:ea typeface="+mn-ea"/>
              <a:cs typeface="+mn-cs"/>
            </a:rPr>
            <a:t>22</a:t>
          </a:r>
          <a:r>
            <a:rPr lang="ja-JP" altLang="ja-JP" sz="1100">
              <a:solidFill>
                <a:sysClr val="windowText" lastClr="000000"/>
              </a:solidFill>
              <a:effectLst/>
              <a:latin typeface="+mn-lt"/>
              <a:ea typeface="+mn-ea"/>
              <a:cs typeface="+mn-cs"/>
            </a:rPr>
            <a:t>年度決算では実質黒字へと転換し</a:t>
          </a:r>
          <a:r>
            <a:rPr lang="ja-JP" altLang="en-US" sz="1100">
              <a:solidFill>
                <a:sysClr val="windowText" lastClr="000000"/>
              </a:solidFill>
              <a:effectLst/>
              <a:latin typeface="+mn-lt"/>
              <a:ea typeface="+mn-ea"/>
              <a:cs typeface="+mn-cs"/>
            </a:rPr>
            <a:t>た</a:t>
          </a:r>
          <a:r>
            <a:rPr lang="ja-JP" altLang="ja-JP" sz="1100">
              <a:solidFill>
                <a:sysClr val="windowText" lastClr="000000"/>
              </a:solidFill>
              <a:effectLst/>
              <a:latin typeface="+mn-lt"/>
              <a:ea typeface="+mn-ea"/>
              <a:cs typeface="+mn-cs"/>
            </a:rPr>
            <a:t>。</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以降，徹底した行財政改革により，平成</a:t>
          </a:r>
          <a:r>
            <a:rPr lang="en-US" altLang="ja-JP" sz="1100">
              <a:solidFill>
                <a:sysClr val="windowText" lastClr="000000"/>
              </a:solidFill>
              <a:effectLst/>
              <a:latin typeface="+mn-lt"/>
              <a:ea typeface="+mn-ea"/>
              <a:cs typeface="+mn-cs"/>
            </a:rPr>
            <a:t>23</a:t>
          </a:r>
          <a:r>
            <a:rPr lang="ja-JP" altLang="ja-JP" sz="1100">
              <a:solidFill>
                <a:sysClr val="windowText" lastClr="000000"/>
              </a:solidFill>
              <a:effectLst/>
              <a:latin typeface="+mn-lt"/>
              <a:ea typeface="+mn-ea"/>
              <a:cs typeface="+mn-cs"/>
            </a:rPr>
            <a:t>年度</a:t>
          </a:r>
          <a:r>
            <a:rPr lang="en-US" altLang="ja-JP" sz="1100">
              <a:solidFill>
                <a:sysClr val="windowText" lastClr="000000"/>
              </a:solidFill>
              <a:effectLst/>
              <a:latin typeface="+mn-lt"/>
              <a:ea typeface="+mn-ea"/>
              <a:cs typeface="+mn-cs"/>
            </a:rPr>
            <a:t>14</a:t>
          </a:r>
          <a:r>
            <a:rPr lang="ja-JP" altLang="ja-JP" sz="1100">
              <a:solidFill>
                <a:sysClr val="windowText" lastClr="000000"/>
              </a:solidFill>
              <a:effectLst/>
              <a:latin typeface="+mn-lt"/>
              <a:ea typeface="+mn-ea"/>
              <a:cs typeface="+mn-cs"/>
            </a:rPr>
            <a:t>億円，平成</a:t>
          </a:r>
          <a:r>
            <a:rPr lang="en-US" altLang="ja-JP" sz="1100">
              <a:solidFill>
                <a:sysClr val="windowText" lastClr="000000"/>
              </a:solidFill>
              <a:effectLst/>
              <a:latin typeface="+mn-lt"/>
              <a:ea typeface="+mn-ea"/>
              <a:cs typeface="+mn-cs"/>
            </a:rPr>
            <a:t>24</a:t>
          </a:r>
          <a:r>
            <a:rPr lang="ja-JP" altLang="ja-JP" sz="1100">
              <a:solidFill>
                <a:sysClr val="windowText" lastClr="000000"/>
              </a:solidFill>
              <a:effectLst/>
              <a:latin typeface="+mn-lt"/>
              <a:ea typeface="+mn-ea"/>
              <a:cs typeface="+mn-cs"/>
            </a:rPr>
            <a:t>年度</a:t>
          </a:r>
          <a:r>
            <a:rPr lang="en-US" altLang="ja-JP" sz="1100">
              <a:solidFill>
                <a:sysClr val="windowText" lastClr="000000"/>
              </a:solidFill>
              <a:effectLst/>
              <a:latin typeface="+mn-lt"/>
              <a:ea typeface="+mn-ea"/>
              <a:cs typeface="+mn-cs"/>
            </a:rPr>
            <a:t>19</a:t>
          </a:r>
          <a:r>
            <a:rPr lang="ja-JP" altLang="ja-JP" sz="1100">
              <a:solidFill>
                <a:sysClr val="windowText" lastClr="000000"/>
              </a:solidFill>
              <a:effectLst/>
              <a:latin typeface="+mn-lt"/>
              <a:ea typeface="+mn-ea"/>
              <a:cs typeface="+mn-cs"/>
            </a:rPr>
            <a:t>億円，平成</a:t>
          </a:r>
          <a:r>
            <a:rPr lang="en-US" altLang="ja-JP" sz="1100">
              <a:solidFill>
                <a:sysClr val="windowText" lastClr="000000"/>
              </a:solidFill>
              <a:effectLst/>
              <a:latin typeface="+mn-lt"/>
              <a:ea typeface="+mn-ea"/>
              <a:cs typeface="+mn-cs"/>
            </a:rPr>
            <a:t>25</a:t>
          </a:r>
          <a:r>
            <a:rPr lang="ja-JP" altLang="ja-JP" sz="1100">
              <a:solidFill>
                <a:sysClr val="windowText" lastClr="000000"/>
              </a:solidFill>
              <a:effectLst/>
              <a:latin typeface="+mn-lt"/>
              <a:ea typeface="+mn-ea"/>
              <a:cs typeface="+mn-cs"/>
            </a:rPr>
            <a:t>年度</a:t>
          </a:r>
          <a:r>
            <a:rPr lang="en-US" altLang="ja-JP" sz="1100">
              <a:solidFill>
                <a:sysClr val="windowText" lastClr="000000"/>
              </a:solidFill>
              <a:effectLst/>
              <a:latin typeface="+mn-lt"/>
              <a:ea typeface="+mn-ea"/>
              <a:cs typeface="+mn-cs"/>
            </a:rPr>
            <a:t>20</a:t>
          </a:r>
          <a:r>
            <a:rPr lang="ja-JP" altLang="ja-JP" sz="1100">
              <a:solidFill>
                <a:sysClr val="windowText" lastClr="000000"/>
              </a:solidFill>
              <a:effectLst/>
              <a:latin typeface="+mn-lt"/>
              <a:ea typeface="+mn-ea"/>
              <a:cs typeface="+mn-cs"/>
            </a:rPr>
            <a:t>億円の実質収支黒字を確保し，財政調整基金の積立を行っている。</a:t>
          </a:r>
        </a:p>
        <a:p>
          <a:r>
            <a:rPr lang="ja-JP" altLang="ja-JP" sz="1100">
              <a:solidFill>
                <a:sysClr val="windowText" lastClr="000000"/>
              </a:solidFill>
              <a:effectLst/>
              <a:latin typeface="+mn-lt"/>
              <a:ea typeface="+mn-ea"/>
              <a:cs typeface="+mn-cs"/>
            </a:rPr>
            <a:t>　平成</a:t>
          </a:r>
          <a:r>
            <a:rPr lang="en-US" altLang="ja-JP" sz="1100">
              <a:solidFill>
                <a:sysClr val="windowText" lastClr="000000"/>
              </a:solidFill>
              <a:effectLst/>
              <a:latin typeface="+mn-lt"/>
              <a:ea typeface="+mn-ea"/>
              <a:cs typeface="+mn-cs"/>
            </a:rPr>
            <a:t>26</a:t>
          </a:r>
          <a:r>
            <a:rPr lang="ja-JP" altLang="ja-JP" sz="1100">
              <a:solidFill>
                <a:sysClr val="windowText" lastClr="000000"/>
              </a:solidFill>
              <a:effectLst/>
              <a:latin typeface="+mn-lt"/>
              <a:ea typeface="+mn-ea"/>
              <a:cs typeface="+mn-cs"/>
            </a:rPr>
            <a:t>年度については，</a:t>
          </a:r>
          <a:r>
            <a:rPr lang="ja-JP" altLang="en-US"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26</a:t>
          </a:r>
          <a:r>
            <a:rPr lang="ja-JP" altLang="en-US" sz="1100">
              <a:solidFill>
                <a:sysClr val="windowText" lastClr="000000"/>
              </a:solidFill>
              <a:effectLst/>
              <a:latin typeface="+mn-lt"/>
              <a:ea typeface="+mn-ea"/>
              <a:cs typeface="+mn-cs"/>
            </a:rPr>
            <a:t>年</a:t>
          </a:r>
          <a:r>
            <a:rPr lang="en-US" altLang="ja-JP" sz="1100">
              <a:solidFill>
                <a:sysClr val="windowText" lastClr="000000"/>
              </a:solidFill>
              <a:effectLst/>
              <a:latin typeface="+mn-lt"/>
              <a:ea typeface="+mn-ea"/>
              <a:cs typeface="+mn-cs"/>
            </a:rPr>
            <a:t>8</a:t>
          </a:r>
          <a:r>
            <a:rPr lang="ja-JP" altLang="en-US" sz="1100">
              <a:solidFill>
                <a:sysClr val="windowText" lastClr="000000"/>
              </a:solidFill>
              <a:effectLst/>
              <a:latin typeface="+mn-lt"/>
              <a:ea typeface="+mn-ea"/>
              <a:cs typeface="+mn-cs"/>
            </a:rPr>
            <a:t>月豪雨に係る災害復旧</a:t>
          </a:r>
          <a:r>
            <a:rPr lang="ja-JP" altLang="ja-JP" sz="1100">
              <a:solidFill>
                <a:sysClr val="windowText" lastClr="000000"/>
              </a:solidFill>
              <a:effectLst/>
              <a:latin typeface="+mn-lt"/>
              <a:ea typeface="+mn-ea"/>
              <a:cs typeface="+mn-cs"/>
            </a:rPr>
            <a:t>や給与改定</a:t>
          </a:r>
          <a:r>
            <a:rPr lang="ja-JP" altLang="en-US" sz="1100">
              <a:solidFill>
                <a:sysClr val="windowText" lastClr="000000"/>
              </a:solidFill>
              <a:effectLst/>
              <a:latin typeface="+mn-lt"/>
              <a:ea typeface="+mn-ea"/>
              <a:cs typeface="+mn-cs"/>
            </a:rPr>
            <a:t>等の臨時財政需要があったため，</a:t>
          </a:r>
          <a:r>
            <a:rPr lang="ja-JP" altLang="ja-JP" sz="1100">
              <a:solidFill>
                <a:sysClr val="windowText" lastClr="000000"/>
              </a:solidFill>
              <a:effectLst/>
              <a:latin typeface="+mn-lt"/>
              <a:ea typeface="+mn-ea"/>
              <a:cs typeface="+mn-cs"/>
            </a:rPr>
            <a:t>財政調整基金の取崩しにより，実質単年度収支は赤字となっているが，実質収支は黒字を確保している。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財政改革の取組に加えて</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市税収入</a:t>
          </a:r>
          <a:r>
            <a:rPr lang="ja-JP" altLang="ja-JP" sz="1100">
              <a:solidFill>
                <a:sysClr val="windowText" lastClr="000000"/>
              </a:solidFill>
              <a:effectLst/>
              <a:latin typeface="+mn-lt"/>
              <a:ea typeface="+mn-ea"/>
              <a:cs typeface="+mn-cs"/>
            </a:rPr>
            <a:t>の確保等により一般会計の実質収支が改善していること及び自動車・高速鉄道事業及び国民健康保険事業における経営健全化の取組により収支が改善傾向にあるため，全体的に赤字比率</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減少</a:t>
          </a:r>
          <a:r>
            <a:rPr lang="ja-JP" altLang="en-US" sz="1100">
              <a:solidFill>
                <a:sysClr val="windowText" lastClr="000000"/>
              </a:solidFill>
              <a:effectLst/>
              <a:latin typeface="+mn-lt"/>
              <a:ea typeface="+mn-ea"/>
              <a:cs typeface="+mn-cs"/>
            </a:rPr>
            <a:t>・黒字比率の拡大</a:t>
          </a:r>
          <a:r>
            <a:rPr lang="ja-JP" altLang="ja-JP" sz="1100">
              <a:solidFill>
                <a:sysClr val="windowText" lastClr="000000"/>
              </a:solidFill>
              <a:effectLst/>
              <a:latin typeface="+mn-lt"/>
              <a:ea typeface="+mn-ea"/>
              <a:cs typeface="+mn-cs"/>
            </a:rPr>
            <a:t>傾向</a:t>
          </a:r>
          <a:r>
            <a:rPr lang="ja-JP" altLang="en-US" sz="1100">
              <a:solidFill>
                <a:sysClr val="windowText" lastClr="000000"/>
              </a:solidFill>
              <a:effectLst/>
              <a:latin typeface="+mn-lt"/>
              <a:ea typeface="+mn-ea"/>
              <a:cs typeface="+mn-cs"/>
            </a:rPr>
            <a:t>にある。</a:t>
          </a:r>
          <a:endParaRPr lang="ja-JP"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　今後も，引き続き，一層の比率改善に努めていく。</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行政改革推進債などの交付税措置のない市債の償還額が多くなっていることから，実質公債費比率も類似団体平均値を上回っている。</a:t>
          </a:r>
        </a:p>
        <a:p>
          <a:r>
            <a:rPr lang="ja-JP" altLang="ja-JP" sz="1100">
              <a:solidFill>
                <a:schemeClr val="dk1"/>
              </a:solidFill>
              <a:effectLst/>
              <a:latin typeface="+mn-lt"/>
              <a:ea typeface="+mn-ea"/>
              <a:cs typeface="+mn-cs"/>
            </a:rPr>
            <a:t>　今後も，生産年齢人口１人当たりの市債残高（臨時財政対策債を除く）を増加させないよう，「はばたけ未来へ</a:t>
          </a:r>
          <a:r>
            <a:rPr lang="ja-JP" altLang="ja-JP" sz="1100" i="1">
              <a:solidFill>
                <a:schemeClr val="dk1"/>
              </a:solidFill>
              <a:effectLst/>
              <a:latin typeface="+mn-lt"/>
              <a:ea typeface="+mn-ea"/>
              <a:cs typeface="+mn-cs"/>
            </a:rPr>
            <a:t>！</a:t>
          </a:r>
          <a:r>
            <a:rPr lang="ja-JP" altLang="ja-JP" sz="1100">
              <a:solidFill>
                <a:schemeClr val="dk1"/>
              </a:solidFill>
              <a:effectLst/>
              <a:latin typeface="+mn-lt"/>
              <a:ea typeface="+mn-ea"/>
              <a:cs typeface="+mn-cs"/>
            </a:rPr>
            <a:t>　京プラン」後期実施計画（</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年度）に掲げる一般会計の市債残高（臨時財政対策債を除く）の削減を着実に推進し，比率の改善に努めていく。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職員数の削減や退職手当支給率の引き下げによる退職手当負担見込額の減少，土地開発公社保有地の売却による債務負担行為に基づく支出予定額の減少などの改善要素はあるものの，交付税措置のない市債残高が増加傾向にあることなどにより，類似団体平均値を上回っている。</a:t>
          </a:r>
        </a:p>
        <a:p>
          <a:r>
            <a:rPr lang="ja-JP" altLang="ja-JP" sz="1100">
              <a:solidFill>
                <a:schemeClr val="dk1"/>
              </a:solidFill>
              <a:effectLst/>
              <a:latin typeface="+mn-lt"/>
              <a:ea typeface="+mn-ea"/>
              <a:cs typeface="+mn-cs"/>
            </a:rPr>
            <a:t>　今後も，生産年齢人口１人当たりの市債残高（臨時財政対策債を除く）を増加させないよう，「はばたけ未来へ</a:t>
          </a:r>
          <a:r>
            <a:rPr lang="ja-JP" altLang="ja-JP" sz="1100" i="1">
              <a:solidFill>
                <a:schemeClr val="dk1"/>
              </a:solidFill>
              <a:effectLst/>
              <a:latin typeface="+mn-lt"/>
              <a:ea typeface="+mn-ea"/>
              <a:cs typeface="+mn-cs"/>
            </a:rPr>
            <a:t>！</a:t>
          </a:r>
          <a:r>
            <a:rPr lang="ja-JP" altLang="ja-JP" sz="1100">
              <a:solidFill>
                <a:schemeClr val="dk1"/>
              </a:solidFill>
              <a:effectLst/>
              <a:latin typeface="+mn-lt"/>
              <a:ea typeface="+mn-ea"/>
              <a:cs typeface="+mn-cs"/>
            </a:rPr>
            <a:t>　京プラン」後期実施計画（</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年度）に掲げる一般会計の市債残高（臨時財政対策債を除く）の削減を着実に推進し，比率の改善に努めていく。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57" t="s">
        <v>62</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64</v>
      </c>
      <c r="C3" s="359"/>
      <c r="D3" s="359"/>
      <c r="E3" s="360"/>
      <c r="F3" s="360"/>
      <c r="G3" s="360"/>
      <c r="H3" s="360"/>
      <c r="I3" s="360"/>
      <c r="J3" s="360"/>
      <c r="K3" s="360"/>
      <c r="L3" s="360" t="s">
        <v>65</v>
      </c>
      <c r="M3" s="360"/>
      <c r="N3" s="360"/>
      <c r="O3" s="360"/>
      <c r="P3" s="360"/>
      <c r="Q3" s="360"/>
      <c r="R3" s="367"/>
      <c r="S3" s="367"/>
      <c r="T3" s="367"/>
      <c r="U3" s="367"/>
      <c r="V3" s="368"/>
      <c r="W3" s="342" t="s">
        <v>66</v>
      </c>
      <c r="X3" s="343"/>
      <c r="Y3" s="343"/>
      <c r="Z3" s="343"/>
      <c r="AA3" s="343"/>
      <c r="AB3" s="359"/>
      <c r="AC3" s="367" t="s">
        <v>67</v>
      </c>
      <c r="AD3" s="343"/>
      <c r="AE3" s="343"/>
      <c r="AF3" s="343"/>
      <c r="AG3" s="343"/>
      <c r="AH3" s="343"/>
      <c r="AI3" s="343"/>
      <c r="AJ3" s="343"/>
      <c r="AK3" s="343"/>
      <c r="AL3" s="344"/>
      <c r="AM3" s="342" t="s">
        <v>68</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69</v>
      </c>
      <c r="BO3" s="343"/>
      <c r="BP3" s="343"/>
      <c r="BQ3" s="343"/>
      <c r="BR3" s="343"/>
      <c r="BS3" s="343"/>
      <c r="BT3" s="343"/>
      <c r="BU3" s="344"/>
      <c r="BV3" s="342" t="s">
        <v>70</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71</v>
      </c>
      <c r="CU3" s="343"/>
      <c r="CV3" s="343"/>
      <c r="CW3" s="343"/>
      <c r="CX3" s="343"/>
      <c r="CY3" s="343"/>
      <c r="CZ3" s="343"/>
      <c r="DA3" s="344"/>
      <c r="DB3" s="342" t="s">
        <v>72</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73</v>
      </c>
      <c r="AZ4" s="346"/>
      <c r="BA4" s="346"/>
      <c r="BB4" s="346"/>
      <c r="BC4" s="346"/>
      <c r="BD4" s="346"/>
      <c r="BE4" s="346"/>
      <c r="BF4" s="346"/>
      <c r="BG4" s="346"/>
      <c r="BH4" s="346"/>
      <c r="BI4" s="346"/>
      <c r="BJ4" s="346"/>
      <c r="BK4" s="346"/>
      <c r="BL4" s="346"/>
      <c r="BM4" s="347"/>
      <c r="BN4" s="348">
        <v>726716715</v>
      </c>
      <c r="BO4" s="349"/>
      <c r="BP4" s="349"/>
      <c r="BQ4" s="349"/>
      <c r="BR4" s="349"/>
      <c r="BS4" s="349"/>
      <c r="BT4" s="349"/>
      <c r="BU4" s="350"/>
      <c r="BV4" s="348">
        <v>720508083</v>
      </c>
      <c r="BW4" s="349"/>
      <c r="BX4" s="349"/>
      <c r="BY4" s="349"/>
      <c r="BZ4" s="349"/>
      <c r="CA4" s="349"/>
      <c r="CB4" s="349"/>
      <c r="CC4" s="350"/>
      <c r="CD4" s="351" t="s">
        <v>74</v>
      </c>
      <c r="CE4" s="352"/>
      <c r="CF4" s="352"/>
      <c r="CG4" s="352"/>
      <c r="CH4" s="352"/>
      <c r="CI4" s="352"/>
      <c r="CJ4" s="352"/>
      <c r="CK4" s="352"/>
      <c r="CL4" s="352"/>
      <c r="CM4" s="352"/>
      <c r="CN4" s="352"/>
      <c r="CO4" s="352"/>
      <c r="CP4" s="352"/>
      <c r="CQ4" s="352"/>
      <c r="CR4" s="352"/>
      <c r="CS4" s="353"/>
      <c r="CT4" s="354">
        <v>0.6</v>
      </c>
      <c r="CU4" s="355"/>
      <c r="CV4" s="355"/>
      <c r="CW4" s="355"/>
      <c r="CX4" s="355"/>
      <c r="CY4" s="355"/>
      <c r="CZ4" s="355"/>
      <c r="DA4" s="356"/>
      <c r="DB4" s="354">
        <v>0.6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75</v>
      </c>
      <c r="AN5" s="415"/>
      <c r="AO5" s="415"/>
      <c r="AP5" s="415"/>
      <c r="AQ5" s="415"/>
      <c r="AR5" s="415"/>
      <c r="AS5" s="415"/>
      <c r="AT5" s="416"/>
      <c r="AU5" s="417" t="s">
        <v>76</v>
      </c>
      <c r="AV5" s="418"/>
      <c r="AW5" s="418"/>
      <c r="AX5" s="418"/>
      <c r="AY5" s="419" t="s">
        <v>77</v>
      </c>
      <c r="AZ5" s="420"/>
      <c r="BA5" s="420"/>
      <c r="BB5" s="420"/>
      <c r="BC5" s="420"/>
      <c r="BD5" s="420"/>
      <c r="BE5" s="420"/>
      <c r="BF5" s="420"/>
      <c r="BG5" s="420"/>
      <c r="BH5" s="420"/>
      <c r="BI5" s="420"/>
      <c r="BJ5" s="420"/>
      <c r="BK5" s="420"/>
      <c r="BL5" s="420"/>
      <c r="BM5" s="421"/>
      <c r="BN5" s="385">
        <v>717083021</v>
      </c>
      <c r="BO5" s="386"/>
      <c r="BP5" s="386"/>
      <c r="BQ5" s="386"/>
      <c r="BR5" s="386"/>
      <c r="BS5" s="386"/>
      <c r="BT5" s="386"/>
      <c r="BU5" s="387"/>
      <c r="BV5" s="385">
        <v>712639776</v>
      </c>
      <c r="BW5" s="386"/>
      <c r="BX5" s="386"/>
      <c r="BY5" s="386"/>
      <c r="BZ5" s="386"/>
      <c r="CA5" s="386"/>
      <c r="CB5" s="386"/>
      <c r="CC5" s="387"/>
      <c r="CD5" s="388" t="s">
        <v>78</v>
      </c>
      <c r="CE5" s="389"/>
      <c r="CF5" s="389"/>
      <c r="CG5" s="389"/>
      <c r="CH5" s="389"/>
      <c r="CI5" s="389"/>
      <c r="CJ5" s="389"/>
      <c r="CK5" s="389"/>
      <c r="CL5" s="389"/>
      <c r="CM5" s="389"/>
      <c r="CN5" s="389"/>
      <c r="CO5" s="389"/>
      <c r="CP5" s="389"/>
      <c r="CQ5" s="389"/>
      <c r="CR5" s="389"/>
      <c r="CS5" s="390"/>
      <c r="CT5" s="382">
        <v>99.8</v>
      </c>
      <c r="CU5" s="383"/>
      <c r="CV5" s="383"/>
      <c r="CW5" s="383"/>
      <c r="CX5" s="383"/>
      <c r="CY5" s="383"/>
      <c r="CZ5" s="383"/>
      <c r="DA5" s="384"/>
      <c r="DB5" s="382">
        <v>100.3</v>
      </c>
      <c r="DC5" s="383"/>
      <c r="DD5" s="383"/>
      <c r="DE5" s="383"/>
      <c r="DF5" s="383"/>
      <c r="DG5" s="383"/>
      <c r="DH5" s="383"/>
      <c r="DI5" s="384"/>
      <c r="DJ5" s="137"/>
      <c r="DK5" s="137"/>
      <c r="DL5" s="137"/>
      <c r="DM5" s="137"/>
      <c r="DN5" s="137"/>
      <c r="DO5" s="137"/>
    </row>
    <row r="6" spans="1:119" ht="18.75" customHeight="1">
      <c r="A6" s="138"/>
      <c r="B6" s="391" t="s">
        <v>79</v>
      </c>
      <c r="C6" s="392"/>
      <c r="D6" s="392"/>
      <c r="E6" s="393"/>
      <c r="F6" s="393"/>
      <c r="G6" s="393"/>
      <c r="H6" s="393"/>
      <c r="I6" s="393"/>
      <c r="J6" s="393"/>
      <c r="K6" s="393"/>
      <c r="L6" s="393" t="s">
        <v>80</v>
      </c>
      <c r="M6" s="393"/>
      <c r="N6" s="393"/>
      <c r="O6" s="393"/>
      <c r="P6" s="393"/>
      <c r="Q6" s="393"/>
      <c r="R6" s="397"/>
      <c r="S6" s="397"/>
      <c r="T6" s="397"/>
      <c r="U6" s="397"/>
      <c r="V6" s="398"/>
      <c r="W6" s="401" t="s">
        <v>81</v>
      </c>
      <c r="X6" s="402"/>
      <c r="Y6" s="402"/>
      <c r="Z6" s="402"/>
      <c r="AA6" s="402"/>
      <c r="AB6" s="392"/>
      <c r="AC6" s="405" t="s">
        <v>82</v>
      </c>
      <c r="AD6" s="406"/>
      <c r="AE6" s="406"/>
      <c r="AF6" s="406"/>
      <c r="AG6" s="406"/>
      <c r="AH6" s="406"/>
      <c r="AI6" s="406"/>
      <c r="AJ6" s="406"/>
      <c r="AK6" s="406"/>
      <c r="AL6" s="407"/>
      <c r="AM6" s="414" t="s">
        <v>83</v>
      </c>
      <c r="AN6" s="415"/>
      <c r="AO6" s="415"/>
      <c r="AP6" s="415"/>
      <c r="AQ6" s="415"/>
      <c r="AR6" s="415"/>
      <c r="AS6" s="415"/>
      <c r="AT6" s="416"/>
      <c r="AU6" s="417" t="s">
        <v>76</v>
      </c>
      <c r="AV6" s="418"/>
      <c r="AW6" s="418"/>
      <c r="AX6" s="418"/>
      <c r="AY6" s="419" t="s">
        <v>84</v>
      </c>
      <c r="AZ6" s="420"/>
      <c r="BA6" s="420"/>
      <c r="BB6" s="420"/>
      <c r="BC6" s="420"/>
      <c r="BD6" s="420"/>
      <c r="BE6" s="420"/>
      <c r="BF6" s="420"/>
      <c r="BG6" s="420"/>
      <c r="BH6" s="420"/>
      <c r="BI6" s="420"/>
      <c r="BJ6" s="420"/>
      <c r="BK6" s="420"/>
      <c r="BL6" s="420"/>
      <c r="BM6" s="421"/>
      <c r="BN6" s="385">
        <v>9633694</v>
      </c>
      <c r="BO6" s="386"/>
      <c r="BP6" s="386"/>
      <c r="BQ6" s="386"/>
      <c r="BR6" s="386"/>
      <c r="BS6" s="386"/>
      <c r="BT6" s="386"/>
      <c r="BU6" s="387"/>
      <c r="BV6" s="385">
        <v>7868307</v>
      </c>
      <c r="BW6" s="386"/>
      <c r="BX6" s="386"/>
      <c r="BY6" s="386"/>
      <c r="BZ6" s="386"/>
      <c r="CA6" s="386"/>
      <c r="CB6" s="386"/>
      <c r="CC6" s="387"/>
      <c r="CD6" s="388" t="s">
        <v>85</v>
      </c>
      <c r="CE6" s="389"/>
      <c r="CF6" s="389"/>
      <c r="CG6" s="389"/>
      <c r="CH6" s="389"/>
      <c r="CI6" s="389"/>
      <c r="CJ6" s="389"/>
      <c r="CK6" s="389"/>
      <c r="CL6" s="389"/>
      <c r="CM6" s="389"/>
      <c r="CN6" s="389"/>
      <c r="CO6" s="389"/>
      <c r="CP6" s="389"/>
      <c r="CQ6" s="389"/>
      <c r="CR6" s="389"/>
      <c r="CS6" s="390"/>
      <c r="CT6" s="422">
        <v>114.2</v>
      </c>
      <c r="CU6" s="423"/>
      <c r="CV6" s="423"/>
      <c r="CW6" s="423"/>
      <c r="CX6" s="423"/>
      <c r="CY6" s="423"/>
      <c r="CZ6" s="423"/>
      <c r="DA6" s="424"/>
      <c r="DB6" s="422">
        <v>115.6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86</v>
      </c>
      <c r="AN7" s="415"/>
      <c r="AO7" s="415"/>
      <c r="AP7" s="415"/>
      <c r="AQ7" s="415"/>
      <c r="AR7" s="415"/>
      <c r="AS7" s="415"/>
      <c r="AT7" s="416"/>
      <c r="AU7" s="417" t="s">
        <v>87</v>
      </c>
      <c r="AV7" s="418"/>
      <c r="AW7" s="418"/>
      <c r="AX7" s="418"/>
      <c r="AY7" s="419" t="s">
        <v>88</v>
      </c>
      <c r="AZ7" s="420"/>
      <c r="BA7" s="420"/>
      <c r="BB7" s="420"/>
      <c r="BC7" s="420"/>
      <c r="BD7" s="420"/>
      <c r="BE7" s="420"/>
      <c r="BF7" s="420"/>
      <c r="BG7" s="420"/>
      <c r="BH7" s="420"/>
      <c r="BI7" s="420"/>
      <c r="BJ7" s="420"/>
      <c r="BK7" s="420"/>
      <c r="BL7" s="420"/>
      <c r="BM7" s="421"/>
      <c r="BN7" s="385">
        <v>7525711</v>
      </c>
      <c r="BO7" s="386"/>
      <c r="BP7" s="386"/>
      <c r="BQ7" s="386"/>
      <c r="BR7" s="386"/>
      <c r="BS7" s="386"/>
      <c r="BT7" s="386"/>
      <c r="BU7" s="387"/>
      <c r="BV7" s="385">
        <v>5877255</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348859404</v>
      </c>
      <c r="CU7" s="386"/>
      <c r="CV7" s="386"/>
      <c r="CW7" s="386"/>
      <c r="CX7" s="386"/>
      <c r="CY7" s="386"/>
      <c r="CZ7" s="386"/>
      <c r="DA7" s="387"/>
      <c r="DB7" s="385">
        <v>348875497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2107983</v>
      </c>
      <c r="BO8" s="386"/>
      <c r="BP8" s="386"/>
      <c r="BQ8" s="386"/>
      <c r="BR8" s="386"/>
      <c r="BS8" s="386"/>
      <c r="BT8" s="386"/>
      <c r="BU8" s="387"/>
      <c r="BV8" s="385">
        <v>1991052</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0.77</v>
      </c>
      <c r="CU8" s="426"/>
      <c r="CV8" s="426"/>
      <c r="CW8" s="426"/>
      <c r="CX8" s="426"/>
      <c r="CY8" s="426"/>
      <c r="CZ8" s="426"/>
      <c r="DA8" s="427"/>
      <c r="DB8" s="425">
        <v>0.76</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1474015</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76</v>
      </c>
      <c r="AV9" s="418"/>
      <c r="AW9" s="418"/>
      <c r="AX9" s="418"/>
      <c r="AY9" s="419" t="s">
        <v>98</v>
      </c>
      <c r="AZ9" s="420"/>
      <c r="BA9" s="420"/>
      <c r="BB9" s="420"/>
      <c r="BC9" s="420"/>
      <c r="BD9" s="420"/>
      <c r="BE9" s="420"/>
      <c r="BF9" s="420"/>
      <c r="BG9" s="420"/>
      <c r="BH9" s="420"/>
      <c r="BI9" s="420"/>
      <c r="BJ9" s="420"/>
      <c r="BK9" s="420"/>
      <c r="BL9" s="420"/>
      <c r="BM9" s="421"/>
      <c r="BN9" s="385">
        <v>116931</v>
      </c>
      <c r="BO9" s="386"/>
      <c r="BP9" s="386"/>
      <c r="BQ9" s="386"/>
      <c r="BR9" s="386"/>
      <c r="BS9" s="386"/>
      <c r="BT9" s="386"/>
      <c r="BU9" s="387"/>
      <c r="BV9" s="385">
        <v>76776</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19.899999999999999</v>
      </c>
      <c r="CU9" s="383"/>
      <c r="CV9" s="383"/>
      <c r="CW9" s="383"/>
      <c r="CX9" s="383"/>
      <c r="CY9" s="383"/>
      <c r="CZ9" s="383"/>
      <c r="DA9" s="384"/>
      <c r="DB9" s="382">
        <v>21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1474811</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4420</v>
      </c>
      <c r="BO10" s="386"/>
      <c r="BP10" s="386"/>
      <c r="BQ10" s="386"/>
      <c r="BR10" s="386"/>
      <c r="BS10" s="386"/>
      <c r="BT10" s="386"/>
      <c r="BU10" s="387"/>
      <c r="BV10" s="385">
        <v>3924</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108</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1419474</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2590000</v>
      </c>
      <c r="BO12" s="386"/>
      <c r="BP12" s="386"/>
      <c r="BQ12" s="386"/>
      <c r="BR12" s="386"/>
      <c r="BS12" s="386"/>
      <c r="BT12" s="386"/>
      <c r="BU12" s="387"/>
      <c r="BV12" s="385">
        <v>845000</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1378909</v>
      </c>
      <c r="S13" s="467"/>
      <c r="T13" s="467"/>
      <c r="U13" s="467"/>
      <c r="V13" s="468"/>
      <c r="W13" s="401" t="s">
        <v>122</v>
      </c>
      <c r="X13" s="402"/>
      <c r="Y13" s="402"/>
      <c r="Z13" s="402"/>
      <c r="AA13" s="402"/>
      <c r="AB13" s="392"/>
      <c r="AC13" s="436">
        <v>5229</v>
      </c>
      <c r="AD13" s="437"/>
      <c r="AE13" s="437"/>
      <c r="AF13" s="437"/>
      <c r="AG13" s="476"/>
      <c r="AH13" s="436">
        <v>5912</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-2468649</v>
      </c>
      <c r="BO13" s="386"/>
      <c r="BP13" s="386"/>
      <c r="BQ13" s="386"/>
      <c r="BR13" s="386"/>
      <c r="BS13" s="386"/>
      <c r="BT13" s="386"/>
      <c r="BU13" s="387"/>
      <c r="BV13" s="385">
        <v>-764300</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15</v>
      </c>
      <c r="CU13" s="383"/>
      <c r="CV13" s="383"/>
      <c r="CW13" s="383"/>
      <c r="CX13" s="383"/>
      <c r="CY13" s="383"/>
      <c r="CZ13" s="383"/>
      <c r="DA13" s="384"/>
      <c r="DB13" s="382">
        <v>14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1420719</v>
      </c>
      <c r="S14" s="467"/>
      <c r="T14" s="467"/>
      <c r="U14" s="467"/>
      <c r="V14" s="468"/>
      <c r="W14" s="375"/>
      <c r="X14" s="376"/>
      <c r="Y14" s="376"/>
      <c r="Z14" s="376"/>
      <c r="AA14" s="376"/>
      <c r="AB14" s="365"/>
      <c r="AC14" s="469">
        <v>0.9</v>
      </c>
      <c r="AD14" s="470"/>
      <c r="AE14" s="470"/>
      <c r="AF14" s="470"/>
      <c r="AG14" s="471"/>
      <c r="AH14" s="469">
        <v>0.9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228.9</v>
      </c>
      <c r="CU14" s="481"/>
      <c r="CV14" s="481"/>
      <c r="CW14" s="481"/>
      <c r="CX14" s="481"/>
      <c r="CY14" s="481"/>
      <c r="CZ14" s="481"/>
      <c r="DA14" s="482"/>
      <c r="DB14" s="480">
        <v>230.2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1380396</v>
      </c>
      <c r="S15" s="467"/>
      <c r="T15" s="467"/>
      <c r="U15" s="467"/>
      <c r="V15" s="468"/>
      <c r="W15" s="401" t="s">
        <v>129</v>
      </c>
      <c r="X15" s="402"/>
      <c r="Y15" s="402"/>
      <c r="Z15" s="402"/>
      <c r="AA15" s="402"/>
      <c r="AB15" s="392"/>
      <c r="AC15" s="436">
        <v>131687</v>
      </c>
      <c r="AD15" s="437"/>
      <c r="AE15" s="437"/>
      <c r="AF15" s="437"/>
      <c r="AG15" s="476"/>
      <c r="AH15" s="436">
        <v>155460</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193171156</v>
      </c>
      <c r="BO15" s="349"/>
      <c r="BP15" s="349"/>
      <c r="BQ15" s="349"/>
      <c r="BR15" s="349"/>
      <c r="BS15" s="349"/>
      <c r="BT15" s="349"/>
      <c r="BU15" s="350"/>
      <c r="BV15" s="348">
        <v>187890122</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21.7</v>
      </c>
      <c r="AD16" s="470"/>
      <c r="AE16" s="470"/>
      <c r="AF16" s="470"/>
      <c r="AG16" s="471"/>
      <c r="AH16" s="469">
        <v>22.6</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244047011</v>
      </c>
      <c r="BO16" s="386"/>
      <c r="BP16" s="386"/>
      <c r="BQ16" s="386"/>
      <c r="BR16" s="386"/>
      <c r="BS16" s="386"/>
      <c r="BT16" s="386"/>
      <c r="BU16" s="387"/>
      <c r="BV16" s="385">
        <v>243356889</v>
      </c>
      <c r="BW16" s="386"/>
      <c r="BX16" s="386"/>
      <c r="BY16" s="386"/>
      <c r="BZ16" s="386"/>
      <c r="CA16" s="386"/>
      <c r="CB16" s="386"/>
      <c r="CC16" s="387"/>
      <c r="CD16" s="152"/>
      <c r="CE16" s="492" t="s">
        <v>135</v>
      </c>
      <c r="CF16" s="492"/>
      <c r="CG16" s="492"/>
      <c r="CH16" s="492"/>
      <c r="CI16" s="492"/>
      <c r="CJ16" s="492"/>
      <c r="CK16" s="492"/>
      <c r="CL16" s="492"/>
      <c r="CM16" s="492"/>
      <c r="CN16" s="492"/>
      <c r="CO16" s="492"/>
      <c r="CP16" s="492"/>
      <c r="CQ16" s="492"/>
      <c r="CR16" s="492"/>
      <c r="CS16" s="493"/>
      <c r="CT16" s="382">
        <v>14.8</v>
      </c>
      <c r="CU16" s="383"/>
      <c r="CV16" s="383"/>
      <c r="CW16" s="383"/>
      <c r="CX16" s="383"/>
      <c r="CY16" s="383"/>
      <c r="CZ16" s="383"/>
      <c r="DA16" s="384"/>
      <c r="DB16" s="382">
        <v>24.4</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133</v>
      </c>
      <c r="S17" s="487"/>
      <c r="T17" s="487"/>
      <c r="U17" s="487"/>
      <c r="V17" s="488"/>
      <c r="W17" s="401" t="s">
        <v>137</v>
      </c>
      <c r="X17" s="402"/>
      <c r="Y17" s="402"/>
      <c r="Z17" s="402"/>
      <c r="AA17" s="402"/>
      <c r="AB17" s="392"/>
      <c r="AC17" s="436">
        <v>471275</v>
      </c>
      <c r="AD17" s="437"/>
      <c r="AE17" s="437"/>
      <c r="AF17" s="437"/>
      <c r="AG17" s="476"/>
      <c r="AH17" s="436">
        <v>504066</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252273148</v>
      </c>
      <c r="BO17" s="386"/>
      <c r="BP17" s="386"/>
      <c r="BQ17" s="386"/>
      <c r="BR17" s="386"/>
      <c r="BS17" s="386"/>
      <c r="BT17" s="386"/>
      <c r="BU17" s="387"/>
      <c r="BV17" s="385">
        <v>246021326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827.83</v>
      </c>
      <c r="M18" s="498"/>
      <c r="N18" s="498"/>
      <c r="O18" s="498"/>
      <c r="P18" s="498"/>
      <c r="Q18" s="498"/>
      <c r="R18" s="499"/>
      <c r="S18" s="499"/>
      <c r="T18" s="499"/>
      <c r="U18" s="499"/>
      <c r="V18" s="500"/>
      <c r="W18" s="403"/>
      <c r="X18" s="404"/>
      <c r="Y18" s="404"/>
      <c r="Z18" s="404"/>
      <c r="AA18" s="404"/>
      <c r="AB18" s="395"/>
      <c r="AC18" s="501">
        <v>77.5</v>
      </c>
      <c r="AD18" s="502"/>
      <c r="AE18" s="502"/>
      <c r="AF18" s="502"/>
      <c r="AG18" s="503"/>
      <c r="AH18" s="501">
        <v>73.2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360016205</v>
      </c>
      <c r="BO18" s="386"/>
      <c r="BP18" s="386"/>
      <c r="BQ18" s="386"/>
      <c r="BR18" s="386"/>
      <c r="BS18" s="386"/>
      <c r="BT18" s="386"/>
      <c r="BU18" s="387"/>
      <c r="BV18" s="385">
        <v>357692293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1781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410299354</v>
      </c>
      <c r="BO19" s="386"/>
      <c r="BP19" s="386"/>
      <c r="BQ19" s="386"/>
      <c r="BR19" s="386"/>
      <c r="BS19" s="386"/>
      <c r="BT19" s="386"/>
      <c r="BU19" s="387"/>
      <c r="BV19" s="385">
        <v>403120995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681581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1283784665</v>
      </c>
      <c r="BO23" s="386"/>
      <c r="BP23" s="386"/>
      <c r="BQ23" s="386"/>
      <c r="BR23" s="386"/>
      <c r="BS23" s="386"/>
      <c r="BT23" s="386"/>
      <c r="BU23" s="387"/>
      <c r="BV23" s="385">
        <v>1264809395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11120</v>
      </c>
      <c r="R24" s="437"/>
      <c r="S24" s="437"/>
      <c r="T24" s="437"/>
      <c r="U24" s="437"/>
      <c r="V24" s="476"/>
      <c r="W24" s="531"/>
      <c r="X24" s="519"/>
      <c r="Y24" s="520"/>
      <c r="Z24" s="435" t="s">
        <v>153</v>
      </c>
      <c r="AA24" s="415"/>
      <c r="AB24" s="415"/>
      <c r="AC24" s="415"/>
      <c r="AD24" s="415"/>
      <c r="AE24" s="415"/>
      <c r="AF24" s="415"/>
      <c r="AG24" s="416"/>
      <c r="AH24" s="436">
        <v>10169</v>
      </c>
      <c r="AI24" s="437"/>
      <c r="AJ24" s="437"/>
      <c r="AK24" s="437"/>
      <c r="AL24" s="476"/>
      <c r="AM24" s="436">
        <v>33913615</v>
      </c>
      <c r="AN24" s="437"/>
      <c r="AO24" s="437"/>
      <c r="AP24" s="437"/>
      <c r="AQ24" s="437"/>
      <c r="AR24" s="476"/>
      <c r="AS24" s="436">
        <v>3335</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189877963</v>
      </c>
      <c r="BO24" s="386"/>
      <c r="BP24" s="386"/>
      <c r="BQ24" s="386"/>
      <c r="BR24" s="386"/>
      <c r="BS24" s="386"/>
      <c r="BT24" s="386"/>
      <c r="BU24" s="387"/>
      <c r="BV24" s="385">
        <v>195423797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3</v>
      </c>
      <c r="M25" s="437"/>
      <c r="N25" s="437"/>
      <c r="O25" s="437"/>
      <c r="P25" s="476"/>
      <c r="Q25" s="436">
        <v>9680</v>
      </c>
      <c r="R25" s="437"/>
      <c r="S25" s="437"/>
      <c r="T25" s="437"/>
      <c r="U25" s="437"/>
      <c r="V25" s="476"/>
      <c r="W25" s="531"/>
      <c r="X25" s="519"/>
      <c r="Y25" s="520"/>
      <c r="Z25" s="435" t="s">
        <v>156</v>
      </c>
      <c r="AA25" s="415"/>
      <c r="AB25" s="415"/>
      <c r="AC25" s="415"/>
      <c r="AD25" s="415"/>
      <c r="AE25" s="415"/>
      <c r="AF25" s="415"/>
      <c r="AG25" s="416"/>
      <c r="AH25" s="436">
        <v>1770</v>
      </c>
      <c r="AI25" s="437"/>
      <c r="AJ25" s="437"/>
      <c r="AK25" s="437"/>
      <c r="AL25" s="476"/>
      <c r="AM25" s="436">
        <v>5782590</v>
      </c>
      <c r="AN25" s="437"/>
      <c r="AO25" s="437"/>
      <c r="AP25" s="437"/>
      <c r="AQ25" s="437"/>
      <c r="AR25" s="476"/>
      <c r="AS25" s="436">
        <v>3267</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83084321</v>
      </c>
      <c r="BO25" s="349"/>
      <c r="BP25" s="349"/>
      <c r="BQ25" s="349"/>
      <c r="BR25" s="349"/>
      <c r="BS25" s="349"/>
      <c r="BT25" s="349"/>
      <c r="BU25" s="350"/>
      <c r="BV25" s="348">
        <v>111463232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5791</v>
      </c>
      <c r="R26" s="437"/>
      <c r="S26" s="437"/>
      <c r="T26" s="437"/>
      <c r="U26" s="437"/>
      <c r="V26" s="476"/>
      <c r="W26" s="531"/>
      <c r="X26" s="519"/>
      <c r="Y26" s="520"/>
      <c r="Z26" s="435" t="s">
        <v>159</v>
      </c>
      <c r="AA26" s="541"/>
      <c r="AB26" s="541"/>
      <c r="AC26" s="541"/>
      <c r="AD26" s="541"/>
      <c r="AE26" s="541"/>
      <c r="AF26" s="541"/>
      <c r="AG26" s="542"/>
      <c r="AH26" s="436">
        <v>1320</v>
      </c>
      <c r="AI26" s="437"/>
      <c r="AJ26" s="437"/>
      <c r="AK26" s="437"/>
      <c r="AL26" s="476"/>
      <c r="AM26" s="436">
        <v>4444440</v>
      </c>
      <c r="AN26" s="437"/>
      <c r="AO26" s="437"/>
      <c r="AP26" s="437"/>
      <c r="AQ26" s="437"/>
      <c r="AR26" s="476"/>
      <c r="AS26" s="436">
        <v>3367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v>3424487</v>
      </c>
      <c r="BO26" s="386"/>
      <c r="BP26" s="386"/>
      <c r="BQ26" s="386"/>
      <c r="BR26" s="386"/>
      <c r="BS26" s="386"/>
      <c r="BT26" s="386"/>
      <c r="BU26" s="387"/>
      <c r="BV26" s="385">
        <v>3574630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10080</v>
      </c>
      <c r="R27" s="437"/>
      <c r="S27" s="437"/>
      <c r="T27" s="437"/>
      <c r="U27" s="437"/>
      <c r="V27" s="476"/>
      <c r="W27" s="531"/>
      <c r="X27" s="519"/>
      <c r="Y27" s="520"/>
      <c r="Z27" s="435" t="s">
        <v>162</v>
      </c>
      <c r="AA27" s="415"/>
      <c r="AB27" s="415"/>
      <c r="AC27" s="415"/>
      <c r="AD27" s="415"/>
      <c r="AE27" s="415"/>
      <c r="AF27" s="415"/>
      <c r="AG27" s="416"/>
      <c r="AH27" s="436">
        <v>671</v>
      </c>
      <c r="AI27" s="437"/>
      <c r="AJ27" s="437"/>
      <c r="AK27" s="437"/>
      <c r="AL27" s="476"/>
      <c r="AM27" s="436">
        <v>2671565</v>
      </c>
      <c r="AN27" s="437"/>
      <c r="AO27" s="437"/>
      <c r="AP27" s="437"/>
      <c r="AQ27" s="437"/>
      <c r="AR27" s="476"/>
      <c r="AS27" s="436">
        <v>3981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14714760</v>
      </c>
      <c r="BO27" s="555"/>
      <c r="BP27" s="555"/>
      <c r="BQ27" s="555"/>
      <c r="BR27" s="555"/>
      <c r="BS27" s="555"/>
      <c r="BT27" s="555"/>
      <c r="BU27" s="556"/>
      <c r="BV27" s="554">
        <v>14713307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9270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499831</v>
      </c>
      <c r="BO28" s="349"/>
      <c r="BP28" s="349"/>
      <c r="BQ28" s="349"/>
      <c r="BR28" s="349"/>
      <c r="BS28" s="349"/>
      <c r="BT28" s="349"/>
      <c r="BU28" s="350"/>
      <c r="BV28" s="348">
        <v>2092411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65</v>
      </c>
      <c r="M29" s="437"/>
      <c r="N29" s="437"/>
      <c r="O29" s="437"/>
      <c r="P29" s="476"/>
      <c r="Q29" s="436">
        <v>8640</v>
      </c>
      <c r="R29" s="437"/>
      <c r="S29" s="437"/>
      <c r="T29" s="437"/>
      <c r="U29" s="437"/>
      <c r="V29" s="476"/>
      <c r="W29" s="532"/>
      <c r="X29" s="533"/>
      <c r="Y29" s="534"/>
      <c r="Z29" s="435" t="s">
        <v>169</v>
      </c>
      <c r="AA29" s="415"/>
      <c r="AB29" s="415"/>
      <c r="AC29" s="415"/>
      <c r="AD29" s="415"/>
      <c r="AE29" s="415"/>
      <c r="AF29" s="415"/>
      <c r="AG29" s="416"/>
      <c r="AH29" s="436">
        <v>10840</v>
      </c>
      <c r="AI29" s="437"/>
      <c r="AJ29" s="437"/>
      <c r="AK29" s="437"/>
      <c r="AL29" s="476"/>
      <c r="AM29" s="436">
        <v>36585180</v>
      </c>
      <c r="AN29" s="437"/>
      <c r="AO29" s="437"/>
      <c r="AP29" s="437"/>
      <c r="AQ29" s="437"/>
      <c r="AR29" s="476"/>
      <c r="AS29" s="436">
        <v>3375</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t="s">
        <v>120</v>
      </c>
      <c r="BO29" s="386"/>
      <c r="BP29" s="386"/>
      <c r="BQ29" s="386"/>
      <c r="BR29" s="386"/>
      <c r="BS29" s="386"/>
      <c r="BT29" s="386"/>
      <c r="BU29" s="387"/>
      <c r="BV29" s="385">
        <v>407600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102.5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37097976</v>
      </c>
      <c r="BO30" s="555"/>
      <c r="BP30" s="555"/>
      <c r="BQ30" s="555"/>
      <c r="BR30" s="555"/>
      <c r="BS30" s="555"/>
      <c r="BT30" s="555"/>
      <c r="BU30" s="556"/>
      <c r="BV30" s="554">
        <v>43054566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7</v>
      </c>
      <c r="V34" s="566"/>
      <c r="W34" s="567" t="str">
        <f>IF('各会計、関係団体の財政状況及び健全化判断比率'!B28="","",'各会計、関係団体の財政状況及び健全化判断比率'!B28)</f>
        <v>京都市国民健康保険事業特別会計</v>
      </c>
      <c r="X34" s="567"/>
      <c r="Y34" s="567"/>
      <c r="Z34" s="567"/>
      <c r="AA34" s="567"/>
      <c r="AB34" s="567"/>
      <c r="AC34" s="567"/>
      <c r="AD34" s="567"/>
      <c r="AE34" s="567"/>
      <c r="AF34" s="567"/>
      <c r="AG34" s="567"/>
      <c r="AH34" s="567"/>
      <c r="AI34" s="567"/>
      <c r="AJ34" s="567"/>
      <c r="AK34" s="567"/>
      <c r="AL34" s="165"/>
      <c r="AM34" s="566">
        <f>IF(AO34="","",MAX(C34:D43,U34:V43)+1)</f>
        <v>11</v>
      </c>
      <c r="AN34" s="566"/>
      <c r="AO34" s="567" t="str">
        <f>IF('各会計、関係団体の財政状況及び健全化判断比率'!B32="","",'各会計、関係団体の財政状況及び健全化判断比率'!B32)</f>
        <v>京都市水道事業特別会計</v>
      </c>
      <c r="AP34" s="567"/>
      <c r="AQ34" s="567"/>
      <c r="AR34" s="567"/>
      <c r="AS34" s="567"/>
      <c r="AT34" s="567"/>
      <c r="AU34" s="567"/>
      <c r="AV34" s="567"/>
      <c r="AW34" s="567"/>
      <c r="AX34" s="567"/>
      <c r="AY34" s="567"/>
      <c r="AZ34" s="567"/>
      <c r="BA34" s="567"/>
      <c r="BB34" s="567"/>
      <c r="BC34" s="567"/>
      <c r="BD34" s="165"/>
      <c r="BE34" s="566">
        <f>IF(BG34="","",MAX(C34:D43,U34:V43,AM34:AN43)+1)</f>
        <v>15</v>
      </c>
      <c r="BF34" s="566"/>
      <c r="BG34" s="567" t="str">
        <f>IF('各会計、関係団体の財政状況及び健全化判断比率'!B36="","",'各会計、関係団体の財政状況及び健全化判断比率'!B36)</f>
        <v>京都市地域水道特別会計</v>
      </c>
      <c r="BH34" s="567"/>
      <c r="BI34" s="567"/>
      <c r="BJ34" s="567"/>
      <c r="BK34" s="567"/>
      <c r="BL34" s="567"/>
      <c r="BM34" s="567"/>
      <c r="BN34" s="567"/>
      <c r="BO34" s="567"/>
      <c r="BP34" s="567"/>
      <c r="BQ34" s="567"/>
      <c r="BR34" s="567"/>
      <c r="BS34" s="567"/>
      <c r="BT34" s="567"/>
      <c r="BU34" s="567"/>
      <c r="BV34" s="165"/>
      <c r="BW34" s="566">
        <f>IF(BY34="","",MAX(C34:D43,U34:V43,AM34:AN43,BE34:BF43)+1)</f>
        <v>22</v>
      </c>
      <c r="BX34" s="566"/>
      <c r="BY34" s="567" t="str">
        <f>IF('各会計、関係団体の財政状況及び健全化判断比率'!B68="","",'各会計、関係団体の財政状況及び健全化判断比率'!B68)</f>
        <v>澱川右岸水防事務組合</v>
      </c>
      <c r="BZ34" s="567"/>
      <c r="CA34" s="567"/>
      <c r="CB34" s="567"/>
      <c r="CC34" s="567"/>
      <c r="CD34" s="567"/>
      <c r="CE34" s="567"/>
      <c r="CF34" s="567"/>
      <c r="CG34" s="567"/>
      <c r="CH34" s="567"/>
      <c r="CI34" s="567"/>
      <c r="CJ34" s="567"/>
      <c r="CK34" s="567"/>
      <c r="CL34" s="567"/>
      <c r="CM34" s="567"/>
      <c r="CN34" s="165"/>
      <c r="CO34" s="566">
        <f>IF(CQ34="","",MAX(C34:D43,U34:V43,AM34:AN43,BE34:BF43,BW34:BX43)+1)</f>
        <v>27</v>
      </c>
      <c r="CP34" s="566"/>
      <c r="CQ34" s="567" t="str">
        <f>IF('各会計、関係団体の財政状況及び健全化判断比率'!BS7="","",'各会計、関係団体の財政状況及び健全化判断比率'!BS7)</f>
        <v>公益財団法人 京都市環境保全活動推進協会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京都市母子寡婦福祉資金貸付事業特別会計</v>
      </c>
      <c r="F35" s="567"/>
      <c r="G35" s="567"/>
      <c r="H35" s="567"/>
      <c r="I35" s="567"/>
      <c r="J35" s="567"/>
      <c r="K35" s="567"/>
      <c r="L35" s="567"/>
      <c r="M35" s="567"/>
      <c r="N35" s="567"/>
      <c r="O35" s="567"/>
      <c r="P35" s="567"/>
      <c r="Q35" s="567"/>
      <c r="R35" s="567"/>
      <c r="S35" s="567"/>
      <c r="T35" s="165"/>
      <c r="U35" s="566">
        <f>IF(W35="","",U34+1)</f>
        <v>8</v>
      </c>
      <c r="V35" s="566"/>
      <c r="W35" s="567" t="str">
        <f>IF('各会計、関係団体の財政状況及び健全化判断比率'!B29="","",'各会計、関係団体の財政状況及び健全化判断比率'!B29)</f>
        <v>京都市介護保険事業特別会計</v>
      </c>
      <c r="X35" s="567"/>
      <c r="Y35" s="567"/>
      <c r="Z35" s="567"/>
      <c r="AA35" s="567"/>
      <c r="AB35" s="567"/>
      <c r="AC35" s="567"/>
      <c r="AD35" s="567"/>
      <c r="AE35" s="567"/>
      <c r="AF35" s="567"/>
      <c r="AG35" s="567"/>
      <c r="AH35" s="567"/>
      <c r="AI35" s="567"/>
      <c r="AJ35" s="567"/>
      <c r="AK35" s="567"/>
      <c r="AL35" s="165"/>
      <c r="AM35" s="566">
        <f t="shared" ref="AM35:AM43" si="0">IF(AO35="","",AM34+1)</f>
        <v>12</v>
      </c>
      <c r="AN35" s="566"/>
      <c r="AO35" s="567" t="str">
        <f>IF('各会計、関係団体の財政状況及び健全化判断比率'!B33="","",'各会計、関係団体の財政状況及び健全化判断比率'!B33)</f>
        <v>京都市自動車運送事業特別会計</v>
      </c>
      <c r="AP35" s="567"/>
      <c r="AQ35" s="567"/>
      <c r="AR35" s="567"/>
      <c r="AS35" s="567"/>
      <c r="AT35" s="567"/>
      <c r="AU35" s="567"/>
      <c r="AV35" s="567"/>
      <c r="AW35" s="567"/>
      <c r="AX35" s="567"/>
      <c r="AY35" s="567"/>
      <c r="AZ35" s="567"/>
      <c r="BA35" s="567"/>
      <c r="BB35" s="567"/>
      <c r="BC35" s="567"/>
      <c r="BD35" s="165"/>
      <c r="BE35" s="566">
        <f t="shared" ref="BE35:BE43" si="1">IF(BG35="","",BE34+1)</f>
        <v>16</v>
      </c>
      <c r="BF35" s="566"/>
      <c r="BG35" s="567" t="str">
        <f>IF('各会計、関係団体の財政状況及び健全化判断比率'!B37="","",'各会計、関係団体の財政状況及び健全化判断比率'!B37)</f>
        <v>京都市京北地域水道特別会計</v>
      </c>
      <c r="BH35" s="567"/>
      <c r="BI35" s="567"/>
      <c r="BJ35" s="567"/>
      <c r="BK35" s="567"/>
      <c r="BL35" s="567"/>
      <c r="BM35" s="567"/>
      <c r="BN35" s="567"/>
      <c r="BO35" s="567"/>
      <c r="BP35" s="567"/>
      <c r="BQ35" s="567"/>
      <c r="BR35" s="567"/>
      <c r="BS35" s="567"/>
      <c r="BT35" s="567"/>
      <c r="BU35" s="567"/>
      <c r="BV35" s="165"/>
      <c r="BW35" s="566">
        <f t="shared" ref="BW35:BW43" si="2">IF(BY35="","",BW34+1)</f>
        <v>23</v>
      </c>
      <c r="BX35" s="566"/>
      <c r="BY35" s="567" t="str">
        <f>IF('各会計、関係団体の財政状況及び健全化判断比率'!B69="","",'各会計、関係団体の財政状況及び健全化判断比率'!B69)</f>
        <v>桂川・小畑川水防事務組合</v>
      </c>
      <c r="BZ35" s="567"/>
      <c r="CA35" s="567"/>
      <c r="CB35" s="567"/>
      <c r="CC35" s="567"/>
      <c r="CD35" s="567"/>
      <c r="CE35" s="567"/>
      <c r="CF35" s="567"/>
      <c r="CG35" s="567"/>
      <c r="CH35" s="567"/>
      <c r="CI35" s="567"/>
      <c r="CJ35" s="567"/>
      <c r="CK35" s="567"/>
      <c r="CL35" s="567"/>
      <c r="CM35" s="567"/>
      <c r="CN35" s="165"/>
      <c r="CO35" s="566">
        <f t="shared" ref="CO35:CO43" si="3">IF(CQ35="","",CO34+1)</f>
        <v>28</v>
      </c>
      <c r="CP35" s="566"/>
      <c r="CQ35" s="567" t="str">
        <f>IF('各会計、関係団体の財政状況及び健全化判断比率'!BS8="","",'各会計、関係団体の財政状況及び健全化判断比率'!BS8)</f>
        <v>京都市土地開発公社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京都市土地取得特別会計</v>
      </c>
      <c r="F36" s="567"/>
      <c r="G36" s="567"/>
      <c r="H36" s="567"/>
      <c r="I36" s="567"/>
      <c r="J36" s="567"/>
      <c r="K36" s="567"/>
      <c r="L36" s="567"/>
      <c r="M36" s="567"/>
      <c r="N36" s="567"/>
      <c r="O36" s="567"/>
      <c r="P36" s="567"/>
      <c r="Q36" s="567"/>
      <c r="R36" s="567"/>
      <c r="S36" s="567"/>
      <c r="T36" s="165"/>
      <c r="U36" s="566">
        <f t="shared" ref="U36:U43" si="4">IF(W36="","",U35+1)</f>
        <v>9</v>
      </c>
      <c r="V36" s="566"/>
      <c r="W36" s="567" t="str">
        <f>IF('各会計、関係団体の財政状況及び健全化判断比率'!B30="","",'各会計、関係団体の財政状況及び健全化判断比率'!B30)</f>
        <v>京都市後期高齢者医療特別会計</v>
      </c>
      <c r="X36" s="567"/>
      <c r="Y36" s="567"/>
      <c r="Z36" s="567"/>
      <c r="AA36" s="567"/>
      <c r="AB36" s="567"/>
      <c r="AC36" s="567"/>
      <c r="AD36" s="567"/>
      <c r="AE36" s="567"/>
      <c r="AF36" s="567"/>
      <c r="AG36" s="567"/>
      <c r="AH36" s="567"/>
      <c r="AI36" s="567"/>
      <c r="AJ36" s="567"/>
      <c r="AK36" s="567"/>
      <c r="AL36" s="165"/>
      <c r="AM36" s="566">
        <f t="shared" si="0"/>
        <v>13</v>
      </c>
      <c r="AN36" s="566"/>
      <c r="AO36" s="567" t="str">
        <f>IF('各会計、関係団体の財政状況及び健全化判断比率'!B34="","",'各会計、関係団体の財政状況及び健全化判断比率'!B34)</f>
        <v>京都市高速鉄道事業特別会計</v>
      </c>
      <c r="AP36" s="567"/>
      <c r="AQ36" s="567"/>
      <c r="AR36" s="567"/>
      <c r="AS36" s="567"/>
      <c r="AT36" s="567"/>
      <c r="AU36" s="567"/>
      <c r="AV36" s="567"/>
      <c r="AW36" s="567"/>
      <c r="AX36" s="567"/>
      <c r="AY36" s="567"/>
      <c r="AZ36" s="567"/>
      <c r="BA36" s="567"/>
      <c r="BB36" s="567"/>
      <c r="BC36" s="567"/>
      <c r="BD36" s="165"/>
      <c r="BE36" s="566">
        <f t="shared" si="1"/>
        <v>17</v>
      </c>
      <c r="BF36" s="566"/>
      <c r="BG36" s="567" t="str">
        <f>IF('各会計、関係団体の財政状況及び健全化判断比率'!B38="","",'各会計、関係団体の財政状況及び健全化判断比率'!B38)</f>
        <v>京都市特定環境保全公共下水道特別会計</v>
      </c>
      <c r="BH36" s="567"/>
      <c r="BI36" s="567"/>
      <c r="BJ36" s="567"/>
      <c r="BK36" s="567"/>
      <c r="BL36" s="567"/>
      <c r="BM36" s="567"/>
      <c r="BN36" s="567"/>
      <c r="BO36" s="567"/>
      <c r="BP36" s="567"/>
      <c r="BQ36" s="567"/>
      <c r="BR36" s="567"/>
      <c r="BS36" s="567"/>
      <c r="BT36" s="567"/>
      <c r="BU36" s="567"/>
      <c r="BV36" s="165"/>
      <c r="BW36" s="566">
        <f t="shared" si="2"/>
        <v>24</v>
      </c>
      <c r="BX36" s="566"/>
      <c r="BY36" s="567" t="str">
        <f>IF('各会計、関係団体の財政状況及び健全化判断比率'!B70="","",'各会計、関係団体の財政状況及び健全化判断比率'!B70)</f>
        <v>淀川・木津川水防事務組合</v>
      </c>
      <c r="BZ36" s="567"/>
      <c r="CA36" s="567"/>
      <c r="CB36" s="567"/>
      <c r="CC36" s="567"/>
      <c r="CD36" s="567"/>
      <c r="CE36" s="567"/>
      <c r="CF36" s="567"/>
      <c r="CG36" s="567"/>
      <c r="CH36" s="567"/>
      <c r="CI36" s="567"/>
      <c r="CJ36" s="567"/>
      <c r="CK36" s="567"/>
      <c r="CL36" s="567"/>
      <c r="CM36" s="567"/>
      <c r="CN36" s="165"/>
      <c r="CO36" s="566">
        <f t="shared" si="3"/>
        <v>29</v>
      </c>
      <c r="CP36" s="566"/>
      <c r="CQ36" s="567" t="str">
        <f>IF('各会計、関係団体の財政状況及び健全化判断比率'!BS9="","",'各会計、関係団体の財政状況及び健全化判断比率'!BS9)</f>
        <v>公益財団法人 京都市国際交流協会</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京都市市公債特別会計</v>
      </c>
      <c r="F37" s="567"/>
      <c r="G37" s="567"/>
      <c r="H37" s="567"/>
      <c r="I37" s="567"/>
      <c r="J37" s="567"/>
      <c r="K37" s="567"/>
      <c r="L37" s="567"/>
      <c r="M37" s="567"/>
      <c r="N37" s="567"/>
      <c r="O37" s="567"/>
      <c r="P37" s="567"/>
      <c r="Q37" s="567"/>
      <c r="R37" s="567"/>
      <c r="S37" s="567"/>
      <c r="T37" s="165"/>
      <c r="U37" s="566">
        <f t="shared" si="4"/>
        <v>10</v>
      </c>
      <c r="V37" s="566"/>
      <c r="W37" s="567" t="str">
        <f>IF('各会計、関係団体の財政状況及び健全化判断比率'!B31="","",'各会計、関係団体の財政状況及び健全化判断比率'!B31)</f>
        <v>京都市駐車場事業特別会計</v>
      </c>
      <c r="X37" s="567"/>
      <c r="Y37" s="567"/>
      <c r="Z37" s="567"/>
      <c r="AA37" s="567"/>
      <c r="AB37" s="567"/>
      <c r="AC37" s="567"/>
      <c r="AD37" s="567"/>
      <c r="AE37" s="567"/>
      <c r="AF37" s="567"/>
      <c r="AG37" s="567"/>
      <c r="AH37" s="567"/>
      <c r="AI37" s="567"/>
      <c r="AJ37" s="567"/>
      <c r="AK37" s="567"/>
      <c r="AL37" s="165"/>
      <c r="AM37" s="566">
        <f t="shared" si="0"/>
        <v>14</v>
      </c>
      <c r="AN37" s="566"/>
      <c r="AO37" s="567" t="str">
        <f>IF('各会計、関係団体の財政状況及び健全化判断比率'!B35="","",'各会計、関係団体の財政状況及び健全化判断比率'!B35)</f>
        <v>京都市公共下水道事業特別会計</v>
      </c>
      <c r="AP37" s="567"/>
      <c r="AQ37" s="567"/>
      <c r="AR37" s="567"/>
      <c r="AS37" s="567"/>
      <c r="AT37" s="567"/>
      <c r="AU37" s="567"/>
      <c r="AV37" s="567"/>
      <c r="AW37" s="567"/>
      <c r="AX37" s="567"/>
      <c r="AY37" s="567"/>
      <c r="AZ37" s="567"/>
      <c r="BA37" s="567"/>
      <c r="BB37" s="567"/>
      <c r="BC37" s="567"/>
      <c r="BD37" s="165"/>
      <c r="BE37" s="566">
        <f t="shared" si="1"/>
        <v>18</v>
      </c>
      <c r="BF37" s="566"/>
      <c r="BG37" s="567" t="str">
        <f>IF('各会計、関係団体の財政状況及び健全化判断比率'!B39="","",'各会計、関係団体の財政状況及び健全化判断比率'!B39)</f>
        <v>京都市中央卸売市場第一市場特別会計</v>
      </c>
      <c r="BH37" s="567"/>
      <c r="BI37" s="567"/>
      <c r="BJ37" s="567"/>
      <c r="BK37" s="567"/>
      <c r="BL37" s="567"/>
      <c r="BM37" s="567"/>
      <c r="BN37" s="567"/>
      <c r="BO37" s="567"/>
      <c r="BP37" s="567"/>
      <c r="BQ37" s="567"/>
      <c r="BR37" s="567"/>
      <c r="BS37" s="567"/>
      <c r="BT37" s="567"/>
      <c r="BU37" s="567"/>
      <c r="BV37" s="165"/>
      <c r="BW37" s="566">
        <f t="shared" si="2"/>
        <v>25</v>
      </c>
      <c r="BX37" s="566"/>
      <c r="BY37" s="567" t="str">
        <f>IF('各会計、関係団体の財政状況及び健全化判断比率'!B71="","",'各会計、関係団体の財政状況及び健全化判断比率'!B71)</f>
        <v>京都府後期高齢者医療広域連合</v>
      </c>
      <c r="BZ37" s="567"/>
      <c r="CA37" s="567"/>
      <c r="CB37" s="567"/>
      <c r="CC37" s="567"/>
      <c r="CD37" s="567"/>
      <c r="CE37" s="567"/>
      <c r="CF37" s="567"/>
      <c r="CG37" s="567"/>
      <c r="CH37" s="567"/>
      <c r="CI37" s="567"/>
      <c r="CJ37" s="567"/>
      <c r="CK37" s="567"/>
      <c r="CL37" s="567"/>
      <c r="CM37" s="567"/>
      <c r="CN37" s="165"/>
      <c r="CO37" s="566">
        <f t="shared" si="3"/>
        <v>30</v>
      </c>
      <c r="CP37" s="566"/>
      <c r="CQ37" s="567" t="str">
        <f>IF('各会計、関係団体の財政状況及び健全化判断比率'!BS10="","",'各会計、関係団体の財政状況及び健全化判断比率'!BS10)</f>
        <v>公益財団法人 大学コンソーシアム京都</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京都市雇用対策事業特別会計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19</v>
      </c>
      <c r="BF38" s="566"/>
      <c r="BG38" s="567" t="str">
        <f>IF('各会計、関係団体の財政状況及び健全化判断比率'!B40="","",'各会計、関係団体の財政状況及び健全化判断比率'!B40)</f>
        <v>京都市中央卸売市場第二市場・と畜場特別会計</v>
      </c>
      <c r="BH38" s="567"/>
      <c r="BI38" s="567"/>
      <c r="BJ38" s="567"/>
      <c r="BK38" s="567"/>
      <c r="BL38" s="567"/>
      <c r="BM38" s="567"/>
      <c r="BN38" s="567"/>
      <c r="BO38" s="567"/>
      <c r="BP38" s="567"/>
      <c r="BQ38" s="567"/>
      <c r="BR38" s="567"/>
      <c r="BS38" s="567"/>
      <c r="BT38" s="567"/>
      <c r="BU38" s="567"/>
      <c r="BV38" s="165"/>
      <c r="BW38" s="566">
        <f t="shared" si="2"/>
        <v>26</v>
      </c>
      <c r="BX38" s="566"/>
      <c r="BY38" s="567" t="str">
        <f>IF('各会計、関係団体の財政状況及び健全化判断比率'!B72="","",'各会計、関係団体の財政状況及び健全化判断比率'!B72)</f>
        <v>関西広域連合</v>
      </c>
      <c r="BZ38" s="567"/>
      <c r="CA38" s="567"/>
      <c r="CB38" s="567"/>
      <c r="CC38" s="567"/>
      <c r="CD38" s="567"/>
      <c r="CE38" s="567"/>
      <c r="CF38" s="567"/>
      <c r="CG38" s="567"/>
      <c r="CH38" s="567"/>
      <c r="CI38" s="567"/>
      <c r="CJ38" s="567"/>
      <c r="CK38" s="567"/>
      <c r="CL38" s="567"/>
      <c r="CM38" s="567"/>
      <c r="CN38" s="165"/>
      <c r="CO38" s="566">
        <f t="shared" si="3"/>
        <v>31</v>
      </c>
      <c r="CP38" s="566"/>
      <c r="CQ38" s="567" t="str">
        <f>IF('各会計、関係団体の財政状況及び健全化判断比率'!BS11="","",'各会計、関係団体の財政状況及び健全化判断比率'!BS11)</f>
        <v>公益財団法人 京都市埋蔵文化財研究所</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f t="shared" si="5"/>
        <v>6</v>
      </c>
      <c r="D39" s="566"/>
      <c r="E39" s="567" t="str">
        <f>IF('各会計、関係団体の財政状況及び健全化判断比率'!B12="","",'各会計、関係団体の財政状況及び健全化判断比率'!B12)</f>
        <v>京都市立病院機構病院事業債特別会計</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20</v>
      </c>
      <c r="BF39" s="566"/>
      <c r="BG39" s="567" t="str">
        <f>IF('各会計、関係団体の財政状況及び健全化判断比率'!B41="","",'各会計、関係団体の財政状況及び健全化判断比率'!B41)</f>
        <v>京都市農業集落排水事業特別会計</v>
      </c>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32</v>
      </c>
      <c r="CP39" s="566"/>
      <c r="CQ39" s="567" t="str">
        <f>IF('各会計、関係団体の財政状況及び健全化判断比率'!BS12="","",'各会計、関係団体の財政状況及び健全化判断比率'!BS12)</f>
        <v>公益財団法人 京都市ユースサービス協会</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f t="shared" si="1"/>
        <v>21</v>
      </c>
      <c r="BF40" s="566"/>
      <c r="BG40" s="567" t="str">
        <f>IF('各会計、関係団体の財政状況及び健全化判断比率'!B42="","",'各会計、関係団体の財政状況及び健全化判断比率'!B42)</f>
        <v>京都市土地区画整理事業特別会計</v>
      </c>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33</v>
      </c>
      <c r="CP40" s="566"/>
      <c r="CQ40" s="567" t="str">
        <f>IF('各会計、関係団体の財政状況及び健全化判断比率'!BS13="","",'各会計、関係団体の財政状況及び健全化判断比率'!BS13)</f>
        <v>公益財団法人 京都市男女共同参画推進協会</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34</v>
      </c>
      <c r="CP41" s="566"/>
      <c r="CQ41" s="567" t="str">
        <f>IF('各会計、関係団体の財政状況及び健全化判断比率'!BS14="","",'各会計、関係団体の財政状況及び健全化判断比率'!BS14)</f>
        <v>一般財団法人 京都市立浴場運営財団</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35</v>
      </c>
      <c r="CP42" s="566"/>
      <c r="CQ42" s="567" t="str">
        <f>IF('各会計、関係団体の財政状況及び健全化判断比率'!BS15="","",'各会計、関係団体の財政状況及び健全化判断比率'!BS15)</f>
        <v>公益財団法人 京都市体育協会</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36</v>
      </c>
      <c r="CP43" s="566"/>
      <c r="CQ43" s="567" t="str">
        <f>IF('各会計、関係団体の財政状況及び健全化判断比率'!BS16="","",'各会計、関係団体の財政状況及び健全化判断比率'!BS16)</f>
        <v>公益財団法人 京都市音楽芸術文化振興財団</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528</v>
      </c>
      <c r="J40" s="79" t="s">
        <v>529</v>
      </c>
      <c r="K40" s="79" t="s">
        <v>530</v>
      </c>
      <c r="L40" s="79" t="s">
        <v>531</v>
      </c>
      <c r="M40" s="80" t="s">
        <v>532</v>
      </c>
    </row>
    <row r="41" spans="2:13" ht="27.75" customHeight="1">
      <c r="B41" s="1169" t="s">
        <v>23</v>
      </c>
      <c r="C41" s="1170"/>
      <c r="D41" s="81"/>
      <c r="E41" s="1175" t="s">
        <v>24</v>
      </c>
      <c r="F41" s="1175"/>
      <c r="G41" s="1175"/>
      <c r="H41" s="1176"/>
      <c r="I41" s="82">
        <v>1296660</v>
      </c>
      <c r="J41" s="83">
        <v>1347398</v>
      </c>
      <c r="K41" s="83">
        <v>1391216</v>
      </c>
      <c r="L41" s="83">
        <v>1414606</v>
      </c>
      <c r="M41" s="84">
        <v>1427474</v>
      </c>
    </row>
    <row r="42" spans="2:13" ht="27.75" customHeight="1">
      <c r="B42" s="1171"/>
      <c r="C42" s="1172"/>
      <c r="D42" s="85"/>
      <c r="E42" s="1177" t="s">
        <v>25</v>
      </c>
      <c r="F42" s="1177"/>
      <c r="G42" s="1177"/>
      <c r="H42" s="1178"/>
      <c r="I42" s="86">
        <v>44741</v>
      </c>
      <c r="J42" s="87">
        <v>34953</v>
      </c>
      <c r="K42" s="87">
        <v>21807</v>
      </c>
      <c r="L42" s="87">
        <v>18381</v>
      </c>
      <c r="M42" s="88">
        <v>14792</v>
      </c>
    </row>
    <row r="43" spans="2:13" ht="27.75" customHeight="1">
      <c r="B43" s="1171"/>
      <c r="C43" s="1172"/>
      <c r="D43" s="85"/>
      <c r="E43" s="1177" t="s">
        <v>26</v>
      </c>
      <c r="F43" s="1177"/>
      <c r="G43" s="1177"/>
      <c r="H43" s="1178"/>
      <c r="I43" s="86">
        <v>286973</v>
      </c>
      <c r="J43" s="87">
        <v>301176</v>
      </c>
      <c r="K43" s="87">
        <v>296911</v>
      </c>
      <c r="L43" s="87">
        <v>299276</v>
      </c>
      <c r="M43" s="88">
        <v>297998</v>
      </c>
    </row>
    <row r="44" spans="2:13" ht="27.75" customHeight="1">
      <c r="B44" s="1171"/>
      <c r="C44" s="1172"/>
      <c r="D44" s="85"/>
      <c r="E44" s="1177" t="s">
        <v>27</v>
      </c>
      <c r="F44" s="1177"/>
      <c r="G44" s="1177"/>
      <c r="H44" s="1178"/>
      <c r="I44" s="86" t="s">
        <v>490</v>
      </c>
      <c r="J44" s="87" t="s">
        <v>490</v>
      </c>
      <c r="K44" s="87" t="s">
        <v>490</v>
      </c>
      <c r="L44" s="87" t="s">
        <v>490</v>
      </c>
      <c r="M44" s="88" t="s">
        <v>490</v>
      </c>
    </row>
    <row r="45" spans="2:13" ht="27.75" customHeight="1">
      <c r="B45" s="1171"/>
      <c r="C45" s="1172"/>
      <c r="D45" s="85"/>
      <c r="E45" s="1177" t="s">
        <v>28</v>
      </c>
      <c r="F45" s="1177"/>
      <c r="G45" s="1177"/>
      <c r="H45" s="1178"/>
      <c r="I45" s="86">
        <v>103644</v>
      </c>
      <c r="J45" s="87">
        <v>100797</v>
      </c>
      <c r="K45" s="87">
        <v>97376</v>
      </c>
      <c r="L45" s="87">
        <v>90715</v>
      </c>
      <c r="M45" s="88">
        <v>84144</v>
      </c>
    </row>
    <row r="46" spans="2:13" ht="27.75" customHeight="1">
      <c r="B46" s="1171"/>
      <c r="C46" s="1172"/>
      <c r="D46" s="85"/>
      <c r="E46" s="1177" t="s">
        <v>29</v>
      </c>
      <c r="F46" s="1177"/>
      <c r="G46" s="1177"/>
      <c r="H46" s="1178"/>
      <c r="I46" s="86">
        <v>7093</v>
      </c>
      <c r="J46" s="87">
        <v>6558</v>
      </c>
      <c r="K46" s="87">
        <v>6045</v>
      </c>
      <c r="L46" s="87">
        <v>5951</v>
      </c>
      <c r="M46" s="88">
        <v>4130</v>
      </c>
    </row>
    <row r="47" spans="2:13" ht="27.75" customHeight="1">
      <c r="B47" s="1171"/>
      <c r="C47" s="1172"/>
      <c r="D47" s="85"/>
      <c r="E47" s="1177" t="s">
        <v>30</v>
      </c>
      <c r="F47" s="1177"/>
      <c r="G47" s="1177"/>
      <c r="H47" s="1178"/>
      <c r="I47" s="86">
        <v>561</v>
      </c>
      <c r="J47" s="87" t="s">
        <v>490</v>
      </c>
      <c r="K47" s="87" t="s">
        <v>490</v>
      </c>
      <c r="L47" s="87" t="s">
        <v>490</v>
      </c>
      <c r="M47" s="88" t="s">
        <v>490</v>
      </c>
    </row>
    <row r="48" spans="2:13" ht="27.75" customHeight="1">
      <c r="B48" s="1173"/>
      <c r="C48" s="1174"/>
      <c r="D48" s="85"/>
      <c r="E48" s="1177" t="s">
        <v>31</v>
      </c>
      <c r="F48" s="1177"/>
      <c r="G48" s="1177"/>
      <c r="H48" s="1178"/>
      <c r="I48" s="86" t="s">
        <v>490</v>
      </c>
      <c r="J48" s="87" t="s">
        <v>490</v>
      </c>
      <c r="K48" s="87" t="s">
        <v>490</v>
      </c>
      <c r="L48" s="87" t="s">
        <v>490</v>
      </c>
      <c r="M48" s="88" t="s">
        <v>490</v>
      </c>
    </row>
    <row r="49" spans="2:13" ht="27.75" customHeight="1">
      <c r="B49" s="1179" t="s">
        <v>32</v>
      </c>
      <c r="C49" s="1180"/>
      <c r="D49" s="89"/>
      <c r="E49" s="1177" t="s">
        <v>33</v>
      </c>
      <c r="F49" s="1177"/>
      <c r="G49" s="1177"/>
      <c r="H49" s="1178"/>
      <c r="I49" s="86">
        <v>94798</v>
      </c>
      <c r="J49" s="87">
        <v>111100</v>
      </c>
      <c r="K49" s="87">
        <v>124984</v>
      </c>
      <c r="L49" s="87">
        <v>132523</v>
      </c>
      <c r="M49" s="88">
        <v>119888</v>
      </c>
    </row>
    <row r="50" spans="2:13" ht="27.75" customHeight="1">
      <c r="B50" s="1171"/>
      <c r="C50" s="1172"/>
      <c r="D50" s="85"/>
      <c r="E50" s="1177" t="s">
        <v>34</v>
      </c>
      <c r="F50" s="1177"/>
      <c r="G50" s="1177"/>
      <c r="H50" s="1178"/>
      <c r="I50" s="86">
        <v>297971</v>
      </c>
      <c r="J50" s="87">
        <v>320262</v>
      </c>
      <c r="K50" s="87">
        <v>323609</v>
      </c>
      <c r="L50" s="87">
        <v>328515</v>
      </c>
      <c r="M50" s="88">
        <v>330251</v>
      </c>
    </row>
    <row r="51" spans="2:13" ht="27.75" customHeight="1">
      <c r="B51" s="1173"/>
      <c r="C51" s="1174"/>
      <c r="D51" s="85"/>
      <c r="E51" s="1177" t="s">
        <v>35</v>
      </c>
      <c r="F51" s="1177"/>
      <c r="G51" s="1177"/>
      <c r="H51" s="1178"/>
      <c r="I51" s="86">
        <v>660718</v>
      </c>
      <c r="J51" s="87">
        <v>667515</v>
      </c>
      <c r="K51" s="87">
        <v>676736</v>
      </c>
      <c r="L51" s="87">
        <v>692536</v>
      </c>
      <c r="M51" s="88">
        <v>705706</v>
      </c>
    </row>
    <row r="52" spans="2:13" ht="27.75" customHeight="1" thickBot="1">
      <c r="B52" s="1181" t="s">
        <v>36</v>
      </c>
      <c r="C52" s="1182"/>
      <c r="D52" s="90"/>
      <c r="E52" s="1183" t="s">
        <v>37</v>
      </c>
      <c r="F52" s="1183"/>
      <c r="G52" s="1183"/>
      <c r="H52" s="1184"/>
      <c r="I52" s="91">
        <v>686186</v>
      </c>
      <c r="J52" s="92">
        <v>692005</v>
      </c>
      <c r="K52" s="92">
        <v>688026</v>
      </c>
      <c r="L52" s="92">
        <v>675356</v>
      </c>
      <c r="M52" s="93">
        <v>672693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39</v>
      </c>
      <c r="E2" s="109"/>
      <c r="F2" s="110" t="s">
        <v>527</v>
      </c>
      <c r="G2" s="111"/>
      <c r="H2" s="112"/>
    </row>
    <row r="3" spans="1:8">
      <c r="A3" s="108" t="s">
        <v>520</v>
      </c>
      <c r="B3" s="113"/>
      <c r="C3" s="114"/>
      <c r="D3" s="115">
        <v>62117</v>
      </c>
      <c r="E3" s="116"/>
      <c r="F3" s="117">
        <v>52334</v>
      </c>
      <c r="G3" s="118"/>
      <c r="H3" s="119"/>
    </row>
    <row r="4" spans="1:8">
      <c r="A4" s="120"/>
      <c r="B4" s="121"/>
      <c r="C4" s="122"/>
      <c r="D4" s="123">
        <v>40845</v>
      </c>
      <c r="E4" s="124"/>
      <c r="F4" s="125">
        <v>29965</v>
      </c>
      <c r="G4" s="126"/>
      <c r="H4" s="127"/>
    </row>
    <row r="5" spans="1:8">
      <c r="A5" s="108" t="s">
        <v>522</v>
      </c>
      <c r="B5" s="113"/>
      <c r="C5" s="114"/>
      <c r="D5" s="115">
        <v>46590</v>
      </c>
      <c r="E5" s="116"/>
      <c r="F5" s="117">
        <v>48794</v>
      </c>
      <c r="G5" s="118"/>
      <c r="H5" s="119"/>
    </row>
    <row r="6" spans="1:8">
      <c r="A6" s="120"/>
      <c r="B6" s="121"/>
      <c r="C6" s="122"/>
      <c r="D6" s="123">
        <v>25623</v>
      </c>
      <c r="E6" s="124"/>
      <c r="F6" s="125">
        <v>25698</v>
      </c>
      <c r="G6" s="126"/>
      <c r="H6" s="127"/>
    </row>
    <row r="7" spans="1:8">
      <c r="A7" s="108" t="s">
        <v>523</v>
      </c>
      <c r="B7" s="113"/>
      <c r="C7" s="114"/>
      <c r="D7" s="115">
        <v>39409</v>
      </c>
      <c r="E7" s="116"/>
      <c r="F7" s="117">
        <v>47129</v>
      </c>
      <c r="G7" s="118"/>
      <c r="H7" s="119"/>
    </row>
    <row r="8" spans="1:8">
      <c r="A8" s="120"/>
      <c r="B8" s="121"/>
      <c r="C8" s="122"/>
      <c r="D8" s="123">
        <v>24149</v>
      </c>
      <c r="E8" s="124"/>
      <c r="F8" s="125">
        <v>23069</v>
      </c>
      <c r="G8" s="126"/>
      <c r="H8" s="127"/>
    </row>
    <row r="9" spans="1:8">
      <c r="A9" s="108" t="s">
        <v>524</v>
      </c>
      <c r="B9" s="113"/>
      <c r="C9" s="114"/>
      <c r="D9" s="115">
        <v>35829</v>
      </c>
      <c r="E9" s="116"/>
      <c r="F9" s="117">
        <v>50848</v>
      </c>
      <c r="G9" s="118"/>
      <c r="H9" s="119"/>
    </row>
    <row r="10" spans="1:8">
      <c r="A10" s="120"/>
      <c r="B10" s="121"/>
      <c r="C10" s="122"/>
      <c r="D10" s="123">
        <v>19142</v>
      </c>
      <c r="E10" s="124"/>
      <c r="F10" s="125">
        <v>22583</v>
      </c>
      <c r="G10" s="126"/>
      <c r="H10" s="127"/>
    </row>
    <row r="11" spans="1:8">
      <c r="A11" s="108" t="s">
        <v>525</v>
      </c>
      <c r="B11" s="113"/>
      <c r="C11" s="114"/>
      <c r="D11" s="115">
        <v>41717</v>
      </c>
      <c r="E11" s="116"/>
      <c r="F11" s="117">
        <v>53572</v>
      </c>
      <c r="G11" s="118"/>
      <c r="H11" s="119"/>
    </row>
    <row r="12" spans="1:8">
      <c r="A12" s="120"/>
      <c r="B12" s="121"/>
      <c r="C12" s="128"/>
      <c r="D12" s="123">
        <v>25502</v>
      </c>
      <c r="E12" s="124"/>
      <c r="F12" s="125">
        <v>25259</v>
      </c>
      <c r="G12" s="126"/>
      <c r="H12" s="127"/>
    </row>
    <row r="13" spans="1:8">
      <c r="A13" s="108"/>
      <c r="B13" s="113"/>
      <c r="C13" s="129"/>
      <c r="D13" s="130">
        <v>45132</v>
      </c>
      <c r="E13" s="131"/>
      <c r="F13" s="132">
        <v>50535</v>
      </c>
      <c r="G13" s="133"/>
      <c r="H13" s="119"/>
    </row>
    <row r="14" spans="1:8">
      <c r="A14" s="120"/>
      <c r="B14" s="121"/>
      <c r="C14" s="122"/>
      <c r="D14" s="123">
        <v>27052</v>
      </c>
      <c r="E14" s="124"/>
      <c r="F14" s="125">
        <v>25315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0.24</v>
      </c>
      <c r="C19" s="134">
        <f>ROUND(VALUE(SUBSTITUTE(実質収支比率等に係る経年分析!G$48,"▲","-")),2)</f>
        <v>0.41</v>
      </c>
      <c r="D19" s="134">
        <f>ROUND(VALUE(SUBSTITUTE(実質収支比率等に係る経年分析!H$48,"▲","-")),2)</f>
        <v>0.55000000000000004</v>
      </c>
      <c r="E19" s="134">
        <f>ROUND(VALUE(SUBSTITUTE(実質収支比率等に係る経年分析!I$48,"▲","-")),2)</f>
        <v>0.56999999999999995</v>
      </c>
      <c r="F19" s="134">
        <f>ROUND(VALUE(SUBSTITUTE(実質収支比率等に係る経年分析!J$48,"▲","-")),2)</f>
        <v>0.6</v>
      </c>
    </row>
    <row r="20" spans="1:11">
      <c r="A20" s="134" t="s">
        <v>42</v>
      </c>
      <c r="B20" s="134">
        <f>ROUND(VALUE(SUBSTITUTE(実質収支比率等に係る経年分析!F$47,"▲","-")),2)</f>
        <v>0</v>
      </c>
      <c r="C20" s="134">
        <f>ROUND(VALUE(SUBSTITUTE(実質収支比率等に係る経年分析!G$47,"▲","-")),2)</f>
        <v>0.11</v>
      </c>
      <c r="D20" s="134">
        <f>ROUND(VALUE(SUBSTITUTE(実質収支比率等に係る経年分析!H$47,"▲","-")),2)</f>
        <v>0.31</v>
      </c>
      <c r="E20" s="134">
        <f>ROUND(VALUE(SUBSTITUTE(実質収支比率等に係る経年分析!I$47,"▲","-")),2)</f>
        <v>0.6</v>
      </c>
      <c r="F20" s="134">
        <f>ROUND(VALUE(SUBSTITUTE(実質収支比率等に係る経年分析!J$47,"▲","-")),2)</f>
        <v>0.14000000000000001</v>
      </c>
    </row>
    <row r="21" spans="1:11">
      <c r="A21" s="134" t="s">
        <v>43</v>
      </c>
      <c r="B21" s="134">
        <f>IF(ISNUMBER(VALUE(SUBSTITUTE(実質収支比率等に係る経年分析!F$49,"▲","-"))),ROUND(VALUE(SUBSTITUTE(実質収支比率等に係る経年分析!F$49,"▲","-")),2),NA())</f>
        <v>0.54</v>
      </c>
      <c r="C21" s="134">
        <f>IF(ISNUMBER(VALUE(SUBSTITUTE(実質収支比率等に係る経年分析!G$49,"▲","-"))),ROUND(VALUE(SUBSTITUTE(実質収支比率等に係る経年分析!G$49,"▲","-")),2),NA())</f>
        <v>0.18</v>
      </c>
      <c r="D21" s="134">
        <f>IF(ISNUMBER(VALUE(SUBSTITUTE(実質収支比率等に係る経年分析!H$49,"▲","-"))),ROUND(VALUE(SUBSTITUTE(実質収支比率等に係る経年分析!H$49,"▲","-")),2),NA())</f>
        <v>0.14000000000000001</v>
      </c>
      <c r="E21" s="134">
        <f>IF(ISNUMBER(VALUE(SUBSTITUTE(実質収支比率等に係る経年分析!I$49,"▲","-"))),ROUND(VALUE(SUBSTITUTE(実質収支比率等に係る経年分析!I$49,"▲","-")),2),NA())</f>
        <v>-0.22</v>
      </c>
      <c r="F21" s="134">
        <f>IF(ISNUMBER(VALUE(SUBSTITUTE(実質収支比率等に係る経年分析!J$49,"▲","-"))),ROUND(VALUE(SUBSTITUTE(実質収支比率等に係る経年分析!J$49,"▲","-")),2),NA())</f>
        <v>-0.71</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1.34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京都市自動車運送事業特別会計</v>
      </c>
      <c r="B29" s="135">
        <f>IF(ROUND(VALUE(SUBSTITUTE(連結実質赤字比率に係る赤字・黒字の構成分析!F$41,"▲", "-")), 2) &lt; 0, ABS(ROUND(VALUE(SUBSTITUTE(連結実質赤字比率に係る赤字・黒字の構成分析!F$41,"▲", "-")), 2)), NA())</f>
        <v>2</v>
      </c>
      <c r="C29" s="135" t="e">
        <f>IF(ROUND(VALUE(SUBSTITUTE(連結実質赤字比率に係る赤字・黒字の構成分析!F$41,"▲", "-")), 2) &gt;= 0, ABS(ROUND(VALUE(SUBSTITUTE(連結実質赤字比率に係る赤字・黒字の構成分析!F$41,"▲", "-")), 2)), NA())</f>
        <v>#N/A</v>
      </c>
      <c r="D29" s="135">
        <f>IF(ROUND(VALUE(SUBSTITUTE(連結実質赤字比率に係る赤字・黒字の構成分析!G$41,"▲", "-")), 2) &lt; 0, ABS(ROUND(VALUE(SUBSTITUTE(連結実質赤字比率に係る赤字・黒字の構成分析!G$41,"▲", "-")), 2)), NA())</f>
        <v>1.39</v>
      </c>
      <c r="E29" s="135" t="e">
        <f>IF(ROUND(VALUE(SUBSTITUTE(連結実質赤字比率に係る赤字・黒字の構成分析!G$41,"▲", "-")), 2) &gt;= 0, ABS(ROUND(VALUE(SUBSTITUTE(連結実質赤字比率に係る赤字・黒字の構成分析!G$41,"▲", "-")), 2)), NA())</f>
        <v>#N/A</v>
      </c>
      <c r="F29" s="135">
        <f>IF(ROUND(VALUE(SUBSTITUTE(連結実質赤字比率に係る赤字・黒字の構成分析!H$41,"▲", "-")), 2) &lt; 0, ABS(ROUND(VALUE(SUBSTITUTE(連結実質赤字比率に係る赤字・黒字の構成分析!H$41,"▲", "-")), 2)), NA())</f>
        <v>0.93</v>
      </c>
      <c r="G29" s="135" t="e">
        <f>IF(ROUND(VALUE(SUBSTITUTE(連結実質赤字比率に係る赤字・黒字の構成分析!H$41,"▲", "-")), 2) &gt;= 0, ABS(ROUND(VALUE(SUBSTITUTE(連結実質赤字比率に係る赤字・黒字の構成分析!H$41,"▲", "-")), 2)), NA())</f>
        <v>#N/A</v>
      </c>
      <c r="H29" s="135">
        <f>IF(ROUND(VALUE(SUBSTITUTE(連結実質赤字比率に係る赤字・黒字の構成分析!I$41,"▲", "-")), 2) &lt; 0, ABS(ROUND(VALUE(SUBSTITUTE(連結実質赤字比率に係る赤字・黒字の構成分析!I$41,"▲", "-")), 2)), NA())</f>
        <v>0.28000000000000003</v>
      </c>
      <c r="I29" s="135" t="e">
        <f>IF(ROUND(VALUE(SUBSTITUTE(連結実質赤字比率に係る赤字・黒字の構成分析!I$41,"▲", "-")), 2) &gt;= 0, ABS(ROUND(VALUE(SUBSTITUTE(連結実質赤字比率に係る赤字・黒字の構成分析!I$41,"▲", "-")), 2)), NA())</f>
        <v>#N/A</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0.21</v>
      </c>
    </row>
    <row r="30" spans="1:11">
      <c r="A30" s="135" t="str">
        <f>IF(連結実質赤字比率に係る赤字・黒字の構成分析!C$40="",NA(),連結実質赤字比率に係る赤字・黒字の構成分析!C$40)</f>
        <v>京都市中央卸売市場第一市場特別会計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0.22</v>
      </c>
    </row>
    <row r="31" spans="1:11">
      <c r="A31" s="135" t="str">
        <f>IF(連結実質赤字比率に係る赤字・黒字の構成分析!C$39="",NA(),連結実質赤字比率に係る赤字・黒字の構成分析!C$39)</f>
        <v>京都市介護保険事業特別会計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0.28999999999999998</v>
      </c>
    </row>
    <row r="32" spans="1:11">
      <c r="A32" s="135" t="str">
        <f>IF(連結実質赤字比率に係る赤字・黒字の構成分析!C$38="",NA(),連結実質赤字比率に係る赤字・黒字の構成分析!C$38)</f>
        <v>京都市国民健康保険事業特別会計</v>
      </c>
      <c r="B32" s="135">
        <f>IF(ROUND(VALUE(SUBSTITUTE(連結実質赤字比率に係る赤字・黒字の構成分析!F$38,"▲", "-")), 2) &lt; 0, ABS(ROUND(VALUE(SUBSTITUTE(連結実質赤字比率に係る赤字・黒字の構成分析!F$38,"▲", "-")), 2)), NA())</f>
        <v>1.84</v>
      </c>
      <c r="C32" s="135" t="e">
        <f>IF(ROUND(VALUE(SUBSTITUTE(連結実質赤字比率に係る赤字・黒字の構成分析!F$38,"▲", "-")), 2) &gt;= 0, ABS(ROUND(VALUE(SUBSTITUTE(連結実質赤字比率に係る赤字・黒字の構成分析!F$38,"▲", "-")), 2)), NA())</f>
        <v>#N/A</v>
      </c>
      <c r="D32" s="135">
        <f>IF(ROUND(VALUE(SUBSTITUTE(連結実質赤字比率に係る赤字・黒字の構成分析!G$38,"▲", "-")), 2) &lt; 0, ABS(ROUND(VALUE(SUBSTITUTE(連結実質赤字比率に係る赤字・黒字の構成分析!G$38,"▲", "-")), 2)), NA())</f>
        <v>1.07</v>
      </c>
      <c r="E32" s="135" t="e">
        <f>IF(ROUND(VALUE(SUBSTITUTE(連結実質赤字比率に係る赤字・黒字の構成分析!G$38,"▲", "-")), 2) &gt;= 0, ABS(ROUND(VALUE(SUBSTITUTE(連結実質赤字比率に係る赤字・黒字の構成分析!G$38,"▲", "-")), 2)), NA())</f>
        <v>#N/A</v>
      </c>
      <c r="F32" s="135">
        <f>IF(ROUND(VALUE(SUBSTITUTE(連結実質赤字比率に係る赤字・黒字の構成分析!H$38,"▲", "-")), 2) &lt; 0, ABS(ROUND(VALUE(SUBSTITUTE(連結実質赤字比率に係る赤字・黒字の構成分析!H$38,"▲", "-")), 2)), NA())</f>
        <v>0.28999999999999998</v>
      </c>
      <c r="G32" s="135" t="e">
        <f>IF(ROUND(VALUE(SUBSTITUTE(連結実質赤字比率に係る赤字・黒字の構成分析!H$38,"▲", "-")), 2) &gt;= 0, ABS(ROUND(VALUE(SUBSTITUTE(連結実質赤字比率に係る赤字・黒字の構成分析!H$38,"▲", "-")), 2)), NA())</f>
        <v>#N/A</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0.56000000000000005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v>
      </c>
    </row>
    <row r="34" spans="1:16">
      <c r="A34" s="135" t="str">
        <f>IF(連結実質赤字比率に係る赤字・黒字の構成分析!C$36="",NA(),連結実質赤字比率に係る赤字・黒字の構成分析!C$36)</f>
        <v>京都市水道事業特別会計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3.06</v>
      </c>
    </row>
    <row r="35" spans="1:16">
      <c r="A35" s="135" t="str">
        <f>IF(連結実質赤字比率に係る赤字・黒字の構成分析!C$35="",NA(),連結実質赤字比率に係る赤字・黒字の構成分析!C$35)</f>
        <v>京都市公共下水道事業特別会計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5.91</v>
      </c>
    </row>
    <row r="36" spans="1:16">
      <c r="A36" s="135" t="str">
        <f>IF(連結実質赤字比率に係る赤字・黒字の構成分析!C$34="",NA(),連結実質赤字比率に係る赤字・黒字の構成分析!C$34)</f>
        <v>京都市高速鉄道事業特別会計</v>
      </c>
      <c r="B36" s="135">
        <f>IF(ROUND(VALUE(SUBSTITUTE(連結実質赤字比率に係る赤字・黒字の構成分析!F$34,"▲", "-")), 2) &lt; 0, ABS(ROUND(VALUE(SUBSTITUTE(連結実質赤字比率に係る赤字・黒字の構成分析!F$34,"▲", "-")), 2)), NA())</f>
        <v>5.09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3.95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2.23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1.77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1.0900000000000001</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84091</v>
      </c>
      <c r="E42" s="136"/>
      <c r="F42" s="136"/>
      <c r="G42" s="136">
        <f>'実質公債費比率（分子）の構造'!L$52</f>
        <v>84583</v>
      </c>
      <c r="H42" s="136"/>
      <c r="I42" s="136"/>
      <c r="J42" s="136">
        <f>'実質公債費比率（分子）の構造'!M$52</f>
        <v>82601</v>
      </c>
      <c r="K42" s="136"/>
      <c r="L42" s="136"/>
      <c r="M42" s="136">
        <f>'実質公債費比率（分子）の構造'!N$52</f>
        <v>83884</v>
      </c>
      <c r="N42" s="136"/>
      <c r="O42" s="136"/>
      <c r="P42" s="136">
        <f>'実質公債費比率（分子）の構造'!O$52</f>
        <v>83985</v>
      </c>
    </row>
    <row r="43" spans="1:16">
      <c r="A43" s="136" t="s">
        <v>51</v>
      </c>
      <c r="B43" s="136">
        <f>'実質公債費比率（分子）の構造'!K$51</f>
        <v>70</v>
      </c>
      <c r="C43" s="136"/>
      <c r="D43" s="136"/>
      <c r="E43" s="136">
        <f>'実質公債費比率（分子）の構造'!L$51</f>
        <v>13</v>
      </c>
      <c r="F43" s="136"/>
      <c r="G43" s="136"/>
      <c r="H43" s="136">
        <f>'実質公債費比率（分子）の構造'!M$51</f>
        <v>9</v>
      </c>
      <c r="I43" s="136"/>
      <c r="J43" s="136"/>
      <c r="K43" s="136">
        <f>'実質公債費比率（分子）の構造'!N$51</f>
        <v>1</v>
      </c>
      <c r="L43" s="136"/>
      <c r="M43" s="136"/>
      <c r="N43" s="136">
        <f>'実質公債費比率（分子）の構造'!O$51</f>
        <v>3</v>
      </c>
      <c r="O43" s="136"/>
      <c r="P43" s="136"/>
    </row>
    <row r="44" spans="1:16">
      <c r="A44" s="136" t="s">
        <v>52</v>
      </c>
      <c r="B44" s="136">
        <f>'実質公債費比率（分子）の構造'!K$50</f>
        <v>1055</v>
      </c>
      <c r="C44" s="136"/>
      <c r="D44" s="136"/>
      <c r="E44" s="136">
        <f>'実質公債費比率（分子）の構造'!L$50</f>
        <v>1042</v>
      </c>
      <c r="F44" s="136"/>
      <c r="G44" s="136"/>
      <c r="H44" s="136">
        <f>'実質公債費比率（分子）の構造'!M$50</f>
        <v>1071</v>
      </c>
      <c r="I44" s="136"/>
      <c r="J44" s="136"/>
      <c r="K44" s="136">
        <f>'実質公債費比率（分子）の構造'!N$50</f>
        <v>921</v>
      </c>
      <c r="L44" s="136"/>
      <c r="M44" s="136"/>
      <c r="N44" s="136">
        <f>'実質公債費比率（分子）の構造'!O$50</f>
        <v>922</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25164</v>
      </c>
      <c r="C46" s="136"/>
      <c r="D46" s="136"/>
      <c r="E46" s="136">
        <f>'実質公債費比率（分子）の構造'!L$48</f>
        <v>24380</v>
      </c>
      <c r="F46" s="136"/>
      <c r="G46" s="136"/>
      <c r="H46" s="136">
        <f>'実質公債費比率（分子）の構造'!M$48</f>
        <v>23679</v>
      </c>
      <c r="I46" s="136"/>
      <c r="J46" s="136"/>
      <c r="K46" s="136">
        <f>'実質公債費比率（分子）の構造'!N$48</f>
        <v>23437</v>
      </c>
      <c r="L46" s="136"/>
      <c r="M46" s="136"/>
      <c r="N46" s="136">
        <f>'実質公債費比率（分子）の構造'!O$48</f>
        <v>22765</v>
      </c>
      <c r="O46" s="136"/>
      <c r="P46" s="136"/>
    </row>
    <row r="47" spans="1:16">
      <c r="A47" s="136" t="s">
        <v>13</v>
      </c>
      <c r="B47" s="136">
        <f>'実質公債費比率（分子）の構造'!K$47</f>
        <v>37644</v>
      </c>
      <c r="C47" s="136"/>
      <c r="D47" s="136"/>
      <c r="E47" s="136">
        <f>'実質公債費比率（分子）の構造'!L$47</f>
        <v>39027</v>
      </c>
      <c r="F47" s="136"/>
      <c r="G47" s="136"/>
      <c r="H47" s="136">
        <f>'実質公債費比率（分子）の構造'!M$47</f>
        <v>40653</v>
      </c>
      <c r="I47" s="136"/>
      <c r="J47" s="136"/>
      <c r="K47" s="136">
        <f>'実質公債費比率（分子）の構造'!N$47</f>
        <v>41579</v>
      </c>
      <c r="L47" s="136"/>
      <c r="M47" s="136"/>
      <c r="N47" s="136">
        <f>'実質公債費比率（分子）の構造'!O$47</f>
        <v>42673</v>
      </c>
      <c r="O47" s="136"/>
      <c r="P47" s="136"/>
    </row>
    <row r="48" spans="1:16">
      <c r="A48" s="136" t="s">
        <v>55</v>
      </c>
      <c r="B48" s="136">
        <f>'実質公債費比率（分子）の構造'!K$46</f>
        <v>9626</v>
      </c>
      <c r="C48" s="136"/>
      <c r="D48" s="136"/>
      <c r="E48" s="136">
        <f>'実質公債費比率（分子）の構造'!L$46</f>
        <v>9875</v>
      </c>
      <c r="F48" s="136"/>
      <c r="G48" s="136"/>
      <c r="H48" s="136">
        <f>'実質公債費比率（分子）の構造'!M$46</f>
        <v>11555</v>
      </c>
      <c r="I48" s="136"/>
      <c r="J48" s="136"/>
      <c r="K48" s="136">
        <f>'実質公債費比率（分子）の構造'!N$46</f>
        <v>12953</v>
      </c>
      <c r="L48" s="136"/>
      <c r="M48" s="136"/>
      <c r="N48" s="136">
        <f>'実質公債費比率（分子）の構造'!O$46</f>
        <v>18162</v>
      </c>
      <c r="O48" s="136"/>
      <c r="P48" s="136"/>
    </row>
    <row r="49" spans="1:16">
      <c r="A49" s="136" t="s">
        <v>56</v>
      </c>
      <c r="B49" s="136">
        <f>'実質公債費比率（分子）の構造'!K$45</f>
        <v>50491</v>
      </c>
      <c r="C49" s="136"/>
      <c r="D49" s="136"/>
      <c r="E49" s="136">
        <f>'実質公債費比率（分子）の構造'!L$45</f>
        <v>49048</v>
      </c>
      <c r="F49" s="136"/>
      <c r="G49" s="136"/>
      <c r="H49" s="136">
        <f>'実質公債費比率（分子）の構造'!M$45</f>
        <v>48049</v>
      </c>
      <c r="I49" s="136"/>
      <c r="J49" s="136"/>
      <c r="K49" s="136">
        <f>'実質公債費比率（分子）の構造'!N$45</f>
        <v>47014</v>
      </c>
      <c r="L49" s="136"/>
      <c r="M49" s="136"/>
      <c r="N49" s="136">
        <f>'実質公債費比率（分子）の構造'!O$45</f>
        <v>47553</v>
      </c>
      <c r="O49" s="136"/>
      <c r="P49" s="136"/>
    </row>
    <row r="50" spans="1:16">
      <c r="A50" s="136" t="s">
        <v>57</v>
      </c>
      <c r="B50" s="136" t="e">
        <f>NA()</f>
        <v>#N/A</v>
      </c>
      <c r="C50" s="136">
        <f>IF(ISNUMBER('実質公債費比率（分子）の構造'!K$53),'実質公債費比率（分子）の構造'!K$53,NA())</f>
        <v>39959</v>
      </c>
      <c r="D50" s="136" t="e">
        <f>NA()</f>
        <v>#N/A</v>
      </c>
      <c r="E50" s="136" t="e">
        <f>NA()</f>
        <v>#N/A</v>
      </c>
      <c r="F50" s="136">
        <f>IF(ISNUMBER('実質公債費比率（分子）の構造'!L$53),'実質公債費比率（分子）の構造'!L$53,NA())</f>
        <v>38802</v>
      </c>
      <c r="G50" s="136" t="e">
        <f>NA()</f>
        <v>#N/A</v>
      </c>
      <c r="H50" s="136" t="e">
        <f>NA()</f>
        <v>#N/A</v>
      </c>
      <c r="I50" s="136">
        <f>IF(ISNUMBER('実質公債費比率（分子）の構造'!M$53),'実質公債費比率（分子）の構造'!M$53,NA())</f>
        <v>42415</v>
      </c>
      <c r="J50" s="136" t="e">
        <f>NA()</f>
        <v>#N/A</v>
      </c>
      <c r="K50" s="136" t="e">
        <f>NA()</f>
        <v>#N/A</v>
      </c>
      <c r="L50" s="136">
        <f>IF(ISNUMBER('実質公債費比率（分子）の構造'!N$53),'実質公債費比率（分子）の構造'!N$53,NA())</f>
        <v>42021</v>
      </c>
      <c r="M50" s="136" t="e">
        <f>NA()</f>
        <v>#N/A</v>
      </c>
      <c r="N50" s="136" t="e">
        <f>NA()</f>
        <v>#N/A</v>
      </c>
      <c r="O50" s="136">
        <f>IF(ISNUMBER('実質公債費比率（分子）の構造'!O$53),'実質公債費比率（分子）の構造'!O$53,NA())</f>
        <v>48093</v>
      </c>
      <c r="P50" s="136" t="e">
        <f>NA()</f>
        <v>#N/A</v>
      </c>
    </row>
    <row r="53" spans="1:16">
      <c r="A53" s="104" t="s">
        <v>58</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660718</v>
      </c>
      <c r="E56" s="135"/>
      <c r="F56" s="135"/>
      <c r="G56" s="135">
        <f>'将来負担比率（分子）の構造'!J$51</f>
        <v>667515</v>
      </c>
      <c r="H56" s="135"/>
      <c r="I56" s="135"/>
      <c r="J56" s="135">
        <f>'将来負担比率（分子）の構造'!K$51</f>
        <v>676736</v>
      </c>
      <c r="K56" s="135"/>
      <c r="L56" s="135"/>
      <c r="M56" s="135">
        <f>'将来負担比率（分子）の構造'!L$51</f>
        <v>692536</v>
      </c>
      <c r="N56" s="135"/>
      <c r="O56" s="135"/>
      <c r="P56" s="135">
        <f>'将来負担比率（分子）の構造'!M$51</f>
        <v>705706</v>
      </c>
    </row>
    <row r="57" spans="1:16">
      <c r="A57" s="135" t="s">
        <v>34</v>
      </c>
      <c r="B57" s="135"/>
      <c r="C57" s="135"/>
      <c r="D57" s="135">
        <f>'将来負担比率（分子）の構造'!I$50</f>
        <v>297971</v>
      </c>
      <c r="E57" s="135"/>
      <c r="F57" s="135"/>
      <c r="G57" s="135">
        <f>'将来負担比率（分子）の構造'!J$50</f>
        <v>320262</v>
      </c>
      <c r="H57" s="135"/>
      <c r="I57" s="135"/>
      <c r="J57" s="135">
        <f>'将来負担比率（分子）の構造'!K$50</f>
        <v>323609</v>
      </c>
      <c r="K57" s="135"/>
      <c r="L57" s="135"/>
      <c r="M57" s="135">
        <f>'将来負担比率（分子）の構造'!L$50</f>
        <v>328515</v>
      </c>
      <c r="N57" s="135"/>
      <c r="O57" s="135"/>
      <c r="P57" s="135">
        <f>'将来負担比率（分子）の構造'!M$50</f>
        <v>330251</v>
      </c>
    </row>
    <row r="58" spans="1:16">
      <c r="A58" s="135" t="s">
        <v>33</v>
      </c>
      <c r="B58" s="135"/>
      <c r="C58" s="135"/>
      <c r="D58" s="135">
        <f>'将来負担比率（分子）の構造'!I$49</f>
        <v>94798</v>
      </c>
      <c r="E58" s="135"/>
      <c r="F58" s="135"/>
      <c r="G58" s="135">
        <f>'将来負担比率（分子）の構造'!J$49</f>
        <v>111100</v>
      </c>
      <c r="H58" s="135"/>
      <c r="I58" s="135"/>
      <c r="J58" s="135">
        <f>'将来負担比率（分子）の構造'!K$49</f>
        <v>124984</v>
      </c>
      <c r="K58" s="135"/>
      <c r="L58" s="135"/>
      <c r="M58" s="135">
        <f>'将来負担比率（分子）の構造'!L$49</f>
        <v>132523</v>
      </c>
      <c r="N58" s="135"/>
      <c r="O58" s="135"/>
      <c r="P58" s="135">
        <f>'将来負担比率（分子）の構造'!M$49</f>
        <v>119888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f>'将来負担比率（分子）の構造'!I$47</f>
        <v>561</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7093</v>
      </c>
      <c r="C61" s="135"/>
      <c r="D61" s="135"/>
      <c r="E61" s="135">
        <f>'将来負担比率（分子）の構造'!J$46</f>
        <v>6558</v>
      </c>
      <c r="F61" s="135"/>
      <c r="G61" s="135"/>
      <c r="H61" s="135">
        <f>'将来負担比率（分子）の構造'!K$46</f>
        <v>6045</v>
      </c>
      <c r="I61" s="135"/>
      <c r="J61" s="135"/>
      <c r="K61" s="135">
        <f>'将来負担比率（分子）の構造'!L$46</f>
        <v>5951</v>
      </c>
      <c r="L61" s="135"/>
      <c r="M61" s="135"/>
      <c r="N61" s="135">
        <f>'将来負担比率（分子）の構造'!M$46</f>
        <v>4130</v>
      </c>
      <c r="O61" s="135"/>
      <c r="P61" s="135"/>
    </row>
    <row r="62" spans="1:16">
      <c r="A62" s="135" t="s">
        <v>28</v>
      </c>
      <c r="B62" s="135">
        <f>'将来負担比率（分子）の構造'!I$45</f>
        <v>103644</v>
      </c>
      <c r="C62" s="135"/>
      <c r="D62" s="135"/>
      <c r="E62" s="135">
        <f>'将来負担比率（分子）の構造'!J$45</f>
        <v>100797</v>
      </c>
      <c r="F62" s="135"/>
      <c r="G62" s="135"/>
      <c r="H62" s="135">
        <f>'将来負担比率（分子）の構造'!K$45</f>
        <v>97376</v>
      </c>
      <c r="I62" s="135"/>
      <c r="J62" s="135"/>
      <c r="K62" s="135">
        <f>'将来負担比率（分子）の構造'!L$45</f>
        <v>90715</v>
      </c>
      <c r="L62" s="135"/>
      <c r="M62" s="135"/>
      <c r="N62" s="135">
        <f>'将来負担比率（分子）の構造'!M$45</f>
        <v>84144</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286973</v>
      </c>
      <c r="C64" s="135"/>
      <c r="D64" s="135"/>
      <c r="E64" s="135">
        <f>'将来負担比率（分子）の構造'!J$43</f>
        <v>301176</v>
      </c>
      <c r="F64" s="135"/>
      <c r="G64" s="135"/>
      <c r="H64" s="135">
        <f>'将来負担比率（分子）の構造'!K$43</f>
        <v>296911</v>
      </c>
      <c r="I64" s="135"/>
      <c r="J64" s="135"/>
      <c r="K64" s="135">
        <f>'将来負担比率（分子）の構造'!L$43</f>
        <v>299276</v>
      </c>
      <c r="L64" s="135"/>
      <c r="M64" s="135"/>
      <c r="N64" s="135">
        <f>'将来負担比率（分子）の構造'!M$43</f>
        <v>297998</v>
      </c>
      <c r="O64" s="135"/>
      <c r="P64" s="135"/>
    </row>
    <row r="65" spans="1:16">
      <c r="A65" s="135" t="s">
        <v>25</v>
      </c>
      <c r="B65" s="135">
        <f>'将来負担比率（分子）の構造'!I$42</f>
        <v>44741</v>
      </c>
      <c r="C65" s="135"/>
      <c r="D65" s="135"/>
      <c r="E65" s="135">
        <f>'将来負担比率（分子）の構造'!J$42</f>
        <v>34953</v>
      </c>
      <c r="F65" s="135"/>
      <c r="G65" s="135"/>
      <c r="H65" s="135">
        <f>'将来負担比率（分子）の構造'!K$42</f>
        <v>21807</v>
      </c>
      <c r="I65" s="135"/>
      <c r="J65" s="135"/>
      <c r="K65" s="135">
        <f>'将来負担比率（分子）の構造'!L$42</f>
        <v>18381</v>
      </c>
      <c r="L65" s="135"/>
      <c r="M65" s="135"/>
      <c r="N65" s="135">
        <f>'将来負担比率（分子）の構造'!M$42</f>
        <v>14792</v>
      </c>
      <c r="O65" s="135"/>
      <c r="P65" s="135"/>
    </row>
    <row r="66" spans="1:16">
      <c r="A66" s="135" t="s">
        <v>24</v>
      </c>
      <c r="B66" s="135">
        <f>'将来負担比率（分子）の構造'!I$41</f>
        <v>1296660</v>
      </c>
      <c r="C66" s="135"/>
      <c r="D66" s="135"/>
      <c r="E66" s="135">
        <f>'将来負担比率（分子）の構造'!J$41</f>
        <v>1347398</v>
      </c>
      <c r="F66" s="135"/>
      <c r="G66" s="135"/>
      <c r="H66" s="135">
        <f>'将来負担比率（分子）の構造'!K$41</f>
        <v>1391216</v>
      </c>
      <c r="I66" s="135"/>
      <c r="J66" s="135"/>
      <c r="K66" s="135">
        <f>'将来負担比率（分子）の構造'!L$41</f>
        <v>1414606</v>
      </c>
      <c r="L66" s="135"/>
      <c r="M66" s="135"/>
      <c r="N66" s="135">
        <f>'将来負担比率（分子）の構造'!M$41</f>
        <v>1427474</v>
      </c>
      <c r="O66" s="135"/>
      <c r="P66" s="135"/>
    </row>
    <row r="67" spans="1:16">
      <c r="A67" s="135" t="s">
        <v>61</v>
      </c>
      <c r="B67" s="135" t="e">
        <f>NA()</f>
        <v>#N/A</v>
      </c>
      <c r="C67" s="135">
        <f>IF(ISNUMBER('将来負担比率（分子）の構造'!I$52), IF('将来負担比率（分子）の構造'!I$52 &lt; 0, 0, '将来負担比率（分子）の構造'!I$52), NA())</f>
        <v>686186</v>
      </c>
      <c r="D67" s="135" t="e">
        <f>NA()</f>
        <v>#N/A</v>
      </c>
      <c r="E67" s="135" t="e">
        <f>NA()</f>
        <v>#N/A</v>
      </c>
      <c r="F67" s="135">
        <f>IF(ISNUMBER('将来負担比率（分子）の構造'!J$52), IF('将来負担比率（分子）の構造'!J$52 &lt; 0, 0, '将来負担比率（分子）の構造'!J$52), NA())</f>
        <v>692005</v>
      </c>
      <c r="G67" s="135" t="e">
        <f>NA()</f>
        <v>#N/A</v>
      </c>
      <c r="H67" s="135" t="e">
        <f>NA()</f>
        <v>#N/A</v>
      </c>
      <c r="I67" s="135">
        <f>IF(ISNUMBER('将来負担比率（分子）の構造'!K$52), IF('将来負担比率（分子）の構造'!K$52 &lt; 0, 0, '将来負担比率（分子）の構造'!K$52), NA())</f>
        <v>688026</v>
      </c>
      <c r="J67" s="135" t="e">
        <f>NA()</f>
        <v>#N/A</v>
      </c>
      <c r="K67" s="135" t="e">
        <f>NA()</f>
        <v>#N/A</v>
      </c>
      <c r="L67" s="135">
        <f>IF(ISNUMBER('将来負担比率（分子）の構造'!L$52), IF('将来負担比率（分子）の構造'!L$52 &lt; 0, 0, '将来負担比率（分子）の構造'!L$52), NA())</f>
        <v>675356</v>
      </c>
      <c r="M67" s="135" t="e">
        <f>NA()</f>
        <v>#N/A</v>
      </c>
      <c r="N67" s="135" t="e">
        <f>NA()</f>
        <v>#N/A</v>
      </c>
      <c r="O67" s="135">
        <f>IF(ISNUMBER('将来負担比率（分子）の構造'!M$52), IF('将来負担比率（分子）の構造'!M$52 &lt; 0, 0, '将来負担比率（分子）の構造'!M$52), NA())</f>
        <v>672693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252119049</v>
      </c>
      <c r="S5" s="583"/>
      <c r="T5" s="583"/>
      <c r="U5" s="583"/>
      <c r="V5" s="583"/>
      <c r="W5" s="583"/>
      <c r="X5" s="583"/>
      <c r="Y5" s="584"/>
      <c r="Z5" s="585">
        <v>34.700000000000003</v>
      </c>
      <c r="AA5" s="585"/>
      <c r="AB5" s="585"/>
      <c r="AC5" s="585"/>
      <c r="AD5" s="586">
        <v>227221985</v>
      </c>
      <c r="AE5" s="586"/>
      <c r="AF5" s="586"/>
      <c r="AG5" s="586"/>
      <c r="AH5" s="586"/>
      <c r="AI5" s="586"/>
      <c r="AJ5" s="586"/>
      <c r="AK5" s="586"/>
      <c r="AL5" s="587">
        <v>72.099999999999994</v>
      </c>
      <c r="AM5" s="588"/>
      <c r="AN5" s="588"/>
      <c r="AO5" s="589"/>
      <c r="AP5" s="579" t="s">
        <v>207</v>
      </c>
      <c r="AQ5" s="580"/>
      <c r="AR5" s="580"/>
      <c r="AS5" s="580"/>
      <c r="AT5" s="580"/>
      <c r="AU5" s="580"/>
      <c r="AV5" s="580"/>
      <c r="AW5" s="580"/>
      <c r="AX5" s="580"/>
      <c r="AY5" s="580"/>
      <c r="AZ5" s="580"/>
      <c r="BA5" s="580"/>
      <c r="BB5" s="580"/>
      <c r="BC5" s="580"/>
      <c r="BD5" s="580"/>
      <c r="BE5" s="580"/>
      <c r="BF5" s="581"/>
      <c r="BG5" s="593">
        <v>222538545</v>
      </c>
      <c r="BH5" s="594"/>
      <c r="BI5" s="594"/>
      <c r="BJ5" s="594"/>
      <c r="BK5" s="594"/>
      <c r="BL5" s="594"/>
      <c r="BM5" s="594"/>
      <c r="BN5" s="595"/>
      <c r="BO5" s="596">
        <v>88.3</v>
      </c>
      <c r="BP5" s="596"/>
      <c r="BQ5" s="596"/>
      <c r="BR5" s="596"/>
      <c r="BS5" s="597">
        <v>3517230</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3270629</v>
      </c>
      <c r="S6" s="594"/>
      <c r="T6" s="594"/>
      <c r="U6" s="594"/>
      <c r="V6" s="594"/>
      <c r="W6" s="594"/>
      <c r="X6" s="594"/>
      <c r="Y6" s="595"/>
      <c r="Z6" s="596">
        <v>0.5</v>
      </c>
      <c r="AA6" s="596"/>
      <c r="AB6" s="596"/>
      <c r="AC6" s="596"/>
      <c r="AD6" s="597">
        <v>3270629</v>
      </c>
      <c r="AE6" s="597"/>
      <c r="AF6" s="597"/>
      <c r="AG6" s="597"/>
      <c r="AH6" s="597"/>
      <c r="AI6" s="597"/>
      <c r="AJ6" s="597"/>
      <c r="AK6" s="597"/>
      <c r="AL6" s="598">
        <v>1</v>
      </c>
      <c r="AM6" s="599"/>
      <c r="AN6" s="599"/>
      <c r="AO6" s="600"/>
      <c r="AP6" s="590" t="s">
        <v>212</v>
      </c>
      <c r="AQ6" s="591"/>
      <c r="AR6" s="591"/>
      <c r="AS6" s="591"/>
      <c r="AT6" s="591"/>
      <c r="AU6" s="591"/>
      <c r="AV6" s="591"/>
      <c r="AW6" s="591"/>
      <c r="AX6" s="591"/>
      <c r="AY6" s="591"/>
      <c r="AZ6" s="591"/>
      <c r="BA6" s="591"/>
      <c r="BB6" s="591"/>
      <c r="BC6" s="591"/>
      <c r="BD6" s="591"/>
      <c r="BE6" s="591"/>
      <c r="BF6" s="592"/>
      <c r="BG6" s="593">
        <v>222538545</v>
      </c>
      <c r="BH6" s="594"/>
      <c r="BI6" s="594"/>
      <c r="BJ6" s="594"/>
      <c r="BK6" s="594"/>
      <c r="BL6" s="594"/>
      <c r="BM6" s="594"/>
      <c r="BN6" s="595"/>
      <c r="BO6" s="596">
        <v>88.3</v>
      </c>
      <c r="BP6" s="596"/>
      <c r="BQ6" s="596"/>
      <c r="BR6" s="596"/>
      <c r="BS6" s="597">
        <v>3517230</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2105177</v>
      </c>
      <c r="CS6" s="594"/>
      <c r="CT6" s="594"/>
      <c r="CU6" s="594"/>
      <c r="CV6" s="594"/>
      <c r="CW6" s="594"/>
      <c r="CX6" s="594"/>
      <c r="CY6" s="595"/>
      <c r="CZ6" s="596">
        <v>0.3</v>
      </c>
      <c r="DA6" s="596"/>
      <c r="DB6" s="596"/>
      <c r="DC6" s="596"/>
      <c r="DD6" s="602" t="s">
        <v>214</v>
      </c>
      <c r="DE6" s="594"/>
      <c r="DF6" s="594"/>
      <c r="DG6" s="594"/>
      <c r="DH6" s="594"/>
      <c r="DI6" s="594"/>
      <c r="DJ6" s="594"/>
      <c r="DK6" s="594"/>
      <c r="DL6" s="594"/>
      <c r="DM6" s="594"/>
      <c r="DN6" s="594"/>
      <c r="DO6" s="594"/>
      <c r="DP6" s="595"/>
      <c r="DQ6" s="602">
        <v>2105164</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594730</v>
      </c>
      <c r="S7" s="594"/>
      <c r="T7" s="594"/>
      <c r="U7" s="594"/>
      <c r="V7" s="594"/>
      <c r="W7" s="594"/>
      <c r="X7" s="594"/>
      <c r="Y7" s="595"/>
      <c r="Z7" s="596">
        <v>0.1</v>
      </c>
      <c r="AA7" s="596"/>
      <c r="AB7" s="596"/>
      <c r="AC7" s="596"/>
      <c r="AD7" s="597">
        <v>594730</v>
      </c>
      <c r="AE7" s="597"/>
      <c r="AF7" s="597"/>
      <c r="AG7" s="597"/>
      <c r="AH7" s="597"/>
      <c r="AI7" s="597"/>
      <c r="AJ7" s="597"/>
      <c r="AK7" s="597"/>
      <c r="AL7" s="598">
        <v>0.2</v>
      </c>
      <c r="AM7" s="599"/>
      <c r="AN7" s="599"/>
      <c r="AO7" s="600"/>
      <c r="AP7" s="590" t="s">
        <v>216</v>
      </c>
      <c r="AQ7" s="591"/>
      <c r="AR7" s="591"/>
      <c r="AS7" s="591"/>
      <c r="AT7" s="591"/>
      <c r="AU7" s="591"/>
      <c r="AV7" s="591"/>
      <c r="AW7" s="591"/>
      <c r="AX7" s="591"/>
      <c r="AY7" s="591"/>
      <c r="AZ7" s="591"/>
      <c r="BA7" s="591"/>
      <c r="BB7" s="591"/>
      <c r="BC7" s="591"/>
      <c r="BD7" s="591"/>
      <c r="BE7" s="591"/>
      <c r="BF7" s="592"/>
      <c r="BG7" s="593">
        <v>110111539</v>
      </c>
      <c r="BH7" s="594"/>
      <c r="BI7" s="594"/>
      <c r="BJ7" s="594"/>
      <c r="BK7" s="594"/>
      <c r="BL7" s="594"/>
      <c r="BM7" s="594"/>
      <c r="BN7" s="595"/>
      <c r="BO7" s="596">
        <v>43.7</v>
      </c>
      <c r="BP7" s="596"/>
      <c r="BQ7" s="596"/>
      <c r="BR7" s="596"/>
      <c r="BS7" s="597">
        <v>3517230</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44321129</v>
      </c>
      <c r="CS7" s="594"/>
      <c r="CT7" s="594"/>
      <c r="CU7" s="594"/>
      <c r="CV7" s="594"/>
      <c r="CW7" s="594"/>
      <c r="CX7" s="594"/>
      <c r="CY7" s="595"/>
      <c r="CZ7" s="596">
        <v>6.2</v>
      </c>
      <c r="DA7" s="596"/>
      <c r="DB7" s="596"/>
      <c r="DC7" s="596"/>
      <c r="DD7" s="602">
        <v>5356432</v>
      </c>
      <c r="DE7" s="594"/>
      <c r="DF7" s="594"/>
      <c r="DG7" s="594"/>
      <c r="DH7" s="594"/>
      <c r="DI7" s="594"/>
      <c r="DJ7" s="594"/>
      <c r="DK7" s="594"/>
      <c r="DL7" s="594"/>
      <c r="DM7" s="594"/>
      <c r="DN7" s="594"/>
      <c r="DO7" s="594"/>
      <c r="DP7" s="595"/>
      <c r="DQ7" s="602">
        <v>34129700</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2003459</v>
      </c>
      <c r="S8" s="594"/>
      <c r="T8" s="594"/>
      <c r="U8" s="594"/>
      <c r="V8" s="594"/>
      <c r="W8" s="594"/>
      <c r="X8" s="594"/>
      <c r="Y8" s="595"/>
      <c r="Z8" s="596">
        <v>0.3</v>
      </c>
      <c r="AA8" s="596"/>
      <c r="AB8" s="596"/>
      <c r="AC8" s="596"/>
      <c r="AD8" s="597">
        <v>2003459</v>
      </c>
      <c r="AE8" s="597"/>
      <c r="AF8" s="597"/>
      <c r="AG8" s="597"/>
      <c r="AH8" s="597"/>
      <c r="AI8" s="597"/>
      <c r="AJ8" s="597"/>
      <c r="AK8" s="597"/>
      <c r="AL8" s="598">
        <v>0.6</v>
      </c>
      <c r="AM8" s="599"/>
      <c r="AN8" s="599"/>
      <c r="AO8" s="600"/>
      <c r="AP8" s="590" t="s">
        <v>219</v>
      </c>
      <c r="AQ8" s="591"/>
      <c r="AR8" s="591"/>
      <c r="AS8" s="591"/>
      <c r="AT8" s="591"/>
      <c r="AU8" s="591"/>
      <c r="AV8" s="591"/>
      <c r="AW8" s="591"/>
      <c r="AX8" s="591"/>
      <c r="AY8" s="591"/>
      <c r="AZ8" s="591"/>
      <c r="BA8" s="591"/>
      <c r="BB8" s="591"/>
      <c r="BC8" s="591"/>
      <c r="BD8" s="591"/>
      <c r="BE8" s="591"/>
      <c r="BF8" s="592"/>
      <c r="BG8" s="593">
        <v>2041793</v>
      </c>
      <c r="BH8" s="594"/>
      <c r="BI8" s="594"/>
      <c r="BJ8" s="594"/>
      <c r="BK8" s="594"/>
      <c r="BL8" s="594"/>
      <c r="BM8" s="594"/>
      <c r="BN8" s="595"/>
      <c r="BO8" s="596">
        <v>0.8</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287352142</v>
      </c>
      <c r="CS8" s="594"/>
      <c r="CT8" s="594"/>
      <c r="CU8" s="594"/>
      <c r="CV8" s="594"/>
      <c r="CW8" s="594"/>
      <c r="CX8" s="594"/>
      <c r="CY8" s="595"/>
      <c r="CZ8" s="596">
        <v>40.1</v>
      </c>
      <c r="DA8" s="596"/>
      <c r="DB8" s="596"/>
      <c r="DC8" s="596"/>
      <c r="DD8" s="602">
        <v>4219197</v>
      </c>
      <c r="DE8" s="594"/>
      <c r="DF8" s="594"/>
      <c r="DG8" s="594"/>
      <c r="DH8" s="594"/>
      <c r="DI8" s="594"/>
      <c r="DJ8" s="594"/>
      <c r="DK8" s="594"/>
      <c r="DL8" s="594"/>
      <c r="DM8" s="594"/>
      <c r="DN8" s="594"/>
      <c r="DO8" s="594"/>
      <c r="DP8" s="595"/>
      <c r="DQ8" s="602">
        <v>137824478</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1132632</v>
      </c>
      <c r="S9" s="594"/>
      <c r="T9" s="594"/>
      <c r="U9" s="594"/>
      <c r="V9" s="594"/>
      <c r="W9" s="594"/>
      <c r="X9" s="594"/>
      <c r="Y9" s="595"/>
      <c r="Z9" s="596">
        <v>0.2</v>
      </c>
      <c r="AA9" s="596"/>
      <c r="AB9" s="596"/>
      <c r="AC9" s="596"/>
      <c r="AD9" s="597">
        <v>1132632</v>
      </c>
      <c r="AE9" s="597"/>
      <c r="AF9" s="597"/>
      <c r="AG9" s="597"/>
      <c r="AH9" s="597"/>
      <c r="AI9" s="597"/>
      <c r="AJ9" s="597"/>
      <c r="AK9" s="597"/>
      <c r="AL9" s="598">
        <v>0.4</v>
      </c>
      <c r="AM9" s="599"/>
      <c r="AN9" s="599"/>
      <c r="AO9" s="600"/>
      <c r="AP9" s="590" t="s">
        <v>223</v>
      </c>
      <c r="AQ9" s="591"/>
      <c r="AR9" s="591"/>
      <c r="AS9" s="591"/>
      <c r="AT9" s="591"/>
      <c r="AU9" s="591"/>
      <c r="AV9" s="591"/>
      <c r="AW9" s="591"/>
      <c r="AX9" s="591"/>
      <c r="AY9" s="591"/>
      <c r="AZ9" s="591"/>
      <c r="BA9" s="591"/>
      <c r="BB9" s="591"/>
      <c r="BC9" s="591"/>
      <c r="BD9" s="591"/>
      <c r="BE9" s="591"/>
      <c r="BF9" s="592"/>
      <c r="BG9" s="593">
        <v>77996774</v>
      </c>
      <c r="BH9" s="594"/>
      <c r="BI9" s="594"/>
      <c r="BJ9" s="594"/>
      <c r="BK9" s="594"/>
      <c r="BL9" s="594"/>
      <c r="BM9" s="594"/>
      <c r="BN9" s="595"/>
      <c r="BO9" s="596">
        <v>30.9</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42358580</v>
      </c>
      <c r="CS9" s="594"/>
      <c r="CT9" s="594"/>
      <c r="CU9" s="594"/>
      <c r="CV9" s="594"/>
      <c r="CW9" s="594"/>
      <c r="CX9" s="594"/>
      <c r="CY9" s="595"/>
      <c r="CZ9" s="596">
        <v>5.9</v>
      </c>
      <c r="DA9" s="596"/>
      <c r="DB9" s="596"/>
      <c r="DC9" s="596"/>
      <c r="DD9" s="602">
        <v>4286191</v>
      </c>
      <c r="DE9" s="594"/>
      <c r="DF9" s="594"/>
      <c r="DG9" s="594"/>
      <c r="DH9" s="594"/>
      <c r="DI9" s="594"/>
      <c r="DJ9" s="594"/>
      <c r="DK9" s="594"/>
      <c r="DL9" s="594"/>
      <c r="DM9" s="594"/>
      <c r="DN9" s="594"/>
      <c r="DO9" s="594"/>
      <c r="DP9" s="595"/>
      <c r="DQ9" s="602">
        <v>27575549</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18978009</v>
      </c>
      <c r="S10" s="594"/>
      <c r="T10" s="594"/>
      <c r="U10" s="594"/>
      <c r="V10" s="594"/>
      <c r="W10" s="594"/>
      <c r="X10" s="594"/>
      <c r="Y10" s="595"/>
      <c r="Z10" s="596">
        <v>2.6</v>
      </c>
      <c r="AA10" s="596"/>
      <c r="AB10" s="596"/>
      <c r="AC10" s="596"/>
      <c r="AD10" s="597">
        <v>18978009</v>
      </c>
      <c r="AE10" s="597"/>
      <c r="AF10" s="597"/>
      <c r="AG10" s="597"/>
      <c r="AH10" s="597"/>
      <c r="AI10" s="597"/>
      <c r="AJ10" s="597"/>
      <c r="AK10" s="597"/>
      <c r="AL10" s="598">
        <v>6</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5055272</v>
      </c>
      <c r="BH10" s="594"/>
      <c r="BI10" s="594"/>
      <c r="BJ10" s="594"/>
      <c r="BK10" s="594"/>
      <c r="BL10" s="594"/>
      <c r="BM10" s="594"/>
      <c r="BN10" s="595"/>
      <c r="BO10" s="596">
        <v>2</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1033667</v>
      </c>
      <c r="CS10" s="594"/>
      <c r="CT10" s="594"/>
      <c r="CU10" s="594"/>
      <c r="CV10" s="594"/>
      <c r="CW10" s="594"/>
      <c r="CX10" s="594"/>
      <c r="CY10" s="595"/>
      <c r="CZ10" s="596">
        <v>0.1</v>
      </c>
      <c r="DA10" s="596"/>
      <c r="DB10" s="596"/>
      <c r="DC10" s="596"/>
      <c r="DD10" s="602">
        <v>25515</v>
      </c>
      <c r="DE10" s="594"/>
      <c r="DF10" s="594"/>
      <c r="DG10" s="594"/>
      <c r="DH10" s="594"/>
      <c r="DI10" s="594"/>
      <c r="DJ10" s="594"/>
      <c r="DK10" s="594"/>
      <c r="DL10" s="594"/>
      <c r="DM10" s="594"/>
      <c r="DN10" s="594"/>
      <c r="DO10" s="594"/>
      <c r="DP10" s="595"/>
      <c r="DQ10" s="602">
        <v>59606</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33533</v>
      </c>
      <c r="S11" s="594"/>
      <c r="T11" s="594"/>
      <c r="U11" s="594"/>
      <c r="V11" s="594"/>
      <c r="W11" s="594"/>
      <c r="X11" s="594"/>
      <c r="Y11" s="595"/>
      <c r="Z11" s="596">
        <v>0</v>
      </c>
      <c r="AA11" s="596"/>
      <c r="AB11" s="596"/>
      <c r="AC11" s="596"/>
      <c r="AD11" s="597">
        <v>33533</v>
      </c>
      <c r="AE11" s="597"/>
      <c r="AF11" s="597"/>
      <c r="AG11" s="597"/>
      <c r="AH11" s="597"/>
      <c r="AI11" s="597"/>
      <c r="AJ11" s="597"/>
      <c r="AK11" s="597"/>
      <c r="AL11" s="598">
        <v>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25017700</v>
      </c>
      <c r="BH11" s="594"/>
      <c r="BI11" s="594"/>
      <c r="BJ11" s="594"/>
      <c r="BK11" s="594"/>
      <c r="BL11" s="594"/>
      <c r="BM11" s="594"/>
      <c r="BN11" s="595"/>
      <c r="BO11" s="596">
        <v>9.9</v>
      </c>
      <c r="BP11" s="596"/>
      <c r="BQ11" s="596"/>
      <c r="BR11" s="596"/>
      <c r="BS11" s="602">
        <v>3517230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1807580</v>
      </c>
      <c r="CS11" s="594"/>
      <c r="CT11" s="594"/>
      <c r="CU11" s="594"/>
      <c r="CV11" s="594"/>
      <c r="CW11" s="594"/>
      <c r="CX11" s="594"/>
      <c r="CY11" s="595"/>
      <c r="CZ11" s="596">
        <v>0.3</v>
      </c>
      <c r="DA11" s="596"/>
      <c r="DB11" s="596"/>
      <c r="DC11" s="596"/>
      <c r="DD11" s="602">
        <v>431662</v>
      </c>
      <c r="DE11" s="594"/>
      <c r="DF11" s="594"/>
      <c r="DG11" s="594"/>
      <c r="DH11" s="594"/>
      <c r="DI11" s="594"/>
      <c r="DJ11" s="594"/>
      <c r="DK11" s="594"/>
      <c r="DL11" s="594"/>
      <c r="DM11" s="594"/>
      <c r="DN11" s="594"/>
      <c r="DO11" s="594"/>
      <c r="DP11" s="595"/>
      <c r="DQ11" s="602">
        <v>1528023</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v>218</v>
      </c>
      <c r="S12" s="594"/>
      <c r="T12" s="594"/>
      <c r="U12" s="594"/>
      <c r="V12" s="594"/>
      <c r="W12" s="594"/>
      <c r="X12" s="594"/>
      <c r="Y12" s="595"/>
      <c r="Z12" s="596">
        <v>0</v>
      </c>
      <c r="AA12" s="596"/>
      <c r="AB12" s="596"/>
      <c r="AC12" s="596"/>
      <c r="AD12" s="597">
        <v>218</v>
      </c>
      <c r="AE12" s="597"/>
      <c r="AF12" s="597"/>
      <c r="AG12" s="597"/>
      <c r="AH12" s="597"/>
      <c r="AI12" s="597"/>
      <c r="AJ12" s="597"/>
      <c r="AK12" s="597"/>
      <c r="AL12" s="598">
        <v>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100865299</v>
      </c>
      <c r="BH12" s="594"/>
      <c r="BI12" s="594"/>
      <c r="BJ12" s="594"/>
      <c r="BK12" s="594"/>
      <c r="BL12" s="594"/>
      <c r="BM12" s="594"/>
      <c r="BN12" s="595"/>
      <c r="BO12" s="596">
        <v>40</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83103385</v>
      </c>
      <c r="CS12" s="594"/>
      <c r="CT12" s="594"/>
      <c r="CU12" s="594"/>
      <c r="CV12" s="594"/>
      <c r="CW12" s="594"/>
      <c r="CX12" s="594"/>
      <c r="CY12" s="595"/>
      <c r="CZ12" s="596">
        <v>11.6</v>
      </c>
      <c r="DA12" s="596"/>
      <c r="DB12" s="596"/>
      <c r="DC12" s="596"/>
      <c r="DD12" s="602">
        <v>283186</v>
      </c>
      <c r="DE12" s="594"/>
      <c r="DF12" s="594"/>
      <c r="DG12" s="594"/>
      <c r="DH12" s="594"/>
      <c r="DI12" s="594"/>
      <c r="DJ12" s="594"/>
      <c r="DK12" s="594"/>
      <c r="DL12" s="594"/>
      <c r="DM12" s="594"/>
      <c r="DN12" s="594"/>
      <c r="DO12" s="594"/>
      <c r="DP12" s="595"/>
      <c r="DQ12" s="602">
        <v>5066146</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652816</v>
      </c>
      <c r="S13" s="594"/>
      <c r="T13" s="594"/>
      <c r="U13" s="594"/>
      <c r="V13" s="594"/>
      <c r="W13" s="594"/>
      <c r="X13" s="594"/>
      <c r="Y13" s="595"/>
      <c r="Z13" s="596">
        <v>0.1</v>
      </c>
      <c r="AA13" s="596"/>
      <c r="AB13" s="596"/>
      <c r="AC13" s="596"/>
      <c r="AD13" s="597">
        <v>652816</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100607696</v>
      </c>
      <c r="BH13" s="594"/>
      <c r="BI13" s="594"/>
      <c r="BJ13" s="594"/>
      <c r="BK13" s="594"/>
      <c r="BL13" s="594"/>
      <c r="BM13" s="594"/>
      <c r="BN13" s="595"/>
      <c r="BO13" s="596">
        <v>39.9</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71490272</v>
      </c>
      <c r="CS13" s="594"/>
      <c r="CT13" s="594"/>
      <c r="CU13" s="594"/>
      <c r="CV13" s="594"/>
      <c r="CW13" s="594"/>
      <c r="CX13" s="594"/>
      <c r="CY13" s="595"/>
      <c r="CZ13" s="596">
        <v>10</v>
      </c>
      <c r="DA13" s="596"/>
      <c r="DB13" s="596"/>
      <c r="DC13" s="596"/>
      <c r="DD13" s="602">
        <v>25037112</v>
      </c>
      <c r="DE13" s="594"/>
      <c r="DF13" s="594"/>
      <c r="DG13" s="594"/>
      <c r="DH13" s="594"/>
      <c r="DI13" s="594"/>
      <c r="DJ13" s="594"/>
      <c r="DK13" s="594"/>
      <c r="DL13" s="594"/>
      <c r="DM13" s="594"/>
      <c r="DN13" s="594"/>
      <c r="DO13" s="594"/>
      <c r="DP13" s="595"/>
      <c r="DQ13" s="602">
        <v>44662190</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v>4116656</v>
      </c>
      <c r="S14" s="594"/>
      <c r="T14" s="594"/>
      <c r="U14" s="594"/>
      <c r="V14" s="594"/>
      <c r="W14" s="594"/>
      <c r="X14" s="594"/>
      <c r="Y14" s="595"/>
      <c r="Z14" s="596">
        <v>0.6</v>
      </c>
      <c r="AA14" s="596"/>
      <c r="AB14" s="596"/>
      <c r="AC14" s="596"/>
      <c r="AD14" s="597">
        <v>4116656</v>
      </c>
      <c r="AE14" s="597"/>
      <c r="AF14" s="597"/>
      <c r="AG14" s="597"/>
      <c r="AH14" s="597"/>
      <c r="AI14" s="597"/>
      <c r="AJ14" s="597"/>
      <c r="AK14" s="597"/>
      <c r="AL14" s="598">
        <v>1.3</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1290394</v>
      </c>
      <c r="BH14" s="594"/>
      <c r="BI14" s="594"/>
      <c r="BJ14" s="594"/>
      <c r="BK14" s="594"/>
      <c r="BL14" s="594"/>
      <c r="BM14" s="594"/>
      <c r="BN14" s="595"/>
      <c r="BO14" s="596">
        <v>0.5</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21543989</v>
      </c>
      <c r="CS14" s="594"/>
      <c r="CT14" s="594"/>
      <c r="CU14" s="594"/>
      <c r="CV14" s="594"/>
      <c r="CW14" s="594"/>
      <c r="CX14" s="594"/>
      <c r="CY14" s="595"/>
      <c r="CZ14" s="596">
        <v>3</v>
      </c>
      <c r="DA14" s="596"/>
      <c r="DB14" s="596"/>
      <c r="DC14" s="596"/>
      <c r="DD14" s="602">
        <v>2910240</v>
      </c>
      <c r="DE14" s="594"/>
      <c r="DF14" s="594"/>
      <c r="DG14" s="594"/>
      <c r="DH14" s="594"/>
      <c r="DI14" s="594"/>
      <c r="DJ14" s="594"/>
      <c r="DK14" s="594"/>
      <c r="DL14" s="594"/>
      <c r="DM14" s="594"/>
      <c r="DN14" s="594"/>
      <c r="DO14" s="594"/>
      <c r="DP14" s="595"/>
      <c r="DQ14" s="602">
        <v>18778310</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715003</v>
      </c>
      <c r="S15" s="594"/>
      <c r="T15" s="594"/>
      <c r="U15" s="594"/>
      <c r="V15" s="594"/>
      <c r="W15" s="594"/>
      <c r="X15" s="594"/>
      <c r="Y15" s="595"/>
      <c r="Z15" s="596">
        <v>0.1</v>
      </c>
      <c r="AA15" s="596"/>
      <c r="AB15" s="596"/>
      <c r="AC15" s="596"/>
      <c r="AD15" s="597">
        <v>715003</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10271313</v>
      </c>
      <c r="BH15" s="594"/>
      <c r="BI15" s="594"/>
      <c r="BJ15" s="594"/>
      <c r="BK15" s="594"/>
      <c r="BL15" s="594"/>
      <c r="BM15" s="594"/>
      <c r="BN15" s="595"/>
      <c r="BO15" s="596">
        <v>4.0999999999999996</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60560700</v>
      </c>
      <c r="CS15" s="594"/>
      <c r="CT15" s="594"/>
      <c r="CU15" s="594"/>
      <c r="CV15" s="594"/>
      <c r="CW15" s="594"/>
      <c r="CX15" s="594"/>
      <c r="CY15" s="595"/>
      <c r="CZ15" s="596">
        <v>8.4</v>
      </c>
      <c r="DA15" s="596"/>
      <c r="DB15" s="596"/>
      <c r="DC15" s="596"/>
      <c r="DD15" s="602">
        <v>16667159</v>
      </c>
      <c r="DE15" s="594"/>
      <c r="DF15" s="594"/>
      <c r="DG15" s="594"/>
      <c r="DH15" s="594"/>
      <c r="DI15" s="594"/>
      <c r="DJ15" s="594"/>
      <c r="DK15" s="594"/>
      <c r="DL15" s="594"/>
      <c r="DM15" s="594"/>
      <c r="DN15" s="594"/>
      <c r="DO15" s="594"/>
      <c r="DP15" s="595"/>
      <c r="DQ15" s="602">
        <v>44038977</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53329295</v>
      </c>
      <c r="S16" s="594"/>
      <c r="T16" s="594"/>
      <c r="U16" s="594"/>
      <c r="V16" s="594"/>
      <c r="W16" s="594"/>
      <c r="X16" s="594"/>
      <c r="Y16" s="595"/>
      <c r="Z16" s="596">
        <v>7.3</v>
      </c>
      <c r="AA16" s="596"/>
      <c r="AB16" s="596"/>
      <c r="AC16" s="596"/>
      <c r="AD16" s="597">
        <v>51016359</v>
      </c>
      <c r="AE16" s="597"/>
      <c r="AF16" s="597"/>
      <c r="AG16" s="597"/>
      <c r="AH16" s="597"/>
      <c r="AI16" s="597"/>
      <c r="AJ16" s="597"/>
      <c r="AK16" s="597"/>
      <c r="AL16" s="598">
        <v>16.2</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1704835</v>
      </c>
      <c r="CS16" s="594"/>
      <c r="CT16" s="594"/>
      <c r="CU16" s="594"/>
      <c r="CV16" s="594"/>
      <c r="CW16" s="594"/>
      <c r="CX16" s="594"/>
      <c r="CY16" s="595"/>
      <c r="CZ16" s="596">
        <v>0.2</v>
      </c>
      <c r="DA16" s="596"/>
      <c r="DB16" s="596"/>
      <c r="DC16" s="596"/>
      <c r="DD16" s="602" t="s">
        <v>220</v>
      </c>
      <c r="DE16" s="594"/>
      <c r="DF16" s="594"/>
      <c r="DG16" s="594"/>
      <c r="DH16" s="594"/>
      <c r="DI16" s="594"/>
      <c r="DJ16" s="594"/>
      <c r="DK16" s="594"/>
      <c r="DL16" s="594"/>
      <c r="DM16" s="594"/>
      <c r="DN16" s="594"/>
      <c r="DO16" s="594"/>
      <c r="DP16" s="595"/>
      <c r="DQ16" s="602">
        <v>89126</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51016359</v>
      </c>
      <c r="S17" s="594"/>
      <c r="T17" s="594"/>
      <c r="U17" s="594"/>
      <c r="V17" s="594"/>
      <c r="W17" s="594"/>
      <c r="X17" s="594"/>
      <c r="Y17" s="595"/>
      <c r="Z17" s="596">
        <v>7</v>
      </c>
      <c r="AA17" s="596"/>
      <c r="AB17" s="596"/>
      <c r="AC17" s="596"/>
      <c r="AD17" s="597">
        <v>51016359</v>
      </c>
      <c r="AE17" s="597"/>
      <c r="AF17" s="597"/>
      <c r="AG17" s="597"/>
      <c r="AH17" s="597"/>
      <c r="AI17" s="597"/>
      <c r="AJ17" s="597"/>
      <c r="AK17" s="597"/>
      <c r="AL17" s="598">
        <v>16.2</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86569215</v>
      </c>
      <c r="CS17" s="594"/>
      <c r="CT17" s="594"/>
      <c r="CU17" s="594"/>
      <c r="CV17" s="594"/>
      <c r="CW17" s="594"/>
      <c r="CX17" s="594"/>
      <c r="CY17" s="595"/>
      <c r="CZ17" s="596">
        <v>12.1</v>
      </c>
      <c r="DA17" s="596"/>
      <c r="DB17" s="596"/>
      <c r="DC17" s="596"/>
      <c r="DD17" s="602" t="s">
        <v>220</v>
      </c>
      <c r="DE17" s="594"/>
      <c r="DF17" s="594"/>
      <c r="DG17" s="594"/>
      <c r="DH17" s="594"/>
      <c r="DI17" s="594"/>
      <c r="DJ17" s="594"/>
      <c r="DK17" s="594"/>
      <c r="DL17" s="594"/>
      <c r="DM17" s="594"/>
      <c r="DN17" s="594"/>
      <c r="DO17" s="594"/>
      <c r="DP17" s="595"/>
      <c r="DQ17" s="602">
        <v>82092273</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2312764</v>
      </c>
      <c r="S18" s="594"/>
      <c r="T18" s="594"/>
      <c r="U18" s="594"/>
      <c r="V18" s="594"/>
      <c r="W18" s="594"/>
      <c r="X18" s="594"/>
      <c r="Y18" s="595"/>
      <c r="Z18" s="596">
        <v>0.3</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v>13132350</v>
      </c>
      <c r="CS18" s="594"/>
      <c r="CT18" s="594"/>
      <c r="CU18" s="594"/>
      <c r="CV18" s="594"/>
      <c r="CW18" s="594"/>
      <c r="CX18" s="594"/>
      <c r="CY18" s="595"/>
      <c r="CZ18" s="596">
        <v>1.8</v>
      </c>
      <c r="DA18" s="596"/>
      <c r="DB18" s="596"/>
      <c r="DC18" s="596"/>
      <c r="DD18" s="602" t="s">
        <v>220</v>
      </c>
      <c r="DE18" s="594"/>
      <c r="DF18" s="594"/>
      <c r="DG18" s="594"/>
      <c r="DH18" s="594"/>
      <c r="DI18" s="594"/>
      <c r="DJ18" s="594"/>
      <c r="DK18" s="594"/>
      <c r="DL18" s="594"/>
      <c r="DM18" s="594"/>
      <c r="DN18" s="594"/>
      <c r="DO18" s="594"/>
      <c r="DP18" s="595"/>
      <c r="DQ18" s="602">
        <v>3627185</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172</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29580504</v>
      </c>
      <c r="BH19" s="594"/>
      <c r="BI19" s="594"/>
      <c r="BJ19" s="594"/>
      <c r="BK19" s="594"/>
      <c r="BL19" s="594"/>
      <c r="BM19" s="594"/>
      <c r="BN19" s="595"/>
      <c r="BO19" s="596">
        <v>11.7</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336946029</v>
      </c>
      <c r="S20" s="594"/>
      <c r="T20" s="594"/>
      <c r="U20" s="594"/>
      <c r="V20" s="594"/>
      <c r="W20" s="594"/>
      <c r="X20" s="594"/>
      <c r="Y20" s="595"/>
      <c r="Z20" s="596">
        <v>46.4</v>
      </c>
      <c r="AA20" s="596"/>
      <c r="AB20" s="596"/>
      <c r="AC20" s="596"/>
      <c r="AD20" s="597">
        <v>309736029</v>
      </c>
      <c r="AE20" s="597"/>
      <c r="AF20" s="597"/>
      <c r="AG20" s="597"/>
      <c r="AH20" s="597"/>
      <c r="AI20" s="597"/>
      <c r="AJ20" s="597"/>
      <c r="AK20" s="597"/>
      <c r="AL20" s="598">
        <v>98.3</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29580504</v>
      </c>
      <c r="BH20" s="594"/>
      <c r="BI20" s="594"/>
      <c r="BJ20" s="594"/>
      <c r="BK20" s="594"/>
      <c r="BL20" s="594"/>
      <c r="BM20" s="594"/>
      <c r="BN20" s="595"/>
      <c r="BO20" s="596">
        <v>11.7</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717083021</v>
      </c>
      <c r="CS20" s="594"/>
      <c r="CT20" s="594"/>
      <c r="CU20" s="594"/>
      <c r="CV20" s="594"/>
      <c r="CW20" s="594"/>
      <c r="CX20" s="594"/>
      <c r="CY20" s="595"/>
      <c r="CZ20" s="596">
        <v>100</v>
      </c>
      <c r="DA20" s="596"/>
      <c r="DB20" s="596"/>
      <c r="DC20" s="596"/>
      <c r="DD20" s="602">
        <v>59216694</v>
      </c>
      <c r="DE20" s="594"/>
      <c r="DF20" s="594"/>
      <c r="DG20" s="594"/>
      <c r="DH20" s="594"/>
      <c r="DI20" s="594"/>
      <c r="DJ20" s="594"/>
      <c r="DK20" s="594"/>
      <c r="DL20" s="594"/>
      <c r="DM20" s="594"/>
      <c r="DN20" s="594"/>
      <c r="DO20" s="594"/>
      <c r="DP20" s="595"/>
      <c r="DQ20" s="602">
        <v>401576727</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417731</v>
      </c>
      <c r="S21" s="594"/>
      <c r="T21" s="594"/>
      <c r="U21" s="594"/>
      <c r="V21" s="594"/>
      <c r="W21" s="594"/>
      <c r="X21" s="594"/>
      <c r="Y21" s="595"/>
      <c r="Z21" s="596">
        <v>0.1</v>
      </c>
      <c r="AA21" s="596"/>
      <c r="AB21" s="596"/>
      <c r="AC21" s="596"/>
      <c r="AD21" s="597">
        <v>417731</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93823</v>
      </c>
      <c r="BH21" s="594"/>
      <c r="BI21" s="594"/>
      <c r="BJ21" s="594"/>
      <c r="BK21" s="594"/>
      <c r="BL21" s="594"/>
      <c r="BM21" s="594"/>
      <c r="BN21" s="595"/>
      <c r="BO21" s="596">
        <v>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8138013</v>
      </c>
      <c r="S22" s="594"/>
      <c r="T22" s="594"/>
      <c r="U22" s="594"/>
      <c r="V22" s="594"/>
      <c r="W22" s="594"/>
      <c r="X22" s="594"/>
      <c r="Y22" s="595"/>
      <c r="Z22" s="596">
        <v>1.1000000000000001</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v>7093545</v>
      </c>
      <c r="BH22" s="594"/>
      <c r="BI22" s="594"/>
      <c r="BJ22" s="594"/>
      <c r="BK22" s="594"/>
      <c r="BL22" s="594"/>
      <c r="BM22" s="594"/>
      <c r="BN22" s="595"/>
      <c r="BO22" s="596">
        <v>2.8</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14377621</v>
      </c>
      <c r="S23" s="594"/>
      <c r="T23" s="594"/>
      <c r="U23" s="594"/>
      <c r="V23" s="594"/>
      <c r="W23" s="594"/>
      <c r="X23" s="594"/>
      <c r="Y23" s="595"/>
      <c r="Z23" s="596">
        <v>2</v>
      </c>
      <c r="AA23" s="596"/>
      <c r="AB23" s="596"/>
      <c r="AC23" s="596"/>
      <c r="AD23" s="597">
        <v>3774755</v>
      </c>
      <c r="AE23" s="597"/>
      <c r="AF23" s="597"/>
      <c r="AG23" s="597"/>
      <c r="AH23" s="597"/>
      <c r="AI23" s="597"/>
      <c r="AJ23" s="597"/>
      <c r="AK23" s="597"/>
      <c r="AL23" s="598">
        <v>1.2</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22393136</v>
      </c>
      <c r="BH23" s="594"/>
      <c r="BI23" s="594"/>
      <c r="BJ23" s="594"/>
      <c r="BK23" s="594"/>
      <c r="BL23" s="594"/>
      <c r="BM23" s="594"/>
      <c r="BN23" s="595"/>
      <c r="BO23" s="596">
        <v>8.9</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5754434</v>
      </c>
      <c r="S24" s="594"/>
      <c r="T24" s="594"/>
      <c r="U24" s="594"/>
      <c r="V24" s="594"/>
      <c r="W24" s="594"/>
      <c r="X24" s="594"/>
      <c r="Y24" s="595"/>
      <c r="Z24" s="596">
        <v>0.8</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391447876</v>
      </c>
      <c r="CS24" s="583"/>
      <c r="CT24" s="583"/>
      <c r="CU24" s="583"/>
      <c r="CV24" s="583"/>
      <c r="CW24" s="583"/>
      <c r="CX24" s="583"/>
      <c r="CY24" s="584"/>
      <c r="CZ24" s="620">
        <v>54.6</v>
      </c>
      <c r="DA24" s="621"/>
      <c r="DB24" s="621"/>
      <c r="DC24" s="622"/>
      <c r="DD24" s="619">
        <v>249553448</v>
      </c>
      <c r="DE24" s="583"/>
      <c r="DF24" s="583"/>
      <c r="DG24" s="583"/>
      <c r="DH24" s="583"/>
      <c r="DI24" s="583"/>
      <c r="DJ24" s="583"/>
      <c r="DK24" s="584"/>
      <c r="DL24" s="619">
        <v>248034022</v>
      </c>
      <c r="DM24" s="583"/>
      <c r="DN24" s="583"/>
      <c r="DO24" s="583"/>
      <c r="DP24" s="583"/>
      <c r="DQ24" s="583"/>
      <c r="DR24" s="583"/>
      <c r="DS24" s="583"/>
      <c r="DT24" s="583"/>
      <c r="DU24" s="583"/>
      <c r="DV24" s="584"/>
      <c r="DW24" s="587">
        <v>68.7</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126026733</v>
      </c>
      <c r="S25" s="594"/>
      <c r="T25" s="594"/>
      <c r="U25" s="594"/>
      <c r="V25" s="594"/>
      <c r="W25" s="594"/>
      <c r="X25" s="594"/>
      <c r="Y25" s="595"/>
      <c r="Z25" s="596">
        <v>17.3</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110687063</v>
      </c>
      <c r="CS25" s="625"/>
      <c r="CT25" s="625"/>
      <c r="CU25" s="625"/>
      <c r="CV25" s="625"/>
      <c r="CW25" s="625"/>
      <c r="CX25" s="625"/>
      <c r="CY25" s="626"/>
      <c r="CZ25" s="627">
        <v>15.4</v>
      </c>
      <c r="DA25" s="628"/>
      <c r="DB25" s="628"/>
      <c r="DC25" s="629"/>
      <c r="DD25" s="602">
        <v>103906044</v>
      </c>
      <c r="DE25" s="625"/>
      <c r="DF25" s="625"/>
      <c r="DG25" s="625"/>
      <c r="DH25" s="625"/>
      <c r="DI25" s="625"/>
      <c r="DJ25" s="625"/>
      <c r="DK25" s="626"/>
      <c r="DL25" s="602">
        <v>102403210</v>
      </c>
      <c r="DM25" s="625"/>
      <c r="DN25" s="625"/>
      <c r="DO25" s="625"/>
      <c r="DP25" s="625"/>
      <c r="DQ25" s="625"/>
      <c r="DR25" s="625"/>
      <c r="DS25" s="625"/>
      <c r="DT25" s="625"/>
      <c r="DU25" s="625"/>
      <c r="DV25" s="626"/>
      <c r="DW25" s="598">
        <v>28.4</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77004194</v>
      </c>
      <c r="CS26" s="594"/>
      <c r="CT26" s="594"/>
      <c r="CU26" s="594"/>
      <c r="CV26" s="594"/>
      <c r="CW26" s="594"/>
      <c r="CX26" s="594"/>
      <c r="CY26" s="595"/>
      <c r="CZ26" s="627">
        <v>10.7</v>
      </c>
      <c r="DA26" s="628"/>
      <c r="DB26" s="628"/>
      <c r="DC26" s="629"/>
      <c r="DD26" s="602">
        <v>76910960</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31432621</v>
      </c>
      <c r="S27" s="594"/>
      <c r="T27" s="594"/>
      <c r="U27" s="594"/>
      <c r="V27" s="594"/>
      <c r="W27" s="594"/>
      <c r="X27" s="594"/>
      <c r="Y27" s="595"/>
      <c r="Z27" s="596">
        <v>4.3</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252119049</v>
      </c>
      <c r="BH27" s="594"/>
      <c r="BI27" s="594"/>
      <c r="BJ27" s="594"/>
      <c r="BK27" s="594"/>
      <c r="BL27" s="594"/>
      <c r="BM27" s="594"/>
      <c r="BN27" s="595"/>
      <c r="BO27" s="596">
        <v>100</v>
      </c>
      <c r="BP27" s="596"/>
      <c r="BQ27" s="596"/>
      <c r="BR27" s="596"/>
      <c r="BS27" s="602">
        <v>3517230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194775800</v>
      </c>
      <c r="CS27" s="625"/>
      <c r="CT27" s="625"/>
      <c r="CU27" s="625"/>
      <c r="CV27" s="625"/>
      <c r="CW27" s="625"/>
      <c r="CX27" s="625"/>
      <c r="CY27" s="626"/>
      <c r="CZ27" s="627">
        <v>27.2</v>
      </c>
      <c r="DA27" s="628"/>
      <c r="DB27" s="628"/>
      <c r="DC27" s="629"/>
      <c r="DD27" s="602">
        <v>64139333</v>
      </c>
      <c r="DE27" s="625"/>
      <c r="DF27" s="625"/>
      <c r="DG27" s="625"/>
      <c r="DH27" s="625"/>
      <c r="DI27" s="625"/>
      <c r="DJ27" s="625"/>
      <c r="DK27" s="626"/>
      <c r="DL27" s="602">
        <v>64122741</v>
      </c>
      <c r="DM27" s="625"/>
      <c r="DN27" s="625"/>
      <c r="DO27" s="625"/>
      <c r="DP27" s="625"/>
      <c r="DQ27" s="625"/>
      <c r="DR27" s="625"/>
      <c r="DS27" s="625"/>
      <c r="DT27" s="625"/>
      <c r="DU27" s="625"/>
      <c r="DV27" s="626"/>
      <c r="DW27" s="598">
        <v>17.8</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2612916</v>
      </c>
      <c r="S28" s="594"/>
      <c r="T28" s="594"/>
      <c r="U28" s="594"/>
      <c r="V28" s="594"/>
      <c r="W28" s="594"/>
      <c r="X28" s="594"/>
      <c r="Y28" s="595"/>
      <c r="Z28" s="596">
        <v>0.4</v>
      </c>
      <c r="AA28" s="596"/>
      <c r="AB28" s="596"/>
      <c r="AC28" s="596"/>
      <c r="AD28" s="597">
        <v>1103838</v>
      </c>
      <c r="AE28" s="597"/>
      <c r="AF28" s="597"/>
      <c r="AG28" s="597"/>
      <c r="AH28" s="597"/>
      <c r="AI28" s="597"/>
      <c r="AJ28" s="597"/>
      <c r="AK28" s="597"/>
      <c r="AL28" s="598">
        <v>0.4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85985013</v>
      </c>
      <c r="CS28" s="594"/>
      <c r="CT28" s="594"/>
      <c r="CU28" s="594"/>
      <c r="CV28" s="594"/>
      <c r="CW28" s="594"/>
      <c r="CX28" s="594"/>
      <c r="CY28" s="595"/>
      <c r="CZ28" s="627">
        <v>12</v>
      </c>
      <c r="DA28" s="628"/>
      <c r="DB28" s="628"/>
      <c r="DC28" s="629"/>
      <c r="DD28" s="602">
        <v>81508071</v>
      </c>
      <c r="DE28" s="594"/>
      <c r="DF28" s="594"/>
      <c r="DG28" s="594"/>
      <c r="DH28" s="594"/>
      <c r="DI28" s="594"/>
      <c r="DJ28" s="594"/>
      <c r="DK28" s="595"/>
      <c r="DL28" s="602">
        <v>81508071</v>
      </c>
      <c r="DM28" s="594"/>
      <c r="DN28" s="594"/>
      <c r="DO28" s="594"/>
      <c r="DP28" s="594"/>
      <c r="DQ28" s="594"/>
      <c r="DR28" s="594"/>
      <c r="DS28" s="594"/>
      <c r="DT28" s="594"/>
      <c r="DU28" s="594"/>
      <c r="DV28" s="595"/>
      <c r="DW28" s="598">
        <v>22.6</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1322361</v>
      </c>
      <c r="S29" s="594"/>
      <c r="T29" s="594"/>
      <c r="U29" s="594"/>
      <c r="V29" s="594"/>
      <c r="W29" s="594"/>
      <c r="X29" s="594"/>
      <c r="Y29" s="595"/>
      <c r="Z29" s="596">
        <v>0.2</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85874661</v>
      </c>
      <c r="CS29" s="625"/>
      <c r="CT29" s="625"/>
      <c r="CU29" s="625"/>
      <c r="CV29" s="625"/>
      <c r="CW29" s="625"/>
      <c r="CX29" s="625"/>
      <c r="CY29" s="626"/>
      <c r="CZ29" s="627">
        <v>12</v>
      </c>
      <c r="DA29" s="628"/>
      <c r="DB29" s="628"/>
      <c r="DC29" s="629"/>
      <c r="DD29" s="602">
        <v>81397719</v>
      </c>
      <c r="DE29" s="625"/>
      <c r="DF29" s="625"/>
      <c r="DG29" s="625"/>
      <c r="DH29" s="625"/>
      <c r="DI29" s="625"/>
      <c r="DJ29" s="625"/>
      <c r="DK29" s="626"/>
      <c r="DL29" s="602">
        <v>81397719</v>
      </c>
      <c r="DM29" s="625"/>
      <c r="DN29" s="625"/>
      <c r="DO29" s="625"/>
      <c r="DP29" s="625"/>
      <c r="DQ29" s="625"/>
      <c r="DR29" s="625"/>
      <c r="DS29" s="625"/>
      <c r="DT29" s="625"/>
      <c r="DU29" s="625"/>
      <c r="DV29" s="626"/>
      <c r="DW29" s="598">
        <v>22.6</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12183395</v>
      </c>
      <c r="S30" s="594"/>
      <c r="T30" s="594"/>
      <c r="U30" s="594"/>
      <c r="V30" s="594"/>
      <c r="W30" s="594"/>
      <c r="X30" s="594"/>
      <c r="Y30" s="595"/>
      <c r="Z30" s="596">
        <v>1.7</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99.3</v>
      </c>
      <c r="BH30" s="652"/>
      <c r="BI30" s="652"/>
      <c r="BJ30" s="652"/>
      <c r="BK30" s="652"/>
      <c r="BL30" s="652"/>
      <c r="BM30" s="588">
        <v>97.9</v>
      </c>
      <c r="BN30" s="652"/>
      <c r="BO30" s="652"/>
      <c r="BP30" s="652"/>
      <c r="BQ30" s="653"/>
      <c r="BR30" s="651">
        <v>99.2</v>
      </c>
      <c r="BS30" s="652"/>
      <c r="BT30" s="652"/>
      <c r="BU30" s="652"/>
      <c r="BV30" s="652"/>
      <c r="BW30" s="652"/>
      <c r="BX30" s="588">
        <v>97.6</v>
      </c>
      <c r="BY30" s="652"/>
      <c r="BZ30" s="652"/>
      <c r="CA30" s="652"/>
      <c r="CB30" s="653"/>
      <c r="CD30" s="656"/>
      <c r="CE30" s="657"/>
      <c r="CF30" s="607" t="s">
        <v>292</v>
      </c>
      <c r="CG30" s="608"/>
      <c r="CH30" s="608"/>
      <c r="CI30" s="608"/>
      <c r="CJ30" s="608"/>
      <c r="CK30" s="608"/>
      <c r="CL30" s="608"/>
      <c r="CM30" s="608"/>
      <c r="CN30" s="608"/>
      <c r="CO30" s="608"/>
      <c r="CP30" s="608"/>
      <c r="CQ30" s="609"/>
      <c r="CR30" s="593">
        <v>68357730</v>
      </c>
      <c r="CS30" s="594"/>
      <c r="CT30" s="594"/>
      <c r="CU30" s="594"/>
      <c r="CV30" s="594"/>
      <c r="CW30" s="594"/>
      <c r="CX30" s="594"/>
      <c r="CY30" s="595"/>
      <c r="CZ30" s="627">
        <v>9.5</v>
      </c>
      <c r="DA30" s="628"/>
      <c r="DB30" s="628"/>
      <c r="DC30" s="629"/>
      <c r="DD30" s="602">
        <v>64382665</v>
      </c>
      <c r="DE30" s="594"/>
      <c r="DF30" s="594"/>
      <c r="DG30" s="594"/>
      <c r="DH30" s="594"/>
      <c r="DI30" s="594"/>
      <c r="DJ30" s="594"/>
      <c r="DK30" s="595"/>
      <c r="DL30" s="602">
        <v>64382665</v>
      </c>
      <c r="DM30" s="594"/>
      <c r="DN30" s="594"/>
      <c r="DO30" s="594"/>
      <c r="DP30" s="594"/>
      <c r="DQ30" s="594"/>
      <c r="DR30" s="594"/>
      <c r="DS30" s="594"/>
      <c r="DT30" s="594"/>
      <c r="DU30" s="594"/>
      <c r="DV30" s="595"/>
      <c r="DW30" s="598">
        <v>17.8</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6875307</v>
      </c>
      <c r="S31" s="594"/>
      <c r="T31" s="594"/>
      <c r="U31" s="594"/>
      <c r="V31" s="594"/>
      <c r="W31" s="594"/>
      <c r="X31" s="594"/>
      <c r="Y31" s="595"/>
      <c r="Z31" s="596">
        <v>0.9</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99.2</v>
      </c>
      <c r="BH31" s="625"/>
      <c r="BI31" s="625"/>
      <c r="BJ31" s="625"/>
      <c r="BK31" s="625"/>
      <c r="BL31" s="625"/>
      <c r="BM31" s="599">
        <v>97.6</v>
      </c>
      <c r="BN31" s="649"/>
      <c r="BO31" s="649"/>
      <c r="BP31" s="649"/>
      <c r="BQ31" s="650"/>
      <c r="BR31" s="648">
        <v>99</v>
      </c>
      <c r="BS31" s="625"/>
      <c r="BT31" s="625"/>
      <c r="BU31" s="625"/>
      <c r="BV31" s="625"/>
      <c r="BW31" s="625"/>
      <c r="BX31" s="599">
        <v>97.2</v>
      </c>
      <c r="BY31" s="649"/>
      <c r="BZ31" s="649"/>
      <c r="CA31" s="649"/>
      <c r="CB31" s="650"/>
      <c r="CD31" s="656"/>
      <c r="CE31" s="657"/>
      <c r="CF31" s="607" t="s">
        <v>296</v>
      </c>
      <c r="CG31" s="608"/>
      <c r="CH31" s="608"/>
      <c r="CI31" s="608"/>
      <c r="CJ31" s="608"/>
      <c r="CK31" s="608"/>
      <c r="CL31" s="608"/>
      <c r="CM31" s="608"/>
      <c r="CN31" s="608"/>
      <c r="CO31" s="608"/>
      <c r="CP31" s="608"/>
      <c r="CQ31" s="609"/>
      <c r="CR31" s="593">
        <v>17516931</v>
      </c>
      <c r="CS31" s="625"/>
      <c r="CT31" s="625"/>
      <c r="CU31" s="625"/>
      <c r="CV31" s="625"/>
      <c r="CW31" s="625"/>
      <c r="CX31" s="625"/>
      <c r="CY31" s="626"/>
      <c r="CZ31" s="627">
        <v>2.4</v>
      </c>
      <c r="DA31" s="628"/>
      <c r="DB31" s="628"/>
      <c r="DC31" s="629"/>
      <c r="DD31" s="602">
        <v>17015054</v>
      </c>
      <c r="DE31" s="625"/>
      <c r="DF31" s="625"/>
      <c r="DG31" s="625"/>
      <c r="DH31" s="625"/>
      <c r="DI31" s="625"/>
      <c r="DJ31" s="625"/>
      <c r="DK31" s="626"/>
      <c r="DL31" s="602">
        <v>17015054</v>
      </c>
      <c r="DM31" s="625"/>
      <c r="DN31" s="625"/>
      <c r="DO31" s="625"/>
      <c r="DP31" s="625"/>
      <c r="DQ31" s="625"/>
      <c r="DR31" s="625"/>
      <c r="DS31" s="625"/>
      <c r="DT31" s="625"/>
      <c r="DU31" s="625"/>
      <c r="DV31" s="626"/>
      <c r="DW31" s="598">
        <v>4.7</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93296554</v>
      </c>
      <c r="S32" s="594"/>
      <c r="T32" s="594"/>
      <c r="U32" s="594"/>
      <c r="V32" s="594"/>
      <c r="W32" s="594"/>
      <c r="X32" s="594"/>
      <c r="Y32" s="595"/>
      <c r="Z32" s="596">
        <v>12.8</v>
      </c>
      <c r="AA32" s="596"/>
      <c r="AB32" s="596"/>
      <c r="AC32" s="596"/>
      <c r="AD32" s="597">
        <v>147001</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99.3</v>
      </c>
      <c r="BH32" s="661"/>
      <c r="BI32" s="661"/>
      <c r="BJ32" s="661"/>
      <c r="BK32" s="661"/>
      <c r="BL32" s="661"/>
      <c r="BM32" s="662">
        <v>98.2</v>
      </c>
      <c r="BN32" s="661"/>
      <c r="BO32" s="661"/>
      <c r="BP32" s="661"/>
      <c r="BQ32" s="663"/>
      <c r="BR32" s="660">
        <v>99.2</v>
      </c>
      <c r="BS32" s="661"/>
      <c r="BT32" s="661"/>
      <c r="BU32" s="661"/>
      <c r="BV32" s="661"/>
      <c r="BW32" s="661"/>
      <c r="BX32" s="662">
        <v>97.9</v>
      </c>
      <c r="BY32" s="661"/>
      <c r="BZ32" s="661"/>
      <c r="CA32" s="661"/>
      <c r="CB32" s="663"/>
      <c r="CD32" s="658"/>
      <c r="CE32" s="659"/>
      <c r="CF32" s="607" t="s">
        <v>299</v>
      </c>
      <c r="CG32" s="608"/>
      <c r="CH32" s="608"/>
      <c r="CI32" s="608"/>
      <c r="CJ32" s="608"/>
      <c r="CK32" s="608"/>
      <c r="CL32" s="608"/>
      <c r="CM32" s="608"/>
      <c r="CN32" s="608"/>
      <c r="CO32" s="608"/>
      <c r="CP32" s="608"/>
      <c r="CQ32" s="609"/>
      <c r="CR32" s="593">
        <v>110352</v>
      </c>
      <c r="CS32" s="594"/>
      <c r="CT32" s="594"/>
      <c r="CU32" s="594"/>
      <c r="CV32" s="594"/>
      <c r="CW32" s="594"/>
      <c r="CX32" s="594"/>
      <c r="CY32" s="595"/>
      <c r="CZ32" s="627">
        <v>0</v>
      </c>
      <c r="DA32" s="628"/>
      <c r="DB32" s="628"/>
      <c r="DC32" s="629"/>
      <c r="DD32" s="602">
        <v>110352</v>
      </c>
      <c r="DE32" s="594"/>
      <c r="DF32" s="594"/>
      <c r="DG32" s="594"/>
      <c r="DH32" s="594"/>
      <c r="DI32" s="594"/>
      <c r="DJ32" s="594"/>
      <c r="DK32" s="595"/>
      <c r="DL32" s="602">
        <v>110352</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87333000</v>
      </c>
      <c r="S33" s="594"/>
      <c r="T33" s="594"/>
      <c r="U33" s="594"/>
      <c r="V33" s="594"/>
      <c r="W33" s="594"/>
      <c r="X33" s="594"/>
      <c r="Y33" s="595"/>
      <c r="Z33" s="596">
        <v>12</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264713616</v>
      </c>
      <c r="CS33" s="625"/>
      <c r="CT33" s="625"/>
      <c r="CU33" s="625"/>
      <c r="CV33" s="625"/>
      <c r="CW33" s="625"/>
      <c r="CX33" s="625"/>
      <c r="CY33" s="626"/>
      <c r="CZ33" s="627">
        <v>36.9</v>
      </c>
      <c r="DA33" s="628"/>
      <c r="DB33" s="628"/>
      <c r="DC33" s="629"/>
      <c r="DD33" s="602">
        <v>137664311</v>
      </c>
      <c r="DE33" s="625"/>
      <c r="DF33" s="625"/>
      <c r="DG33" s="625"/>
      <c r="DH33" s="625"/>
      <c r="DI33" s="625"/>
      <c r="DJ33" s="625"/>
      <c r="DK33" s="626"/>
      <c r="DL33" s="602">
        <v>111982183</v>
      </c>
      <c r="DM33" s="625"/>
      <c r="DN33" s="625"/>
      <c r="DO33" s="625"/>
      <c r="DP33" s="625"/>
      <c r="DQ33" s="625"/>
      <c r="DR33" s="625"/>
      <c r="DS33" s="625"/>
      <c r="DT33" s="625"/>
      <c r="DU33" s="625"/>
      <c r="DV33" s="626"/>
      <c r="DW33" s="598">
        <v>31</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v>137000</v>
      </c>
      <c r="S34" s="594"/>
      <c r="T34" s="594"/>
      <c r="U34" s="594"/>
      <c r="V34" s="594"/>
      <c r="W34" s="594"/>
      <c r="X34" s="594"/>
      <c r="Y34" s="595"/>
      <c r="Z34" s="596">
        <v>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52454756</v>
      </c>
      <c r="CS34" s="594"/>
      <c r="CT34" s="594"/>
      <c r="CU34" s="594"/>
      <c r="CV34" s="594"/>
      <c r="CW34" s="594"/>
      <c r="CX34" s="594"/>
      <c r="CY34" s="595"/>
      <c r="CZ34" s="627">
        <v>7.3</v>
      </c>
      <c r="DA34" s="628"/>
      <c r="DB34" s="628"/>
      <c r="DC34" s="629"/>
      <c r="DD34" s="602">
        <v>31871049</v>
      </c>
      <c r="DE34" s="594"/>
      <c r="DF34" s="594"/>
      <c r="DG34" s="594"/>
      <c r="DH34" s="594"/>
      <c r="DI34" s="594"/>
      <c r="DJ34" s="594"/>
      <c r="DK34" s="595"/>
      <c r="DL34" s="602">
        <v>30811354</v>
      </c>
      <c r="DM34" s="594"/>
      <c r="DN34" s="594"/>
      <c r="DO34" s="594"/>
      <c r="DP34" s="594"/>
      <c r="DQ34" s="594"/>
      <c r="DR34" s="594"/>
      <c r="DS34" s="594"/>
      <c r="DT34" s="594"/>
      <c r="DU34" s="594"/>
      <c r="DV34" s="595"/>
      <c r="DW34" s="598">
        <v>8.5</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45569000</v>
      </c>
      <c r="S35" s="594"/>
      <c r="T35" s="594"/>
      <c r="U35" s="594"/>
      <c r="V35" s="594"/>
      <c r="W35" s="594"/>
      <c r="X35" s="594"/>
      <c r="Y35" s="595"/>
      <c r="Z35" s="596">
        <v>6.3</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91303490</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1404424</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8564821</v>
      </c>
      <c r="CS35" s="625"/>
      <c r="CT35" s="625"/>
      <c r="CU35" s="625"/>
      <c r="CV35" s="625"/>
      <c r="CW35" s="625"/>
      <c r="CX35" s="625"/>
      <c r="CY35" s="626"/>
      <c r="CZ35" s="627">
        <v>1.2</v>
      </c>
      <c r="DA35" s="628"/>
      <c r="DB35" s="628"/>
      <c r="DC35" s="629"/>
      <c r="DD35" s="602">
        <v>5170178</v>
      </c>
      <c r="DE35" s="625"/>
      <c r="DF35" s="625"/>
      <c r="DG35" s="625"/>
      <c r="DH35" s="625"/>
      <c r="DI35" s="625"/>
      <c r="DJ35" s="625"/>
      <c r="DK35" s="626"/>
      <c r="DL35" s="602">
        <v>5170178</v>
      </c>
      <c r="DM35" s="625"/>
      <c r="DN35" s="625"/>
      <c r="DO35" s="625"/>
      <c r="DP35" s="625"/>
      <c r="DQ35" s="625"/>
      <c r="DR35" s="625"/>
      <c r="DS35" s="625"/>
      <c r="DT35" s="625"/>
      <c r="DU35" s="625"/>
      <c r="DV35" s="626"/>
      <c r="DW35" s="598">
        <v>1.4</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726716715</v>
      </c>
      <c r="S36" s="666"/>
      <c r="T36" s="666"/>
      <c r="U36" s="666"/>
      <c r="V36" s="666"/>
      <c r="W36" s="666"/>
      <c r="X36" s="666"/>
      <c r="Y36" s="667"/>
      <c r="Z36" s="668">
        <v>100</v>
      </c>
      <c r="AA36" s="668"/>
      <c r="AB36" s="668"/>
      <c r="AC36" s="668"/>
      <c r="AD36" s="669">
        <v>315179354</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23200746</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-11197722</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55496405</v>
      </c>
      <c r="CS36" s="594"/>
      <c r="CT36" s="594"/>
      <c r="CU36" s="594"/>
      <c r="CV36" s="594"/>
      <c r="CW36" s="594"/>
      <c r="CX36" s="594"/>
      <c r="CY36" s="595"/>
      <c r="CZ36" s="627">
        <v>7.7</v>
      </c>
      <c r="DA36" s="628"/>
      <c r="DB36" s="628"/>
      <c r="DC36" s="629"/>
      <c r="DD36" s="602">
        <v>51706085</v>
      </c>
      <c r="DE36" s="594"/>
      <c r="DF36" s="594"/>
      <c r="DG36" s="594"/>
      <c r="DH36" s="594"/>
      <c r="DI36" s="594"/>
      <c r="DJ36" s="594"/>
      <c r="DK36" s="595"/>
      <c r="DL36" s="602">
        <v>38859769</v>
      </c>
      <c r="DM36" s="594"/>
      <c r="DN36" s="594"/>
      <c r="DO36" s="594"/>
      <c r="DP36" s="594"/>
      <c r="DQ36" s="594"/>
      <c r="DR36" s="594"/>
      <c r="DS36" s="594"/>
      <c r="DT36" s="594"/>
      <c r="DU36" s="594"/>
      <c r="DV36" s="595"/>
      <c r="DW36" s="598">
        <v>10.8</v>
      </c>
      <c r="DX36" s="623"/>
      <c r="DY36" s="623"/>
      <c r="DZ36" s="623"/>
      <c r="EA36" s="623"/>
      <c r="EB36" s="623"/>
      <c r="EC36" s="624"/>
    </row>
    <row r="37" spans="2:133" ht="11.25" customHeight="1">
      <c r="AQ37" s="672" t="s">
        <v>314</v>
      </c>
      <c r="AR37" s="673"/>
      <c r="AS37" s="673"/>
      <c r="AT37" s="673"/>
      <c r="AU37" s="673"/>
      <c r="AV37" s="673"/>
      <c r="AW37" s="673"/>
      <c r="AX37" s="673"/>
      <c r="AY37" s="674"/>
      <c r="AZ37" s="593">
        <v>13231987</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222318</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361528</v>
      </c>
      <c r="CS37" s="625"/>
      <c r="CT37" s="625"/>
      <c r="CU37" s="625"/>
      <c r="CV37" s="625"/>
      <c r="CW37" s="625"/>
      <c r="CX37" s="625"/>
      <c r="CY37" s="626"/>
      <c r="CZ37" s="627">
        <v>0.1</v>
      </c>
      <c r="DA37" s="628"/>
      <c r="DB37" s="628"/>
      <c r="DC37" s="629"/>
      <c r="DD37" s="602">
        <v>360528</v>
      </c>
      <c r="DE37" s="625"/>
      <c r="DF37" s="625"/>
      <c r="DG37" s="625"/>
      <c r="DH37" s="625"/>
      <c r="DI37" s="625"/>
      <c r="DJ37" s="625"/>
      <c r="DK37" s="626"/>
      <c r="DL37" s="602">
        <v>360528</v>
      </c>
      <c r="DM37" s="625"/>
      <c r="DN37" s="625"/>
      <c r="DO37" s="625"/>
      <c r="DP37" s="625"/>
      <c r="DQ37" s="625"/>
      <c r="DR37" s="625"/>
      <c r="DS37" s="625"/>
      <c r="DT37" s="625"/>
      <c r="DU37" s="625"/>
      <c r="DV37" s="626"/>
      <c r="DW37" s="598">
        <v>0.1</v>
      </c>
      <c r="DX37" s="623"/>
      <c r="DY37" s="623"/>
      <c r="DZ37" s="623"/>
      <c r="EA37" s="623"/>
      <c r="EB37" s="623"/>
      <c r="EC37" s="624"/>
    </row>
    <row r="38" spans="2:133" ht="11.25" customHeight="1">
      <c r="AQ38" s="672" t="s">
        <v>317</v>
      </c>
      <c r="AR38" s="673"/>
      <c r="AS38" s="673"/>
      <c r="AT38" s="673"/>
      <c r="AU38" s="673"/>
      <c r="AV38" s="673"/>
      <c r="AW38" s="673"/>
      <c r="AX38" s="673"/>
      <c r="AY38" s="674"/>
      <c r="AZ38" s="593">
        <v>1421685</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350898</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54415114</v>
      </c>
      <c r="CS38" s="594"/>
      <c r="CT38" s="594"/>
      <c r="CU38" s="594"/>
      <c r="CV38" s="594"/>
      <c r="CW38" s="594"/>
      <c r="CX38" s="594"/>
      <c r="CY38" s="595"/>
      <c r="CZ38" s="627">
        <v>7.6</v>
      </c>
      <c r="DA38" s="628"/>
      <c r="DB38" s="628"/>
      <c r="DC38" s="629"/>
      <c r="DD38" s="602">
        <v>45385989</v>
      </c>
      <c r="DE38" s="594"/>
      <c r="DF38" s="594"/>
      <c r="DG38" s="594"/>
      <c r="DH38" s="594"/>
      <c r="DI38" s="594"/>
      <c r="DJ38" s="594"/>
      <c r="DK38" s="595"/>
      <c r="DL38" s="602">
        <v>37140882</v>
      </c>
      <c r="DM38" s="594"/>
      <c r="DN38" s="594"/>
      <c r="DO38" s="594"/>
      <c r="DP38" s="594"/>
      <c r="DQ38" s="594"/>
      <c r="DR38" s="594"/>
      <c r="DS38" s="594"/>
      <c r="DT38" s="594"/>
      <c r="DU38" s="594"/>
      <c r="DV38" s="595"/>
      <c r="DW38" s="598">
        <v>10.3</v>
      </c>
      <c r="DX38" s="623"/>
      <c r="DY38" s="623"/>
      <c r="DZ38" s="623"/>
      <c r="EA38" s="623"/>
      <c r="EB38" s="623"/>
      <c r="EC38" s="624"/>
    </row>
    <row r="39" spans="2:133" ht="11.25" customHeight="1">
      <c r="AQ39" s="672" t="s">
        <v>320</v>
      </c>
      <c r="AR39" s="673"/>
      <c r="AS39" s="673"/>
      <c r="AT39" s="673"/>
      <c r="AU39" s="673"/>
      <c r="AV39" s="673"/>
      <c r="AW39" s="673"/>
      <c r="AX39" s="673"/>
      <c r="AY39" s="674"/>
      <c r="AZ39" s="593">
        <v>1323515</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86</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2021926</v>
      </c>
      <c r="CS39" s="625"/>
      <c r="CT39" s="625"/>
      <c r="CU39" s="625"/>
      <c r="CV39" s="625"/>
      <c r="CW39" s="625"/>
      <c r="CX39" s="625"/>
      <c r="CY39" s="626"/>
      <c r="CZ39" s="627">
        <v>0.3</v>
      </c>
      <c r="DA39" s="628"/>
      <c r="DB39" s="628"/>
      <c r="DC39" s="629"/>
      <c r="DD39" s="602">
        <v>1348103</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15683122</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104</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91760594</v>
      </c>
      <c r="CS40" s="594"/>
      <c r="CT40" s="594"/>
      <c r="CU40" s="594"/>
      <c r="CV40" s="594"/>
      <c r="CW40" s="594"/>
      <c r="CX40" s="594"/>
      <c r="CY40" s="595"/>
      <c r="CZ40" s="627">
        <v>12.8</v>
      </c>
      <c r="DA40" s="628"/>
      <c r="DB40" s="628"/>
      <c r="DC40" s="629"/>
      <c r="DD40" s="602">
        <v>2182907</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36442435</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289</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60921529</v>
      </c>
      <c r="CS42" s="594"/>
      <c r="CT42" s="594"/>
      <c r="CU42" s="594"/>
      <c r="CV42" s="594"/>
      <c r="CW42" s="594"/>
      <c r="CX42" s="594"/>
      <c r="CY42" s="595"/>
      <c r="CZ42" s="627">
        <v>8.5</v>
      </c>
      <c r="DA42" s="676"/>
      <c r="DB42" s="676"/>
      <c r="DC42" s="677"/>
      <c r="DD42" s="602">
        <v>14358968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1123969</v>
      </c>
      <c r="CS43" s="625"/>
      <c r="CT43" s="625"/>
      <c r="CU43" s="625"/>
      <c r="CV43" s="625"/>
      <c r="CW43" s="625"/>
      <c r="CX43" s="625"/>
      <c r="CY43" s="626"/>
      <c r="CZ43" s="627">
        <v>0.2</v>
      </c>
      <c r="DA43" s="628"/>
      <c r="DB43" s="628"/>
      <c r="DC43" s="629"/>
      <c r="DD43" s="602">
        <v>932925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59216694</v>
      </c>
      <c r="CS44" s="594"/>
      <c r="CT44" s="594"/>
      <c r="CU44" s="594"/>
      <c r="CV44" s="594"/>
      <c r="CW44" s="594"/>
      <c r="CX44" s="594"/>
      <c r="CY44" s="595"/>
      <c r="CZ44" s="627">
        <v>8.3000000000000007</v>
      </c>
      <c r="DA44" s="676"/>
      <c r="DB44" s="676"/>
      <c r="DC44" s="677"/>
      <c r="DD44" s="602">
        <v>14269842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22092731</v>
      </c>
      <c r="CS45" s="625"/>
      <c r="CT45" s="625"/>
      <c r="CU45" s="625"/>
      <c r="CV45" s="625"/>
      <c r="CW45" s="625"/>
      <c r="CX45" s="625"/>
      <c r="CY45" s="626"/>
      <c r="CZ45" s="627">
        <v>3.1</v>
      </c>
      <c r="DA45" s="628"/>
      <c r="DB45" s="628"/>
      <c r="DC45" s="629"/>
      <c r="DD45" s="602">
        <v>745340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36199156</v>
      </c>
      <c r="CS46" s="594"/>
      <c r="CT46" s="594"/>
      <c r="CU46" s="594"/>
      <c r="CV46" s="594"/>
      <c r="CW46" s="594"/>
      <c r="CX46" s="594"/>
      <c r="CY46" s="595"/>
      <c r="CZ46" s="627">
        <v>5</v>
      </c>
      <c r="DA46" s="676"/>
      <c r="DB46" s="676"/>
      <c r="DC46" s="677"/>
      <c r="DD46" s="602">
        <v>13523695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1704835</v>
      </c>
      <c r="CS47" s="625"/>
      <c r="CT47" s="625"/>
      <c r="CU47" s="625"/>
      <c r="CV47" s="625"/>
      <c r="CW47" s="625"/>
      <c r="CX47" s="625"/>
      <c r="CY47" s="626"/>
      <c r="CZ47" s="627">
        <v>0.2</v>
      </c>
      <c r="DA47" s="628"/>
      <c r="DB47" s="628"/>
      <c r="DC47" s="629"/>
      <c r="DD47" s="602">
        <v>89126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ht="10.8">
      <c r="CD48" s="703"/>
      <c r="CE48" s="704"/>
      <c r="CF48" s="590" t="s">
        <v>341</v>
      </c>
      <c r="CG48" s="591"/>
      <c r="CH48" s="591"/>
      <c r="CI48" s="591"/>
      <c r="CJ48" s="591"/>
      <c r="CK48" s="591"/>
      <c r="CL48" s="591"/>
      <c r="CM48" s="591"/>
      <c r="CN48" s="591"/>
      <c r="CO48" s="591"/>
      <c r="CP48" s="591"/>
      <c r="CQ48" s="592"/>
      <c r="CR48" s="593" t="s">
        <v>324</v>
      </c>
      <c r="CS48" s="594"/>
      <c r="CT48" s="594"/>
      <c r="CU48" s="594"/>
      <c r="CV48" s="594"/>
      <c r="CW48" s="594"/>
      <c r="CX48" s="594"/>
      <c r="CY48" s="595"/>
      <c r="CZ48" s="627" t="s">
        <v>324</v>
      </c>
      <c r="DA48" s="676"/>
      <c r="DB48" s="676"/>
      <c r="DC48" s="677"/>
      <c r="DD48" s="602" t="s">
        <v>324</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717083021</v>
      </c>
      <c r="CS49" s="661"/>
      <c r="CT49" s="661"/>
      <c r="CU49" s="661"/>
      <c r="CV49" s="661"/>
      <c r="CW49" s="661"/>
      <c r="CX49" s="661"/>
      <c r="CY49" s="688"/>
      <c r="CZ49" s="689">
        <v>100</v>
      </c>
      <c r="DA49" s="690"/>
      <c r="DB49" s="690"/>
      <c r="DC49" s="691"/>
      <c r="DD49" s="692">
        <v>401576727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t="10.8" hidden="1"/>
    <row r="51" spans="82:133" ht="10.8"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726319.36</v>
      </c>
      <c r="R7" s="723">
        <v>732548375</v>
      </c>
      <c r="S7" s="723">
        <v>732548375</v>
      </c>
      <c r="T7" s="723">
        <v>732548375</v>
      </c>
      <c r="U7" s="723">
        <v>732548375</v>
      </c>
      <c r="V7" s="723">
        <v>717277.41299999994</v>
      </c>
      <c r="W7" s="723">
        <v>726521170</v>
      </c>
      <c r="X7" s="723">
        <v>726521170</v>
      </c>
      <c r="Y7" s="723">
        <v>726521170</v>
      </c>
      <c r="Z7" s="723">
        <v>726521170</v>
      </c>
      <c r="AA7" s="723">
        <v>9041.9470000000438</v>
      </c>
      <c r="AB7" s="723"/>
      <c r="AC7" s="723"/>
      <c r="AD7" s="723"/>
      <c r="AE7" s="724"/>
      <c r="AF7" s="725">
        <v>2107</v>
      </c>
      <c r="AG7" s="726"/>
      <c r="AH7" s="726"/>
      <c r="AI7" s="726"/>
      <c r="AJ7" s="727"/>
      <c r="AK7" s="762">
        <v>12537</v>
      </c>
      <c r="AL7" s="763"/>
      <c r="AM7" s="763"/>
      <c r="AN7" s="763"/>
      <c r="AO7" s="763"/>
      <c r="AP7" s="763">
        <v>1383668.075</v>
      </c>
      <c r="AQ7" s="763">
        <v>1340802929</v>
      </c>
      <c r="AR7" s="763">
        <v>1340802929</v>
      </c>
      <c r="AS7" s="763">
        <v>1340802929</v>
      </c>
      <c r="AT7" s="763">
        <v>1340802929</v>
      </c>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562</v>
      </c>
      <c r="BT7" s="767"/>
      <c r="BU7" s="767"/>
      <c r="BV7" s="767"/>
      <c r="BW7" s="767"/>
      <c r="BX7" s="767"/>
      <c r="BY7" s="767"/>
      <c r="BZ7" s="767"/>
      <c r="CA7" s="767"/>
      <c r="CB7" s="767"/>
      <c r="CC7" s="767"/>
      <c r="CD7" s="767"/>
      <c r="CE7" s="767"/>
      <c r="CF7" s="767"/>
      <c r="CG7" s="768"/>
      <c r="CH7" s="759">
        <v>11</v>
      </c>
      <c r="CI7" s="760"/>
      <c r="CJ7" s="760"/>
      <c r="CK7" s="760"/>
      <c r="CL7" s="761"/>
      <c r="CM7" s="759">
        <v>125</v>
      </c>
      <c r="CN7" s="760"/>
      <c r="CO7" s="760"/>
      <c r="CP7" s="760"/>
      <c r="CQ7" s="761"/>
      <c r="CR7" s="759">
        <v>50</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855.13499999999999</v>
      </c>
      <c r="R8" s="747">
        <v>641737</v>
      </c>
      <c r="S8" s="747">
        <v>641737</v>
      </c>
      <c r="T8" s="747">
        <v>641737</v>
      </c>
      <c r="U8" s="747">
        <v>641737</v>
      </c>
      <c r="V8" s="747">
        <v>265.66800000000001</v>
      </c>
      <c r="W8" s="747">
        <v>331049</v>
      </c>
      <c r="X8" s="747">
        <v>331049</v>
      </c>
      <c r="Y8" s="747">
        <v>331049</v>
      </c>
      <c r="Z8" s="747">
        <v>331049</v>
      </c>
      <c r="AA8" s="747">
        <v>589.46699999999998</v>
      </c>
      <c r="AB8" s="747"/>
      <c r="AC8" s="747"/>
      <c r="AD8" s="747"/>
      <c r="AE8" s="748"/>
      <c r="AF8" s="749" t="s">
        <v>110</v>
      </c>
      <c r="AG8" s="750"/>
      <c r="AH8" s="750"/>
      <c r="AI8" s="750"/>
      <c r="AJ8" s="751"/>
      <c r="AK8" s="752">
        <v>13</v>
      </c>
      <c r="AL8" s="753"/>
      <c r="AM8" s="753"/>
      <c r="AN8" s="753"/>
      <c r="AO8" s="753"/>
      <c r="AP8" s="753">
        <v>3195.248</v>
      </c>
      <c r="AQ8" s="753">
        <v>3195248</v>
      </c>
      <c r="AR8" s="753">
        <v>3195248</v>
      </c>
      <c r="AS8" s="753">
        <v>3195248</v>
      </c>
      <c r="AT8" s="753">
        <v>3195248</v>
      </c>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593</v>
      </c>
      <c r="BS8" s="756" t="s">
        <v>563</v>
      </c>
      <c r="BT8" s="757"/>
      <c r="BU8" s="757"/>
      <c r="BV8" s="757"/>
      <c r="BW8" s="757"/>
      <c r="BX8" s="757"/>
      <c r="BY8" s="757"/>
      <c r="BZ8" s="757"/>
      <c r="CA8" s="757"/>
      <c r="CB8" s="757"/>
      <c r="CC8" s="757"/>
      <c r="CD8" s="757"/>
      <c r="CE8" s="757"/>
      <c r="CF8" s="757"/>
      <c r="CG8" s="758"/>
      <c r="CH8" s="769">
        <v>194</v>
      </c>
      <c r="CI8" s="770"/>
      <c r="CJ8" s="770"/>
      <c r="CK8" s="770"/>
      <c r="CL8" s="771"/>
      <c r="CM8" s="769">
        <v>776</v>
      </c>
      <c r="CN8" s="770"/>
      <c r="CO8" s="770"/>
      <c r="CP8" s="770"/>
      <c r="CQ8" s="771"/>
      <c r="CR8" s="769">
        <v>20</v>
      </c>
      <c r="CS8" s="770"/>
      <c r="CT8" s="770"/>
      <c r="CU8" s="770"/>
      <c r="CV8" s="771"/>
      <c r="CW8" s="769">
        <v>0</v>
      </c>
      <c r="CX8" s="770"/>
      <c r="CY8" s="770"/>
      <c r="CZ8" s="770"/>
      <c r="DA8" s="771"/>
      <c r="DB8" s="769">
        <v>0</v>
      </c>
      <c r="DC8" s="770"/>
      <c r="DD8" s="770"/>
      <c r="DE8" s="770"/>
      <c r="DF8" s="771"/>
      <c r="DG8" s="769">
        <v>15000</v>
      </c>
      <c r="DH8" s="770"/>
      <c r="DI8" s="770"/>
      <c r="DJ8" s="770"/>
      <c r="DK8" s="771"/>
      <c r="DL8" s="769">
        <v>0</v>
      </c>
      <c r="DM8" s="770"/>
      <c r="DN8" s="770"/>
      <c r="DO8" s="770"/>
      <c r="DP8" s="771"/>
      <c r="DQ8" s="769"/>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3773.7269999999999</v>
      </c>
      <c r="R9" s="747">
        <v>15545989</v>
      </c>
      <c r="S9" s="747">
        <v>15545989</v>
      </c>
      <c r="T9" s="747">
        <v>15545989</v>
      </c>
      <c r="U9" s="747">
        <v>15545989</v>
      </c>
      <c r="V9" s="747">
        <v>3772.1239999999998</v>
      </c>
      <c r="W9" s="747">
        <v>15237705</v>
      </c>
      <c r="X9" s="747">
        <v>15237705</v>
      </c>
      <c r="Y9" s="747">
        <v>15237705</v>
      </c>
      <c r="Z9" s="747">
        <v>15237705</v>
      </c>
      <c r="AA9" s="747">
        <v>1.6030000000000655</v>
      </c>
      <c r="AB9" s="747"/>
      <c r="AC9" s="747"/>
      <c r="AD9" s="747"/>
      <c r="AE9" s="748"/>
      <c r="AF9" s="749" t="s">
        <v>110</v>
      </c>
      <c r="AG9" s="750"/>
      <c r="AH9" s="750"/>
      <c r="AI9" s="750"/>
      <c r="AJ9" s="751"/>
      <c r="AK9" s="752">
        <v>2095</v>
      </c>
      <c r="AL9" s="753"/>
      <c r="AM9" s="753"/>
      <c r="AN9" s="753"/>
      <c r="AO9" s="753"/>
      <c r="AP9" s="753">
        <v>25358</v>
      </c>
      <c r="AQ9" s="753">
        <v>33113000</v>
      </c>
      <c r="AR9" s="753">
        <v>33113000</v>
      </c>
      <c r="AS9" s="753">
        <v>33113000</v>
      </c>
      <c r="AT9" s="753">
        <v>33113000</v>
      </c>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564</v>
      </c>
      <c r="BT9" s="757"/>
      <c r="BU9" s="757"/>
      <c r="BV9" s="757"/>
      <c r="BW9" s="757"/>
      <c r="BX9" s="757"/>
      <c r="BY9" s="757"/>
      <c r="BZ9" s="757"/>
      <c r="CA9" s="757"/>
      <c r="CB9" s="757"/>
      <c r="CC9" s="757"/>
      <c r="CD9" s="757"/>
      <c r="CE9" s="757"/>
      <c r="CF9" s="757"/>
      <c r="CG9" s="758"/>
      <c r="CH9" s="769">
        <v>5</v>
      </c>
      <c r="CI9" s="770"/>
      <c r="CJ9" s="770"/>
      <c r="CK9" s="770"/>
      <c r="CL9" s="771"/>
      <c r="CM9" s="769">
        <v>276</v>
      </c>
      <c r="CN9" s="770"/>
      <c r="CO9" s="770"/>
      <c r="CP9" s="770"/>
      <c r="CQ9" s="771"/>
      <c r="CR9" s="769">
        <v>100</v>
      </c>
      <c r="CS9" s="770"/>
      <c r="CT9" s="770"/>
      <c r="CU9" s="770"/>
      <c r="CV9" s="771"/>
      <c r="CW9" s="769">
        <v>16</v>
      </c>
      <c r="CX9" s="770"/>
      <c r="CY9" s="770"/>
      <c r="CZ9" s="770"/>
      <c r="DA9" s="771"/>
      <c r="DB9" s="769">
        <v>0</v>
      </c>
      <c r="DC9" s="770"/>
      <c r="DD9" s="770"/>
      <c r="DE9" s="770"/>
      <c r="DF9" s="771"/>
      <c r="DG9" s="769">
        <v>0</v>
      </c>
      <c r="DH9" s="770"/>
      <c r="DI9" s="770"/>
      <c r="DJ9" s="770"/>
      <c r="DK9" s="771"/>
      <c r="DL9" s="769">
        <v>0</v>
      </c>
      <c r="DM9" s="770"/>
      <c r="DN9" s="770"/>
      <c r="DO9" s="770"/>
      <c r="DP9" s="771"/>
      <c r="DQ9" s="769"/>
      <c r="DR9" s="770"/>
      <c r="DS9" s="770"/>
      <c r="DT9" s="770"/>
      <c r="DU9" s="771"/>
      <c r="DV9" s="772"/>
      <c r="DW9" s="773"/>
      <c r="DX9" s="773"/>
      <c r="DY9" s="773"/>
      <c r="DZ9" s="774"/>
      <c r="EA9" s="205"/>
    </row>
    <row r="10" spans="1:131" s="206" customFormat="1" ht="26.25" customHeight="1">
      <c r="A10" s="212">
        <v>4</v>
      </c>
      <c r="B10" s="743" t="s">
        <v>368</v>
      </c>
      <c r="C10" s="744"/>
      <c r="D10" s="744"/>
      <c r="E10" s="744"/>
      <c r="F10" s="744"/>
      <c r="G10" s="744"/>
      <c r="H10" s="744"/>
      <c r="I10" s="744"/>
      <c r="J10" s="744"/>
      <c r="K10" s="744"/>
      <c r="L10" s="744"/>
      <c r="M10" s="744"/>
      <c r="N10" s="744"/>
      <c r="O10" s="744"/>
      <c r="P10" s="745"/>
      <c r="Q10" s="746">
        <v>325284.10399999999</v>
      </c>
      <c r="R10" s="747">
        <v>308784859</v>
      </c>
      <c r="S10" s="747">
        <v>308784859</v>
      </c>
      <c r="T10" s="747">
        <v>308784859</v>
      </c>
      <c r="U10" s="747">
        <v>308784859</v>
      </c>
      <c r="V10" s="747">
        <v>325283.46600000001</v>
      </c>
      <c r="W10" s="747">
        <v>308783780</v>
      </c>
      <c r="X10" s="747">
        <v>308783780</v>
      </c>
      <c r="Y10" s="747">
        <v>308783780</v>
      </c>
      <c r="Z10" s="747">
        <v>308783780</v>
      </c>
      <c r="AA10" s="747">
        <v>0.6379999999771826</v>
      </c>
      <c r="AB10" s="747"/>
      <c r="AC10" s="747"/>
      <c r="AD10" s="747"/>
      <c r="AE10" s="748"/>
      <c r="AF10" s="749">
        <v>1</v>
      </c>
      <c r="AG10" s="750"/>
      <c r="AH10" s="750"/>
      <c r="AI10" s="750"/>
      <c r="AJ10" s="751"/>
      <c r="AK10" s="752">
        <v>207891</v>
      </c>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565</v>
      </c>
      <c r="BT10" s="757"/>
      <c r="BU10" s="757"/>
      <c r="BV10" s="757"/>
      <c r="BW10" s="757"/>
      <c r="BX10" s="757"/>
      <c r="BY10" s="757"/>
      <c r="BZ10" s="757"/>
      <c r="CA10" s="757"/>
      <c r="CB10" s="757"/>
      <c r="CC10" s="757"/>
      <c r="CD10" s="757"/>
      <c r="CE10" s="757"/>
      <c r="CF10" s="757"/>
      <c r="CG10" s="758"/>
      <c r="CH10" s="769">
        <v>33</v>
      </c>
      <c r="CI10" s="770"/>
      <c r="CJ10" s="770"/>
      <c r="CK10" s="770"/>
      <c r="CL10" s="771"/>
      <c r="CM10" s="769">
        <v>395</v>
      </c>
      <c r="CN10" s="770"/>
      <c r="CO10" s="770"/>
      <c r="CP10" s="770"/>
      <c r="CQ10" s="771"/>
      <c r="CR10" s="769">
        <v>50</v>
      </c>
      <c r="CS10" s="770"/>
      <c r="CT10" s="770"/>
      <c r="CU10" s="770"/>
      <c r="CV10" s="771"/>
      <c r="CW10" s="769">
        <v>0</v>
      </c>
      <c r="CX10" s="770"/>
      <c r="CY10" s="770"/>
      <c r="CZ10" s="770"/>
      <c r="DA10" s="771"/>
      <c r="DB10" s="769">
        <v>0</v>
      </c>
      <c r="DC10" s="770"/>
      <c r="DD10" s="770"/>
      <c r="DE10" s="770"/>
      <c r="DF10" s="771"/>
      <c r="DG10" s="769">
        <v>0</v>
      </c>
      <c r="DH10" s="770"/>
      <c r="DI10" s="770"/>
      <c r="DJ10" s="770"/>
      <c r="DK10" s="771"/>
      <c r="DL10" s="769">
        <v>0</v>
      </c>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t="s">
        <v>369</v>
      </c>
      <c r="C11" s="744"/>
      <c r="D11" s="744"/>
      <c r="E11" s="744"/>
      <c r="F11" s="744"/>
      <c r="G11" s="744"/>
      <c r="H11" s="744"/>
      <c r="I11" s="744"/>
      <c r="J11" s="744"/>
      <c r="K11" s="744"/>
      <c r="L11" s="744"/>
      <c r="M11" s="744"/>
      <c r="N11" s="744"/>
      <c r="O11" s="744"/>
      <c r="P11" s="745"/>
      <c r="Q11" s="746">
        <v>947.13400000000001</v>
      </c>
      <c r="R11" s="747">
        <v>1692903</v>
      </c>
      <c r="S11" s="747">
        <v>1692903</v>
      </c>
      <c r="T11" s="747">
        <v>1692903</v>
      </c>
      <c r="U11" s="747">
        <v>1692903</v>
      </c>
      <c r="V11" s="747">
        <v>947.09500000000003</v>
      </c>
      <c r="W11" s="747">
        <v>1692205</v>
      </c>
      <c r="X11" s="747">
        <v>1692205</v>
      </c>
      <c r="Y11" s="747">
        <v>1692205</v>
      </c>
      <c r="Z11" s="747">
        <v>1692205</v>
      </c>
      <c r="AA11" s="747">
        <v>3.8999999999987267E-2</v>
      </c>
      <c r="AB11" s="747"/>
      <c r="AC11" s="747"/>
      <c r="AD11" s="747"/>
      <c r="AE11" s="748"/>
      <c r="AF11" s="749">
        <v>0</v>
      </c>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566</v>
      </c>
      <c r="BT11" s="757"/>
      <c r="BU11" s="757"/>
      <c r="BV11" s="757"/>
      <c r="BW11" s="757"/>
      <c r="BX11" s="757"/>
      <c r="BY11" s="757"/>
      <c r="BZ11" s="757"/>
      <c r="CA11" s="757"/>
      <c r="CB11" s="757"/>
      <c r="CC11" s="757"/>
      <c r="CD11" s="757"/>
      <c r="CE11" s="757"/>
      <c r="CF11" s="757"/>
      <c r="CG11" s="758"/>
      <c r="CH11" s="769">
        <v>22</v>
      </c>
      <c r="CI11" s="770"/>
      <c r="CJ11" s="770"/>
      <c r="CK11" s="770"/>
      <c r="CL11" s="771"/>
      <c r="CM11" s="769">
        <v>562</v>
      </c>
      <c r="CN11" s="770"/>
      <c r="CO11" s="770"/>
      <c r="CP11" s="770"/>
      <c r="CQ11" s="771"/>
      <c r="CR11" s="769">
        <v>932</v>
      </c>
      <c r="CS11" s="770"/>
      <c r="CT11" s="770"/>
      <c r="CU11" s="770"/>
      <c r="CV11" s="771"/>
      <c r="CW11" s="769">
        <v>0</v>
      </c>
      <c r="CX11" s="770"/>
      <c r="CY11" s="770"/>
      <c r="CZ11" s="770"/>
      <c r="DA11" s="771"/>
      <c r="DB11" s="769">
        <v>650</v>
      </c>
      <c r="DC11" s="770"/>
      <c r="DD11" s="770"/>
      <c r="DE11" s="770"/>
      <c r="DF11" s="771"/>
      <c r="DG11" s="769">
        <v>0</v>
      </c>
      <c r="DH11" s="770"/>
      <c r="DI11" s="770"/>
      <c r="DJ11" s="770"/>
      <c r="DK11" s="771"/>
      <c r="DL11" s="769">
        <v>0</v>
      </c>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t="s">
        <v>370</v>
      </c>
      <c r="C12" s="744"/>
      <c r="D12" s="744"/>
      <c r="E12" s="744"/>
      <c r="F12" s="744"/>
      <c r="G12" s="744"/>
      <c r="H12" s="744"/>
      <c r="I12" s="744"/>
      <c r="J12" s="744"/>
      <c r="K12" s="744"/>
      <c r="L12" s="744"/>
      <c r="M12" s="744"/>
      <c r="N12" s="744"/>
      <c r="O12" s="744"/>
      <c r="P12" s="745"/>
      <c r="Q12" s="746">
        <v>3349.03</v>
      </c>
      <c r="R12" s="747">
        <v>7729647</v>
      </c>
      <c r="S12" s="747">
        <v>7729647</v>
      </c>
      <c r="T12" s="747">
        <v>7729647</v>
      </c>
      <c r="U12" s="747">
        <v>7729647</v>
      </c>
      <c r="V12" s="747">
        <v>3349.03</v>
      </c>
      <c r="W12" s="747">
        <v>7729647</v>
      </c>
      <c r="X12" s="747">
        <v>7729647</v>
      </c>
      <c r="Y12" s="747">
        <v>7729647</v>
      </c>
      <c r="Z12" s="747">
        <v>7729647</v>
      </c>
      <c r="AA12" s="747">
        <v>0</v>
      </c>
      <c r="AB12" s="747"/>
      <c r="AC12" s="747"/>
      <c r="AD12" s="747"/>
      <c r="AE12" s="748"/>
      <c r="AF12" s="749" t="s">
        <v>110</v>
      </c>
      <c r="AG12" s="750"/>
      <c r="AH12" s="750"/>
      <c r="AI12" s="750"/>
      <c r="AJ12" s="751"/>
      <c r="AK12" s="752"/>
      <c r="AL12" s="753"/>
      <c r="AM12" s="753"/>
      <c r="AN12" s="753"/>
      <c r="AO12" s="753"/>
      <c r="AP12" s="753">
        <v>15252.727000000001</v>
      </c>
      <c r="AQ12" s="753">
        <v>14104775</v>
      </c>
      <c r="AR12" s="753">
        <v>14104775</v>
      </c>
      <c r="AS12" s="753">
        <v>14104775</v>
      </c>
      <c r="AT12" s="753">
        <v>14104775</v>
      </c>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567</v>
      </c>
      <c r="BT12" s="757"/>
      <c r="BU12" s="757"/>
      <c r="BV12" s="757"/>
      <c r="BW12" s="757"/>
      <c r="BX12" s="757"/>
      <c r="BY12" s="757"/>
      <c r="BZ12" s="757"/>
      <c r="CA12" s="757"/>
      <c r="CB12" s="757"/>
      <c r="CC12" s="757"/>
      <c r="CD12" s="757"/>
      <c r="CE12" s="757"/>
      <c r="CF12" s="757"/>
      <c r="CG12" s="758"/>
      <c r="CH12" s="769">
        <v>9</v>
      </c>
      <c r="CI12" s="770"/>
      <c r="CJ12" s="770"/>
      <c r="CK12" s="770"/>
      <c r="CL12" s="771"/>
      <c r="CM12" s="769">
        <v>75</v>
      </c>
      <c r="CN12" s="770"/>
      <c r="CO12" s="770"/>
      <c r="CP12" s="770"/>
      <c r="CQ12" s="771"/>
      <c r="CR12" s="769">
        <v>30</v>
      </c>
      <c r="CS12" s="770"/>
      <c r="CT12" s="770"/>
      <c r="CU12" s="770"/>
      <c r="CV12" s="771"/>
      <c r="CW12" s="769">
        <v>2</v>
      </c>
      <c r="CX12" s="770"/>
      <c r="CY12" s="770"/>
      <c r="CZ12" s="770"/>
      <c r="DA12" s="771"/>
      <c r="DB12" s="769">
        <v>0</v>
      </c>
      <c r="DC12" s="770"/>
      <c r="DD12" s="770"/>
      <c r="DE12" s="770"/>
      <c r="DF12" s="771"/>
      <c r="DG12" s="769">
        <v>0</v>
      </c>
      <c r="DH12" s="770"/>
      <c r="DI12" s="770"/>
      <c r="DJ12" s="770"/>
      <c r="DK12" s="771"/>
      <c r="DL12" s="769">
        <v>0</v>
      </c>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568</v>
      </c>
      <c r="BT13" s="757"/>
      <c r="BU13" s="757"/>
      <c r="BV13" s="757"/>
      <c r="BW13" s="757"/>
      <c r="BX13" s="757"/>
      <c r="BY13" s="757"/>
      <c r="BZ13" s="757"/>
      <c r="CA13" s="757"/>
      <c r="CB13" s="757"/>
      <c r="CC13" s="757"/>
      <c r="CD13" s="757"/>
      <c r="CE13" s="757"/>
      <c r="CF13" s="757"/>
      <c r="CG13" s="758"/>
      <c r="CH13" s="769">
        <v>-9</v>
      </c>
      <c r="CI13" s="770"/>
      <c r="CJ13" s="770"/>
      <c r="CK13" s="770"/>
      <c r="CL13" s="771"/>
      <c r="CM13" s="769">
        <v>149</v>
      </c>
      <c r="CN13" s="770"/>
      <c r="CO13" s="770"/>
      <c r="CP13" s="770"/>
      <c r="CQ13" s="771"/>
      <c r="CR13" s="769">
        <v>50</v>
      </c>
      <c r="CS13" s="770"/>
      <c r="CT13" s="770"/>
      <c r="CU13" s="770"/>
      <c r="CV13" s="771"/>
      <c r="CW13" s="769">
        <v>0</v>
      </c>
      <c r="CX13" s="770"/>
      <c r="CY13" s="770"/>
      <c r="CZ13" s="770"/>
      <c r="DA13" s="771"/>
      <c r="DB13" s="769">
        <v>0</v>
      </c>
      <c r="DC13" s="770"/>
      <c r="DD13" s="770"/>
      <c r="DE13" s="770"/>
      <c r="DF13" s="771"/>
      <c r="DG13" s="769">
        <v>0</v>
      </c>
      <c r="DH13" s="770"/>
      <c r="DI13" s="770"/>
      <c r="DJ13" s="770"/>
      <c r="DK13" s="771"/>
      <c r="DL13" s="769">
        <v>0</v>
      </c>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569</v>
      </c>
      <c r="BT14" s="757"/>
      <c r="BU14" s="757"/>
      <c r="BV14" s="757"/>
      <c r="BW14" s="757"/>
      <c r="BX14" s="757"/>
      <c r="BY14" s="757"/>
      <c r="BZ14" s="757"/>
      <c r="CA14" s="757"/>
      <c r="CB14" s="757"/>
      <c r="CC14" s="757"/>
      <c r="CD14" s="757"/>
      <c r="CE14" s="757"/>
      <c r="CF14" s="757"/>
      <c r="CG14" s="758"/>
      <c r="CH14" s="769">
        <v>-26</v>
      </c>
      <c r="CI14" s="770"/>
      <c r="CJ14" s="770"/>
      <c r="CK14" s="770"/>
      <c r="CL14" s="771"/>
      <c r="CM14" s="769">
        <v>29</v>
      </c>
      <c r="CN14" s="770"/>
      <c r="CO14" s="770"/>
      <c r="CP14" s="770"/>
      <c r="CQ14" s="771"/>
      <c r="CR14" s="769">
        <v>50</v>
      </c>
      <c r="CS14" s="770"/>
      <c r="CT14" s="770"/>
      <c r="CU14" s="770"/>
      <c r="CV14" s="771"/>
      <c r="CW14" s="769">
        <v>22</v>
      </c>
      <c r="CX14" s="770"/>
      <c r="CY14" s="770"/>
      <c r="CZ14" s="770"/>
      <c r="DA14" s="771"/>
      <c r="DB14" s="769">
        <v>0</v>
      </c>
      <c r="DC14" s="770"/>
      <c r="DD14" s="770"/>
      <c r="DE14" s="770"/>
      <c r="DF14" s="771"/>
      <c r="DG14" s="769">
        <v>0</v>
      </c>
      <c r="DH14" s="770"/>
      <c r="DI14" s="770"/>
      <c r="DJ14" s="770"/>
      <c r="DK14" s="771"/>
      <c r="DL14" s="769">
        <v>0</v>
      </c>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570</v>
      </c>
      <c r="BT15" s="757"/>
      <c r="BU15" s="757"/>
      <c r="BV15" s="757"/>
      <c r="BW15" s="757"/>
      <c r="BX15" s="757"/>
      <c r="BY15" s="757"/>
      <c r="BZ15" s="757"/>
      <c r="CA15" s="757"/>
      <c r="CB15" s="757"/>
      <c r="CC15" s="757"/>
      <c r="CD15" s="757"/>
      <c r="CE15" s="757"/>
      <c r="CF15" s="757"/>
      <c r="CG15" s="758"/>
      <c r="CH15" s="769">
        <v>44</v>
      </c>
      <c r="CI15" s="770"/>
      <c r="CJ15" s="770"/>
      <c r="CK15" s="770"/>
      <c r="CL15" s="771"/>
      <c r="CM15" s="769">
        <v>397</v>
      </c>
      <c r="CN15" s="770"/>
      <c r="CO15" s="770"/>
      <c r="CP15" s="770"/>
      <c r="CQ15" s="771"/>
      <c r="CR15" s="769">
        <v>30</v>
      </c>
      <c r="CS15" s="770"/>
      <c r="CT15" s="770"/>
      <c r="CU15" s="770"/>
      <c r="CV15" s="771"/>
      <c r="CW15" s="769">
        <v>0</v>
      </c>
      <c r="CX15" s="770"/>
      <c r="CY15" s="770"/>
      <c r="CZ15" s="770"/>
      <c r="DA15" s="771"/>
      <c r="DB15" s="769">
        <v>0</v>
      </c>
      <c r="DC15" s="770"/>
      <c r="DD15" s="770"/>
      <c r="DE15" s="770"/>
      <c r="DF15" s="771"/>
      <c r="DG15" s="769">
        <v>0</v>
      </c>
      <c r="DH15" s="770"/>
      <c r="DI15" s="770"/>
      <c r="DJ15" s="770"/>
      <c r="DK15" s="771"/>
      <c r="DL15" s="769">
        <v>0</v>
      </c>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571</v>
      </c>
      <c r="BT16" s="757"/>
      <c r="BU16" s="757"/>
      <c r="BV16" s="757"/>
      <c r="BW16" s="757"/>
      <c r="BX16" s="757"/>
      <c r="BY16" s="757"/>
      <c r="BZ16" s="757"/>
      <c r="CA16" s="757"/>
      <c r="CB16" s="757"/>
      <c r="CC16" s="757"/>
      <c r="CD16" s="757"/>
      <c r="CE16" s="757"/>
      <c r="CF16" s="757"/>
      <c r="CG16" s="758"/>
      <c r="CH16" s="769">
        <v>-4</v>
      </c>
      <c r="CI16" s="770"/>
      <c r="CJ16" s="770"/>
      <c r="CK16" s="770"/>
      <c r="CL16" s="771"/>
      <c r="CM16" s="769">
        <v>809</v>
      </c>
      <c r="CN16" s="770"/>
      <c r="CO16" s="770"/>
      <c r="CP16" s="770"/>
      <c r="CQ16" s="771"/>
      <c r="CR16" s="769">
        <v>55</v>
      </c>
      <c r="CS16" s="770"/>
      <c r="CT16" s="770"/>
      <c r="CU16" s="770"/>
      <c r="CV16" s="771"/>
      <c r="CW16" s="769">
        <v>676</v>
      </c>
      <c r="CX16" s="770"/>
      <c r="CY16" s="770"/>
      <c r="CZ16" s="770"/>
      <c r="DA16" s="771"/>
      <c r="DB16" s="769">
        <v>0</v>
      </c>
      <c r="DC16" s="770"/>
      <c r="DD16" s="770"/>
      <c r="DE16" s="770"/>
      <c r="DF16" s="771"/>
      <c r="DG16" s="769">
        <v>0</v>
      </c>
      <c r="DH16" s="770"/>
      <c r="DI16" s="770"/>
      <c r="DJ16" s="770"/>
      <c r="DK16" s="771"/>
      <c r="DL16" s="769">
        <v>0</v>
      </c>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572</v>
      </c>
      <c r="BT17" s="757"/>
      <c r="BU17" s="757"/>
      <c r="BV17" s="757"/>
      <c r="BW17" s="757"/>
      <c r="BX17" s="757"/>
      <c r="BY17" s="757"/>
      <c r="BZ17" s="757"/>
      <c r="CA17" s="757"/>
      <c r="CB17" s="757"/>
      <c r="CC17" s="757"/>
      <c r="CD17" s="757"/>
      <c r="CE17" s="757"/>
      <c r="CF17" s="757"/>
      <c r="CG17" s="758"/>
      <c r="CH17" s="769">
        <v>0</v>
      </c>
      <c r="CI17" s="770"/>
      <c r="CJ17" s="770"/>
      <c r="CK17" s="770"/>
      <c r="CL17" s="771"/>
      <c r="CM17" s="769">
        <v>105</v>
      </c>
      <c r="CN17" s="770"/>
      <c r="CO17" s="770"/>
      <c r="CP17" s="770"/>
      <c r="CQ17" s="771"/>
      <c r="CR17" s="769">
        <v>15</v>
      </c>
      <c r="CS17" s="770"/>
      <c r="CT17" s="770"/>
      <c r="CU17" s="770"/>
      <c r="CV17" s="771"/>
      <c r="CW17" s="769">
        <v>28</v>
      </c>
      <c r="CX17" s="770"/>
      <c r="CY17" s="770"/>
      <c r="CZ17" s="770"/>
      <c r="DA17" s="771"/>
      <c r="DB17" s="769">
        <v>19</v>
      </c>
      <c r="DC17" s="770"/>
      <c r="DD17" s="770"/>
      <c r="DE17" s="770"/>
      <c r="DF17" s="771"/>
      <c r="DG17" s="769">
        <v>0</v>
      </c>
      <c r="DH17" s="770"/>
      <c r="DI17" s="770"/>
      <c r="DJ17" s="770"/>
      <c r="DK17" s="771"/>
      <c r="DL17" s="769">
        <v>0</v>
      </c>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t="s">
        <v>573</v>
      </c>
      <c r="BT18" s="757"/>
      <c r="BU18" s="757"/>
      <c r="BV18" s="757"/>
      <c r="BW18" s="757"/>
      <c r="BX18" s="757"/>
      <c r="BY18" s="757"/>
      <c r="BZ18" s="757"/>
      <c r="CA18" s="757"/>
      <c r="CB18" s="757"/>
      <c r="CC18" s="757"/>
      <c r="CD18" s="757"/>
      <c r="CE18" s="757"/>
      <c r="CF18" s="757"/>
      <c r="CG18" s="758"/>
      <c r="CH18" s="769">
        <v>3</v>
      </c>
      <c r="CI18" s="770"/>
      <c r="CJ18" s="770"/>
      <c r="CK18" s="770"/>
      <c r="CL18" s="771"/>
      <c r="CM18" s="769">
        <v>80</v>
      </c>
      <c r="CN18" s="770"/>
      <c r="CO18" s="770"/>
      <c r="CP18" s="770"/>
      <c r="CQ18" s="771"/>
      <c r="CR18" s="769">
        <v>50</v>
      </c>
      <c r="CS18" s="770"/>
      <c r="CT18" s="770"/>
      <c r="CU18" s="770"/>
      <c r="CV18" s="771"/>
      <c r="CW18" s="769">
        <v>0</v>
      </c>
      <c r="CX18" s="770"/>
      <c r="CY18" s="770"/>
      <c r="CZ18" s="770"/>
      <c r="DA18" s="771"/>
      <c r="DB18" s="769">
        <v>0</v>
      </c>
      <c r="DC18" s="770"/>
      <c r="DD18" s="770"/>
      <c r="DE18" s="770"/>
      <c r="DF18" s="771"/>
      <c r="DG18" s="769">
        <v>0</v>
      </c>
      <c r="DH18" s="770"/>
      <c r="DI18" s="770"/>
      <c r="DJ18" s="770"/>
      <c r="DK18" s="771"/>
      <c r="DL18" s="769">
        <v>0</v>
      </c>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t="s">
        <v>574</v>
      </c>
      <c r="BT19" s="757"/>
      <c r="BU19" s="757"/>
      <c r="BV19" s="757"/>
      <c r="BW19" s="757"/>
      <c r="BX19" s="757"/>
      <c r="BY19" s="757"/>
      <c r="BZ19" s="757"/>
      <c r="CA19" s="757"/>
      <c r="CB19" s="757"/>
      <c r="CC19" s="757"/>
      <c r="CD19" s="757"/>
      <c r="CE19" s="757"/>
      <c r="CF19" s="757"/>
      <c r="CG19" s="758"/>
      <c r="CH19" s="769">
        <v>-4</v>
      </c>
      <c r="CI19" s="770"/>
      <c r="CJ19" s="770"/>
      <c r="CK19" s="770"/>
      <c r="CL19" s="771"/>
      <c r="CM19" s="769">
        <v>136</v>
      </c>
      <c r="CN19" s="770"/>
      <c r="CO19" s="770"/>
      <c r="CP19" s="770"/>
      <c r="CQ19" s="771"/>
      <c r="CR19" s="769">
        <v>25</v>
      </c>
      <c r="CS19" s="770"/>
      <c r="CT19" s="770"/>
      <c r="CU19" s="770"/>
      <c r="CV19" s="771"/>
      <c r="CW19" s="769">
        <v>46</v>
      </c>
      <c r="CX19" s="770"/>
      <c r="CY19" s="770"/>
      <c r="CZ19" s="770"/>
      <c r="DA19" s="771"/>
      <c r="DB19" s="769">
        <v>0</v>
      </c>
      <c r="DC19" s="770"/>
      <c r="DD19" s="770"/>
      <c r="DE19" s="770"/>
      <c r="DF19" s="771"/>
      <c r="DG19" s="769">
        <v>0</v>
      </c>
      <c r="DH19" s="770"/>
      <c r="DI19" s="770"/>
      <c r="DJ19" s="770"/>
      <c r="DK19" s="771"/>
      <c r="DL19" s="769">
        <v>0</v>
      </c>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t="s">
        <v>575</v>
      </c>
      <c r="BT20" s="757"/>
      <c r="BU20" s="757"/>
      <c r="BV20" s="757"/>
      <c r="BW20" s="757"/>
      <c r="BX20" s="757"/>
      <c r="BY20" s="757"/>
      <c r="BZ20" s="757"/>
      <c r="CA20" s="757"/>
      <c r="CB20" s="757"/>
      <c r="CC20" s="757"/>
      <c r="CD20" s="757"/>
      <c r="CE20" s="757"/>
      <c r="CF20" s="757"/>
      <c r="CG20" s="758"/>
      <c r="CH20" s="769">
        <v>-5</v>
      </c>
      <c r="CI20" s="770"/>
      <c r="CJ20" s="770"/>
      <c r="CK20" s="770"/>
      <c r="CL20" s="771"/>
      <c r="CM20" s="769">
        <v>15</v>
      </c>
      <c r="CN20" s="770"/>
      <c r="CO20" s="770"/>
      <c r="CP20" s="770"/>
      <c r="CQ20" s="771"/>
      <c r="CR20" s="769">
        <v>5</v>
      </c>
      <c r="CS20" s="770"/>
      <c r="CT20" s="770"/>
      <c r="CU20" s="770"/>
      <c r="CV20" s="771"/>
      <c r="CW20" s="769">
        <v>0</v>
      </c>
      <c r="CX20" s="770"/>
      <c r="CY20" s="770"/>
      <c r="CZ20" s="770"/>
      <c r="DA20" s="771"/>
      <c r="DB20" s="769">
        <v>0</v>
      </c>
      <c r="DC20" s="770"/>
      <c r="DD20" s="770"/>
      <c r="DE20" s="770"/>
      <c r="DF20" s="771"/>
      <c r="DG20" s="769">
        <v>0</v>
      </c>
      <c r="DH20" s="770"/>
      <c r="DI20" s="770"/>
      <c r="DJ20" s="770"/>
      <c r="DK20" s="771"/>
      <c r="DL20" s="769">
        <v>0</v>
      </c>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t="s">
        <v>576</v>
      </c>
      <c r="BT21" s="757"/>
      <c r="BU21" s="757"/>
      <c r="BV21" s="757"/>
      <c r="BW21" s="757"/>
      <c r="BX21" s="757"/>
      <c r="BY21" s="757"/>
      <c r="BZ21" s="757"/>
      <c r="CA21" s="757"/>
      <c r="CB21" s="757"/>
      <c r="CC21" s="757"/>
      <c r="CD21" s="757"/>
      <c r="CE21" s="757"/>
      <c r="CF21" s="757"/>
      <c r="CG21" s="758"/>
      <c r="CH21" s="769">
        <v>-5</v>
      </c>
      <c r="CI21" s="770"/>
      <c r="CJ21" s="770"/>
      <c r="CK21" s="770"/>
      <c r="CL21" s="771"/>
      <c r="CM21" s="769">
        <v>2501</v>
      </c>
      <c r="CN21" s="770"/>
      <c r="CO21" s="770"/>
      <c r="CP21" s="770"/>
      <c r="CQ21" s="771"/>
      <c r="CR21" s="769">
        <v>100</v>
      </c>
      <c r="CS21" s="770"/>
      <c r="CT21" s="770"/>
      <c r="CU21" s="770"/>
      <c r="CV21" s="771"/>
      <c r="CW21" s="769">
        <v>327</v>
      </c>
      <c r="CX21" s="770"/>
      <c r="CY21" s="770"/>
      <c r="CZ21" s="770"/>
      <c r="DA21" s="771"/>
      <c r="DB21" s="769">
        <v>0</v>
      </c>
      <c r="DC21" s="770"/>
      <c r="DD21" s="770"/>
      <c r="DE21" s="770"/>
      <c r="DF21" s="771"/>
      <c r="DG21" s="769">
        <v>0</v>
      </c>
      <c r="DH21" s="770"/>
      <c r="DI21" s="770"/>
      <c r="DJ21" s="770"/>
      <c r="DK21" s="771"/>
      <c r="DL21" s="769">
        <v>0</v>
      </c>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371</v>
      </c>
      <c r="BA22" s="794"/>
      <c r="BB22" s="794"/>
      <c r="BC22" s="794"/>
      <c r="BD22" s="795"/>
      <c r="BE22" s="204"/>
      <c r="BF22" s="204"/>
      <c r="BG22" s="204"/>
      <c r="BH22" s="204"/>
      <c r="BI22" s="204"/>
      <c r="BJ22" s="204"/>
      <c r="BK22" s="204"/>
      <c r="BL22" s="204"/>
      <c r="BM22" s="204"/>
      <c r="BN22" s="204"/>
      <c r="BO22" s="204"/>
      <c r="BP22" s="204"/>
      <c r="BQ22" s="213">
        <v>16</v>
      </c>
      <c r="BR22" s="214"/>
      <c r="BS22" s="756" t="s">
        <v>577</v>
      </c>
      <c r="BT22" s="757"/>
      <c r="BU22" s="757"/>
      <c r="BV22" s="757"/>
      <c r="BW22" s="757"/>
      <c r="BX22" s="757"/>
      <c r="BY22" s="757"/>
      <c r="BZ22" s="757"/>
      <c r="CA22" s="757"/>
      <c r="CB22" s="757"/>
      <c r="CC22" s="757"/>
      <c r="CD22" s="757"/>
      <c r="CE22" s="757"/>
      <c r="CF22" s="757"/>
      <c r="CG22" s="758"/>
      <c r="CH22" s="769">
        <v>38</v>
      </c>
      <c r="CI22" s="770"/>
      <c r="CJ22" s="770"/>
      <c r="CK22" s="770"/>
      <c r="CL22" s="771"/>
      <c r="CM22" s="769">
        <v>447</v>
      </c>
      <c r="CN22" s="770"/>
      <c r="CO22" s="770"/>
      <c r="CP22" s="770"/>
      <c r="CQ22" s="771"/>
      <c r="CR22" s="769">
        <v>54</v>
      </c>
      <c r="CS22" s="770"/>
      <c r="CT22" s="770"/>
      <c r="CU22" s="770"/>
      <c r="CV22" s="771"/>
      <c r="CW22" s="769">
        <v>0</v>
      </c>
      <c r="CX22" s="770"/>
      <c r="CY22" s="770"/>
      <c r="CZ22" s="770"/>
      <c r="DA22" s="771"/>
      <c r="DB22" s="769">
        <v>0</v>
      </c>
      <c r="DC22" s="770"/>
      <c r="DD22" s="770"/>
      <c r="DE22" s="770"/>
      <c r="DF22" s="771"/>
      <c r="DG22" s="769">
        <v>0</v>
      </c>
      <c r="DH22" s="770"/>
      <c r="DI22" s="770"/>
      <c r="DJ22" s="770"/>
      <c r="DK22" s="771"/>
      <c r="DL22" s="769">
        <v>0</v>
      </c>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372</v>
      </c>
      <c r="B23" s="778" t="s">
        <v>373</v>
      </c>
      <c r="C23" s="779"/>
      <c r="D23" s="779"/>
      <c r="E23" s="779"/>
      <c r="F23" s="779"/>
      <c r="G23" s="779"/>
      <c r="H23" s="779"/>
      <c r="I23" s="779"/>
      <c r="J23" s="779"/>
      <c r="K23" s="779"/>
      <c r="L23" s="779"/>
      <c r="M23" s="779"/>
      <c r="N23" s="779"/>
      <c r="O23" s="779"/>
      <c r="P23" s="780"/>
      <c r="Q23" s="781">
        <v>1060528</v>
      </c>
      <c r="R23" s="782"/>
      <c r="S23" s="782"/>
      <c r="T23" s="782"/>
      <c r="U23" s="782"/>
      <c r="V23" s="782">
        <v>1050894</v>
      </c>
      <c r="W23" s="782"/>
      <c r="X23" s="782"/>
      <c r="Y23" s="782"/>
      <c r="Z23" s="782"/>
      <c r="AA23" s="782">
        <v>9634</v>
      </c>
      <c r="AB23" s="782"/>
      <c r="AC23" s="782"/>
      <c r="AD23" s="782"/>
      <c r="AE23" s="783"/>
      <c r="AF23" s="784">
        <v>2108</v>
      </c>
      <c r="AG23" s="782"/>
      <c r="AH23" s="782"/>
      <c r="AI23" s="782"/>
      <c r="AJ23" s="785"/>
      <c r="AK23" s="786"/>
      <c r="AL23" s="787"/>
      <c r="AM23" s="787"/>
      <c r="AN23" s="787"/>
      <c r="AO23" s="787"/>
      <c r="AP23" s="782">
        <v>1427474</v>
      </c>
      <c r="AQ23" s="782"/>
      <c r="AR23" s="782"/>
      <c r="AS23" s="782"/>
      <c r="AT23" s="782"/>
      <c r="AU23" s="788"/>
      <c r="AV23" s="788"/>
      <c r="AW23" s="788"/>
      <c r="AX23" s="788"/>
      <c r="AY23" s="789"/>
      <c r="AZ23" s="797">
        <v>-2108</v>
      </c>
      <c r="BA23" s="798"/>
      <c r="BB23" s="798"/>
      <c r="BC23" s="798"/>
      <c r="BD23" s="799"/>
      <c r="BE23" s="204"/>
      <c r="BF23" s="204"/>
      <c r="BG23" s="204"/>
      <c r="BH23" s="204"/>
      <c r="BI23" s="204"/>
      <c r="BJ23" s="204"/>
      <c r="BK23" s="204"/>
      <c r="BL23" s="204"/>
      <c r="BM23" s="204"/>
      <c r="BN23" s="204"/>
      <c r="BO23" s="204"/>
      <c r="BP23" s="204"/>
      <c r="BQ23" s="213">
        <v>17</v>
      </c>
      <c r="BR23" s="214"/>
      <c r="BS23" s="756" t="s">
        <v>578</v>
      </c>
      <c r="BT23" s="757"/>
      <c r="BU23" s="757"/>
      <c r="BV23" s="757"/>
      <c r="BW23" s="757"/>
      <c r="BX23" s="757"/>
      <c r="BY23" s="757"/>
      <c r="BZ23" s="757"/>
      <c r="CA23" s="757"/>
      <c r="CB23" s="757"/>
      <c r="CC23" s="757"/>
      <c r="CD23" s="757"/>
      <c r="CE23" s="757"/>
      <c r="CF23" s="757"/>
      <c r="CG23" s="758"/>
      <c r="CH23" s="769">
        <v>3</v>
      </c>
      <c r="CI23" s="770"/>
      <c r="CJ23" s="770"/>
      <c r="CK23" s="770"/>
      <c r="CL23" s="771"/>
      <c r="CM23" s="769">
        <v>235</v>
      </c>
      <c r="CN23" s="770"/>
      <c r="CO23" s="770"/>
      <c r="CP23" s="770"/>
      <c r="CQ23" s="771"/>
      <c r="CR23" s="769">
        <v>25</v>
      </c>
      <c r="CS23" s="770"/>
      <c r="CT23" s="770"/>
      <c r="CU23" s="770"/>
      <c r="CV23" s="771"/>
      <c r="CW23" s="769">
        <v>0</v>
      </c>
      <c r="CX23" s="770"/>
      <c r="CY23" s="770"/>
      <c r="CZ23" s="770"/>
      <c r="DA23" s="771"/>
      <c r="DB23" s="769">
        <v>0</v>
      </c>
      <c r="DC23" s="770"/>
      <c r="DD23" s="770"/>
      <c r="DE23" s="770"/>
      <c r="DF23" s="771"/>
      <c r="DG23" s="769">
        <v>0</v>
      </c>
      <c r="DH23" s="770"/>
      <c r="DI23" s="770"/>
      <c r="DJ23" s="770"/>
      <c r="DK23" s="771"/>
      <c r="DL23" s="769">
        <v>0</v>
      </c>
      <c r="DM23" s="770"/>
      <c r="DN23" s="770"/>
      <c r="DO23" s="770"/>
      <c r="DP23" s="771"/>
      <c r="DQ23" s="769"/>
      <c r="DR23" s="770"/>
      <c r="DS23" s="770"/>
      <c r="DT23" s="770"/>
      <c r="DU23" s="771"/>
      <c r="DV23" s="772"/>
      <c r="DW23" s="773"/>
      <c r="DX23" s="773"/>
      <c r="DY23" s="773"/>
      <c r="DZ23" s="774"/>
      <c r="EA23" s="205"/>
    </row>
    <row r="24" spans="1:131" s="206" customFormat="1" ht="26.25" customHeight="1">
      <c r="A24" s="796" t="s">
        <v>374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t="s">
        <v>579</v>
      </c>
      <c r="BT24" s="757"/>
      <c r="BU24" s="757"/>
      <c r="BV24" s="757"/>
      <c r="BW24" s="757"/>
      <c r="BX24" s="757"/>
      <c r="BY24" s="757"/>
      <c r="BZ24" s="757"/>
      <c r="CA24" s="757"/>
      <c r="CB24" s="757"/>
      <c r="CC24" s="757"/>
      <c r="CD24" s="757"/>
      <c r="CE24" s="757"/>
      <c r="CF24" s="757"/>
      <c r="CG24" s="758"/>
      <c r="CH24" s="769">
        <v>-3</v>
      </c>
      <c r="CI24" s="770"/>
      <c r="CJ24" s="770"/>
      <c r="CK24" s="770"/>
      <c r="CL24" s="771"/>
      <c r="CM24" s="769">
        <v>89</v>
      </c>
      <c r="CN24" s="770"/>
      <c r="CO24" s="770"/>
      <c r="CP24" s="770"/>
      <c r="CQ24" s="771"/>
      <c r="CR24" s="769">
        <v>50</v>
      </c>
      <c r="CS24" s="770"/>
      <c r="CT24" s="770"/>
      <c r="CU24" s="770"/>
      <c r="CV24" s="771"/>
      <c r="CW24" s="769">
        <v>0</v>
      </c>
      <c r="CX24" s="770"/>
      <c r="CY24" s="770"/>
      <c r="CZ24" s="770"/>
      <c r="DA24" s="771"/>
      <c r="DB24" s="769">
        <v>0</v>
      </c>
      <c r="DC24" s="770"/>
      <c r="DD24" s="770"/>
      <c r="DE24" s="770"/>
      <c r="DF24" s="771"/>
      <c r="DG24" s="769">
        <v>0</v>
      </c>
      <c r="DH24" s="770"/>
      <c r="DI24" s="770"/>
      <c r="DJ24" s="770"/>
      <c r="DK24" s="771"/>
      <c r="DL24" s="769">
        <v>0</v>
      </c>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t="s">
        <v>580</v>
      </c>
      <c r="BT25" s="757"/>
      <c r="BU25" s="757"/>
      <c r="BV25" s="757"/>
      <c r="BW25" s="757"/>
      <c r="BX25" s="757"/>
      <c r="BY25" s="757"/>
      <c r="BZ25" s="757"/>
      <c r="CA25" s="757"/>
      <c r="CB25" s="757"/>
      <c r="CC25" s="757"/>
      <c r="CD25" s="757"/>
      <c r="CE25" s="757"/>
      <c r="CF25" s="757"/>
      <c r="CG25" s="758"/>
      <c r="CH25" s="769">
        <v>127</v>
      </c>
      <c r="CI25" s="770"/>
      <c r="CJ25" s="770"/>
      <c r="CK25" s="770"/>
      <c r="CL25" s="771"/>
      <c r="CM25" s="769">
        <v>2354</v>
      </c>
      <c r="CN25" s="770"/>
      <c r="CO25" s="770"/>
      <c r="CP25" s="770"/>
      <c r="CQ25" s="771"/>
      <c r="CR25" s="769">
        <v>1</v>
      </c>
      <c r="CS25" s="770"/>
      <c r="CT25" s="770"/>
      <c r="CU25" s="770"/>
      <c r="CV25" s="771"/>
      <c r="CW25" s="769">
        <v>166</v>
      </c>
      <c r="CX25" s="770"/>
      <c r="CY25" s="770"/>
      <c r="CZ25" s="770"/>
      <c r="DA25" s="771"/>
      <c r="DB25" s="769">
        <v>0</v>
      </c>
      <c r="DC25" s="770"/>
      <c r="DD25" s="770"/>
      <c r="DE25" s="770"/>
      <c r="DF25" s="771"/>
      <c r="DG25" s="769">
        <v>0</v>
      </c>
      <c r="DH25" s="770"/>
      <c r="DI25" s="770"/>
      <c r="DJ25" s="770"/>
      <c r="DK25" s="771"/>
      <c r="DL25" s="769">
        <v>0</v>
      </c>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376</v>
      </c>
      <c r="R26" s="706"/>
      <c r="S26" s="706"/>
      <c r="T26" s="706"/>
      <c r="U26" s="707"/>
      <c r="V26" s="705" t="s">
        <v>377</v>
      </c>
      <c r="W26" s="706"/>
      <c r="X26" s="706"/>
      <c r="Y26" s="706"/>
      <c r="Z26" s="707"/>
      <c r="AA26" s="705" t="s">
        <v>378</v>
      </c>
      <c r="AB26" s="706"/>
      <c r="AC26" s="706"/>
      <c r="AD26" s="706"/>
      <c r="AE26" s="706"/>
      <c r="AF26" s="800" t="s">
        <v>379</v>
      </c>
      <c r="AG26" s="801"/>
      <c r="AH26" s="801"/>
      <c r="AI26" s="801"/>
      <c r="AJ26" s="802"/>
      <c r="AK26" s="706" t="s">
        <v>380</v>
      </c>
      <c r="AL26" s="706"/>
      <c r="AM26" s="706"/>
      <c r="AN26" s="706"/>
      <c r="AO26" s="707"/>
      <c r="AP26" s="705" t="s">
        <v>381</v>
      </c>
      <c r="AQ26" s="706"/>
      <c r="AR26" s="706"/>
      <c r="AS26" s="706"/>
      <c r="AT26" s="707"/>
      <c r="AU26" s="705" t="s">
        <v>382</v>
      </c>
      <c r="AV26" s="706"/>
      <c r="AW26" s="706"/>
      <c r="AX26" s="706"/>
      <c r="AY26" s="707"/>
      <c r="AZ26" s="705" t="s">
        <v>383</v>
      </c>
      <c r="BA26" s="706"/>
      <c r="BB26" s="706"/>
      <c r="BC26" s="706"/>
      <c r="BD26" s="707"/>
      <c r="BE26" s="705" t="s">
        <v>355</v>
      </c>
      <c r="BF26" s="706"/>
      <c r="BG26" s="706"/>
      <c r="BH26" s="706"/>
      <c r="BI26" s="717"/>
      <c r="BJ26" s="203"/>
      <c r="BK26" s="203"/>
      <c r="BL26" s="203"/>
      <c r="BM26" s="203"/>
      <c r="BN26" s="203"/>
      <c r="BO26" s="216"/>
      <c r="BP26" s="216"/>
      <c r="BQ26" s="213">
        <v>20</v>
      </c>
      <c r="BR26" s="214"/>
      <c r="BS26" s="756" t="s">
        <v>581</v>
      </c>
      <c r="BT26" s="757"/>
      <c r="BU26" s="757"/>
      <c r="BV26" s="757"/>
      <c r="BW26" s="757"/>
      <c r="BX26" s="757"/>
      <c r="BY26" s="757"/>
      <c r="BZ26" s="757"/>
      <c r="CA26" s="757"/>
      <c r="CB26" s="757"/>
      <c r="CC26" s="757"/>
      <c r="CD26" s="757"/>
      <c r="CE26" s="757"/>
      <c r="CF26" s="757"/>
      <c r="CG26" s="758"/>
      <c r="CH26" s="769">
        <v>59</v>
      </c>
      <c r="CI26" s="770"/>
      <c r="CJ26" s="770"/>
      <c r="CK26" s="770"/>
      <c r="CL26" s="771"/>
      <c r="CM26" s="769">
        <v>9452</v>
      </c>
      <c r="CN26" s="770"/>
      <c r="CO26" s="770"/>
      <c r="CP26" s="770"/>
      <c r="CQ26" s="771"/>
      <c r="CR26" s="769">
        <v>50</v>
      </c>
      <c r="CS26" s="770"/>
      <c r="CT26" s="770"/>
      <c r="CU26" s="770"/>
      <c r="CV26" s="771"/>
      <c r="CW26" s="769">
        <v>38</v>
      </c>
      <c r="CX26" s="770"/>
      <c r="CY26" s="770"/>
      <c r="CZ26" s="770"/>
      <c r="DA26" s="771"/>
      <c r="DB26" s="769">
        <v>0</v>
      </c>
      <c r="DC26" s="770"/>
      <c r="DD26" s="770"/>
      <c r="DE26" s="770"/>
      <c r="DF26" s="771"/>
      <c r="DG26" s="769">
        <v>0</v>
      </c>
      <c r="DH26" s="770"/>
      <c r="DI26" s="770"/>
      <c r="DJ26" s="770"/>
      <c r="DK26" s="771"/>
      <c r="DL26" s="769">
        <v>0</v>
      </c>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t="s">
        <v>582</v>
      </c>
      <c r="BT27" s="757"/>
      <c r="BU27" s="757"/>
      <c r="BV27" s="757"/>
      <c r="BW27" s="757"/>
      <c r="BX27" s="757"/>
      <c r="BY27" s="757"/>
      <c r="BZ27" s="757"/>
      <c r="CA27" s="757"/>
      <c r="CB27" s="757"/>
      <c r="CC27" s="757"/>
      <c r="CD27" s="757"/>
      <c r="CE27" s="757"/>
      <c r="CF27" s="757"/>
      <c r="CG27" s="758"/>
      <c r="CH27" s="769">
        <v>170</v>
      </c>
      <c r="CI27" s="770"/>
      <c r="CJ27" s="770"/>
      <c r="CK27" s="770"/>
      <c r="CL27" s="771"/>
      <c r="CM27" s="769">
        <v>5028</v>
      </c>
      <c r="CN27" s="770"/>
      <c r="CO27" s="770"/>
      <c r="CP27" s="770"/>
      <c r="CQ27" s="771"/>
      <c r="CR27" s="769">
        <v>10</v>
      </c>
      <c r="CS27" s="770"/>
      <c r="CT27" s="770"/>
      <c r="CU27" s="770"/>
      <c r="CV27" s="771"/>
      <c r="CW27" s="769">
        <v>35</v>
      </c>
      <c r="CX27" s="770"/>
      <c r="CY27" s="770"/>
      <c r="CZ27" s="770"/>
      <c r="DA27" s="771"/>
      <c r="DB27" s="769">
        <v>4625</v>
      </c>
      <c r="DC27" s="770"/>
      <c r="DD27" s="770"/>
      <c r="DE27" s="770"/>
      <c r="DF27" s="771"/>
      <c r="DG27" s="769">
        <v>0</v>
      </c>
      <c r="DH27" s="770"/>
      <c r="DI27" s="770"/>
      <c r="DJ27" s="770"/>
      <c r="DK27" s="771"/>
      <c r="DL27" s="769">
        <v>0</v>
      </c>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384</v>
      </c>
      <c r="C28" s="720"/>
      <c r="D28" s="720"/>
      <c r="E28" s="720"/>
      <c r="F28" s="720"/>
      <c r="G28" s="720"/>
      <c r="H28" s="720"/>
      <c r="I28" s="720"/>
      <c r="J28" s="720"/>
      <c r="K28" s="720"/>
      <c r="L28" s="720"/>
      <c r="M28" s="720"/>
      <c r="N28" s="720"/>
      <c r="O28" s="720"/>
      <c r="P28" s="721"/>
      <c r="Q28" s="810">
        <v>151222.728</v>
      </c>
      <c r="R28" s="811">
        <v>147619830</v>
      </c>
      <c r="S28" s="811">
        <v>147619830</v>
      </c>
      <c r="T28" s="811">
        <v>147619830</v>
      </c>
      <c r="U28" s="811">
        <v>147619830</v>
      </c>
      <c r="V28" s="811">
        <v>149818.30499999999</v>
      </c>
      <c r="W28" s="811">
        <v>148585633</v>
      </c>
      <c r="X28" s="811">
        <v>148585633</v>
      </c>
      <c r="Y28" s="811">
        <v>148585633</v>
      </c>
      <c r="Z28" s="811">
        <v>148585633</v>
      </c>
      <c r="AA28" s="811">
        <v>1404.4230000000098</v>
      </c>
      <c r="AB28" s="811"/>
      <c r="AC28" s="811"/>
      <c r="AD28" s="811"/>
      <c r="AE28" s="812"/>
      <c r="AF28" s="813">
        <v>1351</v>
      </c>
      <c r="AG28" s="811"/>
      <c r="AH28" s="811"/>
      <c r="AI28" s="811"/>
      <c r="AJ28" s="814"/>
      <c r="AK28" s="815">
        <v>15683</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t="s">
        <v>583</v>
      </c>
      <c r="BT28" s="757"/>
      <c r="BU28" s="757"/>
      <c r="BV28" s="757"/>
      <c r="BW28" s="757"/>
      <c r="BX28" s="757"/>
      <c r="BY28" s="757"/>
      <c r="BZ28" s="757"/>
      <c r="CA28" s="757"/>
      <c r="CB28" s="757"/>
      <c r="CC28" s="757"/>
      <c r="CD28" s="757"/>
      <c r="CE28" s="757"/>
      <c r="CF28" s="757"/>
      <c r="CG28" s="758"/>
      <c r="CH28" s="769">
        <v>14</v>
      </c>
      <c r="CI28" s="770"/>
      <c r="CJ28" s="770"/>
      <c r="CK28" s="770"/>
      <c r="CL28" s="771"/>
      <c r="CM28" s="769">
        <v>210</v>
      </c>
      <c r="CN28" s="770"/>
      <c r="CO28" s="770"/>
      <c r="CP28" s="770"/>
      <c r="CQ28" s="771"/>
      <c r="CR28" s="769">
        <v>60</v>
      </c>
      <c r="CS28" s="770"/>
      <c r="CT28" s="770"/>
      <c r="CU28" s="770"/>
      <c r="CV28" s="771"/>
      <c r="CW28" s="769">
        <v>45</v>
      </c>
      <c r="CX28" s="770"/>
      <c r="CY28" s="770"/>
      <c r="CZ28" s="770"/>
      <c r="DA28" s="771"/>
      <c r="DB28" s="769">
        <v>0</v>
      </c>
      <c r="DC28" s="770"/>
      <c r="DD28" s="770"/>
      <c r="DE28" s="770"/>
      <c r="DF28" s="771"/>
      <c r="DG28" s="769">
        <v>0</v>
      </c>
      <c r="DH28" s="770"/>
      <c r="DI28" s="770"/>
      <c r="DJ28" s="770"/>
      <c r="DK28" s="771"/>
      <c r="DL28" s="769">
        <v>0</v>
      </c>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385</v>
      </c>
      <c r="C29" s="744"/>
      <c r="D29" s="744"/>
      <c r="E29" s="744"/>
      <c r="F29" s="744"/>
      <c r="G29" s="744"/>
      <c r="H29" s="744"/>
      <c r="I29" s="744"/>
      <c r="J29" s="744"/>
      <c r="K29" s="744"/>
      <c r="L29" s="744"/>
      <c r="M29" s="744"/>
      <c r="N29" s="744"/>
      <c r="O29" s="744"/>
      <c r="P29" s="745"/>
      <c r="Q29" s="746">
        <v>118725.129</v>
      </c>
      <c r="R29" s="747">
        <v>107691472</v>
      </c>
      <c r="S29" s="747">
        <v>107691472</v>
      </c>
      <c r="T29" s="747">
        <v>107691472</v>
      </c>
      <c r="U29" s="747">
        <v>107691472</v>
      </c>
      <c r="V29" s="747">
        <v>117683.226</v>
      </c>
      <c r="W29" s="747">
        <v>107072237</v>
      </c>
      <c r="X29" s="747">
        <v>107072237</v>
      </c>
      <c r="Y29" s="747">
        <v>107072237</v>
      </c>
      <c r="Z29" s="747">
        <v>107072237</v>
      </c>
      <c r="AA29" s="747">
        <v>1041.9030000000057</v>
      </c>
      <c r="AB29" s="747"/>
      <c r="AC29" s="747"/>
      <c r="AD29" s="747"/>
      <c r="AE29" s="748"/>
      <c r="AF29" s="749">
        <v>1042</v>
      </c>
      <c r="AG29" s="750"/>
      <c r="AH29" s="750"/>
      <c r="AI29" s="750"/>
      <c r="AJ29" s="751"/>
      <c r="AK29" s="818">
        <v>17766</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t="s">
        <v>593</v>
      </c>
      <c r="BS29" s="756" t="s">
        <v>584</v>
      </c>
      <c r="BT29" s="757"/>
      <c r="BU29" s="757"/>
      <c r="BV29" s="757"/>
      <c r="BW29" s="757"/>
      <c r="BX29" s="757"/>
      <c r="BY29" s="757"/>
      <c r="BZ29" s="757"/>
      <c r="CA29" s="757"/>
      <c r="CB29" s="757"/>
      <c r="CC29" s="757"/>
      <c r="CD29" s="757"/>
      <c r="CE29" s="757"/>
      <c r="CF29" s="757"/>
      <c r="CG29" s="758"/>
      <c r="CH29" s="769">
        <v>97</v>
      </c>
      <c r="CI29" s="770"/>
      <c r="CJ29" s="770"/>
      <c r="CK29" s="770"/>
      <c r="CL29" s="771"/>
      <c r="CM29" s="769">
        <v>2518</v>
      </c>
      <c r="CN29" s="770"/>
      <c r="CO29" s="770"/>
      <c r="CP29" s="770"/>
      <c r="CQ29" s="771"/>
      <c r="CR29" s="769">
        <v>2040</v>
      </c>
      <c r="CS29" s="770"/>
      <c r="CT29" s="770"/>
      <c r="CU29" s="770"/>
      <c r="CV29" s="771"/>
      <c r="CW29" s="769">
        <v>369</v>
      </c>
      <c r="CX29" s="770"/>
      <c r="CY29" s="770"/>
      <c r="CZ29" s="770"/>
      <c r="DA29" s="771"/>
      <c r="DB29" s="769">
        <v>6608</v>
      </c>
      <c r="DC29" s="770"/>
      <c r="DD29" s="770"/>
      <c r="DE29" s="770"/>
      <c r="DF29" s="771"/>
      <c r="DG29" s="769">
        <v>0</v>
      </c>
      <c r="DH29" s="770"/>
      <c r="DI29" s="770"/>
      <c r="DJ29" s="770"/>
      <c r="DK29" s="771"/>
      <c r="DL29" s="769">
        <v>3943</v>
      </c>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386</v>
      </c>
      <c r="C30" s="744"/>
      <c r="D30" s="744"/>
      <c r="E30" s="744"/>
      <c r="F30" s="744"/>
      <c r="G30" s="744"/>
      <c r="H30" s="744"/>
      <c r="I30" s="744"/>
      <c r="J30" s="744"/>
      <c r="K30" s="744"/>
      <c r="L30" s="744"/>
      <c r="M30" s="744"/>
      <c r="N30" s="744"/>
      <c r="O30" s="744"/>
      <c r="P30" s="745"/>
      <c r="Q30" s="746">
        <v>17208.421999999999</v>
      </c>
      <c r="R30" s="747">
        <v>16431438</v>
      </c>
      <c r="S30" s="747">
        <v>16431438</v>
      </c>
      <c r="T30" s="747">
        <v>16431438</v>
      </c>
      <c r="U30" s="747">
        <v>16431438</v>
      </c>
      <c r="V30" s="747">
        <v>16579.43</v>
      </c>
      <c r="W30" s="747">
        <v>15829320</v>
      </c>
      <c r="X30" s="747">
        <v>15829320</v>
      </c>
      <c r="Y30" s="747">
        <v>15829320</v>
      </c>
      <c r="Z30" s="747">
        <v>15829320</v>
      </c>
      <c r="AA30" s="747">
        <v>628.99199999999837</v>
      </c>
      <c r="AB30" s="747"/>
      <c r="AC30" s="747"/>
      <c r="AD30" s="747"/>
      <c r="AE30" s="748"/>
      <c r="AF30" s="749">
        <v>629</v>
      </c>
      <c r="AG30" s="750"/>
      <c r="AH30" s="750"/>
      <c r="AI30" s="750"/>
      <c r="AJ30" s="751"/>
      <c r="AK30" s="818">
        <v>3243</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t="s">
        <v>585</v>
      </c>
      <c r="BT30" s="757"/>
      <c r="BU30" s="757"/>
      <c r="BV30" s="757"/>
      <c r="BW30" s="757"/>
      <c r="BX30" s="757"/>
      <c r="BY30" s="757"/>
      <c r="BZ30" s="757"/>
      <c r="CA30" s="757"/>
      <c r="CB30" s="757"/>
      <c r="CC30" s="757"/>
      <c r="CD30" s="757"/>
      <c r="CE30" s="757"/>
      <c r="CF30" s="757"/>
      <c r="CG30" s="758"/>
      <c r="CH30" s="769">
        <v>28</v>
      </c>
      <c r="CI30" s="770"/>
      <c r="CJ30" s="770"/>
      <c r="CK30" s="770"/>
      <c r="CL30" s="771"/>
      <c r="CM30" s="769">
        <v>1170</v>
      </c>
      <c r="CN30" s="770"/>
      <c r="CO30" s="770"/>
      <c r="CP30" s="770"/>
      <c r="CQ30" s="771"/>
      <c r="CR30" s="769">
        <v>1000</v>
      </c>
      <c r="CS30" s="770"/>
      <c r="CT30" s="770"/>
      <c r="CU30" s="770"/>
      <c r="CV30" s="771"/>
      <c r="CW30" s="769">
        <v>0</v>
      </c>
      <c r="CX30" s="770"/>
      <c r="CY30" s="770"/>
      <c r="CZ30" s="770"/>
      <c r="DA30" s="771"/>
      <c r="DB30" s="769">
        <v>0</v>
      </c>
      <c r="DC30" s="770"/>
      <c r="DD30" s="770"/>
      <c r="DE30" s="770"/>
      <c r="DF30" s="771"/>
      <c r="DG30" s="769">
        <v>0</v>
      </c>
      <c r="DH30" s="770"/>
      <c r="DI30" s="770"/>
      <c r="DJ30" s="770"/>
      <c r="DK30" s="771"/>
      <c r="DL30" s="769">
        <v>0</v>
      </c>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387</v>
      </c>
      <c r="C31" s="744"/>
      <c r="D31" s="744"/>
      <c r="E31" s="744"/>
      <c r="F31" s="744"/>
      <c r="G31" s="744"/>
      <c r="H31" s="744"/>
      <c r="I31" s="744"/>
      <c r="J31" s="744"/>
      <c r="K31" s="744"/>
      <c r="L31" s="744"/>
      <c r="M31" s="744"/>
      <c r="N31" s="744"/>
      <c r="O31" s="744"/>
      <c r="P31" s="745"/>
      <c r="Q31" s="746">
        <v>1977.3050000000001</v>
      </c>
      <c r="R31" s="747">
        <v>2133910</v>
      </c>
      <c r="S31" s="747">
        <v>2133910</v>
      </c>
      <c r="T31" s="747">
        <v>2133910</v>
      </c>
      <c r="U31" s="747">
        <v>2133910</v>
      </c>
      <c r="V31" s="747">
        <v>1977.3050000000001</v>
      </c>
      <c r="W31" s="747">
        <v>2133910</v>
      </c>
      <c r="X31" s="747">
        <v>2133910</v>
      </c>
      <c r="Y31" s="747">
        <v>2133910</v>
      </c>
      <c r="Z31" s="747">
        <v>2133910</v>
      </c>
      <c r="AA31" s="747">
        <v>0</v>
      </c>
      <c r="AB31" s="747"/>
      <c r="AC31" s="747"/>
      <c r="AD31" s="747"/>
      <c r="AE31" s="748"/>
      <c r="AF31" s="749" t="s">
        <v>110</v>
      </c>
      <c r="AG31" s="750"/>
      <c r="AH31" s="750"/>
      <c r="AI31" s="750"/>
      <c r="AJ31" s="751"/>
      <c r="AK31" s="818">
        <v>1324</v>
      </c>
      <c r="AL31" s="819"/>
      <c r="AM31" s="819"/>
      <c r="AN31" s="819"/>
      <c r="AO31" s="819"/>
      <c r="AP31" s="819">
        <v>2937.6410000000001</v>
      </c>
      <c r="AQ31" s="819">
        <v>5926885</v>
      </c>
      <c r="AR31" s="819">
        <v>5926885</v>
      </c>
      <c r="AS31" s="819">
        <v>5926885</v>
      </c>
      <c r="AT31" s="819">
        <v>5926885</v>
      </c>
      <c r="AU31" s="819">
        <v>2115</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t="s">
        <v>586</v>
      </c>
      <c r="BT31" s="757"/>
      <c r="BU31" s="757"/>
      <c r="BV31" s="757"/>
      <c r="BW31" s="757"/>
      <c r="BX31" s="757"/>
      <c r="BY31" s="757"/>
      <c r="BZ31" s="757"/>
      <c r="CA31" s="757"/>
      <c r="CB31" s="757"/>
      <c r="CC31" s="757"/>
      <c r="CD31" s="757"/>
      <c r="CE31" s="757"/>
      <c r="CF31" s="757"/>
      <c r="CG31" s="758"/>
      <c r="CH31" s="769">
        <v>254</v>
      </c>
      <c r="CI31" s="770"/>
      <c r="CJ31" s="770"/>
      <c r="CK31" s="770"/>
      <c r="CL31" s="771"/>
      <c r="CM31" s="769">
        <v>2026</v>
      </c>
      <c r="CN31" s="770"/>
      <c r="CO31" s="770"/>
      <c r="CP31" s="770"/>
      <c r="CQ31" s="771"/>
      <c r="CR31" s="769">
        <v>11</v>
      </c>
      <c r="CS31" s="770"/>
      <c r="CT31" s="770"/>
      <c r="CU31" s="770"/>
      <c r="CV31" s="771"/>
      <c r="CW31" s="769">
        <v>0</v>
      </c>
      <c r="CX31" s="770"/>
      <c r="CY31" s="770"/>
      <c r="CZ31" s="770"/>
      <c r="DA31" s="771"/>
      <c r="DB31" s="769">
        <v>0</v>
      </c>
      <c r="DC31" s="770"/>
      <c r="DD31" s="770"/>
      <c r="DE31" s="770"/>
      <c r="DF31" s="771"/>
      <c r="DG31" s="769">
        <v>0</v>
      </c>
      <c r="DH31" s="770"/>
      <c r="DI31" s="770"/>
      <c r="DJ31" s="770"/>
      <c r="DK31" s="771"/>
      <c r="DL31" s="769">
        <v>0</v>
      </c>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388</v>
      </c>
      <c r="C32" s="744"/>
      <c r="D32" s="744"/>
      <c r="E32" s="744"/>
      <c r="F32" s="744"/>
      <c r="G32" s="744"/>
      <c r="H32" s="744"/>
      <c r="I32" s="744"/>
      <c r="J32" s="744"/>
      <c r="K32" s="744"/>
      <c r="L32" s="744"/>
      <c r="M32" s="744"/>
      <c r="N32" s="744"/>
      <c r="O32" s="744"/>
      <c r="P32" s="745"/>
      <c r="Q32" s="746">
        <v>17662</v>
      </c>
      <c r="R32" s="747"/>
      <c r="S32" s="747"/>
      <c r="T32" s="747"/>
      <c r="U32" s="747"/>
      <c r="V32" s="747">
        <v>6958</v>
      </c>
      <c r="W32" s="747"/>
      <c r="X32" s="747"/>
      <c r="Y32" s="747"/>
      <c r="Z32" s="747"/>
      <c r="AA32" s="747">
        <v>10704</v>
      </c>
      <c r="AB32" s="747"/>
      <c r="AC32" s="747"/>
      <c r="AD32" s="747"/>
      <c r="AE32" s="748"/>
      <c r="AF32" s="749">
        <v>10703</v>
      </c>
      <c r="AG32" s="750"/>
      <c r="AH32" s="750"/>
      <c r="AI32" s="750"/>
      <c r="AJ32" s="751"/>
      <c r="AK32" s="818">
        <v>957</v>
      </c>
      <c r="AL32" s="819"/>
      <c r="AM32" s="819"/>
      <c r="AN32" s="819"/>
      <c r="AO32" s="819"/>
      <c r="AP32" s="819">
        <v>160448</v>
      </c>
      <c r="AQ32" s="819">
        <v>158198739</v>
      </c>
      <c r="AR32" s="819">
        <v>158198739</v>
      </c>
      <c r="AS32" s="819">
        <v>158198739</v>
      </c>
      <c r="AT32" s="819">
        <v>158198739</v>
      </c>
      <c r="AU32" s="819">
        <v>802</v>
      </c>
      <c r="AV32" s="819"/>
      <c r="AW32" s="819"/>
      <c r="AX32" s="819"/>
      <c r="AY32" s="819"/>
      <c r="AZ32" s="820"/>
      <c r="BA32" s="820"/>
      <c r="BB32" s="820"/>
      <c r="BC32" s="820"/>
      <c r="BD32" s="820"/>
      <c r="BE32" s="816" t="s">
        <v>389</v>
      </c>
      <c r="BF32" s="816"/>
      <c r="BG32" s="816"/>
      <c r="BH32" s="816"/>
      <c r="BI32" s="817"/>
      <c r="BJ32" s="203"/>
      <c r="BK32" s="203"/>
      <c r="BL32" s="203"/>
      <c r="BM32" s="203"/>
      <c r="BN32" s="203"/>
      <c r="BO32" s="216"/>
      <c r="BP32" s="216"/>
      <c r="BQ32" s="213">
        <v>26</v>
      </c>
      <c r="BR32" s="214"/>
      <c r="BS32" s="756" t="s">
        <v>587</v>
      </c>
      <c r="BT32" s="757"/>
      <c r="BU32" s="757"/>
      <c r="BV32" s="757"/>
      <c r="BW32" s="757"/>
      <c r="BX32" s="757"/>
      <c r="BY32" s="757"/>
      <c r="BZ32" s="757"/>
      <c r="CA32" s="757"/>
      <c r="CB32" s="757"/>
      <c r="CC32" s="757"/>
      <c r="CD32" s="757"/>
      <c r="CE32" s="757"/>
      <c r="CF32" s="757"/>
      <c r="CG32" s="758"/>
      <c r="CH32" s="769">
        <v>0</v>
      </c>
      <c r="CI32" s="770"/>
      <c r="CJ32" s="770"/>
      <c r="CK32" s="770"/>
      <c r="CL32" s="771"/>
      <c r="CM32" s="769">
        <v>91</v>
      </c>
      <c r="CN32" s="770"/>
      <c r="CO32" s="770"/>
      <c r="CP32" s="770"/>
      <c r="CQ32" s="771"/>
      <c r="CR32" s="769">
        <v>50</v>
      </c>
      <c r="CS32" s="770"/>
      <c r="CT32" s="770"/>
      <c r="CU32" s="770"/>
      <c r="CV32" s="771"/>
      <c r="CW32" s="769">
        <v>26</v>
      </c>
      <c r="CX32" s="770"/>
      <c r="CY32" s="770"/>
      <c r="CZ32" s="770"/>
      <c r="DA32" s="771"/>
      <c r="DB32" s="769">
        <v>0</v>
      </c>
      <c r="DC32" s="770"/>
      <c r="DD32" s="770"/>
      <c r="DE32" s="770"/>
      <c r="DF32" s="771"/>
      <c r="DG32" s="769">
        <v>0</v>
      </c>
      <c r="DH32" s="770"/>
      <c r="DI32" s="770"/>
      <c r="DJ32" s="770"/>
      <c r="DK32" s="771"/>
      <c r="DL32" s="769">
        <v>0</v>
      </c>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390</v>
      </c>
      <c r="C33" s="744"/>
      <c r="D33" s="744"/>
      <c r="E33" s="744"/>
      <c r="F33" s="744"/>
      <c r="G33" s="744"/>
      <c r="H33" s="744"/>
      <c r="I33" s="744"/>
      <c r="J33" s="744"/>
      <c r="K33" s="744"/>
      <c r="L33" s="744"/>
      <c r="M33" s="744"/>
      <c r="N33" s="744"/>
      <c r="O33" s="744"/>
      <c r="P33" s="745"/>
      <c r="Q33" s="746">
        <v>3617</v>
      </c>
      <c r="R33" s="747"/>
      <c r="S33" s="747"/>
      <c r="T33" s="747"/>
      <c r="U33" s="747"/>
      <c r="V33" s="747">
        <v>2879</v>
      </c>
      <c r="W33" s="747"/>
      <c r="X33" s="747"/>
      <c r="Y33" s="747"/>
      <c r="Z33" s="747"/>
      <c r="AA33" s="747">
        <v>738</v>
      </c>
      <c r="AB33" s="747"/>
      <c r="AC33" s="747"/>
      <c r="AD33" s="747"/>
      <c r="AE33" s="748"/>
      <c r="AF33" s="749">
        <v>738</v>
      </c>
      <c r="AG33" s="750"/>
      <c r="AH33" s="750"/>
      <c r="AI33" s="750"/>
      <c r="AJ33" s="751"/>
      <c r="AK33" s="818">
        <v>269</v>
      </c>
      <c r="AL33" s="819"/>
      <c r="AM33" s="819"/>
      <c r="AN33" s="819"/>
      <c r="AO33" s="819"/>
      <c r="AP33" s="819">
        <v>6083</v>
      </c>
      <c r="AQ33" s="819">
        <v>5224985</v>
      </c>
      <c r="AR33" s="819">
        <v>5224985</v>
      </c>
      <c r="AS33" s="819">
        <v>5224985</v>
      </c>
      <c r="AT33" s="819">
        <v>5224985</v>
      </c>
      <c r="AU33" s="819">
        <v>103</v>
      </c>
      <c r="AV33" s="819"/>
      <c r="AW33" s="819"/>
      <c r="AX33" s="819"/>
      <c r="AY33" s="819"/>
      <c r="AZ33" s="820"/>
      <c r="BA33" s="820"/>
      <c r="BB33" s="820"/>
      <c r="BC33" s="820"/>
      <c r="BD33" s="820"/>
      <c r="BE33" s="816" t="s">
        <v>389</v>
      </c>
      <c r="BF33" s="816"/>
      <c r="BG33" s="816"/>
      <c r="BH33" s="816"/>
      <c r="BI33" s="817"/>
      <c r="BJ33" s="203"/>
      <c r="BK33" s="203"/>
      <c r="BL33" s="203"/>
      <c r="BM33" s="203"/>
      <c r="BN33" s="203"/>
      <c r="BO33" s="216"/>
      <c r="BP33" s="216"/>
      <c r="BQ33" s="213">
        <v>27</v>
      </c>
      <c r="BR33" s="214"/>
      <c r="BS33" s="756" t="s">
        <v>588</v>
      </c>
      <c r="BT33" s="757"/>
      <c r="BU33" s="757"/>
      <c r="BV33" s="757"/>
      <c r="BW33" s="757"/>
      <c r="BX33" s="757"/>
      <c r="BY33" s="757"/>
      <c r="BZ33" s="757"/>
      <c r="CA33" s="757"/>
      <c r="CB33" s="757"/>
      <c r="CC33" s="757"/>
      <c r="CD33" s="757"/>
      <c r="CE33" s="757"/>
      <c r="CF33" s="757"/>
      <c r="CG33" s="758"/>
      <c r="CH33" s="769">
        <v>126</v>
      </c>
      <c r="CI33" s="770"/>
      <c r="CJ33" s="770"/>
      <c r="CK33" s="770"/>
      <c r="CL33" s="771"/>
      <c r="CM33" s="769">
        <v>715</v>
      </c>
      <c r="CN33" s="770"/>
      <c r="CO33" s="770"/>
      <c r="CP33" s="770"/>
      <c r="CQ33" s="771"/>
      <c r="CR33" s="769">
        <v>280</v>
      </c>
      <c r="CS33" s="770"/>
      <c r="CT33" s="770"/>
      <c r="CU33" s="770"/>
      <c r="CV33" s="771"/>
      <c r="CW33" s="769">
        <v>0</v>
      </c>
      <c r="CX33" s="770"/>
      <c r="CY33" s="770"/>
      <c r="CZ33" s="770"/>
      <c r="DA33" s="771"/>
      <c r="DB33" s="769">
        <v>0</v>
      </c>
      <c r="DC33" s="770"/>
      <c r="DD33" s="770"/>
      <c r="DE33" s="770"/>
      <c r="DF33" s="771"/>
      <c r="DG33" s="769">
        <v>0</v>
      </c>
      <c r="DH33" s="770"/>
      <c r="DI33" s="770"/>
      <c r="DJ33" s="770"/>
      <c r="DK33" s="771"/>
      <c r="DL33" s="769">
        <v>0</v>
      </c>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391</v>
      </c>
      <c r="C34" s="744"/>
      <c r="D34" s="744"/>
      <c r="E34" s="744"/>
      <c r="F34" s="744"/>
      <c r="G34" s="744"/>
      <c r="H34" s="744"/>
      <c r="I34" s="744"/>
      <c r="J34" s="744"/>
      <c r="K34" s="744"/>
      <c r="L34" s="744"/>
      <c r="M34" s="744"/>
      <c r="N34" s="744"/>
      <c r="O34" s="744"/>
      <c r="P34" s="745"/>
      <c r="Q34" s="746">
        <v>1842</v>
      </c>
      <c r="R34" s="747"/>
      <c r="S34" s="747"/>
      <c r="T34" s="747"/>
      <c r="U34" s="747"/>
      <c r="V34" s="747">
        <v>32759</v>
      </c>
      <c r="W34" s="747"/>
      <c r="X34" s="747"/>
      <c r="Y34" s="747"/>
      <c r="Z34" s="747"/>
      <c r="AA34" s="747">
        <v>-30917</v>
      </c>
      <c r="AB34" s="747"/>
      <c r="AC34" s="747"/>
      <c r="AD34" s="747"/>
      <c r="AE34" s="748"/>
      <c r="AF34" s="749">
        <v>-3834</v>
      </c>
      <c r="AG34" s="750"/>
      <c r="AH34" s="750"/>
      <c r="AI34" s="750"/>
      <c r="AJ34" s="751"/>
      <c r="AK34" s="818">
        <v>13000</v>
      </c>
      <c r="AL34" s="819"/>
      <c r="AM34" s="819"/>
      <c r="AN34" s="819"/>
      <c r="AO34" s="819"/>
      <c r="AP34" s="819">
        <v>340124</v>
      </c>
      <c r="AQ34" s="819">
        <v>356928387</v>
      </c>
      <c r="AR34" s="819">
        <v>356928387</v>
      </c>
      <c r="AS34" s="819">
        <v>356928387</v>
      </c>
      <c r="AT34" s="819">
        <v>356928387</v>
      </c>
      <c r="AU34" s="819">
        <v>61903</v>
      </c>
      <c r="AV34" s="819"/>
      <c r="AW34" s="819"/>
      <c r="AX34" s="819"/>
      <c r="AY34" s="819"/>
      <c r="AZ34" s="820">
        <v>0.14799999999999999</v>
      </c>
      <c r="BA34" s="820"/>
      <c r="BB34" s="820"/>
      <c r="BC34" s="820"/>
      <c r="BD34" s="820"/>
      <c r="BE34" s="816" t="s">
        <v>389</v>
      </c>
      <c r="BF34" s="816"/>
      <c r="BG34" s="816"/>
      <c r="BH34" s="816"/>
      <c r="BI34" s="817"/>
      <c r="BJ34" s="203"/>
      <c r="BK34" s="203"/>
      <c r="BL34" s="203"/>
      <c r="BM34" s="203"/>
      <c r="BN34" s="203"/>
      <c r="BO34" s="216"/>
      <c r="BP34" s="216"/>
      <c r="BQ34" s="213">
        <v>28</v>
      </c>
      <c r="BR34" s="214"/>
      <c r="BS34" s="756" t="s">
        <v>589</v>
      </c>
      <c r="BT34" s="757"/>
      <c r="BU34" s="757"/>
      <c r="BV34" s="757"/>
      <c r="BW34" s="757"/>
      <c r="BX34" s="757"/>
      <c r="BY34" s="757"/>
      <c r="BZ34" s="757"/>
      <c r="CA34" s="757"/>
      <c r="CB34" s="757"/>
      <c r="CC34" s="757"/>
      <c r="CD34" s="757"/>
      <c r="CE34" s="757"/>
      <c r="CF34" s="757"/>
      <c r="CG34" s="758"/>
      <c r="CH34" s="769">
        <v>12</v>
      </c>
      <c r="CI34" s="770"/>
      <c r="CJ34" s="770"/>
      <c r="CK34" s="770"/>
      <c r="CL34" s="771"/>
      <c r="CM34" s="769">
        <v>55</v>
      </c>
      <c r="CN34" s="770"/>
      <c r="CO34" s="770"/>
      <c r="CP34" s="770"/>
      <c r="CQ34" s="771"/>
      <c r="CR34" s="769">
        <v>10</v>
      </c>
      <c r="CS34" s="770"/>
      <c r="CT34" s="770"/>
      <c r="CU34" s="770"/>
      <c r="CV34" s="771"/>
      <c r="CW34" s="769">
        <v>0</v>
      </c>
      <c r="CX34" s="770"/>
      <c r="CY34" s="770"/>
      <c r="CZ34" s="770"/>
      <c r="DA34" s="771"/>
      <c r="DB34" s="769">
        <v>0</v>
      </c>
      <c r="DC34" s="770"/>
      <c r="DD34" s="770"/>
      <c r="DE34" s="770"/>
      <c r="DF34" s="771"/>
      <c r="DG34" s="769">
        <v>0</v>
      </c>
      <c r="DH34" s="770"/>
      <c r="DI34" s="770"/>
      <c r="DJ34" s="770"/>
      <c r="DK34" s="771"/>
      <c r="DL34" s="769">
        <v>0</v>
      </c>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392</v>
      </c>
      <c r="C35" s="744"/>
      <c r="D35" s="744"/>
      <c r="E35" s="744"/>
      <c r="F35" s="744"/>
      <c r="G35" s="744"/>
      <c r="H35" s="744"/>
      <c r="I35" s="744"/>
      <c r="J35" s="744"/>
      <c r="K35" s="744"/>
      <c r="L35" s="744"/>
      <c r="M35" s="744"/>
      <c r="N35" s="744"/>
      <c r="O35" s="744"/>
      <c r="P35" s="745"/>
      <c r="Q35" s="746">
        <v>31680</v>
      </c>
      <c r="R35" s="747"/>
      <c r="S35" s="747"/>
      <c r="T35" s="747"/>
      <c r="U35" s="747"/>
      <c r="V35" s="747">
        <v>11035</v>
      </c>
      <c r="W35" s="747"/>
      <c r="X35" s="747"/>
      <c r="Y35" s="747"/>
      <c r="Z35" s="747"/>
      <c r="AA35" s="747">
        <v>20645</v>
      </c>
      <c r="AB35" s="747"/>
      <c r="AC35" s="747"/>
      <c r="AD35" s="747"/>
      <c r="AE35" s="748"/>
      <c r="AF35" s="749">
        <v>20645</v>
      </c>
      <c r="AG35" s="750"/>
      <c r="AH35" s="750"/>
      <c r="AI35" s="750"/>
      <c r="AJ35" s="751"/>
      <c r="AK35" s="818">
        <v>22695</v>
      </c>
      <c r="AL35" s="819"/>
      <c r="AM35" s="819"/>
      <c r="AN35" s="819"/>
      <c r="AO35" s="819"/>
      <c r="AP35" s="819">
        <v>340600</v>
      </c>
      <c r="AQ35" s="819">
        <v>364411937</v>
      </c>
      <c r="AR35" s="819">
        <v>364411937</v>
      </c>
      <c r="AS35" s="819">
        <v>364411937</v>
      </c>
      <c r="AT35" s="819">
        <v>364411937</v>
      </c>
      <c r="AU35" s="819">
        <v>217984</v>
      </c>
      <c r="AV35" s="819"/>
      <c r="AW35" s="819"/>
      <c r="AX35" s="819"/>
      <c r="AY35" s="819"/>
      <c r="AZ35" s="820"/>
      <c r="BA35" s="820"/>
      <c r="BB35" s="820"/>
      <c r="BC35" s="820"/>
      <c r="BD35" s="820"/>
      <c r="BE35" s="816" t="s">
        <v>389</v>
      </c>
      <c r="BF35" s="816"/>
      <c r="BG35" s="816"/>
      <c r="BH35" s="816"/>
      <c r="BI35" s="817"/>
      <c r="BJ35" s="203"/>
      <c r="BK35" s="203"/>
      <c r="BL35" s="203"/>
      <c r="BM35" s="203"/>
      <c r="BN35" s="203"/>
      <c r="BO35" s="216"/>
      <c r="BP35" s="216"/>
      <c r="BQ35" s="213">
        <v>29</v>
      </c>
      <c r="BR35" s="214"/>
      <c r="BS35" s="756" t="s">
        <v>590</v>
      </c>
      <c r="BT35" s="757"/>
      <c r="BU35" s="757"/>
      <c r="BV35" s="757"/>
      <c r="BW35" s="757"/>
      <c r="BX35" s="757"/>
      <c r="BY35" s="757"/>
      <c r="BZ35" s="757"/>
      <c r="CA35" s="757"/>
      <c r="CB35" s="757"/>
      <c r="CC35" s="757"/>
      <c r="CD35" s="757"/>
      <c r="CE35" s="757"/>
      <c r="CF35" s="757"/>
      <c r="CG35" s="758"/>
      <c r="CH35" s="769">
        <v>-2</v>
      </c>
      <c r="CI35" s="770"/>
      <c r="CJ35" s="770"/>
      <c r="CK35" s="770"/>
      <c r="CL35" s="771"/>
      <c r="CM35" s="769">
        <v>190</v>
      </c>
      <c r="CN35" s="770"/>
      <c r="CO35" s="770"/>
      <c r="CP35" s="770"/>
      <c r="CQ35" s="771"/>
      <c r="CR35" s="769">
        <v>22</v>
      </c>
      <c r="CS35" s="770"/>
      <c r="CT35" s="770"/>
      <c r="CU35" s="770"/>
      <c r="CV35" s="771"/>
      <c r="CW35" s="769">
        <v>0</v>
      </c>
      <c r="CX35" s="770"/>
      <c r="CY35" s="770"/>
      <c r="CZ35" s="770"/>
      <c r="DA35" s="771"/>
      <c r="DB35" s="769">
        <v>0</v>
      </c>
      <c r="DC35" s="770"/>
      <c r="DD35" s="770"/>
      <c r="DE35" s="770"/>
      <c r="DF35" s="771"/>
      <c r="DG35" s="769">
        <v>0</v>
      </c>
      <c r="DH35" s="770"/>
      <c r="DI35" s="770"/>
      <c r="DJ35" s="770"/>
      <c r="DK35" s="771"/>
      <c r="DL35" s="769">
        <v>0</v>
      </c>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393</v>
      </c>
      <c r="C36" s="744"/>
      <c r="D36" s="744"/>
      <c r="E36" s="744"/>
      <c r="F36" s="744"/>
      <c r="G36" s="744"/>
      <c r="H36" s="744"/>
      <c r="I36" s="744"/>
      <c r="J36" s="744"/>
      <c r="K36" s="744"/>
      <c r="L36" s="744"/>
      <c r="M36" s="744"/>
      <c r="N36" s="744"/>
      <c r="O36" s="744"/>
      <c r="P36" s="745"/>
      <c r="Q36" s="746">
        <v>1323</v>
      </c>
      <c r="R36" s="747"/>
      <c r="S36" s="747"/>
      <c r="T36" s="747"/>
      <c r="U36" s="747"/>
      <c r="V36" s="747">
        <v>1323</v>
      </c>
      <c r="W36" s="747">
        <v>844272</v>
      </c>
      <c r="X36" s="747">
        <v>844272</v>
      </c>
      <c r="Y36" s="747">
        <v>844272</v>
      </c>
      <c r="Z36" s="747">
        <v>844272</v>
      </c>
      <c r="AA36" s="747">
        <v>0</v>
      </c>
      <c r="AB36" s="747"/>
      <c r="AC36" s="747"/>
      <c r="AD36" s="747"/>
      <c r="AE36" s="748"/>
      <c r="AF36" s="749" t="s">
        <v>110</v>
      </c>
      <c r="AG36" s="750"/>
      <c r="AH36" s="750"/>
      <c r="AI36" s="750"/>
      <c r="AJ36" s="751"/>
      <c r="AK36" s="818">
        <v>574</v>
      </c>
      <c r="AL36" s="819"/>
      <c r="AM36" s="819"/>
      <c r="AN36" s="819"/>
      <c r="AO36" s="819"/>
      <c r="AP36" s="819">
        <v>6690.8630000000003</v>
      </c>
      <c r="AQ36" s="819">
        <v>6533124</v>
      </c>
      <c r="AR36" s="819">
        <v>6533124</v>
      </c>
      <c r="AS36" s="819">
        <v>6533124</v>
      </c>
      <c r="AT36" s="819">
        <v>6533124</v>
      </c>
      <c r="AU36" s="819">
        <v>6223</v>
      </c>
      <c r="AV36" s="819"/>
      <c r="AW36" s="819"/>
      <c r="AX36" s="819"/>
      <c r="AY36" s="819"/>
      <c r="AZ36" s="820"/>
      <c r="BA36" s="820"/>
      <c r="BB36" s="820"/>
      <c r="BC36" s="820"/>
      <c r="BD36" s="820"/>
      <c r="BE36" s="816" t="s">
        <v>394</v>
      </c>
      <c r="BF36" s="816"/>
      <c r="BG36" s="816"/>
      <c r="BH36" s="816"/>
      <c r="BI36" s="817"/>
      <c r="BJ36" s="203"/>
      <c r="BK36" s="203"/>
      <c r="BL36" s="203"/>
      <c r="BM36" s="203"/>
      <c r="BN36" s="203"/>
      <c r="BO36" s="216"/>
      <c r="BP36" s="216"/>
      <c r="BQ36" s="213">
        <v>30</v>
      </c>
      <c r="BR36" s="214"/>
      <c r="BS36" s="756" t="s">
        <v>591</v>
      </c>
      <c r="BT36" s="757"/>
      <c r="BU36" s="757"/>
      <c r="BV36" s="757"/>
      <c r="BW36" s="757"/>
      <c r="BX36" s="757"/>
      <c r="BY36" s="757"/>
      <c r="BZ36" s="757"/>
      <c r="CA36" s="757"/>
      <c r="CB36" s="757"/>
      <c r="CC36" s="757"/>
      <c r="CD36" s="757"/>
      <c r="CE36" s="757"/>
      <c r="CF36" s="757"/>
      <c r="CG36" s="758"/>
      <c r="CH36" s="769">
        <v>-8</v>
      </c>
      <c r="CI36" s="770"/>
      <c r="CJ36" s="770"/>
      <c r="CK36" s="770"/>
      <c r="CL36" s="771"/>
      <c r="CM36" s="769">
        <v>517</v>
      </c>
      <c r="CN36" s="770"/>
      <c r="CO36" s="770"/>
      <c r="CP36" s="770"/>
      <c r="CQ36" s="771"/>
      <c r="CR36" s="769">
        <v>4</v>
      </c>
      <c r="CS36" s="770"/>
      <c r="CT36" s="770"/>
      <c r="CU36" s="770"/>
      <c r="CV36" s="771"/>
      <c r="CW36" s="769">
        <v>0</v>
      </c>
      <c r="CX36" s="770"/>
      <c r="CY36" s="770"/>
      <c r="CZ36" s="770"/>
      <c r="DA36" s="771"/>
      <c r="DB36" s="769">
        <v>0</v>
      </c>
      <c r="DC36" s="770"/>
      <c r="DD36" s="770"/>
      <c r="DE36" s="770"/>
      <c r="DF36" s="771"/>
      <c r="DG36" s="769">
        <v>0</v>
      </c>
      <c r="DH36" s="770"/>
      <c r="DI36" s="770"/>
      <c r="DJ36" s="770"/>
      <c r="DK36" s="771"/>
      <c r="DL36" s="769">
        <v>0</v>
      </c>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395</v>
      </c>
      <c r="C37" s="744"/>
      <c r="D37" s="744"/>
      <c r="E37" s="744"/>
      <c r="F37" s="744"/>
      <c r="G37" s="744"/>
      <c r="H37" s="744"/>
      <c r="I37" s="744"/>
      <c r="J37" s="744"/>
      <c r="K37" s="744"/>
      <c r="L37" s="744"/>
      <c r="M37" s="744"/>
      <c r="N37" s="744"/>
      <c r="O37" s="744"/>
      <c r="P37" s="745"/>
      <c r="Q37" s="746">
        <v>2213</v>
      </c>
      <c r="R37" s="747"/>
      <c r="S37" s="747"/>
      <c r="T37" s="747"/>
      <c r="U37" s="747"/>
      <c r="V37" s="747">
        <v>2213</v>
      </c>
      <c r="W37" s="747">
        <v>917553</v>
      </c>
      <c r="X37" s="747">
        <v>917553</v>
      </c>
      <c r="Y37" s="747">
        <v>917553</v>
      </c>
      <c r="Z37" s="747">
        <v>917553</v>
      </c>
      <c r="AA37" s="747">
        <v>0</v>
      </c>
      <c r="AB37" s="747"/>
      <c r="AC37" s="747"/>
      <c r="AD37" s="747"/>
      <c r="AE37" s="748"/>
      <c r="AF37" s="749" t="s">
        <v>110</v>
      </c>
      <c r="AG37" s="750"/>
      <c r="AH37" s="750"/>
      <c r="AI37" s="750"/>
      <c r="AJ37" s="751"/>
      <c r="AK37" s="818">
        <v>910</v>
      </c>
      <c r="AL37" s="819"/>
      <c r="AM37" s="819"/>
      <c r="AN37" s="819"/>
      <c r="AO37" s="819"/>
      <c r="AP37" s="819">
        <v>2726.6680000000001</v>
      </c>
      <c r="AQ37" s="819">
        <v>1835945</v>
      </c>
      <c r="AR37" s="819">
        <v>1835945</v>
      </c>
      <c r="AS37" s="819">
        <v>1835945</v>
      </c>
      <c r="AT37" s="819">
        <v>1835945</v>
      </c>
      <c r="AU37" s="819">
        <v>1620</v>
      </c>
      <c r="AV37" s="819"/>
      <c r="AW37" s="819"/>
      <c r="AX37" s="819"/>
      <c r="AY37" s="819"/>
      <c r="AZ37" s="820"/>
      <c r="BA37" s="820"/>
      <c r="BB37" s="820"/>
      <c r="BC37" s="820"/>
      <c r="BD37" s="820"/>
      <c r="BE37" s="816" t="s">
        <v>394</v>
      </c>
      <c r="BF37" s="816"/>
      <c r="BG37" s="816"/>
      <c r="BH37" s="816"/>
      <c r="BI37" s="817"/>
      <c r="BJ37" s="203"/>
      <c r="BK37" s="203"/>
      <c r="BL37" s="203"/>
      <c r="BM37" s="203"/>
      <c r="BN37" s="203"/>
      <c r="BO37" s="216"/>
      <c r="BP37" s="216"/>
      <c r="BQ37" s="213">
        <v>31</v>
      </c>
      <c r="BR37" s="214"/>
      <c r="BS37" s="756" t="s">
        <v>592</v>
      </c>
      <c r="BT37" s="757"/>
      <c r="BU37" s="757"/>
      <c r="BV37" s="757"/>
      <c r="BW37" s="757"/>
      <c r="BX37" s="757"/>
      <c r="BY37" s="757"/>
      <c r="BZ37" s="757"/>
      <c r="CA37" s="757"/>
      <c r="CB37" s="757"/>
      <c r="CC37" s="757"/>
      <c r="CD37" s="757"/>
      <c r="CE37" s="757"/>
      <c r="CF37" s="757"/>
      <c r="CG37" s="758"/>
      <c r="CH37" s="769">
        <v>-16</v>
      </c>
      <c r="CI37" s="770"/>
      <c r="CJ37" s="770"/>
      <c r="CK37" s="770"/>
      <c r="CL37" s="771"/>
      <c r="CM37" s="769">
        <v>131</v>
      </c>
      <c r="CN37" s="770"/>
      <c r="CO37" s="770"/>
      <c r="CP37" s="770"/>
      <c r="CQ37" s="771"/>
      <c r="CR37" s="769">
        <v>80</v>
      </c>
      <c r="CS37" s="770"/>
      <c r="CT37" s="770"/>
      <c r="CU37" s="770"/>
      <c r="CV37" s="771"/>
      <c r="CW37" s="769">
        <v>3</v>
      </c>
      <c r="CX37" s="770"/>
      <c r="CY37" s="770"/>
      <c r="CZ37" s="770"/>
      <c r="DA37" s="771"/>
      <c r="DB37" s="769">
        <v>0</v>
      </c>
      <c r="DC37" s="770"/>
      <c r="DD37" s="770"/>
      <c r="DE37" s="770"/>
      <c r="DF37" s="771"/>
      <c r="DG37" s="769">
        <v>0</v>
      </c>
      <c r="DH37" s="770"/>
      <c r="DI37" s="770"/>
      <c r="DJ37" s="770"/>
      <c r="DK37" s="771"/>
      <c r="DL37" s="769">
        <v>0</v>
      </c>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396</v>
      </c>
      <c r="C38" s="744"/>
      <c r="D38" s="744"/>
      <c r="E38" s="744"/>
      <c r="F38" s="744"/>
      <c r="G38" s="744"/>
      <c r="H38" s="744"/>
      <c r="I38" s="744"/>
      <c r="J38" s="744"/>
      <c r="K38" s="744"/>
      <c r="L38" s="744"/>
      <c r="M38" s="744"/>
      <c r="N38" s="744"/>
      <c r="O38" s="744"/>
      <c r="P38" s="745"/>
      <c r="Q38" s="746">
        <v>1245</v>
      </c>
      <c r="R38" s="747"/>
      <c r="S38" s="747"/>
      <c r="T38" s="747"/>
      <c r="U38" s="747"/>
      <c r="V38" s="747">
        <v>1245</v>
      </c>
      <c r="W38" s="747">
        <v>1496882</v>
      </c>
      <c r="X38" s="747">
        <v>1496882</v>
      </c>
      <c r="Y38" s="747">
        <v>1496882</v>
      </c>
      <c r="Z38" s="747">
        <v>1496882</v>
      </c>
      <c r="AA38" s="747">
        <v>0</v>
      </c>
      <c r="AB38" s="747"/>
      <c r="AC38" s="747"/>
      <c r="AD38" s="747"/>
      <c r="AE38" s="748"/>
      <c r="AF38" s="749" t="s">
        <v>110</v>
      </c>
      <c r="AG38" s="750"/>
      <c r="AH38" s="750"/>
      <c r="AI38" s="750"/>
      <c r="AJ38" s="751"/>
      <c r="AK38" s="818">
        <v>381</v>
      </c>
      <c r="AL38" s="819"/>
      <c r="AM38" s="819"/>
      <c r="AN38" s="819"/>
      <c r="AO38" s="819"/>
      <c r="AP38" s="819">
        <v>6956.4570000000003</v>
      </c>
      <c r="AQ38" s="819">
        <v>5849455</v>
      </c>
      <c r="AR38" s="819">
        <v>5849455</v>
      </c>
      <c r="AS38" s="819">
        <v>5849455</v>
      </c>
      <c r="AT38" s="819">
        <v>5849455</v>
      </c>
      <c r="AU38" s="819">
        <v>5607</v>
      </c>
      <c r="AV38" s="819"/>
      <c r="AW38" s="819"/>
      <c r="AX38" s="819"/>
      <c r="AY38" s="819"/>
      <c r="AZ38" s="820"/>
      <c r="BA38" s="820"/>
      <c r="BB38" s="820"/>
      <c r="BC38" s="820"/>
      <c r="BD38" s="820"/>
      <c r="BE38" s="816" t="s">
        <v>394</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397</v>
      </c>
      <c r="C39" s="744"/>
      <c r="D39" s="744"/>
      <c r="E39" s="744"/>
      <c r="F39" s="744"/>
      <c r="G39" s="744"/>
      <c r="H39" s="744"/>
      <c r="I39" s="744"/>
      <c r="J39" s="744"/>
      <c r="K39" s="744"/>
      <c r="L39" s="744"/>
      <c r="M39" s="744"/>
      <c r="N39" s="744"/>
      <c r="O39" s="744"/>
      <c r="P39" s="745"/>
      <c r="Q39" s="746">
        <v>2958</v>
      </c>
      <c r="R39" s="747"/>
      <c r="S39" s="747"/>
      <c r="T39" s="747"/>
      <c r="U39" s="747"/>
      <c r="V39" s="747">
        <v>2177</v>
      </c>
      <c r="W39" s="747">
        <v>2266783</v>
      </c>
      <c r="X39" s="747">
        <v>2266783</v>
      </c>
      <c r="Y39" s="747">
        <v>2266783</v>
      </c>
      <c r="Z39" s="747">
        <v>2266783</v>
      </c>
      <c r="AA39" s="747">
        <v>781</v>
      </c>
      <c r="AB39" s="747"/>
      <c r="AC39" s="747"/>
      <c r="AD39" s="747"/>
      <c r="AE39" s="748"/>
      <c r="AF39" s="749">
        <v>780</v>
      </c>
      <c r="AG39" s="750"/>
      <c r="AH39" s="750"/>
      <c r="AI39" s="750"/>
      <c r="AJ39" s="751"/>
      <c r="AK39" s="818">
        <v>168</v>
      </c>
      <c r="AL39" s="819"/>
      <c r="AM39" s="819"/>
      <c r="AN39" s="819"/>
      <c r="AO39" s="819"/>
      <c r="AP39" s="819">
        <v>1602.8489999999999</v>
      </c>
      <c r="AQ39" s="819">
        <v>1965883</v>
      </c>
      <c r="AR39" s="819">
        <v>1965883</v>
      </c>
      <c r="AS39" s="819">
        <v>1965883</v>
      </c>
      <c r="AT39" s="819">
        <v>1965883</v>
      </c>
      <c r="AU39" s="819">
        <v>806</v>
      </c>
      <c r="AV39" s="819"/>
      <c r="AW39" s="819"/>
      <c r="AX39" s="819"/>
      <c r="AY39" s="819"/>
      <c r="AZ39" s="820"/>
      <c r="BA39" s="820"/>
      <c r="BB39" s="820"/>
      <c r="BC39" s="820"/>
      <c r="BD39" s="820"/>
      <c r="BE39" s="816" t="s">
        <v>394</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t="s">
        <v>398</v>
      </c>
      <c r="C40" s="744"/>
      <c r="D40" s="744"/>
      <c r="E40" s="744"/>
      <c r="F40" s="744"/>
      <c r="G40" s="744"/>
      <c r="H40" s="744"/>
      <c r="I40" s="744"/>
      <c r="J40" s="744"/>
      <c r="K40" s="744"/>
      <c r="L40" s="744"/>
      <c r="M40" s="744"/>
      <c r="N40" s="744"/>
      <c r="O40" s="744"/>
      <c r="P40" s="745"/>
      <c r="Q40" s="746">
        <v>843</v>
      </c>
      <c r="R40" s="747"/>
      <c r="S40" s="747"/>
      <c r="T40" s="747"/>
      <c r="U40" s="747"/>
      <c r="V40" s="747">
        <v>843</v>
      </c>
      <c r="W40" s="747">
        <v>751148</v>
      </c>
      <c r="X40" s="747">
        <v>751148</v>
      </c>
      <c r="Y40" s="747">
        <v>751148</v>
      </c>
      <c r="Z40" s="747">
        <v>751148</v>
      </c>
      <c r="AA40" s="747">
        <v>0</v>
      </c>
      <c r="AB40" s="747"/>
      <c r="AC40" s="747"/>
      <c r="AD40" s="747"/>
      <c r="AE40" s="748"/>
      <c r="AF40" s="749" t="s">
        <v>110</v>
      </c>
      <c r="AG40" s="750"/>
      <c r="AH40" s="750"/>
      <c r="AI40" s="750"/>
      <c r="AJ40" s="751"/>
      <c r="AK40" s="818">
        <v>565</v>
      </c>
      <c r="AL40" s="819"/>
      <c r="AM40" s="819"/>
      <c r="AN40" s="819"/>
      <c r="AO40" s="819"/>
      <c r="AP40" s="819">
        <v>760.70299999999997</v>
      </c>
      <c r="AQ40" s="819">
        <v>957766</v>
      </c>
      <c r="AR40" s="819">
        <v>957766</v>
      </c>
      <c r="AS40" s="819">
        <v>957766</v>
      </c>
      <c r="AT40" s="819">
        <v>957766</v>
      </c>
      <c r="AU40" s="819">
        <v>653</v>
      </c>
      <c r="AV40" s="819"/>
      <c r="AW40" s="819"/>
      <c r="AX40" s="819"/>
      <c r="AY40" s="819"/>
      <c r="AZ40" s="820"/>
      <c r="BA40" s="820"/>
      <c r="BB40" s="820"/>
      <c r="BC40" s="820"/>
      <c r="BD40" s="820"/>
      <c r="BE40" s="816" t="s">
        <v>394</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t="s">
        <v>399</v>
      </c>
      <c r="C41" s="744"/>
      <c r="D41" s="744"/>
      <c r="E41" s="744"/>
      <c r="F41" s="744"/>
      <c r="G41" s="744"/>
      <c r="H41" s="744"/>
      <c r="I41" s="744"/>
      <c r="J41" s="744"/>
      <c r="K41" s="744"/>
      <c r="L41" s="744"/>
      <c r="M41" s="744"/>
      <c r="N41" s="744"/>
      <c r="O41" s="744"/>
      <c r="P41" s="745"/>
      <c r="Q41" s="746">
        <v>44</v>
      </c>
      <c r="R41" s="747"/>
      <c r="S41" s="747"/>
      <c r="T41" s="747"/>
      <c r="U41" s="747"/>
      <c r="V41" s="747">
        <v>44</v>
      </c>
      <c r="W41" s="747">
        <v>43433</v>
      </c>
      <c r="X41" s="747">
        <v>43433</v>
      </c>
      <c r="Y41" s="747">
        <v>43433</v>
      </c>
      <c r="Z41" s="747">
        <v>43433</v>
      </c>
      <c r="AA41" s="747">
        <v>0</v>
      </c>
      <c r="AB41" s="747"/>
      <c r="AC41" s="747"/>
      <c r="AD41" s="747"/>
      <c r="AE41" s="748"/>
      <c r="AF41" s="749" t="s">
        <v>110</v>
      </c>
      <c r="AG41" s="750"/>
      <c r="AH41" s="750"/>
      <c r="AI41" s="750"/>
      <c r="AJ41" s="751"/>
      <c r="AK41" s="818">
        <v>36</v>
      </c>
      <c r="AL41" s="819"/>
      <c r="AM41" s="819"/>
      <c r="AN41" s="819"/>
      <c r="AO41" s="819"/>
      <c r="AP41" s="819">
        <v>303.73200000000003</v>
      </c>
      <c r="AQ41" s="819">
        <v>336070</v>
      </c>
      <c r="AR41" s="819">
        <v>336070</v>
      </c>
      <c r="AS41" s="819">
        <v>336070</v>
      </c>
      <c r="AT41" s="819">
        <v>336070</v>
      </c>
      <c r="AU41" s="819">
        <v>183</v>
      </c>
      <c r="AV41" s="819"/>
      <c r="AW41" s="819"/>
      <c r="AX41" s="819"/>
      <c r="AY41" s="819"/>
      <c r="AZ41" s="820"/>
      <c r="BA41" s="820"/>
      <c r="BB41" s="820"/>
      <c r="BC41" s="820"/>
      <c r="BD41" s="820"/>
      <c r="BE41" s="816" t="s">
        <v>394</v>
      </c>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t="s">
        <v>400</v>
      </c>
      <c r="C42" s="744"/>
      <c r="D42" s="744"/>
      <c r="E42" s="744"/>
      <c r="F42" s="744"/>
      <c r="G42" s="744"/>
      <c r="H42" s="744"/>
      <c r="I42" s="744"/>
      <c r="J42" s="744"/>
      <c r="K42" s="744"/>
      <c r="L42" s="744"/>
      <c r="M42" s="744"/>
      <c r="N42" s="744"/>
      <c r="O42" s="744"/>
      <c r="P42" s="745"/>
      <c r="Q42" s="746">
        <v>560</v>
      </c>
      <c r="R42" s="747"/>
      <c r="S42" s="747"/>
      <c r="T42" s="747"/>
      <c r="U42" s="747"/>
      <c r="V42" s="747">
        <v>93</v>
      </c>
      <c r="W42" s="747">
        <v>25690</v>
      </c>
      <c r="X42" s="747">
        <v>25690</v>
      </c>
      <c r="Y42" s="747">
        <v>25690</v>
      </c>
      <c r="Z42" s="747">
        <v>25690</v>
      </c>
      <c r="AA42" s="747">
        <v>467</v>
      </c>
      <c r="AB42" s="747"/>
      <c r="AC42" s="747"/>
      <c r="AD42" s="747"/>
      <c r="AE42" s="748"/>
      <c r="AF42" s="749">
        <v>117</v>
      </c>
      <c r="AG42" s="750"/>
      <c r="AH42" s="750"/>
      <c r="AI42" s="750"/>
      <c r="AJ42" s="751"/>
      <c r="AK42" s="818">
        <v>60</v>
      </c>
      <c r="AL42" s="819"/>
      <c r="AM42" s="819"/>
      <c r="AN42" s="819"/>
      <c r="AO42" s="819"/>
      <c r="AP42" s="819"/>
      <c r="AQ42" s="819"/>
      <c r="AR42" s="819"/>
      <c r="AS42" s="819"/>
      <c r="AT42" s="819"/>
      <c r="AU42" s="819"/>
      <c r="AV42" s="819"/>
      <c r="AW42" s="819"/>
      <c r="AX42" s="819"/>
      <c r="AY42" s="819"/>
      <c r="AZ42" s="820"/>
      <c r="BA42" s="820"/>
      <c r="BB42" s="820"/>
      <c r="BC42" s="820"/>
      <c r="BD42" s="820"/>
      <c r="BE42" s="816" t="s">
        <v>394</v>
      </c>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401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372</v>
      </c>
      <c r="B63" s="778" t="s">
        <v>402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32171</v>
      </c>
      <c r="AG63" s="830"/>
      <c r="AH63" s="830"/>
      <c r="AI63" s="830"/>
      <c r="AJ63" s="831"/>
      <c r="AK63" s="832"/>
      <c r="AL63" s="827"/>
      <c r="AM63" s="827"/>
      <c r="AN63" s="827"/>
      <c r="AO63" s="827"/>
      <c r="AP63" s="830">
        <v>869235</v>
      </c>
      <c r="AQ63" s="830"/>
      <c r="AR63" s="830"/>
      <c r="AS63" s="830"/>
      <c r="AT63" s="830"/>
      <c r="AU63" s="830">
        <v>297999</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403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404</v>
      </c>
      <c r="B66" s="729"/>
      <c r="C66" s="729"/>
      <c r="D66" s="729"/>
      <c r="E66" s="729"/>
      <c r="F66" s="729"/>
      <c r="G66" s="729"/>
      <c r="H66" s="729"/>
      <c r="I66" s="729"/>
      <c r="J66" s="729"/>
      <c r="K66" s="729"/>
      <c r="L66" s="729"/>
      <c r="M66" s="729"/>
      <c r="N66" s="729"/>
      <c r="O66" s="729"/>
      <c r="P66" s="730"/>
      <c r="Q66" s="705" t="s">
        <v>376</v>
      </c>
      <c r="R66" s="706"/>
      <c r="S66" s="706"/>
      <c r="T66" s="706"/>
      <c r="U66" s="707"/>
      <c r="V66" s="705" t="s">
        <v>377</v>
      </c>
      <c r="W66" s="706"/>
      <c r="X66" s="706"/>
      <c r="Y66" s="706"/>
      <c r="Z66" s="707"/>
      <c r="AA66" s="705" t="s">
        <v>378</v>
      </c>
      <c r="AB66" s="706"/>
      <c r="AC66" s="706"/>
      <c r="AD66" s="706"/>
      <c r="AE66" s="707"/>
      <c r="AF66" s="840" t="s">
        <v>379</v>
      </c>
      <c r="AG66" s="801"/>
      <c r="AH66" s="801"/>
      <c r="AI66" s="801"/>
      <c r="AJ66" s="841"/>
      <c r="AK66" s="705" t="s">
        <v>380</v>
      </c>
      <c r="AL66" s="729"/>
      <c r="AM66" s="729"/>
      <c r="AN66" s="729"/>
      <c r="AO66" s="730"/>
      <c r="AP66" s="705" t="s">
        <v>381</v>
      </c>
      <c r="AQ66" s="706"/>
      <c r="AR66" s="706"/>
      <c r="AS66" s="706"/>
      <c r="AT66" s="707"/>
      <c r="AU66" s="705" t="s">
        <v>405</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557</v>
      </c>
      <c r="C68" s="858"/>
      <c r="D68" s="858"/>
      <c r="E68" s="858"/>
      <c r="F68" s="858"/>
      <c r="G68" s="858"/>
      <c r="H68" s="858"/>
      <c r="I68" s="858"/>
      <c r="J68" s="858"/>
      <c r="K68" s="858"/>
      <c r="L68" s="858"/>
      <c r="M68" s="858"/>
      <c r="N68" s="858"/>
      <c r="O68" s="858"/>
      <c r="P68" s="859"/>
      <c r="Q68" s="860">
        <v>25</v>
      </c>
      <c r="R68" s="854"/>
      <c r="S68" s="854"/>
      <c r="T68" s="854"/>
      <c r="U68" s="854"/>
      <c r="V68" s="854">
        <v>23</v>
      </c>
      <c r="W68" s="854"/>
      <c r="X68" s="854"/>
      <c r="Y68" s="854"/>
      <c r="Z68" s="854"/>
      <c r="AA68" s="854">
        <v>2</v>
      </c>
      <c r="AB68" s="854"/>
      <c r="AC68" s="854"/>
      <c r="AD68" s="854"/>
      <c r="AE68" s="854"/>
      <c r="AF68" s="854">
        <v>2</v>
      </c>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558</v>
      </c>
      <c r="C69" s="862"/>
      <c r="D69" s="862"/>
      <c r="E69" s="862"/>
      <c r="F69" s="862"/>
      <c r="G69" s="862"/>
      <c r="H69" s="862"/>
      <c r="I69" s="862"/>
      <c r="J69" s="862"/>
      <c r="K69" s="862"/>
      <c r="L69" s="862"/>
      <c r="M69" s="862"/>
      <c r="N69" s="862"/>
      <c r="O69" s="862"/>
      <c r="P69" s="863"/>
      <c r="Q69" s="864">
        <v>10</v>
      </c>
      <c r="R69" s="819"/>
      <c r="S69" s="819"/>
      <c r="T69" s="819"/>
      <c r="U69" s="819"/>
      <c r="V69" s="819">
        <v>9</v>
      </c>
      <c r="W69" s="819"/>
      <c r="X69" s="819"/>
      <c r="Y69" s="819"/>
      <c r="Z69" s="819"/>
      <c r="AA69" s="819">
        <v>1</v>
      </c>
      <c r="AB69" s="819"/>
      <c r="AC69" s="819"/>
      <c r="AD69" s="819"/>
      <c r="AE69" s="819"/>
      <c r="AF69" s="819">
        <v>1</v>
      </c>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559</v>
      </c>
      <c r="C70" s="862"/>
      <c r="D70" s="862"/>
      <c r="E70" s="862"/>
      <c r="F70" s="862"/>
      <c r="G70" s="862"/>
      <c r="H70" s="862"/>
      <c r="I70" s="862"/>
      <c r="J70" s="862"/>
      <c r="K70" s="862"/>
      <c r="L70" s="862"/>
      <c r="M70" s="862"/>
      <c r="N70" s="862"/>
      <c r="O70" s="862"/>
      <c r="P70" s="863"/>
      <c r="Q70" s="864">
        <v>12</v>
      </c>
      <c r="R70" s="819"/>
      <c r="S70" s="819"/>
      <c r="T70" s="819"/>
      <c r="U70" s="819"/>
      <c r="V70" s="819">
        <v>10</v>
      </c>
      <c r="W70" s="819"/>
      <c r="X70" s="819"/>
      <c r="Y70" s="819"/>
      <c r="Z70" s="819"/>
      <c r="AA70" s="819">
        <v>2</v>
      </c>
      <c r="AB70" s="819"/>
      <c r="AC70" s="819"/>
      <c r="AD70" s="819"/>
      <c r="AE70" s="819"/>
      <c r="AF70" s="819">
        <v>2</v>
      </c>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560</v>
      </c>
      <c r="C71" s="862"/>
      <c r="D71" s="862"/>
      <c r="E71" s="862"/>
      <c r="F71" s="862"/>
      <c r="G71" s="862"/>
      <c r="H71" s="862"/>
      <c r="I71" s="862"/>
      <c r="J71" s="862"/>
      <c r="K71" s="862"/>
      <c r="L71" s="862"/>
      <c r="M71" s="862"/>
      <c r="N71" s="862"/>
      <c r="O71" s="862"/>
      <c r="P71" s="863"/>
      <c r="Q71" s="864">
        <v>325886</v>
      </c>
      <c r="R71" s="819"/>
      <c r="S71" s="819"/>
      <c r="T71" s="819"/>
      <c r="U71" s="819"/>
      <c r="V71" s="819">
        <v>309230</v>
      </c>
      <c r="W71" s="819"/>
      <c r="X71" s="819"/>
      <c r="Y71" s="819"/>
      <c r="Z71" s="819"/>
      <c r="AA71" s="819">
        <v>16656</v>
      </c>
      <c r="AB71" s="819"/>
      <c r="AC71" s="819"/>
      <c r="AD71" s="819"/>
      <c r="AE71" s="819"/>
      <c r="AF71" s="819">
        <v>16656</v>
      </c>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561</v>
      </c>
      <c r="C72" s="862"/>
      <c r="D72" s="862"/>
      <c r="E72" s="862"/>
      <c r="F72" s="862"/>
      <c r="G72" s="862"/>
      <c r="H72" s="862"/>
      <c r="I72" s="862"/>
      <c r="J72" s="862"/>
      <c r="K72" s="862"/>
      <c r="L72" s="862"/>
      <c r="M72" s="862"/>
      <c r="N72" s="862"/>
      <c r="O72" s="862"/>
      <c r="P72" s="863"/>
      <c r="Q72" s="864">
        <v>1511</v>
      </c>
      <c r="R72" s="819"/>
      <c r="S72" s="819"/>
      <c r="T72" s="819"/>
      <c r="U72" s="819"/>
      <c r="V72" s="819">
        <v>1465</v>
      </c>
      <c r="W72" s="819"/>
      <c r="X72" s="819"/>
      <c r="Y72" s="819"/>
      <c r="Z72" s="819"/>
      <c r="AA72" s="819">
        <v>46</v>
      </c>
      <c r="AB72" s="819"/>
      <c r="AC72" s="819"/>
      <c r="AD72" s="819"/>
      <c r="AE72" s="819"/>
      <c r="AF72" s="819">
        <v>46</v>
      </c>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372</v>
      </c>
      <c r="B88" s="778" t="s">
        <v>406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16707</v>
      </c>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778" t="s">
        <v>407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f>SUM(CR7:CR37)</f>
        <v>5309</v>
      </c>
      <c r="CS102" s="838"/>
      <c r="CT102" s="838"/>
      <c r="CU102" s="838"/>
      <c r="CV102" s="881"/>
      <c r="CW102" s="880">
        <f t="shared" ref="CW102" si="0">SUM(CW7:CW37)</f>
        <v>1799</v>
      </c>
      <c r="CX102" s="838"/>
      <c r="CY102" s="838"/>
      <c r="CZ102" s="838"/>
      <c r="DA102" s="881"/>
      <c r="DB102" s="880">
        <f t="shared" ref="DB102" si="1">SUM(DB7:DB37)</f>
        <v>11902</v>
      </c>
      <c r="DC102" s="838"/>
      <c r="DD102" s="838"/>
      <c r="DE102" s="838"/>
      <c r="DF102" s="881"/>
      <c r="DG102" s="880">
        <f t="shared" ref="DG102" si="2">SUM(DG7:DG37)</f>
        <v>15000</v>
      </c>
      <c r="DH102" s="838"/>
      <c r="DI102" s="838"/>
      <c r="DJ102" s="838"/>
      <c r="DK102" s="881"/>
      <c r="DL102" s="880">
        <f t="shared" ref="DL102" si="3">SUM(DL7:DL37)</f>
        <v>3943</v>
      </c>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412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414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415</v>
      </c>
      <c r="AB109" s="883"/>
      <c r="AC109" s="883"/>
      <c r="AD109" s="883"/>
      <c r="AE109" s="884"/>
      <c r="AF109" s="882" t="s">
        <v>286</v>
      </c>
      <c r="AG109" s="883"/>
      <c r="AH109" s="883"/>
      <c r="AI109" s="883"/>
      <c r="AJ109" s="884"/>
      <c r="AK109" s="882" t="s">
        <v>285</v>
      </c>
      <c r="AL109" s="883"/>
      <c r="AM109" s="883"/>
      <c r="AN109" s="883"/>
      <c r="AO109" s="884"/>
      <c r="AP109" s="882" t="s">
        <v>416</v>
      </c>
      <c r="AQ109" s="883"/>
      <c r="AR109" s="883"/>
      <c r="AS109" s="883"/>
      <c r="AT109" s="885"/>
      <c r="AU109" s="904" t="s">
        <v>414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415</v>
      </c>
      <c r="BR109" s="883"/>
      <c r="BS109" s="883"/>
      <c r="BT109" s="883"/>
      <c r="BU109" s="884"/>
      <c r="BV109" s="882" t="s">
        <v>286</v>
      </c>
      <c r="BW109" s="883"/>
      <c r="BX109" s="883"/>
      <c r="BY109" s="883"/>
      <c r="BZ109" s="884"/>
      <c r="CA109" s="882" t="s">
        <v>285</v>
      </c>
      <c r="CB109" s="883"/>
      <c r="CC109" s="883"/>
      <c r="CD109" s="883"/>
      <c r="CE109" s="884"/>
      <c r="CF109" s="905" t="s">
        <v>416</v>
      </c>
      <c r="CG109" s="905"/>
      <c r="CH109" s="905"/>
      <c r="CI109" s="905"/>
      <c r="CJ109" s="905"/>
      <c r="CK109" s="882" t="s">
        <v>417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415</v>
      </c>
      <c r="DH109" s="883"/>
      <c r="DI109" s="883"/>
      <c r="DJ109" s="883"/>
      <c r="DK109" s="884"/>
      <c r="DL109" s="882" t="s">
        <v>286</v>
      </c>
      <c r="DM109" s="883"/>
      <c r="DN109" s="883"/>
      <c r="DO109" s="883"/>
      <c r="DP109" s="884"/>
      <c r="DQ109" s="882" t="s">
        <v>285</v>
      </c>
      <c r="DR109" s="883"/>
      <c r="DS109" s="883"/>
      <c r="DT109" s="883"/>
      <c r="DU109" s="884"/>
      <c r="DV109" s="882" t="s">
        <v>416</v>
      </c>
      <c r="DW109" s="883"/>
      <c r="DX109" s="883"/>
      <c r="DY109" s="883"/>
      <c r="DZ109" s="885"/>
    </row>
    <row r="110" spans="1:131" s="197" customFormat="1" ht="26.25" customHeight="1">
      <c r="A110" s="886" t="s">
        <v>418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48048809</v>
      </c>
      <c r="AB110" s="890"/>
      <c r="AC110" s="890"/>
      <c r="AD110" s="890"/>
      <c r="AE110" s="891"/>
      <c r="AF110" s="892">
        <v>47013907</v>
      </c>
      <c r="AG110" s="890"/>
      <c r="AH110" s="890"/>
      <c r="AI110" s="890"/>
      <c r="AJ110" s="891"/>
      <c r="AK110" s="892">
        <v>47552622</v>
      </c>
      <c r="AL110" s="890"/>
      <c r="AM110" s="890"/>
      <c r="AN110" s="890"/>
      <c r="AO110" s="891"/>
      <c r="AP110" s="893">
        <v>16.2</v>
      </c>
      <c r="AQ110" s="894"/>
      <c r="AR110" s="894"/>
      <c r="AS110" s="894"/>
      <c r="AT110" s="895"/>
      <c r="AU110" s="896" t="s">
        <v>59</v>
      </c>
      <c r="AV110" s="897"/>
      <c r="AW110" s="897"/>
      <c r="AX110" s="897"/>
      <c r="AY110" s="898"/>
      <c r="AZ110" s="940" t="s">
        <v>419</v>
      </c>
      <c r="BA110" s="887"/>
      <c r="BB110" s="887"/>
      <c r="BC110" s="887"/>
      <c r="BD110" s="887"/>
      <c r="BE110" s="887"/>
      <c r="BF110" s="887"/>
      <c r="BG110" s="887"/>
      <c r="BH110" s="887"/>
      <c r="BI110" s="887"/>
      <c r="BJ110" s="887"/>
      <c r="BK110" s="887"/>
      <c r="BL110" s="887"/>
      <c r="BM110" s="887"/>
      <c r="BN110" s="887"/>
      <c r="BO110" s="887"/>
      <c r="BP110" s="888"/>
      <c r="BQ110" s="926">
        <v>1391215952</v>
      </c>
      <c r="BR110" s="927"/>
      <c r="BS110" s="927"/>
      <c r="BT110" s="927"/>
      <c r="BU110" s="927"/>
      <c r="BV110" s="927">
        <v>1414606047</v>
      </c>
      <c r="BW110" s="927"/>
      <c r="BX110" s="927"/>
      <c r="BY110" s="927"/>
      <c r="BZ110" s="927"/>
      <c r="CA110" s="927">
        <v>1427474050</v>
      </c>
      <c r="CB110" s="927"/>
      <c r="CC110" s="927"/>
      <c r="CD110" s="927"/>
      <c r="CE110" s="927"/>
      <c r="CF110" s="941">
        <v>485.7</v>
      </c>
      <c r="CG110" s="942"/>
      <c r="CH110" s="942"/>
      <c r="CI110" s="942"/>
      <c r="CJ110" s="942"/>
      <c r="CK110" s="943" t="s">
        <v>420</v>
      </c>
      <c r="CL110" s="944"/>
      <c r="CM110" s="923" t="s">
        <v>421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8062129</v>
      </c>
      <c r="DH110" s="927"/>
      <c r="DI110" s="927"/>
      <c r="DJ110" s="927"/>
      <c r="DK110" s="927"/>
      <c r="DL110" s="927">
        <v>7130676</v>
      </c>
      <c r="DM110" s="927"/>
      <c r="DN110" s="927"/>
      <c r="DO110" s="927"/>
      <c r="DP110" s="927"/>
      <c r="DQ110" s="927">
        <v>6198157</v>
      </c>
      <c r="DR110" s="927"/>
      <c r="DS110" s="927"/>
      <c r="DT110" s="927"/>
      <c r="DU110" s="927"/>
      <c r="DV110" s="928">
        <v>2.1</v>
      </c>
      <c r="DW110" s="928"/>
      <c r="DX110" s="928"/>
      <c r="DY110" s="928"/>
      <c r="DZ110" s="929"/>
    </row>
    <row r="111" spans="1:131" s="197" customFormat="1" ht="26.25" customHeight="1">
      <c r="A111" s="930" t="s">
        <v>422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v>11554764</v>
      </c>
      <c r="AB111" s="934"/>
      <c r="AC111" s="934"/>
      <c r="AD111" s="934"/>
      <c r="AE111" s="935"/>
      <c r="AF111" s="936">
        <v>12953495</v>
      </c>
      <c r="AG111" s="934"/>
      <c r="AH111" s="934"/>
      <c r="AI111" s="934"/>
      <c r="AJ111" s="935"/>
      <c r="AK111" s="936">
        <v>18162019</v>
      </c>
      <c r="AL111" s="934"/>
      <c r="AM111" s="934"/>
      <c r="AN111" s="934"/>
      <c r="AO111" s="935"/>
      <c r="AP111" s="937">
        <v>6.2</v>
      </c>
      <c r="AQ111" s="938"/>
      <c r="AR111" s="938"/>
      <c r="AS111" s="938"/>
      <c r="AT111" s="939"/>
      <c r="AU111" s="899"/>
      <c r="AV111" s="900"/>
      <c r="AW111" s="900"/>
      <c r="AX111" s="900"/>
      <c r="AY111" s="901"/>
      <c r="AZ111" s="949" t="s">
        <v>423</v>
      </c>
      <c r="BA111" s="950"/>
      <c r="BB111" s="950"/>
      <c r="BC111" s="950"/>
      <c r="BD111" s="950"/>
      <c r="BE111" s="950"/>
      <c r="BF111" s="950"/>
      <c r="BG111" s="950"/>
      <c r="BH111" s="950"/>
      <c r="BI111" s="950"/>
      <c r="BJ111" s="950"/>
      <c r="BK111" s="950"/>
      <c r="BL111" s="950"/>
      <c r="BM111" s="950"/>
      <c r="BN111" s="950"/>
      <c r="BO111" s="950"/>
      <c r="BP111" s="951"/>
      <c r="BQ111" s="919">
        <v>21806542</v>
      </c>
      <c r="BR111" s="920"/>
      <c r="BS111" s="920"/>
      <c r="BT111" s="920"/>
      <c r="BU111" s="920"/>
      <c r="BV111" s="920">
        <v>18381107</v>
      </c>
      <c r="BW111" s="920"/>
      <c r="BX111" s="920"/>
      <c r="BY111" s="920"/>
      <c r="BZ111" s="920"/>
      <c r="CA111" s="920">
        <v>14792019</v>
      </c>
      <c r="CB111" s="920"/>
      <c r="CC111" s="920"/>
      <c r="CD111" s="920"/>
      <c r="CE111" s="920"/>
      <c r="CF111" s="914">
        <v>5</v>
      </c>
      <c r="CG111" s="915"/>
      <c r="CH111" s="915"/>
      <c r="CI111" s="915"/>
      <c r="CJ111" s="915"/>
      <c r="CK111" s="945"/>
      <c r="CL111" s="946"/>
      <c r="CM111" s="916" t="s">
        <v>424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425</v>
      </c>
      <c r="B112" s="953"/>
      <c r="C112" s="950" t="s">
        <v>426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40653383</v>
      </c>
      <c r="AB112" s="959"/>
      <c r="AC112" s="959"/>
      <c r="AD112" s="959"/>
      <c r="AE112" s="960"/>
      <c r="AF112" s="961">
        <v>41579367</v>
      </c>
      <c r="AG112" s="959"/>
      <c r="AH112" s="959"/>
      <c r="AI112" s="959"/>
      <c r="AJ112" s="960"/>
      <c r="AK112" s="961">
        <v>42672647</v>
      </c>
      <c r="AL112" s="959"/>
      <c r="AM112" s="959"/>
      <c r="AN112" s="959"/>
      <c r="AO112" s="960"/>
      <c r="AP112" s="962">
        <v>14.5</v>
      </c>
      <c r="AQ112" s="963"/>
      <c r="AR112" s="963"/>
      <c r="AS112" s="963"/>
      <c r="AT112" s="964"/>
      <c r="AU112" s="899"/>
      <c r="AV112" s="900"/>
      <c r="AW112" s="900"/>
      <c r="AX112" s="900"/>
      <c r="AY112" s="901"/>
      <c r="AZ112" s="949" t="s">
        <v>427</v>
      </c>
      <c r="BA112" s="950"/>
      <c r="BB112" s="950"/>
      <c r="BC112" s="950"/>
      <c r="BD112" s="950"/>
      <c r="BE112" s="950"/>
      <c r="BF112" s="950"/>
      <c r="BG112" s="950"/>
      <c r="BH112" s="950"/>
      <c r="BI112" s="950"/>
      <c r="BJ112" s="950"/>
      <c r="BK112" s="950"/>
      <c r="BL112" s="950"/>
      <c r="BM112" s="950"/>
      <c r="BN112" s="950"/>
      <c r="BO112" s="950"/>
      <c r="BP112" s="951"/>
      <c r="BQ112" s="919">
        <v>296910898</v>
      </c>
      <c r="BR112" s="920"/>
      <c r="BS112" s="920"/>
      <c r="BT112" s="920"/>
      <c r="BU112" s="920"/>
      <c r="BV112" s="920">
        <v>299275792</v>
      </c>
      <c r="BW112" s="920"/>
      <c r="BX112" s="920"/>
      <c r="BY112" s="920"/>
      <c r="BZ112" s="920"/>
      <c r="CA112" s="920">
        <v>297998231</v>
      </c>
      <c r="CB112" s="920"/>
      <c r="CC112" s="920"/>
      <c r="CD112" s="920"/>
      <c r="CE112" s="920"/>
      <c r="CF112" s="914">
        <v>101.4</v>
      </c>
      <c r="CG112" s="915"/>
      <c r="CH112" s="915"/>
      <c r="CI112" s="915"/>
      <c r="CJ112" s="915"/>
      <c r="CK112" s="945"/>
      <c r="CL112" s="946"/>
      <c r="CM112" s="916" t="s">
        <v>428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429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23678927</v>
      </c>
      <c r="AB113" s="934"/>
      <c r="AC113" s="934"/>
      <c r="AD113" s="934"/>
      <c r="AE113" s="935"/>
      <c r="AF113" s="936">
        <v>23437230</v>
      </c>
      <c r="AG113" s="934"/>
      <c r="AH113" s="934"/>
      <c r="AI113" s="934"/>
      <c r="AJ113" s="935"/>
      <c r="AK113" s="936">
        <v>22765433</v>
      </c>
      <c r="AL113" s="934"/>
      <c r="AM113" s="934"/>
      <c r="AN113" s="934"/>
      <c r="AO113" s="935"/>
      <c r="AP113" s="937">
        <v>7.7</v>
      </c>
      <c r="AQ113" s="938"/>
      <c r="AR113" s="938"/>
      <c r="AS113" s="938"/>
      <c r="AT113" s="939"/>
      <c r="AU113" s="899"/>
      <c r="AV113" s="900"/>
      <c r="AW113" s="900"/>
      <c r="AX113" s="900"/>
      <c r="AY113" s="901"/>
      <c r="AZ113" s="949" t="s">
        <v>430</v>
      </c>
      <c r="BA113" s="950"/>
      <c r="BB113" s="950"/>
      <c r="BC113" s="950"/>
      <c r="BD113" s="950"/>
      <c r="BE113" s="950"/>
      <c r="BF113" s="950"/>
      <c r="BG113" s="950"/>
      <c r="BH113" s="950"/>
      <c r="BI113" s="950"/>
      <c r="BJ113" s="950"/>
      <c r="BK113" s="950"/>
      <c r="BL113" s="950"/>
      <c r="BM113" s="950"/>
      <c r="BN113" s="950"/>
      <c r="BO113" s="950"/>
      <c r="BP113" s="951"/>
      <c r="BQ113" s="919" t="s">
        <v>110</v>
      </c>
      <c r="BR113" s="920"/>
      <c r="BS113" s="920"/>
      <c r="BT113" s="920"/>
      <c r="BU113" s="920"/>
      <c r="BV113" s="920" t="s">
        <v>110</v>
      </c>
      <c r="BW113" s="920"/>
      <c r="BX113" s="920"/>
      <c r="BY113" s="920"/>
      <c r="BZ113" s="920"/>
      <c r="CA113" s="920" t="s">
        <v>110</v>
      </c>
      <c r="CB113" s="920"/>
      <c r="CC113" s="920"/>
      <c r="CD113" s="920"/>
      <c r="CE113" s="920"/>
      <c r="CF113" s="914" t="s">
        <v>110</v>
      </c>
      <c r="CG113" s="915"/>
      <c r="CH113" s="915"/>
      <c r="CI113" s="915"/>
      <c r="CJ113" s="915"/>
      <c r="CK113" s="945"/>
      <c r="CL113" s="946"/>
      <c r="CM113" s="916" t="s">
        <v>431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432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110</v>
      </c>
      <c r="AB114" s="959"/>
      <c r="AC114" s="959"/>
      <c r="AD114" s="959"/>
      <c r="AE114" s="960"/>
      <c r="AF114" s="961" t="s">
        <v>110</v>
      </c>
      <c r="AG114" s="959"/>
      <c r="AH114" s="959"/>
      <c r="AI114" s="959"/>
      <c r="AJ114" s="960"/>
      <c r="AK114" s="961" t="s">
        <v>110</v>
      </c>
      <c r="AL114" s="959"/>
      <c r="AM114" s="959"/>
      <c r="AN114" s="959"/>
      <c r="AO114" s="960"/>
      <c r="AP114" s="962" t="s">
        <v>110</v>
      </c>
      <c r="AQ114" s="963"/>
      <c r="AR114" s="963"/>
      <c r="AS114" s="963"/>
      <c r="AT114" s="964"/>
      <c r="AU114" s="899"/>
      <c r="AV114" s="900"/>
      <c r="AW114" s="900"/>
      <c r="AX114" s="900"/>
      <c r="AY114" s="901"/>
      <c r="AZ114" s="949" t="s">
        <v>433</v>
      </c>
      <c r="BA114" s="950"/>
      <c r="BB114" s="950"/>
      <c r="BC114" s="950"/>
      <c r="BD114" s="950"/>
      <c r="BE114" s="950"/>
      <c r="BF114" s="950"/>
      <c r="BG114" s="950"/>
      <c r="BH114" s="950"/>
      <c r="BI114" s="950"/>
      <c r="BJ114" s="950"/>
      <c r="BK114" s="950"/>
      <c r="BL114" s="950"/>
      <c r="BM114" s="950"/>
      <c r="BN114" s="950"/>
      <c r="BO114" s="950"/>
      <c r="BP114" s="951"/>
      <c r="BQ114" s="919">
        <v>97376307</v>
      </c>
      <c r="BR114" s="920"/>
      <c r="BS114" s="920"/>
      <c r="BT114" s="920"/>
      <c r="BU114" s="920"/>
      <c r="BV114" s="920">
        <v>90715142</v>
      </c>
      <c r="BW114" s="920"/>
      <c r="BX114" s="920"/>
      <c r="BY114" s="920"/>
      <c r="BZ114" s="920"/>
      <c r="CA114" s="920">
        <v>84144119</v>
      </c>
      <c r="CB114" s="920"/>
      <c r="CC114" s="920"/>
      <c r="CD114" s="920"/>
      <c r="CE114" s="920"/>
      <c r="CF114" s="914">
        <v>28.6</v>
      </c>
      <c r="CG114" s="915"/>
      <c r="CH114" s="915"/>
      <c r="CI114" s="915"/>
      <c r="CJ114" s="915"/>
      <c r="CK114" s="945"/>
      <c r="CL114" s="946"/>
      <c r="CM114" s="916" t="s">
        <v>434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435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1070799</v>
      </c>
      <c r="AB115" s="934"/>
      <c r="AC115" s="934"/>
      <c r="AD115" s="934"/>
      <c r="AE115" s="935"/>
      <c r="AF115" s="936">
        <v>921024</v>
      </c>
      <c r="AG115" s="934"/>
      <c r="AH115" s="934"/>
      <c r="AI115" s="934"/>
      <c r="AJ115" s="935"/>
      <c r="AK115" s="936">
        <v>921669</v>
      </c>
      <c r="AL115" s="934"/>
      <c r="AM115" s="934"/>
      <c r="AN115" s="934"/>
      <c r="AO115" s="935"/>
      <c r="AP115" s="937">
        <v>0.3</v>
      </c>
      <c r="AQ115" s="938"/>
      <c r="AR115" s="938"/>
      <c r="AS115" s="938"/>
      <c r="AT115" s="939"/>
      <c r="AU115" s="899"/>
      <c r="AV115" s="900"/>
      <c r="AW115" s="900"/>
      <c r="AX115" s="900"/>
      <c r="AY115" s="901"/>
      <c r="AZ115" s="949" t="s">
        <v>436</v>
      </c>
      <c r="BA115" s="950"/>
      <c r="BB115" s="950"/>
      <c r="BC115" s="950"/>
      <c r="BD115" s="950"/>
      <c r="BE115" s="950"/>
      <c r="BF115" s="950"/>
      <c r="BG115" s="950"/>
      <c r="BH115" s="950"/>
      <c r="BI115" s="950"/>
      <c r="BJ115" s="950"/>
      <c r="BK115" s="950"/>
      <c r="BL115" s="950"/>
      <c r="BM115" s="950"/>
      <c r="BN115" s="950"/>
      <c r="BO115" s="950"/>
      <c r="BP115" s="951"/>
      <c r="BQ115" s="919">
        <v>6045288</v>
      </c>
      <c r="BR115" s="920"/>
      <c r="BS115" s="920"/>
      <c r="BT115" s="920"/>
      <c r="BU115" s="920"/>
      <c r="BV115" s="920">
        <v>5951100</v>
      </c>
      <c r="BW115" s="920"/>
      <c r="BX115" s="920"/>
      <c r="BY115" s="920"/>
      <c r="BZ115" s="920"/>
      <c r="CA115" s="920">
        <v>4130278</v>
      </c>
      <c r="CB115" s="920"/>
      <c r="CC115" s="920"/>
      <c r="CD115" s="920"/>
      <c r="CE115" s="920"/>
      <c r="CF115" s="914">
        <v>1.4</v>
      </c>
      <c r="CG115" s="915"/>
      <c r="CH115" s="915"/>
      <c r="CI115" s="915"/>
      <c r="CJ115" s="915"/>
      <c r="CK115" s="945"/>
      <c r="CL115" s="946"/>
      <c r="CM115" s="949" t="s">
        <v>437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13744413</v>
      </c>
      <c r="DH115" s="959"/>
      <c r="DI115" s="959"/>
      <c r="DJ115" s="959"/>
      <c r="DK115" s="960"/>
      <c r="DL115" s="961">
        <v>11250431</v>
      </c>
      <c r="DM115" s="959"/>
      <c r="DN115" s="959"/>
      <c r="DO115" s="959"/>
      <c r="DP115" s="960"/>
      <c r="DQ115" s="961">
        <v>8593862</v>
      </c>
      <c r="DR115" s="959"/>
      <c r="DS115" s="959"/>
      <c r="DT115" s="959"/>
      <c r="DU115" s="960"/>
      <c r="DV115" s="962">
        <v>2.9</v>
      </c>
      <c r="DW115" s="963"/>
      <c r="DX115" s="963"/>
      <c r="DY115" s="963"/>
      <c r="DZ115" s="964"/>
    </row>
    <row r="116" spans="1:130" s="197" customFormat="1" ht="26.25" customHeight="1">
      <c r="A116" s="956"/>
      <c r="B116" s="957"/>
      <c r="C116" s="971" t="s">
        <v>438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9297</v>
      </c>
      <c r="AB116" s="959"/>
      <c r="AC116" s="959"/>
      <c r="AD116" s="959"/>
      <c r="AE116" s="960"/>
      <c r="AF116" s="961">
        <v>592</v>
      </c>
      <c r="AG116" s="959"/>
      <c r="AH116" s="959"/>
      <c r="AI116" s="959"/>
      <c r="AJ116" s="960"/>
      <c r="AK116" s="961">
        <v>2506</v>
      </c>
      <c r="AL116" s="959"/>
      <c r="AM116" s="959"/>
      <c r="AN116" s="959"/>
      <c r="AO116" s="960"/>
      <c r="AP116" s="962">
        <v>0</v>
      </c>
      <c r="AQ116" s="963"/>
      <c r="AR116" s="963"/>
      <c r="AS116" s="963"/>
      <c r="AT116" s="964"/>
      <c r="AU116" s="899"/>
      <c r="AV116" s="900"/>
      <c r="AW116" s="900"/>
      <c r="AX116" s="900"/>
      <c r="AY116" s="901"/>
      <c r="AZ116" s="949" t="s">
        <v>439</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440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441</v>
      </c>
      <c r="Z117" s="884"/>
      <c r="AA117" s="996">
        <v>125015979</v>
      </c>
      <c r="AB117" s="966"/>
      <c r="AC117" s="966"/>
      <c r="AD117" s="966"/>
      <c r="AE117" s="967"/>
      <c r="AF117" s="965">
        <v>125905615</v>
      </c>
      <c r="AG117" s="966"/>
      <c r="AH117" s="966"/>
      <c r="AI117" s="966"/>
      <c r="AJ117" s="967"/>
      <c r="AK117" s="965">
        <v>132076896</v>
      </c>
      <c r="AL117" s="966"/>
      <c r="AM117" s="966"/>
      <c r="AN117" s="966"/>
      <c r="AO117" s="967"/>
      <c r="AP117" s="968"/>
      <c r="AQ117" s="969"/>
      <c r="AR117" s="969"/>
      <c r="AS117" s="969"/>
      <c r="AT117" s="970"/>
      <c r="AU117" s="899"/>
      <c r="AV117" s="900"/>
      <c r="AW117" s="900"/>
      <c r="AX117" s="900"/>
      <c r="AY117" s="901"/>
      <c r="AZ117" s="995" t="s">
        <v>442</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443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417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415</v>
      </c>
      <c r="AB118" s="883"/>
      <c r="AC118" s="883"/>
      <c r="AD118" s="883"/>
      <c r="AE118" s="884"/>
      <c r="AF118" s="882" t="s">
        <v>286</v>
      </c>
      <c r="AG118" s="883"/>
      <c r="AH118" s="883"/>
      <c r="AI118" s="883"/>
      <c r="AJ118" s="884"/>
      <c r="AK118" s="882" t="s">
        <v>285</v>
      </c>
      <c r="AL118" s="883"/>
      <c r="AM118" s="883"/>
      <c r="AN118" s="883"/>
      <c r="AO118" s="884"/>
      <c r="AP118" s="990" t="s">
        <v>416</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444</v>
      </c>
      <c r="BP118" s="994"/>
      <c r="BQ118" s="985">
        <v>1813354987</v>
      </c>
      <c r="BR118" s="986"/>
      <c r="BS118" s="986"/>
      <c r="BT118" s="986"/>
      <c r="BU118" s="986"/>
      <c r="BV118" s="986">
        <v>1828929188</v>
      </c>
      <c r="BW118" s="986"/>
      <c r="BX118" s="986"/>
      <c r="BY118" s="986"/>
      <c r="BZ118" s="986"/>
      <c r="CA118" s="986">
        <v>1828538697</v>
      </c>
      <c r="CB118" s="986"/>
      <c r="CC118" s="986"/>
      <c r="CD118" s="986"/>
      <c r="CE118" s="986"/>
      <c r="CF118" s="987"/>
      <c r="CG118" s="988"/>
      <c r="CH118" s="988"/>
      <c r="CI118" s="988"/>
      <c r="CJ118" s="989"/>
      <c r="CK118" s="945"/>
      <c r="CL118" s="946"/>
      <c r="CM118" s="916" t="s">
        <v>445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420</v>
      </c>
      <c r="B119" s="944"/>
      <c r="C119" s="923" t="s">
        <v>421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1070799</v>
      </c>
      <c r="AB119" s="890"/>
      <c r="AC119" s="890"/>
      <c r="AD119" s="890"/>
      <c r="AE119" s="891"/>
      <c r="AF119" s="892">
        <v>921024</v>
      </c>
      <c r="AG119" s="890"/>
      <c r="AH119" s="890"/>
      <c r="AI119" s="890"/>
      <c r="AJ119" s="891"/>
      <c r="AK119" s="892">
        <v>921669</v>
      </c>
      <c r="AL119" s="890"/>
      <c r="AM119" s="890"/>
      <c r="AN119" s="890"/>
      <c r="AO119" s="891"/>
      <c r="AP119" s="893">
        <v>0.3</v>
      </c>
      <c r="AQ119" s="894"/>
      <c r="AR119" s="894"/>
      <c r="AS119" s="894"/>
      <c r="AT119" s="895"/>
      <c r="AU119" s="977" t="s">
        <v>446</v>
      </c>
      <c r="AV119" s="978"/>
      <c r="AW119" s="978"/>
      <c r="AX119" s="978"/>
      <c r="AY119" s="979"/>
      <c r="AZ119" s="940" t="s">
        <v>447</v>
      </c>
      <c r="BA119" s="887"/>
      <c r="BB119" s="887"/>
      <c r="BC119" s="887"/>
      <c r="BD119" s="887"/>
      <c r="BE119" s="887"/>
      <c r="BF119" s="887"/>
      <c r="BG119" s="887"/>
      <c r="BH119" s="887"/>
      <c r="BI119" s="887"/>
      <c r="BJ119" s="887"/>
      <c r="BK119" s="887"/>
      <c r="BL119" s="887"/>
      <c r="BM119" s="887"/>
      <c r="BN119" s="887"/>
      <c r="BO119" s="887"/>
      <c r="BP119" s="888"/>
      <c r="BQ119" s="926">
        <v>124983974</v>
      </c>
      <c r="BR119" s="927"/>
      <c r="BS119" s="927"/>
      <c r="BT119" s="927"/>
      <c r="BU119" s="927"/>
      <c r="BV119" s="927">
        <v>132523087</v>
      </c>
      <c r="BW119" s="927"/>
      <c r="BX119" s="927"/>
      <c r="BY119" s="927"/>
      <c r="BZ119" s="927"/>
      <c r="CA119" s="927">
        <v>119888178</v>
      </c>
      <c r="CB119" s="927"/>
      <c r="CC119" s="927"/>
      <c r="CD119" s="927"/>
      <c r="CE119" s="927"/>
      <c r="CF119" s="941">
        <v>40.799999999999997</v>
      </c>
      <c r="CG119" s="942"/>
      <c r="CH119" s="942"/>
      <c r="CI119" s="942"/>
      <c r="CJ119" s="942"/>
      <c r="CK119" s="947"/>
      <c r="CL119" s="948"/>
      <c r="CM119" s="1004" t="s">
        <v>448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c r="A120" s="975"/>
      <c r="B120" s="946"/>
      <c r="C120" s="916" t="s">
        <v>424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449</v>
      </c>
      <c r="BA120" s="950"/>
      <c r="BB120" s="950"/>
      <c r="BC120" s="950"/>
      <c r="BD120" s="950"/>
      <c r="BE120" s="950"/>
      <c r="BF120" s="950"/>
      <c r="BG120" s="950"/>
      <c r="BH120" s="950"/>
      <c r="BI120" s="950"/>
      <c r="BJ120" s="950"/>
      <c r="BK120" s="950"/>
      <c r="BL120" s="950"/>
      <c r="BM120" s="950"/>
      <c r="BN120" s="950"/>
      <c r="BO120" s="950"/>
      <c r="BP120" s="951"/>
      <c r="BQ120" s="919">
        <v>323608753</v>
      </c>
      <c r="BR120" s="920"/>
      <c r="BS120" s="920"/>
      <c r="BT120" s="920"/>
      <c r="BU120" s="920"/>
      <c r="BV120" s="920">
        <v>328514572</v>
      </c>
      <c r="BW120" s="920"/>
      <c r="BX120" s="920"/>
      <c r="BY120" s="920"/>
      <c r="BZ120" s="920"/>
      <c r="CA120" s="920">
        <v>330251359</v>
      </c>
      <c r="CB120" s="920"/>
      <c r="CC120" s="920"/>
      <c r="CD120" s="920"/>
      <c r="CE120" s="920"/>
      <c r="CF120" s="914">
        <v>112.4</v>
      </c>
      <c r="CG120" s="915"/>
      <c r="CH120" s="915"/>
      <c r="CI120" s="915"/>
      <c r="CJ120" s="915"/>
      <c r="CK120" s="1013" t="s">
        <v>450</v>
      </c>
      <c r="CL120" s="1014"/>
      <c r="CM120" s="1014"/>
      <c r="CN120" s="1014"/>
      <c r="CO120" s="1015"/>
      <c r="CP120" s="1021" t="s">
        <v>392</v>
      </c>
      <c r="CQ120" s="1022"/>
      <c r="CR120" s="1022"/>
      <c r="CS120" s="1022"/>
      <c r="CT120" s="1022"/>
      <c r="CU120" s="1022"/>
      <c r="CV120" s="1022"/>
      <c r="CW120" s="1022"/>
      <c r="CX120" s="1022"/>
      <c r="CY120" s="1022"/>
      <c r="CZ120" s="1022"/>
      <c r="DA120" s="1022"/>
      <c r="DB120" s="1022"/>
      <c r="DC120" s="1022"/>
      <c r="DD120" s="1022"/>
      <c r="DE120" s="1022"/>
      <c r="DF120" s="1023"/>
      <c r="DG120" s="926">
        <v>209536863</v>
      </c>
      <c r="DH120" s="927"/>
      <c r="DI120" s="927"/>
      <c r="DJ120" s="927"/>
      <c r="DK120" s="927"/>
      <c r="DL120" s="927">
        <v>213865869</v>
      </c>
      <c r="DM120" s="927"/>
      <c r="DN120" s="927"/>
      <c r="DO120" s="927"/>
      <c r="DP120" s="927"/>
      <c r="DQ120" s="927">
        <v>217984040</v>
      </c>
      <c r="DR120" s="927"/>
      <c r="DS120" s="927"/>
      <c r="DT120" s="927"/>
      <c r="DU120" s="927"/>
      <c r="DV120" s="928">
        <v>74.2</v>
      </c>
      <c r="DW120" s="928"/>
      <c r="DX120" s="928"/>
      <c r="DY120" s="928"/>
      <c r="DZ120" s="929"/>
    </row>
    <row r="121" spans="1:130" s="197" customFormat="1" ht="26.25" customHeight="1">
      <c r="A121" s="975"/>
      <c r="B121" s="946"/>
      <c r="C121" s="1010" t="s">
        <v>451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452</v>
      </c>
      <c r="BA121" s="971"/>
      <c r="BB121" s="971"/>
      <c r="BC121" s="971"/>
      <c r="BD121" s="971"/>
      <c r="BE121" s="971"/>
      <c r="BF121" s="971"/>
      <c r="BG121" s="971"/>
      <c r="BH121" s="971"/>
      <c r="BI121" s="971"/>
      <c r="BJ121" s="971"/>
      <c r="BK121" s="971"/>
      <c r="BL121" s="971"/>
      <c r="BM121" s="971"/>
      <c r="BN121" s="971"/>
      <c r="BO121" s="971"/>
      <c r="BP121" s="972"/>
      <c r="BQ121" s="985">
        <v>676736002</v>
      </c>
      <c r="BR121" s="986"/>
      <c r="BS121" s="986"/>
      <c r="BT121" s="986"/>
      <c r="BU121" s="986"/>
      <c r="BV121" s="986">
        <v>692535717</v>
      </c>
      <c r="BW121" s="986"/>
      <c r="BX121" s="986"/>
      <c r="BY121" s="986"/>
      <c r="BZ121" s="986"/>
      <c r="CA121" s="986">
        <v>705706024</v>
      </c>
      <c r="CB121" s="986"/>
      <c r="CC121" s="986"/>
      <c r="CD121" s="986"/>
      <c r="CE121" s="986"/>
      <c r="CF121" s="1024">
        <v>240.1</v>
      </c>
      <c r="CG121" s="1025"/>
      <c r="CH121" s="1025"/>
      <c r="CI121" s="1025"/>
      <c r="CJ121" s="1025"/>
      <c r="CK121" s="1016"/>
      <c r="CL121" s="1017"/>
      <c r="CM121" s="1017"/>
      <c r="CN121" s="1017"/>
      <c r="CO121" s="1018"/>
      <c r="CP121" s="1007" t="s">
        <v>391</v>
      </c>
      <c r="CQ121" s="1008"/>
      <c r="CR121" s="1008"/>
      <c r="CS121" s="1008"/>
      <c r="CT121" s="1008"/>
      <c r="CU121" s="1008"/>
      <c r="CV121" s="1008"/>
      <c r="CW121" s="1008"/>
      <c r="CX121" s="1008"/>
      <c r="CY121" s="1008"/>
      <c r="CZ121" s="1008"/>
      <c r="DA121" s="1008"/>
      <c r="DB121" s="1008"/>
      <c r="DC121" s="1008"/>
      <c r="DD121" s="1008"/>
      <c r="DE121" s="1008"/>
      <c r="DF121" s="1009"/>
      <c r="DG121" s="919">
        <v>67816393</v>
      </c>
      <c r="DH121" s="920"/>
      <c r="DI121" s="920"/>
      <c r="DJ121" s="920"/>
      <c r="DK121" s="920"/>
      <c r="DL121" s="920">
        <v>66830523</v>
      </c>
      <c r="DM121" s="920"/>
      <c r="DN121" s="920"/>
      <c r="DO121" s="920"/>
      <c r="DP121" s="920"/>
      <c r="DQ121" s="920">
        <v>61902640</v>
      </c>
      <c r="DR121" s="920"/>
      <c r="DS121" s="920"/>
      <c r="DT121" s="920"/>
      <c r="DU121" s="920"/>
      <c r="DV121" s="921">
        <v>21.1</v>
      </c>
      <c r="DW121" s="921"/>
      <c r="DX121" s="921"/>
      <c r="DY121" s="921"/>
      <c r="DZ121" s="922"/>
    </row>
    <row r="122" spans="1:130" s="197" customFormat="1" ht="26.25" customHeight="1">
      <c r="A122" s="975"/>
      <c r="B122" s="946"/>
      <c r="C122" s="916" t="s">
        <v>434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453</v>
      </c>
      <c r="BP122" s="994"/>
      <c r="BQ122" s="1034">
        <v>1125328729</v>
      </c>
      <c r="BR122" s="1035"/>
      <c r="BS122" s="1035"/>
      <c r="BT122" s="1035"/>
      <c r="BU122" s="1035"/>
      <c r="BV122" s="1035">
        <v>1153573376</v>
      </c>
      <c r="BW122" s="1035"/>
      <c r="BX122" s="1035"/>
      <c r="BY122" s="1035"/>
      <c r="BZ122" s="1035"/>
      <c r="CA122" s="1035">
        <v>1155845561</v>
      </c>
      <c r="CB122" s="1035"/>
      <c r="CC122" s="1035"/>
      <c r="CD122" s="1035"/>
      <c r="CE122" s="1035"/>
      <c r="CF122" s="987"/>
      <c r="CG122" s="988"/>
      <c r="CH122" s="988"/>
      <c r="CI122" s="988"/>
      <c r="CJ122" s="989"/>
      <c r="CK122" s="1016"/>
      <c r="CL122" s="1017"/>
      <c r="CM122" s="1017"/>
      <c r="CN122" s="1017"/>
      <c r="CO122" s="1018"/>
      <c r="CP122" s="1007" t="s">
        <v>393</v>
      </c>
      <c r="CQ122" s="1008"/>
      <c r="CR122" s="1008"/>
      <c r="CS122" s="1008"/>
      <c r="CT122" s="1008"/>
      <c r="CU122" s="1008"/>
      <c r="CV122" s="1008"/>
      <c r="CW122" s="1008"/>
      <c r="CX122" s="1008"/>
      <c r="CY122" s="1008"/>
      <c r="CZ122" s="1008"/>
      <c r="DA122" s="1008"/>
      <c r="DB122" s="1008"/>
      <c r="DC122" s="1008"/>
      <c r="DD122" s="1008"/>
      <c r="DE122" s="1008"/>
      <c r="DF122" s="1009"/>
      <c r="DG122" s="919">
        <v>6193401</v>
      </c>
      <c r="DH122" s="920"/>
      <c r="DI122" s="920"/>
      <c r="DJ122" s="920"/>
      <c r="DK122" s="920"/>
      <c r="DL122" s="920">
        <v>6089368</v>
      </c>
      <c r="DM122" s="920"/>
      <c r="DN122" s="920"/>
      <c r="DO122" s="920"/>
      <c r="DP122" s="920"/>
      <c r="DQ122" s="920">
        <v>6222502</v>
      </c>
      <c r="DR122" s="920"/>
      <c r="DS122" s="920"/>
      <c r="DT122" s="920"/>
      <c r="DU122" s="920"/>
      <c r="DV122" s="921">
        <v>2.1</v>
      </c>
      <c r="DW122" s="921"/>
      <c r="DX122" s="921"/>
      <c r="DY122" s="921"/>
      <c r="DZ122" s="922"/>
    </row>
    <row r="123" spans="1:130" s="197" customFormat="1" ht="26.25" customHeight="1" thickBot="1">
      <c r="A123" s="975"/>
      <c r="B123" s="946"/>
      <c r="C123" s="916" t="s">
        <v>440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454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235.4</v>
      </c>
      <c r="BR123" s="1027"/>
      <c r="BS123" s="1027"/>
      <c r="BT123" s="1027"/>
      <c r="BU123" s="1027"/>
      <c r="BV123" s="1027">
        <v>230.2</v>
      </c>
      <c r="BW123" s="1027"/>
      <c r="BX123" s="1027"/>
      <c r="BY123" s="1027"/>
      <c r="BZ123" s="1027"/>
      <c r="CA123" s="1027">
        <v>228.9</v>
      </c>
      <c r="CB123" s="1027"/>
      <c r="CC123" s="1027"/>
      <c r="CD123" s="1027"/>
      <c r="CE123" s="1027"/>
      <c r="CF123" s="1028"/>
      <c r="CG123" s="1029"/>
      <c r="CH123" s="1029"/>
      <c r="CI123" s="1029"/>
      <c r="CJ123" s="1030"/>
      <c r="CK123" s="1016"/>
      <c r="CL123" s="1017"/>
      <c r="CM123" s="1017"/>
      <c r="CN123" s="1017"/>
      <c r="CO123" s="1018"/>
      <c r="CP123" s="1007" t="s">
        <v>396</v>
      </c>
      <c r="CQ123" s="1008"/>
      <c r="CR123" s="1008"/>
      <c r="CS123" s="1008"/>
      <c r="CT123" s="1008"/>
      <c r="CU123" s="1008"/>
      <c r="CV123" s="1008"/>
      <c r="CW123" s="1008"/>
      <c r="CX123" s="1008"/>
      <c r="CY123" s="1008"/>
      <c r="CZ123" s="1008"/>
      <c r="DA123" s="1008"/>
      <c r="DB123" s="1008"/>
      <c r="DC123" s="1008"/>
      <c r="DD123" s="1008"/>
      <c r="DE123" s="1008"/>
      <c r="DF123" s="1009"/>
      <c r="DG123" s="958">
        <v>5170918</v>
      </c>
      <c r="DH123" s="959"/>
      <c r="DI123" s="959"/>
      <c r="DJ123" s="959"/>
      <c r="DK123" s="960"/>
      <c r="DL123" s="961">
        <v>5434658</v>
      </c>
      <c r="DM123" s="959"/>
      <c r="DN123" s="959"/>
      <c r="DO123" s="959"/>
      <c r="DP123" s="960"/>
      <c r="DQ123" s="961">
        <v>5606904</v>
      </c>
      <c r="DR123" s="959"/>
      <c r="DS123" s="959"/>
      <c r="DT123" s="959"/>
      <c r="DU123" s="960"/>
      <c r="DV123" s="962">
        <v>1.9</v>
      </c>
      <c r="DW123" s="963"/>
      <c r="DX123" s="963"/>
      <c r="DY123" s="963"/>
      <c r="DZ123" s="964"/>
    </row>
    <row r="124" spans="1:130" s="197" customFormat="1" ht="26.25" customHeight="1">
      <c r="A124" s="975"/>
      <c r="B124" s="946"/>
      <c r="C124" s="916" t="s">
        <v>443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455</v>
      </c>
      <c r="CQ124" s="1008"/>
      <c r="CR124" s="1008"/>
      <c r="CS124" s="1008"/>
      <c r="CT124" s="1008"/>
      <c r="CU124" s="1008"/>
      <c r="CV124" s="1008"/>
      <c r="CW124" s="1008"/>
      <c r="CX124" s="1008"/>
      <c r="CY124" s="1008"/>
      <c r="CZ124" s="1008"/>
      <c r="DA124" s="1008"/>
      <c r="DB124" s="1008"/>
      <c r="DC124" s="1008"/>
      <c r="DD124" s="1008"/>
      <c r="DE124" s="1008"/>
      <c r="DF124" s="1009"/>
      <c r="DG124" s="997">
        <v>3783721</v>
      </c>
      <c r="DH124" s="998"/>
      <c r="DI124" s="998"/>
      <c r="DJ124" s="998"/>
      <c r="DK124" s="999"/>
      <c r="DL124" s="1000">
        <v>3863935</v>
      </c>
      <c r="DM124" s="998"/>
      <c r="DN124" s="998"/>
      <c r="DO124" s="998"/>
      <c r="DP124" s="999"/>
      <c r="DQ124" s="1000">
        <v>4167044</v>
      </c>
      <c r="DR124" s="998"/>
      <c r="DS124" s="998"/>
      <c r="DT124" s="998"/>
      <c r="DU124" s="999"/>
      <c r="DV124" s="1001">
        <v>1.4</v>
      </c>
      <c r="DW124" s="1002"/>
      <c r="DX124" s="1002"/>
      <c r="DY124" s="1002"/>
      <c r="DZ124" s="1003"/>
    </row>
    <row r="125" spans="1:130" s="197" customFormat="1" ht="26.25" customHeight="1" thickBot="1">
      <c r="A125" s="975"/>
      <c r="B125" s="946"/>
      <c r="C125" s="916" t="s">
        <v>445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456</v>
      </c>
      <c r="CL125" s="1014"/>
      <c r="CM125" s="1014"/>
      <c r="CN125" s="1014"/>
      <c r="CO125" s="1015"/>
      <c r="CP125" s="940" t="s">
        <v>457</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448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458</v>
      </c>
      <c r="AY126" s="1037"/>
      <c r="AZ126" s="1037"/>
      <c r="BA126" s="1037"/>
      <c r="BB126" s="1037"/>
      <c r="BC126" s="1037"/>
      <c r="BD126" s="1037"/>
      <c r="BE126" s="1038"/>
      <c r="BF126" s="1052" t="s">
        <v>459</v>
      </c>
      <c r="BG126" s="1037"/>
      <c r="BH126" s="1037"/>
      <c r="BI126" s="1037"/>
      <c r="BJ126" s="1037"/>
      <c r="BK126" s="1037"/>
      <c r="BL126" s="1038"/>
      <c r="BM126" s="1052" t="s">
        <v>460</v>
      </c>
      <c r="BN126" s="1037"/>
      <c r="BO126" s="1037"/>
      <c r="BP126" s="1037"/>
      <c r="BQ126" s="1037"/>
      <c r="BR126" s="1037"/>
      <c r="BS126" s="1038"/>
      <c r="BT126" s="1052" t="s">
        <v>461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462</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463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464</v>
      </c>
      <c r="AY127" s="887"/>
      <c r="AZ127" s="887"/>
      <c r="BA127" s="887"/>
      <c r="BB127" s="887"/>
      <c r="BC127" s="887"/>
      <c r="BD127" s="887"/>
      <c r="BE127" s="888"/>
      <c r="BF127" s="1041" t="s">
        <v>110</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465</v>
      </c>
      <c r="CQ127" s="1045"/>
      <c r="CR127" s="1045"/>
      <c r="CS127" s="1045"/>
      <c r="CT127" s="1045"/>
      <c r="CU127" s="1045"/>
      <c r="CV127" s="1045"/>
      <c r="CW127" s="1045"/>
      <c r="CX127" s="1045"/>
      <c r="CY127" s="1045"/>
      <c r="CZ127" s="1045"/>
      <c r="DA127" s="1045"/>
      <c r="DB127" s="1045"/>
      <c r="DC127" s="1045"/>
      <c r="DD127" s="1045"/>
      <c r="DE127" s="1045"/>
      <c r="DF127" s="1046"/>
      <c r="DG127" s="1047">
        <v>6045288</v>
      </c>
      <c r="DH127" s="1048"/>
      <c r="DI127" s="1048"/>
      <c r="DJ127" s="1048"/>
      <c r="DK127" s="1048"/>
      <c r="DL127" s="1048">
        <v>5631533</v>
      </c>
      <c r="DM127" s="1048"/>
      <c r="DN127" s="1048"/>
      <c r="DO127" s="1048"/>
      <c r="DP127" s="1048"/>
      <c r="DQ127" s="1048">
        <v>3548840</v>
      </c>
      <c r="DR127" s="1048"/>
      <c r="DS127" s="1048"/>
      <c r="DT127" s="1048"/>
      <c r="DU127" s="1048"/>
      <c r="DV127" s="1049">
        <v>1.2</v>
      </c>
      <c r="DW127" s="1049"/>
      <c r="DX127" s="1049"/>
      <c r="DY127" s="1049"/>
      <c r="DZ127" s="1050"/>
    </row>
    <row r="128" spans="1:130" s="197" customFormat="1" ht="26.25" customHeight="1">
      <c r="A128" s="1071" t="s">
        <v>466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467</v>
      </c>
      <c r="X128" s="1073"/>
      <c r="Y128" s="1073"/>
      <c r="Z128" s="1074"/>
      <c r="AA128" s="1089">
        <v>26094003</v>
      </c>
      <c r="AB128" s="1090"/>
      <c r="AC128" s="1090"/>
      <c r="AD128" s="1090"/>
      <c r="AE128" s="1091"/>
      <c r="AF128" s="1092">
        <v>28324903</v>
      </c>
      <c r="AG128" s="1090"/>
      <c r="AH128" s="1090"/>
      <c r="AI128" s="1090"/>
      <c r="AJ128" s="1091"/>
      <c r="AK128" s="1092">
        <v>28998726</v>
      </c>
      <c r="AL128" s="1090"/>
      <c r="AM128" s="1090"/>
      <c r="AN128" s="1090"/>
      <c r="AO128" s="1091"/>
      <c r="AP128" s="1093"/>
      <c r="AQ128" s="1094"/>
      <c r="AR128" s="1094"/>
      <c r="AS128" s="1094"/>
      <c r="AT128" s="1095"/>
      <c r="AU128" s="235"/>
      <c r="AV128" s="235"/>
      <c r="AW128" s="235"/>
      <c r="AX128" s="1054" t="s">
        <v>468</v>
      </c>
      <c r="AY128" s="950"/>
      <c r="AZ128" s="950"/>
      <c r="BA128" s="950"/>
      <c r="BB128" s="950"/>
      <c r="BC128" s="950"/>
      <c r="BD128" s="950"/>
      <c r="BE128" s="951"/>
      <c r="BF128" s="1066" t="s">
        <v>110</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469</v>
      </c>
      <c r="X129" s="1061"/>
      <c r="Y129" s="1061"/>
      <c r="Z129" s="1062"/>
      <c r="AA129" s="958">
        <v>348674149</v>
      </c>
      <c r="AB129" s="959"/>
      <c r="AC129" s="959"/>
      <c r="AD129" s="959"/>
      <c r="AE129" s="960"/>
      <c r="AF129" s="961">
        <v>348875497</v>
      </c>
      <c r="AG129" s="959"/>
      <c r="AH129" s="959"/>
      <c r="AI129" s="959"/>
      <c r="AJ129" s="960"/>
      <c r="AK129" s="961">
        <v>348859404</v>
      </c>
      <c r="AL129" s="959"/>
      <c r="AM129" s="959"/>
      <c r="AN129" s="959"/>
      <c r="AO129" s="960"/>
      <c r="AP129" s="1063"/>
      <c r="AQ129" s="1064"/>
      <c r="AR129" s="1064"/>
      <c r="AS129" s="1064"/>
      <c r="AT129" s="1065"/>
      <c r="AU129" s="235"/>
      <c r="AV129" s="235"/>
      <c r="AW129" s="235"/>
      <c r="AX129" s="1054" t="s">
        <v>470</v>
      </c>
      <c r="AY129" s="950"/>
      <c r="AZ129" s="950"/>
      <c r="BA129" s="950"/>
      <c r="BB129" s="950"/>
      <c r="BC129" s="950"/>
      <c r="BD129" s="950"/>
      <c r="BE129" s="951"/>
      <c r="BF129" s="1055">
        <v>15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472</v>
      </c>
      <c r="X130" s="1061"/>
      <c r="Y130" s="1061"/>
      <c r="Z130" s="1062"/>
      <c r="AA130" s="958">
        <v>56507547</v>
      </c>
      <c r="AB130" s="959"/>
      <c r="AC130" s="959"/>
      <c r="AD130" s="959"/>
      <c r="AE130" s="960"/>
      <c r="AF130" s="961">
        <v>55559660</v>
      </c>
      <c r="AG130" s="959"/>
      <c r="AH130" s="959"/>
      <c r="AI130" s="959"/>
      <c r="AJ130" s="960"/>
      <c r="AK130" s="961">
        <v>54985488</v>
      </c>
      <c r="AL130" s="959"/>
      <c r="AM130" s="959"/>
      <c r="AN130" s="959"/>
      <c r="AO130" s="960"/>
      <c r="AP130" s="1063"/>
      <c r="AQ130" s="1064"/>
      <c r="AR130" s="1064"/>
      <c r="AS130" s="1064"/>
      <c r="AT130" s="1065"/>
      <c r="AU130" s="235"/>
      <c r="AV130" s="235"/>
      <c r="AW130" s="235"/>
      <c r="AX130" s="1113" t="s">
        <v>473</v>
      </c>
      <c r="AY130" s="1045"/>
      <c r="AZ130" s="1045"/>
      <c r="BA130" s="1045"/>
      <c r="BB130" s="1045"/>
      <c r="BC130" s="1045"/>
      <c r="BD130" s="1045"/>
      <c r="BE130" s="1046"/>
      <c r="BF130" s="1075">
        <v>228.9</v>
      </c>
      <c r="BG130" s="1076"/>
      <c r="BH130" s="1076"/>
      <c r="BI130" s="1076"/>
      <c r="BJ130" s="1076"/>
      <c r="BK130" s="1076"/>
      <c r="BL130" s="1077"/>
      <c r="BM130" s="1075">
        <v>400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474</v>
      </c>
      <c r="X131" s="1084"/>
      <c r="Y131" s="1084"/>
      <c r="Z131" s="1085"/>
      <c r="AA131" s="997">
        <v>292166602</v>
      </c>
      <c r="AB131" s="998"/>
      <c r="AC131" s="998"/>
      <c r="AD131" s="998"/>
      <c r="AE131" s="999"/>
      <c r="AF131" s="1000">
        <v>293315837</v>
      </c>
      <c r="AG131" s="998"/>
      <c r="AH131" s="998"/>
      <c r="AI131" s="998"/>
      <c r="AJ131" s="999"/>
      <c r="AK131" s="1000">
        <v>293873916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476</v>
      </c>
      <c r="W132" s="1101"/>
      <c r="X132" s="1101"/>
      <c r="Y132" s="1101"/>
      <c r="Z132" s="1102"/>
      <c r="AA132" s="1103">
        <v>14.51720652</v>
      </c>
      <c r="AB132" s="1104"/>
      <c r="AC132" s="1104"/>
      <c r="AD132" s="1104"/>
      <c r="AE132" s="1105"/>
      <c r="AF132" s="1106">
        <v>14.326213149999999</v>
      </c>
      <c r="AG132" s="1104"/>
      <c r="AH132" s="1104"/>
      <c r="AI132" s="1104"/>
      <c r="AJ132" s="1105"/>
      <c r="AK132" s="1106">
        <v>16.365073379999998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477</v>
      </c>
      <c r="W133" s="1108"/>
      <c r="X133" s="1108"/>
      <c r="Y133" s="1108"/>
      <c r="Z133" s="1109"/>
      <c r="AA133" s="1110">
        <v>13.8</v>
      </c>
      <c r="AB133" s="1111"/>
      <c r="AC133" s="1111"/>
      <c r="AD133" s="1111"/>
      <c r="AE133" s="1112"/>
      <c r="AF133" s="1110">
        <v>14</v>
      </c>
      <c r="AG133" s="1111"/>
      <c r="AH133" s="1111"/>
      <c r="AI133" s="1111"/>
      <c r="AJ133" s="1112"/>
      <c r="AK133" s="1110">
        <v>15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row r="3" spans="2:34" ht="13.2"/>
    <row r="4" spans="2:34" ht="13.2">
      <c r="R4" s="241"/>
      <c r="S4" s="241"/>
      <c r="T4" s="241"/>
      <c r="U4" s="241"/>
      <c r="V4" s="241"/>
      <c r="W4" s="241"/>
      <c r="X4" s="241"/>
      <c r="Y4" s="241"/>
      <c r="Z4" s="241"/>
      <c r="AA4" s="241"/>
      <c r="AB4" s="241"/>
      <c r="AC4" s="241"/>
      <c r="AD4" s="241"/>
      <c r="AE4" s="241"/>
      <c r="AF4" s="241"/>
      <c r="AG4" s="241"/>
      <c r="AH4" s="241"/>
    </row>
    <row r="5" spans="2:34" ht="13.2">
      <c r="R5" s="241"/>
      <c r="S5" s="241"/>
      <c r="T5" s="241"/>
      <c r="U5" s="241"/>
      <c r="V5" s="241"/>
      <c r="W5" s="241"/>
      <c r="X5" s="241"/>
      <c r="Y5" s="241"/>
      <c r="Z5" s="241"/>
      <c r="AA5" s="241"/>
      <c r="AB5" s="241"/>
      <c r="AC5" s="241"/>
      <c r="AD5" s="241"/>
      <c r="AE5" s="241"/>
      <c r="AF5" s="241"/>
      <c r="AG5" s="241"/>
      <c r="AH5" s="241"/>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3" customWidth="1"/>
    <col min="7" max="8" width="15.88671875" style="243" customWidth="1"/>
    <col min="9" max="9" width="16.109375" style="243" customWidth="1"/>
    <col min="10" max="10" width="17.21875" style="243" customWidth="1"/>
    <col min="11"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478</v>
      </c>
      <c r="B5" s="246"/>
      <c r="C5" s="246"/>
      <c r="D5" s="246"/>
      <c r="E5" s="246"/>
      <c r="F5" s="246"/>
      <c r="G5" s="246"/>
      <c r="H5" s="246"/>
      <c r="I5" s="246"/>
      <c r="J5" s="246"/>
      <c r="K5" s="246"/>
      <c r="L5" s="246"/>
      <c r="M5" s="246"/>
      <c r="N5" s="246"/>
      <c r="O5" s="247"/>
    </row>
    <row r="6" spans="1:16" ht="13.2">
      <c r="A6" s="248"/>
      <c r="B6" s="244"/>
      <c r="C6" s="244"/>
      <c r="D6" s="244"/>
      <c r="E6" s="244"/>
      <c r="F6" s="244"/>
      <c r="G6" s="249" t="s">
        <v>479</v>
      </c>
      <c r="H6" s="249"/>
      <c r="I6" s="249"/>
      <c r="J6" s="249"/>
      <c r="K6" s="244"/>
      <c r="L6" s="244"/>
      <c r="M6" s="244"/>
      <c r="N6" s="244"/>
    </row>
    <row r="7" spans="1:16" ht="13.2">
      <c r="A7" s="248"/>
      <c r="B7" s="244"/>
      <c r="C7" s="244"/>
      <c r="D7" s="244"/>
      <c r="E7" s="244"/>
      <c r="F7" s="244"/>
      <c r="G7" s="251"/>
      <c r="H7" s="252"/>
      <c r="I7" s="252"/>
      <c r="J7" s="253"/>
      <c r="K7" s="1117" t="s">
        <v>480</v>
      </c>
      <c r="L7" s="254"/>
      <c r="M7" s="255" t="s">
        <v>481</v>
      </c>
      <c r="N7" s="256"/>
    </row>
    <row r="8" spans="1:16" ht="13.2">
      <c r="A8" s="248"/>
      <c r="B8" s="244"/>
      <c r="C8" s="244"/>
      <c r="D8" s="244"/>
      <c r="E8" s="244"/>
      <c r="F8" s="244"/>
      <c r="G8" s="257"/>
      <c r="H8" s="258"/>
      <c r="I8" s="258"/>
      <c r="J8" s="259"/>
      <c r="K8" s="1118"/>
      <c r="L8" s="260" t="s">
        <v>482</v>
      </c>
      <c r="M8" s="261" t="s">
        <v>483</v>
      </c>
      <c r="N8" s="262" t="s">
        <v>484</v>
      </c>
    </row>
    <row r="9" spans="1:16" ht="13.2">
      <c r="A9" s="248"/>
      <c r="B9" s="244"/>
      <c r="C9" s="244"/>
      <c r="D9" s="244"/>
      <c r="E9" s="244"/>
      <c r="F9" s="244"/>
      <c r="G9" s="1119" t="s">
        <v>485</v>
      </c>
      <c r="H9" s="1120"/>
      <c r="I9" s="1120"/>
      <c r="J9" s="1121"/>
      <c r="K9" s="263">
        <v>110687063</v>
      </c>
      <c r="L9" s="264">
        <v>77978</v>
      </c>
      <c r="M9" s="265">
        <v>63107</v>
      </c>
      <c r="N9" s="266">
        <v>23.6</v>
      </c>
    </row>
    <row r="10" spans="1:16" ht="13.2">
      <c r="A10" s="248"/>
      <c r="B10" s="244"/>
      <c r="C10" s="244"/>
      <c r="D10" s="244"/>
      <c r="E10" s="244"/>
      <c r="F10" s="244"/>
      <c r="G10" s="1119" t="s">
        <v>486</v>
      </c>
      <c r="H10" s="1120"/>
      <c r="I10" s="1120"/>
      <c r="J10" s="1121"/>
      <c r="K10" s="267">
        <v>1401333</v>
      </c>
      <c r="L10" s="268">
        <v>987</v>
      </c>
      <c r="M10" s="269">
        <v>1396</v>
      </c>
      <c r="N10" s="270">
        <v>-29.3</v>
      </c>
    </row>
    <row r="11" spans="1:16" ht="13.5" customHeight="1">
      <c r="A11" s="248"/>
      <c r="B11" s="244"/>
      <c r="C11" s="244"/>
      <c r="D11" s="244"/>
      <c r="E11" s="244"/>
      <c r="F11" s="244"/>
      <c r="G11" s="1119" t="s">
        <v>487</v>
      </c>
      <c r="H11" s="1120"/>
      <c r="I11" s="1120"/>
      <c r="J11" s="1121"/>
      <c r="K11" s="267">
        <v>5246</v>
      </c>
      <c r="L11" s="268">
        <v>4</v>
      </c>
      <c r="M11" s="269">
        <v>49</v>
      </c>
      <c r="N11" s="270">
        <v>-91.8</v>
      </c>
    </row>
    <row r="12" spans="1:16" ht="13.5" customHeight="1">
      <c r="A12" s="248"/>
      <c r="B12" s="244"/>
      <c r="C12" s="244"/>
      <c r="D12" s="244"/>
      <c r="E12" s="244"/>
      <c r="F12" s="244"/>
      <c r="G12" s="1119" t="s">
        <v>488</v>
      </c>
      <c r="H12" s="1120"/>
      <c r="I12" s="1120"/>
      <c r="J12" s="1121"/>
      <c r="K12" s="267">
        <v>1976185</v>
      </c>
      <c r="L12" s="268">
        <v>1392</v>
      </c>
      <c r="M12" s="269">
        <v>1372</v>
      </c>
      <c r="N12" s="270">
        <v>1.5</v>
      </c>
    </row>
    <row r="13" spans="1:16" ht="13.5" customHeight="1">
      <c r="A13" s="248"/>
      <c r="B13" s="244"/>
      <c r="C13" s="244"/>
      <c r="D13" s="244"/>
      <c r="E13" s="244"/>
      <c r="F13" s="244"/>
      <c r="G13" s="1119" t="s">
        <v>489</v>
      </c>
      <c r="H13" s="1120"/>
      <c r="I13" s="1120"/>
      <c r="J13" s="1121"/>
      <c r="K13" s="267" t="s">
        <v>490</v>
      </c>
      <c r="L13" s="268" t="s">
        <v>490</v>
      </c>
      <c r="M13" s="269">
        <v>15</v>
      </c>
      <c r="N13" s="270" t="s">
        <v>490</v>
      </c>
    </row>
    <row r="14" spans="1:16" ht="13.5" customHeight="1">
      <c r="A14" s="248"/>
      <c r="B14" s="244"/>
      <c r="C14" s="244"/>
      <c r="D14" s="244"/>
      <c r="E14" s="244"/>
      <c r="F14" s="244"/>
      <c r="G14" s="1119" t="s">
        <v>491</v>
      </c>
      <c r="H14" s="1120"/>
      <c r="I14" s="1120"/>
      <c r="J14" s="1121"/>
      <c r="K14" s="267">
        <v>4456521</v>
      </c>
      <c r="L14" s="268">
        <v>3140</v>
      </c>
      <c r="M14" s="269">
        <v>1866</v>
      </c>
      <c r="N14" s="270">
        <v>68.3</v>
      </c>
    </row>
    <row r="15" spans="1:16" ht="13.5" customHeight="1">
      <c r="A15" s="248"/>
      <c r="B15" s="244"/>
      <c r="C15" s="244"/>
      <c r="D15" s="244"/>
      <c r="E15" s="244"/>
      <c r="F15" s="244"/>
      <c r="G15" s="1119" t="s">
        <v>492</v>
      </c>
      <c r="H15" s="1120"/>
      <c r="I15" s="1120"/>
      <c r="J15" s="1121"/>
      <c r="K15" s="267">
        <v>1123969</v>
      </c>
      <c r="L15" s="268">
        <v>792</v>
      </c>
      <c r="M15" s="269">
        <v>1215</v>
      </c>
      <c r="N15" s="270">
        <v>-34.799999999999997</v>
      </c>
    </row>
    <row r="16" spans="1:16" ht="13.2">
      <c r="A16" s="248"/>
      <c r="B16" s="244"/>
      <c r="C16" s="244"/>
      <c r="D16" s="244"/>
      <c r="E16" s="244"/>
      <c r="F16" s="244"/>
      <c r="G16" s="1122" t="s">
        <v>493</v>
      </c>
      <c r="H16" s="1123"/>
      <c r="I16" s="1123"/>
      <c r="J16" s="1124"/>
      <c r="K16" s="268">
        <v>-9296060</v>
      </c>
      <c r="L16" s="268">
        <v>-6549</v>
      </c>
      <c r="M16" s="269">
        <v>-5468</v>
      </c>
      <c r="N16" s="270">
        <v>19.8</v>
      </c>
    </row>
    <row r="17" spans="1:16" ht="13.2">
      <c r="A17" s="248"/>
      <c r="B17" s="244"/>
      <c r="C17" s="244"/>
      <c r="D17" s="244"/>
      <c r="E17" s="244"/>
      <c r="F17" s="244"/>
      <c r="G17" s="1122" t="s">
        <v>169</v>
      </c>
      <c r="H17" s="1123"/>
      <c r="I17" s="1123"/>
      <c r="J17" s="1124"/>
      <c r="K17" s="268">
        <v>110354257</v>
      </c>
      <c r="L17" s="268">
        <v>77743</v>
      </c>
      <c r="M17" s="269">
        <v>63553</v>
      </c>
      <c r="N17" s="270">
        <v>22.3</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494</v>
      </c>
      <c r="H19" s="244"/>
      <c r="I19" s="244"/>
      <c r="J19" s="244"/>
      <c r="K19" s="244"/>
      <c r="L19" s="244"/>
      <c r="M19" s="244"/>
      <c r="N19" s="244"/>
    </row>
    <row r="20" spans="1:16" ht="13.2">
      <c r="A20" s="248"/>
      <c r="B20" s="244"/>
      <c r="C20" s="244"/>
      <c r="D20" s="244"/>
      <c r="E20" s="244"/>
      <c r="F20" s="244"/>
      <c r="G20" s="272"/>
      <c r="H20" s="273"/>
      <c r="I20" s="273"/>
      <c r="J20" s="274"/>
      <c r="K20" s="275" t="s">
        <v>495</v>
      </c>
      <c r="L20" s="276" t="s">
        <v>496</v>
      </c>
      <c r="M20" s="277" t="s">
        <v>497</v>
      </c>
      <c r="N20" s="278"/>
    </row>
    <row r="21" spans="1:16" s="284" customFormat="1" ht="13.2">
      <c r="A21" s="279"/>
      <c r="B21" s="249"/>
      <c r="C21" s="249"/>
      <c r="D21" s="249"/>
      <c r="E21" s="249"/>
      <c r="F21" s="249"/>
      <c r="G21" s="1114" t="s">
        <v>498</v>
      </c>
      <c r="H21" s="1115"/>
      <c r="I21" s="1115"/>
      <c r="J21" s="1116"/>
      <c r="K21" s="280">
        <v>7.64</v>
      </c>
      <c r="L21" s="281">
        <v>6.55</v>
      </c>
      <c r="M21" s="282">
        <v>1.0900000000000001</v>
      </c>
      <c r="N21" s="249"/>
      <c r="O21" s="283"/>
      <c r="P21" s="279"/>
    </row>
    <row r="22" spans="1:16" s="284" customFormat="1" ht="13.2">
      <c r="A22" s="279"/>
      <c r="B22" s="249"/>
      <c r="C22" s="249"/>
      <c r="D22" s="249"/>
      <c r="E22" s="249"/>
      <c r="F22" s="249"/>
      <c r="G22" s="1114" t="s">
        <v>499</v>
      </c>
      <c r="H22" s="1115"/>
      <c r="I22" s="1115"/>
      <c r="J22" s="1116"/>
      <c r="K22" s="285">
        <v>102.5</v>
      </c>
      <c r="L22" s="286">
        <v>101.2</v>
      </c>
      <c r="M22" s="287">
        <v>1.3</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500</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501</v>
      </c>
      <c r="H29" s="249"/>
      <c r="I29" s="249"/>
      <c r="J29" s="249"/>
      <c r="K29" s="244"/>
      <c r="L29" s="244"/>
      <c r="M29" s="244"/>
      <c r="N29" s="244"/>
      <c r="O29" s="293"/>
    </row>
    <row r="30" spans="1:16" ht="13.2">
      <c r="A30" s="248"/>
      <c r="B30" s="244"/>
      <c r="C30" s="244"/>
      <c r="D30" s="244"/>
      <c r="E30" s="244"/>
      <c r="F30" s="244"/>
      <c r="G30" s="251"/>
      <c r="H30" s="252"/>
      <c r="I30" s="252"/>
      <c r="J30" s="253"/>
      <c r="K30" s="1117" t="s">
        <v>480</v>
      </c>
      <c r="L30" s="254"/>
      <c r="M30" s="255" t="s">
        <v>481</v>
      </c>
      <c r="N30" s="256"/>
    </row>
    <row r="31" spans="1:16" ht="13.2">
      <c r="A31" s="248"/>
      <c r="B31" s="244"/>
      <c r="C31" s="244"/>
      <c r="D31" s="244"/>
      <c r="E31" s="244"/>
      <c r="F31" s="244"/>
      <c r="G31" s="257"/>
      <c r="H31" s="258"/>
      <c r="I31" s="258"/>
      <c r="J31" s="259"/>
      <c r="K31" s="1118"/>
      <c r="L31" s="260" t="s">
        <v>482</v>
      </c>
      <c r="M31" s="261" t="s">
        <v>483</v>
      </c>
      <c r="N31" s="262" t="s">
        <v>484</v>
      </c>
    </row>
    <row r="32" spans="1:16" ht="27" customHeight="1">
      <c r="A32" s="248"/>
      <c r="B32" s="244"/>
      <c r="C32" s="244"/>
      <c r="D32" s="244"/>
      <c r="E32" s="244"/>
      <c r="F32" s="244"/>
      <c r="G32" s="1130" t="s">
        <v>502</v>
      </c>
      <c r="H32" s="1131"/>
      <c r="I32" s="1131"/>
      <c r="J32" s="1132"/>
      <c r="K32" s="294">
        <v>47552622</v>
      </c>
      <c r="L32" s="294">
        <v>33500</v>
      </c>
      <c r="M32" s="295">
        <v>34659</v>
      </c>
      <c r="N32" s="296">
        <v>-3.3</v>
      </c>
    </row>
    <row r="33" spans="1:16" ht="13.5" customHeight="1">
      <c r="A33" s="248"/>
      <c r="B33" s="244"/>
      <c r="C33" s="244"/>
      <c r="D33" s="244"/>
      <c r="E33" s="244"/>
      <c r="F33" s="244"/>
      <c r="G33" s="1130" t="s">
        <v>503</v>
      </c>
      <c r="H33" s="1131"/>
      <c r="I33" s="1131"/>
      <c r="J33" s="1132"/>
      <c r="K33" s="294">
        <v>18162019</v>
      </c>
      <c r="L33" s="294">
        <v>12795</v>
      </c>
      <c r="M33" s="295">
        <v>4073</v>
      </c>
      <c r="N33" s="296">
        <v>214.1</v>
      </c>
    </row>
    <row r="34" spans="1:16" ht="27" customHeight="1">
      <c r="A34" s="248"/>
      <c r="B34" s="244"/>
      <c r="C34" s="244"/>
      <c r="D34" s="244"/>
      <c r="E34" s="244"/>
      <c r="F34" s="244"/>
      <c r="G34" s="1130" t="s">
        <v>504</v>
      </c>
      <c r="H34" s="1131"/>
      <c r="I34" s="1131"/>
      <c r="J34" s="1132"/>
      <c r="K34" s="294">
        <v>42672647</v>
      </c>
      <c r="L34" s="294">
        <v>30062</v>
      </c>
      <c r="M34" s="295">
        <v>20339</v>
      </c>
      <c r="N34" s="296">
        <v>47.8</v>
      </c>
    </row>
    <row r="35" spans="1:16" ht="27" customHeight="1">
      <c r="A35" s="248"/>
      <c r="B35" s="244"/>
      <c r="C35" s="244"/>
      <c r="D35" s="244"/>
      <c r="E35" s="244"/>
      <c r="F35" s="244"/>
      <c r="G35" s="1130" t="s">
        <v>505</v>
      </c>
      <c r="H35" s="1131"/>
      <c r="I35" s="1131"/>
      <c r="J35" s="1132"/>
      <c r="K35" s="294">
        <v>22765433</v>
      </c>
      <c r="L35" s="294">
        <v>16038</v>
      </c>
      <c r="M35" s="295">
        <v>13347</v>
      </c>
      <c r="N35" s="296">
        <v>20.2</v>
      </c>
    </row>
    <row r="36" spans="1:16" ht="27" customHeight="1">
      <c r="A36" s="248"/>
      <c r="B36" s="244"/>
      <c r="C36" s="244"/>
      <c r="D36" s="244"/>
      <c r="E36" s="244"/>
      <c r="F36" s="244"/>
      <c r="G36" s="1130" t="s">
        <v>506</v>
      </c>
      <c r="H36" s="1131"/>
      <c r="I36" s="1131"/>
      <c r="J36" s="1132"/>
      <c r="K36" s="294" t="s">
        <v>490</v>
      </c>
      <c r="L36" s="294" t="s">
        <v>490</v>
      </c>
      <c r="M36" s="295">
        <v>214</v>
      </c>
      <c r="N36" s="296" t="s">
        <v>490</v>
      </c>
    </row>
    <row r="37" spans="1:16" ht="13.5" customHeight="1">
      <c r="A37" s="248"/>
      <c r="B37" s="244"/>
      <c r="C37" s="244"/>
      <c r="D37" s="244"/>
      <c r="E37" s="244"/>
      <c r="F37" s="244"/>
      <c r="G37" s="1130" t="s">
        <v>507</v>
      </c>
      <c r="H37" s="1131"/>
      <c r="I37" s="1131"/>
      <c r="J37" s="1132"/>
      <c r="K37" s="294">
        <v>921669</v>
      </c>
      <c r="L37" s="294">
        <v>649</v>
      </c>
      <c r="M37" s="295">
        <v>1185</v>
      </c>
      <c r="N37" s="296">
        <v>-45.2</v>
      </c>
    </row>
    <row r="38" spans="1:16" ht="27" customHeight="1">
      <c r="A38" s="248"/>
      <c r="B38" s="244"/>
      <c r="C38" s="244"/>
      <c r="D38" s="244"/>
      <c r="E38" s="244"/>
      <c r="F38" s="244"/>
      <c r="G38" s="1133" t="s">
        <v>508</v>
      </c>
      <c r="H38" s="1134"/>
      <c r="I38" s="1134"/>
      <c r="J38" s="1135"/>
      <c r="K38" s="297">
        <v>2506</v>
      </c>
      <c r="L38" s="297">
        <v>2</v>
      </c>
      <c r="M38" s="298">
        <v>8</v>
      </c>
      <c r="N38" s="299">
        <v>-75</v>
      </c>
      <c r="O38" s="293"/>
    </row>
    <row r="39" spans="1:16" ht="13.2">
      <c r="A39" s="248"/>
      <c r="B39" s="244"/>
      <c r="C39" s="244"/>
      <c r="D39" s="244"/>
      <c r="E39" s="244"/>
      <c r="F39" s="244"/>
      <c r="G39" s="1133" t="s">
        <v>509</v>
      </c>
      <c r="H39" s="1134"/>
      <c r="I39" s="1134"/>
      <c r="J39" s="1135"/>
      <c r="K39" s="300">
        <v>-28998726</v>
      </c>
      <c r="L39" s="300">
        <v>-20429</v>
      </c>
      <c r="M39" s="301">
        <v>-16624</v>
      </c>
      <c r="N39" s="302">
        <v>22.9</v>
      </c>
      <c r="O39" s="293"/>
    </row>
    <row r="40" spans="1:16" ht="27" customHeight="1">
      <c r="A40" s="248"/>
      <c r="B40" s="244"/>
      <c r="C40" s="244"/>
      <c r="D40" s="244"/>
      <c r="E40" s="244"/>
      <c r="F40" s="244"/>
      <c r="G40" s="1130" t="s">
        <v>510</v>
      </c>
      <c r="H40" s="1131"/>
      <c r="I40" s="1131"/>
      <c r="J40" s="1132"/>
      <c r="K40" s="300">
        <v>-54985488</v>
      </c>
      <c r="L40" s="300">
        <v>-38737</v>
      </c>
      <c r="M40" s="301">
        <v>-34764</v>
      </c>
      <c r="N40" s="302">
        <v>11.4</v>
      </c>
      <c r="O40" s="293"/>
    </row>
    <row r="41" spans="1:16" ht="13.2">
      <c r="A41" s="248"/>
      <c r="B41" s="244"/>
      <c r="C41" s="244"/>
      <c r="D41" s="244"/>
      <c r="E41" s="244"/>
      <c r="F41" s="244"/>
      <c r="G41" s="1136" t="s">
        <v>280</v>
      </c>
      <c r="H41" s="1137"/>
      <c r="I41" s="1137"/>
      <c r="J41" s="1138"/>
      <c r="K41" s="294">
        <v>48092682</v>
      </c>
      <c r="L41" s="300">
        <v>33881</v>
      </c>
      <c r="M41" s="301">
        <v>22437</v>
      </c>
      <c r="N41" s="302">
        <v>51</v>
      </c>
      <c r="O41" s="293"/>
    </row>
    <row r="42" spans="1:16" ht="13.2">
      <c r="A42" s="248"/>
      <c r="B42" s="244"/>
      <c r="C42" s="244"/>
      <c r="D42" s="244"/>
      <c r="E42" s="244"/>
      <c r="F42" s="244"/>
      <c r="G42" s="303" t="s">
        <v>511</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ht="13.2">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25" t="s">
        <v>480</v>
      </c>
      <c r="J49" s="1127" t="s">
        <v>514</v>
      </c>
      <c r="K49" s="1128"/>
      <c r="L49" s="1128"/>
      <c r="M49" s="1128"/>
      <c r="N49" s="1129"/>
    </row>
    <row r="50" spans="1:14" ht="13.2">
      <c r="A50" s="248"/>
      <c r="B50" s="244"/>
      <c r="C50" s="244"/>
      <c r="D50" s="244"/>
      <c r="E50" s="244"/>
      <c r="F50" s="244"/>
      <c r="G50" s="312"/>
      <c r="H50" s="313"/>
      <c r="I50" s="1126"/>
      <c r="J50" s="314" t="s">
        <v>515</v>
      </c>
      <c r="K50" s="315" t="s">
        <v>516</v>
      </c>
      <c r="L50" s="316" t="s">
        <v>517</v>
      </c>
      <c r="M50" s="317" t="s">
        <v>518</v>
      </c>
      <c r="N50" s="318" t="s">
        <v>519</v>
      </c>
    </row>
    <row r="51" spans="1:14" ht="13.2">
      <c r="A51" s="248"/>
      <c r="B51" s="244"/>
      <c r="C51" s="244"/>
      <c r="D51" s="244"/>
      <c r="E51" s="244"/>
      <c r="F51" s="244"/>
      <c r="G51" s="310" t="s">
        <v>520</v>
      </c>
      <c r="H51" s="311"/>
      <c r="I51" s="319">
        <v>85887622</v>
      </c>
      <c r="J51" s="320">
        <v>62117</v>
      </c>
      <c r="K51" s="321">
        <v>14.6</v>
      </c>
      <c r="L51" s="322">
        <v>52334</v>
      </c>
      <c r="M51" s="323">
        <v>-6.2</v>
      </c>
      <c r="N51" s="324">
        <v>20.8</v>
      </c>
    </row>
    <row r="52" spans="1:14" ht="13.2">
      <c r="A52" s="248"/>
      <c r="B52" s="244"/>
      <c r="C52" s="244"/>
      <c r="D52" s="244"/>
      <c r="E52" s="244"/>
      <c r="F52" s="244"/>
      <c r="G52" s="325"/>
      <c r="H52" s="326" t="s">
        <v>521</v>
      </c>
      <c r="I52" s="327">
        <v>56475809</v>
      </c>
      <c r="J52" s="328">
        <v>40845</v>
      </c>
      <c r="K52" s="329">
        <v>12.2</v>
      </c>
      <c r="L52" s="330">
        <v>29965</v>
      </c>
      <c r="M52" s="331">
        <v>-5</v>
      </c>
      <c r="N52" s="332">
        <v>17.2</v>
      </c>
    </row>
    <row r="53" spans="1:14" ht="13.2">
      <c r="A53" s="248"/>
      <c r="B53" s="244"/>
      <c r="C53" s="244"/>
      <c r="D53" s="244"/>
      <c r="E53" s="244"/>
      <c r="F53" s="244"/>
      <c r="G53" s="310" t="s">
        <v>522</v>
      </c>
      <c r="H53" s="311"/>
      <c r="I53" s="319">
        <v>64392397</v>
      </c>
      <c r="J53" s="320">
        <v>46590</v>
      </c>
      <c r="K53" s="321">
        <v>-25</v>
      </c>
      <c r="L53" s="322">
        <v>48794</v>
      </c>
      <c r="M53" s="323">
        <v>-6.8</v>
      </c>
      <c r="N53" s="324">
        <v>-18.2</v>
      </c>
    </row>
    <row r="54" spans="1:14" ht="13.2">
      <c r="A54" s="248"/>
      <c r="B54" s="244"/>
      <c r="C54" s="244"/>
      <c r="D54" s="244"/>
      <c r="E54" s="244"/>
      <c r="F54" s="244"/>
      <c r="G54" s="325"/>
      <c r="H54" s="326" t="s">
        <v>521</v>
      </c>
      <c r="I54" s="327">
        <v>35414333</v>
      </c>
      <c r="J54" s="328">
        <v>25623</v>
      </c>
      <c r="K54" s="329">
        <v>-37.299999999999997</v>
      </c>
      <c r="L54" s="330">
        <v>25698</v>
      </c>
      <c r="M54" s="331">
        <v>-14.2</v>
      </c>
      <c r="N54" s="332">
        <v>-23.1</v>
      </c>
    </row>
    <row r="55" spans="1:14" ht="13.2">
      <c r="A55" s="248"/>
      <c r="B55" s="244"/>
      <c r="C55" s="244"/>
      <c r="D55" s="244"/>
      <c r="E55" s="244"/>
      <c r="F55" s="244"/>
      <c r="G55" s="310" t="s">
        <v>523</v>
      </c>
      <c r="H55" s="311"/>
      <c r="I55" s="319">
        <v>55975965</v>
      </c>
      <c r="J55" s="320">
        <v>39409</v>
      </c>
      <c r="K55" s="321">
        <v>-15.4</v>
      </c>
      <c r="L55" s="322">
        <v>47129</v>
      </c>
      <c r="M55" s="323">
        <v>-3.4</v>
      </c>
      <c r="N55" s="324">
        <v>-12</v>
      </c>
    </row>
    <row r="56" spans="1:14" ht="13.2">
      <c r="A56" s="248"/>
      <c r="B56" s="244"/>
      <c r="C56" s="244"/>
      <c r="D56" s="244"/>
      <c r="E56" s="244"/>
      <c r="F56" s="244"/>
      <c r="G56" s="325"/>
      <c r="H56" s="326" t="s">
        <v>521</v>
      </c>
      <c r="I56" s="327">
        <v>34300051</v>
      </c>
      <c r="J56" s="328">
        <v>24149</v>
      </c>
      <c r="K56" s="329">
        <v>-5.8</v>
      </c>
      <c r="L56" s="330">
        <v>23069</v>
      </c>
      <c r="M56" s="331">
        <v>-10.199999999999999</v>
      </c>
      <c r="N56" s="332">
        <v>4.4000000000000004</v>
      </c>
    </row>
    <row r="57" spans="1:14" ht="13.2">
      <c r="A57" s="248"/>
      <c r="B57" s="244"/>
      <c r="C57" s="244"/>
      <c r="D57" s="244"/>
      <c r="E57" s="244"/>
      <c r="F57" s="244"/>
      <c r="G57" s="310" t="s">
        <v>524</v>
      </c>
      <c r="H57" s="311"/>
      <c r="I57" s="319">
        <v>50902547</v>
      </c>
      <c r="J57" s="320">
        <v>35829</v>
      </c>
      <c r="K57" s="321">
        <v>-9.1</v>
      </c>
      <c r="L57" s="322">
        <v>50848</v>
      </c>
      <c r="M57" s="323">
        <v>7.9</v>
      </c>
      <c r="N57" s="324">
        <v>-17</v>
      </c>
    </row>
    <row r="58" spans="1:14" ht="13.2">
      <c r="A58" s="248"/>
      <c r="B58" s="244"/>
      <c r="C58" s="244"/>
      <c r="D58" s="244"/>
      <c r="E58" s="244"/>
      <c r="F58" s="244"/>
      <c r="G58" s="325"/>
      <c r="H58" s="326" t="s">
        <v>521</v>
      </c>
      <c r="I58" s="327">
        <v>27196037</v>
      </c>
      <c r="J58" s="328">
        <v>19142</v>
      </c>
      <c r="K58" s="329">
        <v>-20.7</v>
      </c>
      <c r="L58" s="330">
        <v>22583</v>
      </c>
      <c r="M58" s="331">
        <v>-2.1</v>
      </c>
      <c r="N58" s="332">
        <v>-18.600000000000001</v>
      </c>
    </row>
    <row r="59" spans="1:14" ht="13.2">
      <c r="A59" s="248"/>
      <c r="B59" s="244"/>
      <c r="C59" s="244"/>
      <c r="D59" s="244"/>
      <c r="E59" s="244"/>
      <c r="F59" s="244"/>
      <c r="G59" s="310" t="s">
        <v>525</v>
      </c>
      <c r="H59" s="311"/>
      <c r="I59" s="319">
        <v>59216694</v>
      </c>
      <c r="J59" s="320">
        <v>41717</v>
      </c>
      <c r="K59" s="321">
        <v>16.399999999999999</v>
      </c>
      <c r="L59" s="322">
        <v>53572</v>
      </c>
      <c r="M59" s="323">
        <v>5.4</v>
      </c>
      <c r="N59" s="324">
        <v>11</v>
      </c>
    </row>
    <row r="60" spans="1:14" ht="13.2">
      <c r="A60" s="248"/>
      <c r="B60" s="244"/>
      <c r="C60" s="244"/>
      <c r="D60" s="244"/>
      <c r="E60" s="244"/>
      <c r="F60" s="244"/>
      <c r="G60" s="325"/>
      <c r="H60" s="326" t="s">
        <v>521</v>
      </c>
      <c r="I60" s="333">
        <v>36199156</v>
      </c>
      <c r="J60" s="328">
        <v>25502</v>
      </c>
      <c r="K60" s="329">
        <v>33.200000000000003</v>
      </c>
      <c r="L60" s="330">
        <v>25259</v>
      </c>
      <c r="M60" s="331">
        <v>11.8</v>
      </c>
      <c r="N60" s="332">
        <v>21.4</v>
      </c>
    </row>
    <row r="61" spans="1:14" ht="13.2">
      <c r="A61" s="248"/>
      <c r="B61" s="244"/>
      <c r="C61" s="244"/>
      <c r="D61" s="244"/>
      <c r="E61" s="244"/>
      <c r="F61" s="244"/>
      <c r="G61" s="310" t="s">
        <v>526</v>
      </c>
      <c r="H61" s="334"/>
      <c r="I61" s="335">
        <v>63275045</v>
      </c>
      <c r="J61" s="336">
        <v>45132</v>
      </c>
      <c r="K61" s="337">
        <v>-3.7</v>
      </c>
      <c r="L61" s="338">
        <v>50535</v>
      </c>
      <c r="M61" s="339">
        <v>-0.6</v>
      </c>
      <c r="N61" s="324">
        <v>-3.1</v>
      </c>
    </row>
    <row r="62" spans="1:14" ht="13.2">
      <c r="A62" s="248"/>
      <c r="B62" s="244"/>
      <c r="C62" s="244"/>
      <c r="D62" s="244"/>
      <c r="E62" s="244"/>
      <c r="F62" s="244"/>
      <c r="G62" s="325"/>
      <c r="H62" s="326" t="s">
        <v>521</v>
      </c>
      <c r="I62" s="327">
        <v>37917077</v>
      </c>
      <c r="J62" s="328">
        <v>27052</v>
      </c>
      <c r="K62" s="329">
        <v>-3.7</v>
      </c>
      <c r="L62" s="330">
        <v>25315</v>
      </c>
      <c r="M62" s="331">
        <v>-3.9</v>
      </c>
      <c r="N62" s="332">
        <v>0.2</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39" t="s">
        <v>3</v>
      </c>
      <c r="D47" s="1139"/>
      <c r="E47" s="1140"/>
      <c r="F47" s="11">
        <v>0</v>
      </c>
      <c r="G47" s="12">
        <v>0.11</v>
      </c>
      <c r="H47" s="12">
        <v>0.31</v>
      </c>
      <c r="I47" s="12">
        <v>0.6</v>
      </c>
      <c r="J47" s="13">
        <v>0.14000000000000001</v>
      </c>
    </row>
    <row r="48" spans="2:10" ht="57.75" customHeight="1">
      <c r="B48" s="14"/>
      <c r="C48" s="1141" t="s">
        <v>4</v>
      </c>
      <c r="D48" s="1141"/>
      <c r="E48" s="1142"/>
      <c r="F48" s="15">
        <v>0.24</v>
      </c>
      <c r="G48" s="16">
        <v>0.41</v>
      </c>
      <c r="H48" s="16">
        <v>0.55000000000000004</v>
      </c>
      <c r="I48" s="16">
        <v>0.56999999999999995</v>
      </c>
      <c r="J48" s="17">
        <v>0.6</v>
      </c>
    </row>
    <row r="49" spans="2:10" ht="57.75" customHeight="1" thickBot="1">
      <c r="B49" s="18"/>
      <c r="C49" s="1143" t="s">
        <v>5</v>
      </c>
      <c r="D49" s="1143"/>
      <c r="E49" s="1144"/>
      <c r="F49" s="19">
        <v>0.54</v>
      </c>
      <c r="G49" s="20">
        <v>0.18</v>
      </c>
      <c r="H49" s="20">
        <v>0.14000000000000001</v>
      </c>
      <c r="I49" s="20" t="s">
        <v>533</v>
      </c>
      <c r="J49" s="21" t="s">
        <v>534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51" t="s">
        <v>535</v>
      </c>
      <c r="D34" s="1151"/>
      <c r="E34" s="1152"/>
      <c r="F34" s="32" t="s">
        <v>536</v>
      </c>
      <c r="G34" s="33" t="s">
        <v>537</v>
      </c>
      <c r="H34" s="33" t="s">
        <v>538</v>
      </c>
      <c r="I34" s="33" t="s">
        <v>539</v>
      </c>
      <c r="J34" s="34" t="s">
        <v>540</v>
      </c>
      <c r="K34" s="22"/>
      <c r="L34" s="22"/>
      <c r="M34" s="22"/>
      <c r="N34" s="22"/>
      <c r="O34" s="22"/>
      <c r="P34" s="22"/>
    </row>
    <row r="35" spans="1:16" ht="39" customHeight="1">
      <c r="A35" s="22"/>
      <c r="B35" s="35"/>
      <c r="C35" s="1145" t="s">
        <v>541</v>
      </c>
      <c r="D35" s="1146"/>
      <c r="E35" s="1147"/>
      <c r="F35" s="36">
        <v>3.86</v>
      </c>
      <c r="G35" s="37">
        <v>5.12</v>
      </c>
      <c r="H35" s="37">
        <v>5.56</v>
      </c>
      <c r="I35" s="37">
        <v>6.05</v>
      </c>
      <c r="J35" s="38">
        <v>5.91</v>
      </c>
      <c r="K35" s="22"/>
      <c r="L35" s="22"/>
      <c r="M35" s="22"/>
      <c r="N35" s="22"/>
      <c r="O35" s="22"/>
      <c r="P35" s="22"/>
    </row>
    <row r="36" spans="1:16" ht="39" customHeight="1">
      <c r="A36" s="22"/>
      <c r="B36" s="35"/>
      <c r="C36" s="1145" t="s">
        <v>542</v>
      </c>
      <c r="D36" s="1146"/>
      <c r="E36" s="1147"/>
      <c r="F36" s="36">
        <v>3.05</v>
      </c>
      <c r="G36" s="37">
        <v>2.91</v>
      </c>
      <c r="H36" s="37">
        <v>1.9</v>
      </c>
      <c r="I36" s="37">
        <v>2.46</v>
      </c>
      <c r="J36" s="38">
        <v>3.06</v>
      </c>
      <c r="K36" s="22"/>
      <c r="L36" s="22"/>
      <c r="M36" s="22"/>
      <c r="N36" s="22"/>
      <c r="O36" s="22"/>
      <c r="P36" s="22"/>
    </row>
    <row r="37" spans="1:16" ht="39" customHeight="1">
      <c r="A37" s="22"/>
      <c r="B37" s="35"/>
      <c r="C37" s="1145" t="s">
        <v>543</v>
      </c>
      <c r="D37" s="1146"/>
      <c r="E37" s="1147"/>
      <c r="F37" s="36">
        <v>0.2</v>
      </c>
      <c r="G37" s="37">
        <v>0.39</v>
      </c>
      <c r="H37" s="37">
        <v>0.52</v>
      </c>
      <c r="I37" s="37">
        <v>0.56000000000000005</v>
      </c>
      <c r="J37" s="38">
        <v>0.6</v>
      </c>
      <c r="K37" s="22"/>
      <c r="L37" s="22"/>
      <c r="M37" s="22"/>
      <c r="N37" s="22"/>
      <c r="O37" s="22"/>
      <c r="P37" s="22"/>
    </row>
    <row r="38" spans="1:16" ht="39" customHeight="1">
      <c r="A38" s="22"/>
      <c r="B38" s="35"/>
      <c r="C38" s="1145" t="s">
        <v>544</v>
      </c>
      <c r="D38" s="1146"/>
      <c r="E38" s="1147"/>
      <c r="F38" s="36" t="s">
        <v>545</v>
      </c>
      <c r="G38" s="37" t="s">
        <v>546</v>
      </c>
      <c r="H38" s="37" t="s">
        <v>547</v>
      </c>
      <c r="I38" s="37">
        <v>0.17</v>
      </c>
      <c r="J38" s="38">
        <v>0.38</v>
      </c>
      <c r="K38" s="22"/>
      <c r="L38" s="22"/>
      <c r="M38" s="22"/>
      <c r="N38" s="22"/>
      <c r="O38" s="22"/>
      <c r="P38" s="22"/>
    </row>
    <row r="39" spans="1:16" ht="39" customHeight="1">
      <c r="A39" s="22"/>
      <c r="B39" s="35"/>
      <c r="C39" s="1145" t="s">
        <v>548</v>
      </c>
      <c r="D39" s="1146"/>
      <c r="E39" s="1147"/>
      <c r="F39" s="36">
        <v>0.22</v>
      </c>
      <c r="G39" s="37">
        <v>0.12</v>
      </c>
      <c r="H39" s="37">
        <v>0.17</v>
      </c>
      <c r="I39" s="37">
        <v>0.16</v>
      </c>
      <c r="J39" s="38">
        <v>0.28999999999999998</v>
      </c>
      <c r="K39" s="22"/>
      <c r="L39" s="22"/>
      <c r="M39" s="22"/>
      <c r="N39" s="22"/>
      <c r="O39" s="22"/>
      <c r="P39" s="22"/>
    </row>
    <row r="40" spans="1:16" ht="39" customHeight="1">
      <c r="A40" s="22"/>
      <c r="B40" s="35"/>
      <c r="C40" s="1145" t="s">
        <v>549</v>
      </c>
      <c r="D40" s="1146"/>
      <c r="E40" s="1147"/>
      <c r="F40" s="36">
        <v>0.09</v>
      </c>
      <c r="G40" s="37">
        <v>0.12</v>
      </c>
      <c r="H40" s="37">
        <v>0.12</v>
      </c>
      <c r="I40" s="37">
        <v>0.16</v>
      </c>
      <c r="J40" s="38">
        <v>0.22</v>
      </c>
      <c r="K40" s="22"/>
      <c r="L40" s="22"/>
      <c r="M40" s="22"/>
      <c r="N40" s="22"/>
      <c r="O40" s="22"/>
      <c r="P40" s="22"/>
    </row>
    <row r="41" spans="1:16" ht="39" customHeight="1">
      <c r="A41" s="22"/>
      <c r="B41" s="35"/>
      <c r="C41" s="1145" t="s">
        <v>550</v>
      </c>
      <c r="D41" s="1146"/>
      <c r="E41" s="1147"/>
      <c r="F41" s="36" t="s">
        <v>551</v>
      </c>
      <c r="G41" s="37" t="s">
        <v>552</v>
      </c>
      <c r="H41" s="37" t="s">
        <v>553</v>
      </c>
      <c r="I41" s="37" t="s">
        <v>554</v>
      </c>
      <c r="J41" s="38">
        <v>0.21</v>
      </c>
      <c r="K41" s="22"/>
      <c r="L41" s="22"/>
      <c r="M41" s="22"/>
      <c r="N41" s="22"/>
      <c r="O41" s="22"/>
      <c r="P41" s="22"/>
    </row>
    <row r="42" spans="1:16" ht="39" customHeight="1">
      <c r="A42" s="22"/>
      <c r="B42" s="39"/>
      <c r="C42" s="1145" t="s">
        <v>555</v>
      </c>
      <c r="D42" s="1146"/>
      <c r="E42" s="1147"/>
      <c r="F42" s="36" t="s">
        <v>490</v>
      </c>
      <c r="G42" s="37" t="s">
        <v>490</v>
      </c>
      <c r="H42" s="37" t="s">
        <v>490</v>
      </c>
      <c r="I42" s="37" t="s">
        <v>490</v>
      </c>
      <c r="J42" s="38" t="s">
        <v>490</v>
      </c>
      <c r="K42" s="22"/>
      <c r="L42" s="22"/>
      <c r="M42" s="22"/>
      <c r="N42" s="22"/>
      <c r="O42" s="22"/>
      <c r="P42" s="22"/>
    </row>
    <row r="43" spans="1:16" ht="39" customHeight="1" thickBot="1">
      <c r="A43" s="22"/>
      <c r="B43" s="40"/>
      <c r="C43" s="1148" t="s">
        <v>556</v>
      </c>
      <c r="D43" s="1149"/>
      <c r="E43" s="1150"/>
      <c r="F43" s="41">
        <v>1.34</v>
      </c>
      <c r="G43" s="42">
        <v>0.16</v>
      </c>
      <c r="H43" s="42">
        <v>0.21</v>
      </c>
      <c r="I43" s="42">
        <v>0.2</v>
      </c>
      <c r="J43" s="43">
        <v>0.21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61" t="s">
        <v>10</v>
      </c>
      <c r="C45" s="1162"/>
      <c r="D45" s="58"/>
      <c r="E45" s="1167" t="s">
        <v>11</v>
      </c>
      <c r="F45" s="1167"/>
      <c r="G45" s="1167"/>
      <c r="H45" s="1167"/>
      <c r="I45" s="1167"/>
      <c r="J45" s="1168"/>
      <c r="K45" s="59">
        <v>50491</v>
      </c>
      <c r="L45" s="60">
        <v>49048</v>
      </c>
      <c r="M45" s="60">
        <v>48049</v>
      </c>
      <c r="N45" s="60">
        <v>47014</v>
      </c>
      <c r="O45" s="61">
        <v>47553</v>
      </c>
      <c r="P45" s="48"/>
      <c r="Q45" s="48"/>
      <c r="R45" s="48"/>
      <c r="S45" s="48"/>
      <c r="T45" s="48"/>
      <c r="U45" s="48"/>
    </row>
    <row r="46" spans="1:21" ht="30.75" customHeight="1">
      <c r="A46" s="48"/>
      <c r="B46" s="1163"/>
      <c r="C46" s="1164"/>
      <c r="D46" s="62"/>
      <c r="E46" s="1155" t="s">
        <v>12</v>
      </c>
      <c r="F46" s="1155"/>
      <c r="G46" s="1155"/>
      <c r="H46" s="1155"/>
      <c r="I46" s="1155"/>
      <c r="J46" s="1156"/>
      <c r="K46" s="63">
        <v>9626</v>
      </c>
      <c r="L46" s="64">
        <v>9875</v>
      </c>
      <c r="M46" s="64">
        <v>11555</v>
      </c>
      <c r="N46" s="64">
        <v>12953</v>
      </c>
      <c r="O46" s="65">
        <v>18162</v>
      </c>
      <c r="P46" s="48"/>
      <c r="Q46" s="48"/>
      <c r="R46" s="48"/>
      <c r="S46" s="48"/>
      <c r="T46" s="48"/>
      <c r="U46" s="48"/>
    </row>
    <row r="47" spans="1:21" ht="30.75" customHeight="1">
      <c r="A47" s="48"/>
      <c r="B47" s="1163"/>
      <c r="C47" s="1164"/>
      <c r="D47" s="62"/>
      <c r="E47" s="1155" t="s">
        <v>13</v>
      </c>
      <c r="F47" s="1155"/>
      <c r="G47" s="1155"/>
      <c r="H47" s="1155"/>
      <c r="I47" s="1155"/>
      <c r="J47" s="1156"/>
      <c r="K47" s="63">
        <v>37644</v>
      </c>
      <c r="L47" s="64">
        <v>39027</v>
      </c>
      <c r="M47" s="64">
        <v>40653</v>
      </c>
      <c r="N47" s="64">
        <v>41579</v>
      </c>
      <c r="O47" s="65">
        <v>42673</v>
      </c>
      <c r="P47" s="48"/>
      <c r="Q47" s="48"/>
      <c r="R47" s="48"/>
      <c r="S47" s="48"/>
      <c r="T47" s="48"/>
      <c r="U47" s="48"/>
    </row>
    <row r="48" spans="1:21" ht="30.75" customHeight="1">
      <c r="A48" s="48"/>
      <c r="B48" s="1163"/>
      <c r="C48" s="1164"/>
      <c r="D48" s="62"/>
      <c r="E48" s="1155" t="s">
        <v>14</v>
      </c>
      <c r="F48" s="1155"/>
      <c r="G48" s="1155"/>
      <c r="H48" s="1155"/>
      <c r="I48" s="1155"/>
      <c r="J48" s="1156"/>
      <c r="K48" s="63">
        <v>25164</v>
      </c>
      <c r="L48" s="64">
        <v>24380</v>
      </c>
      <c r="M48" s="64">
        <v>23679</v>
      </c>
      <c r="N48" s="64">
        <v>23437</v>
      </c>
      <c r="O48" s="65">
        <v>22765</v>
      </c>
      <c r="P48" s="48"/>
      <c r="Q48" s="48"/>
      <c r="R48" s="48"/>
      <c r="S48" s="48"/>
      <c r="T48" s="48"/>
      <c r="U48" s="48"/>
    </row>
    <row r="49" spans="1:21" ht="30.75" customHeight="1">
      <c r="A49" s="48"/>
      <c r="B49" s="1163"/>
      <c r="C49" s="1164"/>
      <c r="D49" s="62"/>
      <c r="E49" s="1155" t="s">
        <v>15</v>
      </c>
      <c r="F49" s="1155"/>
      <c r="G49" s="1155"/>
      <c r="H49" s="1155"/>
      <c r="I49" s="1155"/>
      <c r="J49" s="1156"/>
      <c r="K49" s="63" t="s">
        <v>490</v>
      </c>
      <c r="L49" s="64" t="s">
        <v>490</v>
      </c>
      <c r="M49" s="64" t="s">
        <v>490</v>
      </c>
      <c r="N49" s="64" t="s">
        <v>490</v>
      </c>
      <c r="O49" s="65" t="s">
        <v>490</v>
      </c>
      <c r="P49" s="48"/>
      <c r="Q49" s="48"/>
      <c r="R49" s="48"/>
      <c r="S49" s="48"/>
      <c r="T49" s="48"/>
      <c r="U49" s="48"/>
    </row>
    <row r="50" spans="1:21" ht="30.75" customHeight="1">
      <c r="A50" s="48"/>
      <c r="B50" s="1163"/>
      <c r="C50" s="1164"/>
      <c r="D50" s="62"/>
      <c r="E50" s="1155" t="s">
        <v>16</v>
      </c>
      <c r="F50" s="1155"/>
      <c r="G50" s="1155"/>
      <c r="H50" s="1155"/>
      <c r="I50" s="1155"/>
      <c r="J50" s="1156"/>
      <c r="K50" s="63">
        <v>1055</v>
      </c>
      <c r="L50" s="64">
        <v>1042</v>
      </c>
      <c r="M50" s="64">
        <v>1071</v>
      </c>
      <c r="N50" s="64">
        <v>921</v>
      </c>
      <c r="O50" s="65">
        <v>922</v>
      </c>
      <c r="P50" s="48"/>
      <c r="Q50" s="48"/>
      <c r="R50" s="48"/>
      <c r="S50" s="48"/>
      <c r="T50" s="48"/>
      <c r="U50" s="48"/>
    </row>
    <row r="51" spans="1:21" ht="30.75" customHeight="1">
      <c r="A51" s="48"/>
      <c r="B51" s="1165"/>
      <c r="C51" s="1166"/>
      <c r="D51" s="66"/>
      <c r="E51" s="1155" t="s">
        <v>17</v>
      </c>
      <c r="F51" s="1155"/>
      <c r="G51" s="1155"/>
      <c r="H51" s="1155"/>
      <c r="I51" s="1155"/>
      <c r="J51" s="1156"/>
      <c r="K51" s="63">
        <v>70</v>
      </c>
      <c r="L51" s="64">
        <v>13</v>
      </c>
      <c r="M51" s="64">
        <v>9</v>
      </c>
      <c r="N51" s="64">
        <v>1</v>
      </c>
      <c r="O51" s="65">
        <v>3</v>
      </c>
      <c r="P51" s="48"/>
      <c r="Q51" s="48"/>
      <c r="R51" s="48"/>
      <c r="S51" s="48"/>
      <c r="T51" s="48"/>
      <c r="U51" s="48"/>
    </row>
    <row r="52" spans="1:21" ht="30.75" customHeight="1">
      <c r="A52" s="48"/>
      <c r="B52" s="1153" t="s">
        <v>18</v>
      </c>
      <c r="C52" s="1154"/>
      <c r="D52" s="66"/>
      <c r="E52" s="1155" t="s">
        <v>19</v>
      </c>
      <c r="F52" s="1155"/>
      <c r="G52" s="1155"/>
      <c r="H52" s="1155"/>
      <c r="I52" s="1155"/>
      <c r="J52" s="1156"/>
      <c r="K52" s="63">
        <v>84091</v>
      </c>
      <c r="L52" s="64">
        <v>84583</v>
      </c>
      <c r="M52" s="64">
        <v>82601</v>
      </c>
      <c r="N52" s="64">
        <v>83884</v>
      </c>
      <c r="O52" s="65">
        <v>83985</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39959</v>
      </c>
      <c r="L53" s="69">
        <v>38802</v>
      </c>
      <c r="M53" s="69">
        <v>42415</v>
      </c>
      <c r="N53" s="69">
        <v>42021</v>
      </c>
      <c r="O53" s="70">
        <v>48093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2016-05-23T14:18:02Z</cp:lastPrinted>
  <dcterms:created xsi:type="dcterms:W3CDTF">2016-02-15T01:41:35Z</dcterms:created>
  <dcterms:modified xsi:type="dcterms:W3CDTF">2016-05-25T23:42:57Z</dcterms:modified>
</cp:coreProperties>
</file>