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5新潟県新潟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P6" i="5"/>
  <c r="W10" i="4" s="1"/>
  <c r="O6" i="5"/>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P10" i="4"/>
  <c r="B10" i="4"/>
  <c r="B8" i="4"/>
  <c r="C10" i="5" l="1"/>
  <c r="D10" i="5"/>
  <c r="E10" i="5"/>
  <c r="B10" i="5"/>
</calcChain>
</file>

<file path=xl/sharedStrings.xml><?xml version="1.0" encoding="utf-8"?>
<sst xmlns="http://schemas.openxmlformats.org/spreadsheetml/2006/main" count="242" uniqueCount="109">
  <si>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</si>
  <si>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</si>
  <si>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</si>
  <si>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</si>
  <si>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</si>
  <si>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</si>
  <si>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</si>
  <si>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</si>
  <si>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</si>
  <si>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</si>
  <si>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</si>
  <si>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</si>
  <si>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</si>
  <si>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</si>
  <si>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</si>
  <si>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</si>
  <si>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</si>
  <si>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</si>
  <si>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</si>
  <si>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</si>
  <si>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</si>
  <si>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</si>
  <si>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</si>
  <si>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</si>
  <si>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</si>
  <si>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</si>
  <si>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</si>
  <si>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</si>
  <si>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</si>
  <si>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</si>
  <si>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</si>
  <si>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</si>
  <si>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</si>
  <si>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</si>
  <si>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</si>
  <si>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</si>
  <si>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</si>
  <si>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</si>
  <si>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</si>
  <si>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</si>
  <si>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</si>
  <si>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</si>
  <si>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</si>
  <si>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</si>
  <si>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</si>
  <si>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</si>
  <si>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</si>
  <si>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</si>
  <si>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</si>
  <si>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</si>
  <si>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</si>
  <si>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</si>
  <si>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</si>
  <si>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</si>
  <si>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</si>
  <si>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</si>
  <si>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</si>
  <si>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</si>
  <si>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</si>
  <si>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</si>
  <si>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</si>
  <si>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</si>
  <si>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</si>
  <si>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</si>
  <si>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</si>
  <si>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</si>
  <si>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</si>
  <si>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</si>
  <si>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</si>
  <si>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</si>
  <si>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</si>
  <si>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</si>
  <si>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</si>
  <si>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</si>
  <si>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</si>
  <si>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</si>
  <si>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</si>
  <si>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</si>
  <si>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</si>
  <si>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</si>
  <si>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</si>
  <si>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</si>
  <si>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</si>
  <si>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</si>
  <si>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</si>
  <si>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</si>
  <si>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</si>
  <si>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</si>
  <si>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</si>
  <si>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</si>
  <si>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</si>
  <si>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</si>
  <si>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</si>
  <si>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</si>
  <si>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</si>
  <si>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</si>
  <si>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</si>
  <si>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</si>
  <si>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</si>
  <si>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</si>
  <si>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</si>
  <si>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</si>
  <si>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</si>
  <si>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</si>
  <si>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</si>
  <si>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</si>
  <si>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類似団体と比べ低い水準で推移しており，現時点では法定耐用年数を経過した管渠等はないが，今後老朽化が進むことから計画的な改築・更新が必要となる。</t>
    <rPh sb="1" eb="3">
      <t>ルイジ</t>
    </rPh>
    <rPh sb="3" eb="5">
      <t>ダンタイ</t>
    </rPh>
    <rPh sb="6" eb="7">
      <t>クラ</t>
    </rPh>
    <rPh sb="8" eb="9">
      <t>ヒク</t>
    </rPh>
    <rPh sb="10" eb="12">
      <t>スイジュン</t>
    </rPh>
    <rPh sb="13" eb="15">
      <t>スイイ</t>
    </rPh>
    <rPh sb="20" eb="23">
      <t>ゲンジテン</t>
    </rPh>
    <rPh sb="25" eb="27">
      <t>ホウテイ</t>
    </rPh>
    <rPh sb="27" eb="29">
      <t>タイヨウ</t>
    </rPh>
    <rPh sb="29" eb="31">
      <t>ネンスウ</t>
    </rPh>
    <rPh sb="32" eb="34">
      <t>ケイカ</t>
    </rPh>
    <rPh sb="36" eb="37">
      <t>カン</t>
    </rPh>
    <rPh sb="37" eb="38">
      <t>キョ</t>
    </rPh>
    <rPh sb="38" eb="39">
      <t>トウ</t>
    </rPh>
    <rPh sb="44" eb="46">
      <t>コンゴ</t>
    </rPh>
    <rPh sb="46" eb="49">
      <t>ロウキュウカ</t>
    </rPh>
    <rPh sb="50" eb="51">
      <t>スス</t>
    </rPh>
    <rPh sb="56" eb="59">
      <t>ケイカクテキ</t>
    </rPh>
    <rPh sb="60" eb="62">
      <t>カイチク</t>
    </rPh>
    <rPh sb="63" eb="65">
      <t>コウシン</t>
    </rPh>
    <rPh sb="66" eb="68">
      <t>ヒツヨウ</t>
    </rPh>
    <phoneticPr fontId="4"/>
  </si>
  <si>
    <r>
      <rPr>
        <b/>
        <sz val="11"/>
        <color theme="1"/>
        <rFont val="ＭＳ ゴシック"/>
        <family val="3"/>
        <charset val="128"/>
      </rPr>
      <t>① 経常収支比率</t>
    </r>
    <r>
      <rPr>
        <sz val="11"/>
        <color theme="1"/>
        <rFont val="ＭＳ ゴシック"/>
        <family val="3"/>
        <charset val="128"/>
      </rPr>
      <t xml:space="preserve">
</t>
    </r>
    <r>
      <rPr>
        <b/>
        <sz val="11"/>
        <color theme="1"/>
        <rFont val="ＭＳ ゴシック"/>
        <family val="3"/>
        <charset val="128"/>
      </rPr>
      <t>⑤ 経費回収率</t>
    </r>
    <r>
      <rPr>
        <sz val="11"/>
        <color theme="1"/>
        <rFont val="ＭＳ ゴシック"/>
        <family val="3"/>
        <charset val="128"/>
      </rPr>
      <t xml:space="preserve">
　回収率について，判断基準である100%に近い比率で推移しているが，引き続き使用料収入の確保とともに，効率的な維持管理に努める必要がある。
</t>
    </r>
    <r>
      <rPr>
        <b/>
        <sz val="11"/>
        <color theme="1"/>
        <rFont val="ＭＳ ゴシック"/>
        <family val="3"/>
        <charset val="128"/>
      </rPr>
      <t>③ 流動比率</t>
    </r>
    <r>
      <rPr>
        <sz val="11"/>
        <color theme="1"/>
        <rFont val="ＭＳ ゴシック"/>
        <family val="3"/>
        <charset val="128"/>
      </rPr>
      <t xml:space="preserve">
　類似団体に比し高い数値であり，短期的債務に対する支払能力を有していると言える。
</t>
    </r>
    <r>
      <rPr>
        <b/>
        <sz val="11"/>
        <color theme="1"/>
        <rFont val="ＭＳ ゴシック"/>
        <family val="3"/>
        <charset val="128"/>
      </rPr>
      <t xml:space="preserve">④ 企業債残高対事業規模比率
</t>
    </r>
    <r>
      <rPr>
        <sz val="11"/>
        <color theme="1"/>
        <rFont val="ＭＳ ゴシック"/>
        <family val="3"/>
        <charset val="128"/>
      </rPr>
      <t xml:space="preserve">　新規の大規模施設整備がない一方，企業債償還が進み減少傾向にあるが，未だ類似団体に比し高い水準にある。
</t>
    </r>
    <r>
      <rPr>
        <b/>
        <sz val="11"/>
        <color theme="1"/>
        <rFont val="ＭＳ ゴシック"/>
        <family val="3"/>
        <charset val="128"/>
      </rPr>
      <t>⑥ 汚水処理原価</t>
    </r>
    <r>
      <rPr>
        <sz val="11"/>
        <color theme="1"/>
        <rFont val="ＭＳ ゴシック"/>
        <family val="3"/>
        <charset val="128"/>
      </rPr>
      <t xml:space="preserve">
　類似団体に比し低い数値であり，引き続き効率的な汚水処理が行われるよう努める必要がある。
</t>
    </r>
    <r>
      <rPr>
        <b/>
        <sz val="11"/>
        <color theme="1"/>
        <rFont val="ＭＳ ゴシック"/>
        <family val="3"/>
        <charset val="128"/>
      </rPr>
      <t>⑦ 施設利用率</t>
    </r>
    <r>
      <rPr>
        <sz val="11"/>
        <color theme="1"/>
        <rFont val="ＭＳ ゴシック"/>
        <family val="3"/>
        <charset val="128"/>
      </rPr>
      <t xml:space="preserve">
　類似団体に比し高く，有効に施設を利用できていると考えられる。
</t>
    </r>
    <r>
      <rPr>
        <b/>
        <sz val="11"/>
        <color theme="1"/>
        <rFont val="ＭＳ ゴシック"/>
        <family val="3"/>
        <charset val="128"/>
      </rPr>
      <t>⑧ 水洗化率</t>
    </r>
    <r>
      <rPr>
        <sz val="11"/>
        <color theme="1"/>
        <rFont val="ＭＳ ゴシック"/>
        <family val="3"/>
        <charset val="128"/>
      </rPr>
      <t xml:space="preserve">
　使用料収入の確保，水質保全の観点から，水洗化率向上について重点的に取り組む必要がある。
</t>
    </r>
    <rPh sb="2" eb="4">
      <t>ケイジョウ</t>
    </rPh>
    <rPh sb="4" eb="6">
      <t>シュウシ</t>
    </rPh>
    <rPh sb="6" eb="8">
      <t>ヒリツ</t>
    </rPh>
    <rPh sb="51" eb="52">
      <t>ヒ</t>
    </rPh>
    <rPh sb="53" eb="54">
      <t>ツヅ</t>
    </rPh>
    <rPh sb="55" eb="58">
      <t>シヨウリョウ</t>
    </rPh>
    <rPh sb="58" eb="60">
      <t>シュウニュウ</t>
    </rPh>
    <rPh sb="61" eb="63">
      <t>カクホ</t>
    </rPh>
    <rPh sb="68" eb="71">
      <t>コウリツテキ</t>
    </rPh>
    <rPh sb="72" eb="74">
      <t>イジ</t>
    </rPh>
    <rPh sb="74" eb="76">
      <t>カンリ</t>
    </rPh>
    <rPh sb="77" eb="78">
      <t>ツト</t>
    </rPh>
    <rPh sb="80" eb="82">
      <t>ヒツヨウ</t>
    </rPh>
    <rPh sb="89" eb="91">
      <t>リュウドウ</t>
    </rPh>
    <rPh sb="91" eb="93">
      <t>ヒリツ</t>
    </rPh>
    <rPh sb="95" eb="97">
      <t>ルイジ</t>
    </rPh>
    <rPh sb="97" eb="99">
      <t>ダンタイ</t>
    </rPh>
    <rPh sb="100" eb="101">
      <t>ヒ</t>
    </rPh>
    <rPh sb="102" eb="103">
      <t>タカ</t>
    </rPh>
    <rPh sb="104" eb="106">
      <t>スウチ</t>
    </rPh>
    <rPh sb="110" eb="113">
      <t>タンキテキ</t>
    </rPh>
    <rPh sb="113" eb="115">
      <t>サイム</t>
    </rPh>
    <rPh sb="116" eb="117">
      <t>タイ</t>
    </rPh>
    <rPh sb="119" eb="121">
      <t>シハラ</t>
    </rPh>
    <rPh sb="121" eb="123">
      <t>ノウリョク</t>
    </rPh>
    <rPh sb="124" eb="125">
      <t>ユウ</t>
    </rPh>
    <rPh sb="130" eb="131">
      <t>イ</t>
    </rPh>
    <rPh sb="137" eb="139">
      <t>キギョウ</t>
    </rPh>
    <rPh sb="139" eb="140">
      <t>サイ</t>
    </rPh>
    <rPh sb="140" eb="142">
      <t>ザンダカ</t>
    </rPh>
    <rPh sb="142" eb="143">
      <t>タイ</t>
    </rPh>
    <rPh sb="143" eb="145">
      <t>ジギョウ</t>
    </rPh>
    <rPh sb="145" eb="147">
      <t>キボ</t>
    </rPh>
    <rPh sb="147" eb="149">
      <t>ヒリツ</t>
    </rPh>
    <rPh sb="151" eb="153">
      <t>シンキ</t>
    </rPh>
    <rPh sb="154" eb="157">
      <t>ダイキボ</t>
    </rPh>
    <rPh sb="157" eb="159">
      <t>シセツ</t>
    </rPh>
    <rPh sb="159" eb="161">
      <t>セイビ</t>
    </rPh>
    <rPh sb="164" eb="166">
      <t>イッポウ</t>
    </rPh>
    <rPh sb="167" eb="169">
      <t>キギョウ</t>
    </rPh>
    <rPh sb="169" eb="170">
      <t>サイ</t>
    </rPh>
    <rPh sb="170" eb="172">
      <t>ショウカン</t>
    </rPh>
    <rPh sb="173" eb="174">
      <t>スス</t>
    </rPh>
    <rPh sb="175" eb="177">
      <t>ゲンショウ</t>
    </rPh>
    <rPh sb="177" eb="179">
      <t>ケイコウ</t>
    </rPh>
    <rPh sb="184" eb="185">
      <t>イマ</t>
    </rPh>
    <rPh sb="195" eb="197">
      <t>スイジュン</t>
    </rPh>
    <rPh sb="204" eb="206">
      <t>オスイ</t>
    </rPh>
    <rPh sb="206" eb="208">
      <t>ショリ</t>
    </rPh>
    <rPh sb="208" eb="210">
      <t>ゲンカ</t>
    </rPh>
    <rPh sb="212" eb="214">
      <t>ルイジ</t>
    </rPh>
    <rPh sb="214" eb="216">
      <t>ダンタイ</t>
    </rPh>
    <rPh sb="217" eb="218">
      <t>ヒ</t>
    </rPh>
    <rPh sb="219" eb="220">
      <t>ヒク</t>
    </rPh>
    <rPh sb="227" eb="228">
      <t>ヒ</t>
    </rPh>
    <rPh sb="229" eb="230">
      <t>ツヅ</t>
    </rPh>
    <rPh sb="231" eb="234">
      <t>コウリツテキ</t>
    </rPh>
    <rPh sb="235" eb="237">
      <t>オスイ</t>
    </rPh>
    <rPh sb="237" eb="239">
      <t>ショリ</t>
    </rPh>
    <rPh sb="240" eb="241">
      <t>オコナ</t>
    </rPh>
    <rPh sb="246" eb="247">
      <t>ツト</t>
    </rPh>
    <rPh sb="249" eb="251">
      <t>ヒツヨウ</t>
    </rPh>
    <rPh sb="258" eb="260">
      <t>シセツ</t>
    </rPh>
    <rPh sb="260" eb="263">
      <t>リヨウリツ</t>
    </rPh>
    <rPh sb="265" eb="267">
      <t>ルイジ</t>
    </rPh>
    <rPh sb="267" eb="269">
      <t>ダンタイ</t>
    </rPh>
    <rPh sb="270" eb="271">
      <t>ヒ</t>
    </rPh>
    <rPh sb="272" eb="273">
      <t>タカ</t>
    </rPh>
    <rPh sb="275" eb="277">
      <t>ユウコウ</t>
    </rPh>
    <rPh sb="278" eb="280">
      <t>シセツ</t>
    </rPh>
    <rPh sb="281" eb="283">
      <t>リヨウ</t>
    </rPh>
    <rPh sb="289" eb="290">
      <t>カンガ</t>
    </rPh>
    <rPh sb="298" eb="301">
      <t>スイセンカ</t>
    </rPh>
    <rPh sb="301" eb="302">
      <t>リツ</t>
    </rPh>
    <rPh sb="304" eb="307">
      <t>シヨウリョウ</t>
    </rPh>
    <rPh sb="307" eb="309">
      <t>シュウニュウ</t>
    </rPh>
    <rPh sb="310" eb="312">
      <t>カクホ</t>
    </rPh>
    <rPh sb="313" eb="315">
      <t>スイシツ</t>
    </rPh>
    <rPh sb="315" eb="317">
      <t>ホゼン</t>
    </rPh>
    <rPh sb="318" eb="320">
      <t>カンテン</t>
    </rPh>
    <rPh sb="323" eb="326">
      <t>スイセンカ</t>
    </rPh>
    <rPh sb="326" eb="327">
      <t>リツ</t>
    </rPh>
    <rPh sb="327" eb="329">
      <t>コウジョウ</t>
    </rPh>
    <rPh sb="333" eb="336">
      <t>ジュウテンテキ</t>
    </rPh>
    <rPh sb="337" eb="338">
      <t>ト</t>
    </rPh>
    <rPh sb="339" eb="340">
      <t>ク</t>
    </rPh>
    <rPh sb="341" eb="343">
      <t>ヒツヨウ</t>
    </rPh>
    <phoneticPr fontId="4"/>
  </si>
  <si>
    <t>　本事業は，昭和60年度に供用開始した事業を平成24年度に農業集落排水事業会計から下水道事業会計に整備済みの７地区を統合したものであり，平成26年度までに２地区を下水道へ編入し，平成29年度に１地区を編入することになっている。
　今後も，下水道中期ビジョン[改訂版]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1">
      <t>ヘイセイ</t>
    </rPh>
    <rPh sb="93" eb="95">
      <t>ネンド</t>
    </rPh>
    <rPh sb="97" eb="99">
      <t>チク</t>
    </rPh>
    <rPh sb="100" eb="102">
      <t>ヘンニュウ</t>
    </rPh>
    <rPh sb="116" eb="118">
      <t>コンゴ</t>
    </rPh>
    <rPh sb="120" eb="123">
      <t>ゲスイドウ</t>
    </rPh>
    <rPh sb="123" eb="125">
      <t>チュウキ</t>
    </rPh>
    <rPh sb="130" eb="133">
      <t>カイテイバン</t>
    </rPh>
    <rPh sb="135" eb="136">
      <t>サダ</t>
    </rPh>
    <rPh sb="138" eb="141">
      <t>ゲスイドウ</t>
    </rPh>
    <rPh sb="143" eb="145">
      <t>ソウキ</t>
    </rPh>
    <rPh sb="145" eb="147">
      <t>ヘンニュウ</t>
    </rPh>
    <rPh sb="148" eb="150">
      <t>モクヒョウ</t>
    </rPh>
    <rPh sb="151" eb="153">
      <t>タッセイ</t>
    </rPh>
    <rPh sb="159" eb="161">
      <t>シセツ</t>
    </rPh>
    <rPh sb="162" eb="164">
      <t>キノウ</t>
    </rPh>
    <rPh sb="164" eb="166">
      <t>シンダン</t>
    </rPh>
    <rPh sb="167" eb="169">
      <t>サイテキ</t>
    </rPh>
    <rPh sb="170" eb="172">
      <t>セイビ</t>
    </rPh>
    <rPh sb="172" eb="174">
      <t>コウソウ</t>
    </rPh>
    <rPh sb="175" eb="177">
      <t>サクテイ</t>
    </rPh>
    <rPh sb="180" eb="182">
      <t>シセツ</t>
    </rPh>
    <rPh sb="183" eb="186">
      <t>トウハイゴウ</t>
    </rPh>
    <rPh sb="187" eb="190">
      <t>ゲスイドウ</t>
    </rPh>
    <rPh sb="192" eb="194">
      <t>ヘンニュウ</t>
    </rPh>
    <rPh sb="195" eb="197">
      <t>ケントウ</t>
    </rPh>
    <rPh sb="199" eb="202">
      <t>コウリツテキ</t>
    </rPh>
    <rPh sb="203" eb="205">
      <t>シセツ</t>
    </rPh>
    <rPh sb="205" eb="207">
      <t>カンリ</t>
    </rPh>
    <rPh sb="208" eb="210">
      <t>ジツゲン</t>
    </rPh>
    <rPh sb="212" eb="214">
      <t>ヒツヨウ</t>
    </rPh>
    <rPh sb="224" eb="226">
      <t>ホンシ</t>
    </rPh>
    <rPh sb="227" eb="230">
      <t>ゲスイドウ</t>
    </rPh>
    <rPh sb="230" eb="232">
      <t>ジギョウ</t>
    </rPh>
    <rPh sb="238" eb="240">
      <t>コウキョウ</t>
    </rPh>
    <rPh sb="240" eb="243">
      <t>ゲスイドウ</t>
    </rPh>
    <rPh sb="244" eb="246">
      <t>トクテイ</t>
    </rPh>
    <rPh sb="246" eb="248">
      <t>カンキョウ</t>
    </rPh>
    <rPh sb="248" eb="250">
      <t>ホゼン</t>
    </rPh>
    <rPh sb="250" eb="252">
      <t>コウキョウ</t>
    </rPh>
    <rPh sb="252" eb="255">
      <t>ゲスイドウ</t>
    </rPh>
    <rPh sb="256" eb="258">
      <t>ノウギョウ</t>
    </rPh>
    <rPh sb="258" eb="260">
      <t>シュウラク</t>
    </rPh>
    <rPh sb="260" eb="262">
      <t>ハイスイ</t>
    </rPh>
    <rPh sb="263" eb="266">
      <t>ジョウカソウ</t>
    </rPh>
    <rPh sb="266" eb="268">
      <t>ジギョウ</t>
    </rPh>
    <rPh sb="269" eb="272">
      <t>イッタイテキ</t>
    </rPh>
    <rPh sb="273" eb="275">
      <t>セイビ</t>
    </rPh>
    <rPh sb="280" eb="283">
      <t>ソウゴウテキ</t>
    </rPh>
    <rPh sb="284" eb="286">
      <t>ブンセキ</t>
    </rPh>
    <rPh sb="287" eb="288">
      <t>オコナ</t>
    </rPh>
    <rPh sb="289" eb="2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</si>
</sst>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671292336"/>
        <c:axId val="67129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671292336"/>
        <c:axId val="671292728"/>
      </c:lineChart>
      <c:dateAx>
        <c:axId val="671292336"/>
        <c:scaling>
          <c:orientation val="minMax"/>
        </c:scaling>
        <c:delete val="1"/>
        <c:axPos val="b"/>
        <c:numFmt formatCode="ge" sourceLinked="1"/>
        <c:majorTickMark val="none"/>
        <c:minorTickMark val="none"/>
        <c:tickLblPos val="none"/>
        <c:crossAx val="671292728"/>
        <c:crosses val="autoZero"/>
        <c:auto val="1"/>
        <c:lblOffset val="100"/>
        <c:baseTimeUnit val="years"/>
      </c:dateAx>
      <c:valAx>
        <c:axId val="67129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29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146.94999999999999</c:v>
                </c:pt>
                <c:pt idx="2">
                  <c:v>80.989999999999995</c:v>
                </c:pt>
                <c:pt idx="3">
                  <c:v>79.709999999999994</c:v>
                </c:pt>
                <c:pt idx="4">
                  <c:v>74.489999999999995</c:v>
                </c:pt>
              </c:numCache>
            </c:numRef>
          </c:val>
        </c:ser>
        <c:dLbls>
          <c:showLegendKey val="0"/>
          <c:showVal val="0"/>
          <c:showCatName val="0"/>
          <c:showSerName val="0"/>
          <c:showPercent val="0"/>
          <c:showBubbleSize val="0"/>
        </c:dLbls>
        <c:gapWidth val="150"/>
        <c:axId val="554826968"/>
        <c:axId val="6780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554826968"/>
        <c:axId val="678045432"/>
      </c:lineChart>
      <c:dateAx>
        <c:axId val="554826968"/>
        <c:scaling>
          <c:orientation val="minMax"/>
        </c:scaling>
        <c:delete val="1"/>
        <c:axPos val="b"/>
        <c:numFmt formatCode="ge" sourceLinked="1"/>
        <c:majorTickMark val="none"/>
        <c:minorTickMark val="none"/>
        <c:tickLblPos val="none"/>
        <c:crossAx val="678045432"/>
        <c:crosses val="autoZero"/>
        <c:auto val="1"/>
        <c:lblOffset val="100"/>
        <c:baseTimeUnit val="years"/>
      </c:dateAx>
      <c:valAx>
        <c:axId val="6780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2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86.95</c:v>
                </c:pt>
                <c:pt idx="2">
                  <c:v>83.59</c:v>
                </c:pt>
                <c:pt idx="3">
                  <c:v>83.77</c:v>
                </c:pt>
                <c:pt idx="4">
                  <c:v>82.4</c:v>
                </c:pt>
              </c:numCache>
            </c:numRef>
          </c:val>
        </c:ser>
        <c:dLbls>
          <c:showLegendKey val="0"/>
          <c:showVal val="0"/>
          <c:showCatName val="0"/>
          <c:showSerName val="0"/>
          <c:showPercent val="0"/>
          <c:showBubbleSize val="0"/>
        </c:dLbls>
        <c:gapWidth val="150"/>
        <c:axId val="678046608"/>
        <c:axId val="67804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678046608"/>
        <c:axId val="678047000"/>
      </c:lineChart>
      <c:dateAx>
        <c:axId val="678046608"/>
        <c:scaling>
          <c:orientation val="minMax"/>
        </c:scaling>
        <c:delete val="1"/>
        <c:axPos val="b"/>
        <c:numFmt formatCode="ge" sourceLinked="1"/>
        <c:majorTickMark val="none"/>
        <c:minorTickMark val="none"/>
        <c:tickLblPos val="none"/>
        <c:crossAx val="678047000"/>
        <c:crosses val="autoZero"/>
        <c:auto val="1"/>
        <c:lblOffset val="100"/>
        <c:baseTimeUnit val="years"/>
      </c:dateAx>
      <c:valAx>
        <c:axId val="6780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0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99.36</c:v>
                </c:pt>
                <c:pt idx="2">
                  <c:v>83.55</c:v>
                </c:pt>
                <c:pt idx="3">
                  <c:v>100</c:v>
                </c:pt>
                <c:pt idx="4">
                  <c:v>87.9</c:v>
                </c:pt>
              </c:numCache>
            </c:numRef>
          </c:val>
        </c:ser>
        <c:dLbls>
          <c:showLegendKey val="0"/>
          <c:showVal val="0"/>
          <c:showCatName val="0"/>
          <c:showSerName val="0"/>
          <c:showPercent val="0"/>
          <c:showBubbleSize val="0"/>
        </c:dLbls>
        <c:gapWidth val="150"/>
        <c:axId val="671293904"/>
        <c:axId val="67129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92.74</c:v>
                </c:pt>
                <c:pt idx="2">
                  <c:v>93.62</c:v>
                </c:pt>
                <c:pt idx="3">
                  <c:v>97.53</c:v>
                </c:pt>
                <c:pt idx="4">
                  <c:v>99.93</c:v>
                </c:pt>
              </c:numCache>
            </c:numRef>
          </c:val>
          <c:smooth val="0"/>
        </c:ser>
        <c:dLbls>
          <c:showLegendKey val="0"/>
          <c:showVal val="0"/>
          <c:showCatName val="0"/>
          <c:showSerName val="0"/>
          <c:showPercent val="0"/>
          <c:showBubbleSize val="0"/>
        </c:dLbls>
        <c:marker val="1"/>
        <c:smooth val="0"/>
        <c:axId val="671293904"/>
        <c:axId val="671294296"/>
      </c:lineChart>
      <c:dateAx>
        <c:axId val="671293904"/>
        <c:scaling>
          <c:orientation val="minMax"/>
        </c:scaling>
        <c:delete val="1"/>
        <c:axPos val="b"/>
        <c:numFmt formatCode="ge" sourceLinked="1"/>
        <c:majorTickMark val="none"/>
        <c:minorTickMark val="none"/>
        <c:tickLblPos val="none"/>
        <c:crossAx val="671294296"/>
        <c:crosses val="autoZero"/>
        <c:auto val="1"/>
        <c:lblOffset val="100"/>
        <c:baseTimeUnit val="years"/>
      </c:dateAx>
      <c:valAx>
        <c:axId val="67129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2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c:v>
                </c:pt>
                <c:pt idx="2">
                  <c:v>4.45</c:v>
                </c:pt>
                <c:pt idx="3">
                  <c:v>9.8699999999999992</c:v>
                </c:pt>
                <c:pt idx="4">
                  <c:v>12.77</c:v>
                </c:pt>
              </c:numCache>
            </c:numRef>
          </c:val>
        </c:ser>
        <c:dLbls>
          <c:showLegendKey val="0"/>
          <c:showVal val="0"/>
          <c:showCatName val="0"/>
          <c:showSerName val="0"/>
          <c:showPercent val="0"/>
          <c:showBubbleSize val="0"/>
        </c:dLbls>
        <c:gapWidth val="150"/>
        <c:axId val="671295472"/>
        <c:axId val="67129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9</c:v>
                </c:pt>
                <c:pt idx="2">
                  <c:v>10.11</c:v>
                </c:pt>
                <c:pt idx="3">
                  <c:v>20.68</c:v>
                </c:pt>
                <c:pt idx="4">
                  <c:v>20.350000000000001</c:v>
                </c:pt>
              </c:numCache>
            </c:numRef>
          </c:val>
          <c:smooth val="0"/>
        </c:ser>
        <c:dLbls>
          <c:showLegendKey val="0"/>
          <c:showVal val="0"/>
          <c:showCatName val="0"/>
          <c:showSerName val="0"/>
          <c:showPercent val="0"/>
          <c:showBubbleSize val="0"/>
        </c:dLbls>
        <c:marker val="1"/>
        <c:smooth val="0"/>
        <c:axId val="671295472"/>
        <c:axId val="671295864"/>
      </c:lineChart>
      <c:dateAx>
        <c:axId val="671295472"/>
        <c:scaling>
          <c:orientation val="minMax"/>
        </c:scaling>
        <c:delete val="1"/>
        <c:axPos val="b"/>
        <c:numFmt formatCode="ge" sourceLinked="1"/>
        <c:majorTickMark val="none"/>
        <c:minorTickMark val="none"/>
        <c:tickLblPos val="none"/>
        <c:crossAx val="671295864"/>
        <c:crosses val="autoZero"/>
        <c:auto val="1"/>
        <c:lblOffset val="100"/>
        <c:baseTimeUnit val="years"/>
      </c:dateAx>
      <c:valAx>
        <c:axId val="67129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29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671297040"/>
        <c:axId val="67129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671297040"/>
        <c:axId val="671297432"/>
      </c:lineChart>
      <c:dateAx>
        <c:axId val="671297040"/>
        <c:scaling>
          <c:orientation val="minMax"/>
        </c:scaling>
        <c:delete val="1"/>
        <c:axPos val="b"/>
        <c:numFmt formatCode="ge" sourceLinked="1"/>
        <c:majorTickMark val="none"/>
        <c:minorTickMark val="none"/>
        <c:tickLblPos val="none"/>
        <c:crossAx val="671297432"/>
        <c:crosses val="autoZero"/>
        <c:auto val="1"/>
        <c:lblOffset val="100"/>
        <c:baseTimeUnit val="years"/>
      </c:dateAx>
      <c:valAx>
        <c:axId val="67129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29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formatCode="#,##0.00;&quot;△&quot;#,##0.00;&quot;-&quot;">
                  <c:v>51.59</c:v>
                </c:pt>
                <c:pt idx="3">
                  <c:v>0</c:v>
                </c:pt>
                <c:pt idx="4">
                  <c:v>0</c:v>
                </c:pt>
              </c:numCache>
            </c:numRef>
          </c:val>
        </c:ser>
        <c:dLbls>
          <c:showLegendKey val="0"/>
          <c:showVal val="0"/>
          <c:showCatName val="0"/>
          <c:showSerName val="0"/>
          <c:showPercent val="0"/>
          <c:showBubbleSize val="0"/>
        </c:dLbls>
        <c:gapWidth val="150"/>
        <c:axId val="671298608"/>
        <c:axId val="554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243.13</c:v>
                </c:pt>
                <c:pt idx="2">
                  <c:v>280.08</c:v>
                </c:pt>
                <c:pt idx="3">
                  <c:v>223.09</c:v>
                </c:pt>
                <c:pt idx="4">
                  <c:v>147.11000000000001</c:v>
                </c:pt>
              </c:numCache>
            </c:numRef>
          </c:val>
          <c:smooth val="0"/>
        </c:ser>
        <c:dLbls>
          <c:showLegendKey val="0"/>
          <c:showVal val="0"/>
          <c:showCatName val="0"/>
          <c:showSerName val="0"/>
          <c:showPercent val="0"/>
          <c:showBubbleSize val="0"/>
        </c:dLbls>
        <c:marker val="1"/>
        <c:smooth val="0"/>
        <c:axId val="671298608"/>
        <c:axId val="554819520"/>
      </c:lineChart>
      <c:dateAx>
        <c:axId val="671298608"/>
        <c:scaling>
          <c:orientation val="minMax"/>
        </c:scaling>
        <c:delete val="1"/>
        <c:axPos val="b"/>
        <c:numFmt formatCode="ge" sourceLinked="1"/>
        <c:majorTickMark val="none"/>
        <c:minorTickMark val="none"/>
        <c:tickLblPos val="none"/>
        <c:crossAx val="554819520"/>
        <c:crosses val="autoZero"/>
        <c:auto val="1"/>
        <c:lblOffset val="100"/>
        <c:baseTimeUnit val="years"/>
      </c:dateAx>
      <c:valAx>
        <c:axId val="554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2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116.64</c:v>
                </c:pt>
                <c:pt idx="2">
                  <c:v>1197.9000000000001</c:v>
                </c:pt>
                <c:pt idx="3">
                  <c:v>371.56</c:v>
                </c:pt>
                <c:pt idx="4">
                  <c:v>348.58</c:v>
                </c:pt>
              </c:numCache>
            </c:numRef>
          </c:val>
        </c:ser>
        <c:dLbls>
          <c:showLegendKey val="0"/>
          <c:showVal val="0"/>
          <c:showCatName val="0"/>
          <c:showSerName val="0"/>
          <c:showPercent val="0"/>
          <c:showBubbleSize val="0"/>
        </c:dLbls>
        <c:gapWidth val="150"/>
        <c:axId val="554820696"/>
        <c:axId val="5548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162.52000000000001</c:v>
                </c:pt>
                <c:pt idx="2">
                  <c:v>124.2</c:v>
                </c:pt>
                <c:pt idx="3">
                  <c:v>33.03</c:v>
                </c:pt>
                <c:pt idx="4">
                  <c:v>47.67</c:v>
                </c:pt>
              </c:numCache>
            </c:numRef>
          </c:val>
          <c:smooth val="0"/>
        </c:ser>
        <c:dLbls>
          <c:showLegendKey val="0"/>
          <c:showVal val="0"/>
          <c:showCatName val="0"/>
          <c:showSerName val="0"/>
          <c:showPercent val="0"/>
          <c:showBubbleSize val="0"/>
        </c:dLbls>
        <c:marker val="1"/>
        <c:smooth val="0"/>
        <c:axId val="554820696"/>
        <c:axId val="554821088"/>
      </c:lineChart>
      <c:dateAx>
        <c:axId val="554820696"/>
        <c:scaling>
          <c:orientation val="minMax"/>
        </c:scaling>
        <c:delete val="1"/>
        <c:axPos val="b"/>
        <c:numFmt formatCode="ge" sourceLinked="1"/>
        <c:majorTickMark val="none"/>
        <c:minorTickMark val="none"/>
        <c:tickLblPos val="none"/>
        <c:crossAx val="554821088"/>
        <c:crosses val="autoZero"/>
        <c:auto val="1"/>
        <c:lblOffset val="100"/>
        <c:baseTimeUnit val="years"/>
      </c:dateAx>
      <c:valAx>
        <c:axId val="5548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1130.98</c:v>
                </c:pt>
                <c:pt idx="2">
                  <c:v>1969.95</c:v>
                </c:pt>
                <c:pt idx="3">
                  <c:v>1908.52</c:v>
                </c:pt>
                <c:pt idx="4">
                  <c:v>1574.06</c:v>
                </c:pt>
              </c:numCache>
            </c:numRef>
          </c:val>
        </c:ser>
        <c:dLbls>
          <c:showLegendKey val="0"/>
          <c:showVal val="0"/>
          <c:showCatName val="0"/>
          <c:showSerName val="0"/>
          <c:showPercent val="0"/>
          <c:showBubbleSize val="0"/>
        </c:dLbls>
        <c:gapWidth val="150"/>
        <c:axId val="554822264"/>
        <c:axId val="554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554822264"/>
        <c:axId val="554822656"/>
      </c:lineChart>
      <c:dateAx>
        <c:axId val="554822264"/>
        <c:scaling>
          <c:orientation val="minMax"/>
        </c:scaling>
        <c:delete val="1"/>
        <c:axPos val="b"/>
        <c:numFmt formatCode="ge" sourceLinked="1"/>
        <c:majorTickMark val="none"/>
        <c:minorTickMark val="none"/>
        <c:tickLblPos val="none"/>
        <c:crossAx val="554822656"/>
        <c:crosses val="autoZero"/>
        <c:auto val="1"/>
        <c:lblOffset val="100"/>
        <c:baseTimeUnit val="years"/>
      </c:dateAx>
      <c:valAx>
        <c:axId val="554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98.89</c:v>
                </c:pt>
                <c:pt idx="2">
                  <c:v>104.94</c:v>
                </c:pt>
                <c:pt idx="3">
                  <c:v>93.72</c:v>
                </c:pt>
                <c:pt idx="4">
                  <c:v>105.49</c:v>
                </c:pt>
              </c:numCache>
            </c:numRef>
          </c:val>
        </c:ser>
        <c:dLbls>
          <c:showLegendKey val="0"/>
          <c:showVal val="0"/>
          <c:showCatName val="0"/>
          <c:showSerName val="0"/>
          <c:showPercent val="0"/>
          <c:showBubbleSize val="0"/>
        </c:dLbls>
        <c:gapWidth val="150"/>
        <c:axId val="554823832"/>
        <c:axId val="5548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554823832"/>
        <c:axId val="554824224"/>
      </c:lineChart>
      <c:dateAx>
        <c:axId val="554823832"/>
        <c:scaling>
          <c:orientation val="minMax"/>
        </c:scaling>
        <c:delete val="1"/>
        <c:axPos val="b"/>
        <c:numFmt formatCode="ge" sourceLinked="1"/>
        <c:majorTickMark val="none"/>
        <c:minorTickMark val="none"/>
        <c:tickLblPos val="none"/>
        <c:crossAx val="554824224"/>
        <c:crosses val="autoZero"/>
        <c:auto val="1"/>
        <c:lblOffset val="100"/>
        <c:baseTimeUnit val="years"/>
      </c:dateAx>
      <c:valAx>
        <c:axId val="5548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2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173.69</c:v>
                </c:pt>
                <c:pt idx="2">
                  <c:v>151.81</c:v>
                </c:pt>
                <c:pt idx="3">
                  <c:v>170.12</c:v>
                </c:pt>
                <c:pt idx="4">
                  <c:v>150.44</c:v>
                </c:pt>
              </c:numCache>
            </c:numRef>
          </c:val>
        </c:ser>
        <c:dLbls>
          <c:showLegendKey val="0"/>
          <c:showVal val="0"/>
          <c:showCatName val="0"/>
          <c:showSerName val="0"/>
          <c:showPercent val="0"/>
          <c:showBubbleSize val="0"/>
        </c:dLbls>
        <c:gapWidth val="150"/>
        <c:axId val="554825400"/>
        <c:axId val="5548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554825400"/>
        <c:axId val="554825792"/>
      </c:lineChart>
      <c:dateAx>
        <c:axId val="554825400"/>
        <c:scaling>
          <c:orientation val="minMax"/>
        </c:scaling>
        <c:delete val="1"/>
        <c:axPos val="b"/>
        <c:numFmt formatCode="ge" sourceLinked="1"/>
        <c:majorTickMark val="none"/>
        <c:minorTickMark val="none"/>
        <c:tickLblPos val="none"/>
        <c:crossAx val="554825792"/>
        <c:crosses val="autoZero"/>
        <c:auto val="1"/>
        <c:lblOffset val="100"/>
        <c:baseTimeUnit val="years"/>
      </c:dateAx>
      <c:valAx>
        <c:axId val="5548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2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新潟県　新潟市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802936</v>
      </c>
      <c r="AM8" s="47"/>
      <c r="AN8" s="47"/>
      <c r="AO8" s="47"/>
      <c r="AP8" s="47"/>
      <c r="AQ8" s="47"/>
      <c r="AR8" s="47"/>
      <c r="AS8" s="47"/>
      <c r="AT8" s="43">
        <f>データ!S6</f>
        <v>726.45</v>
      </c>
      <c r="AU8" s="43"/>
      <c r="AV8" s="43"/>
      <c r="AW8" s="43"/>
      <c r="AX8" s="43"/>
      <c r="AY8" s="43"/>
      <c r="AZ8" s="43"/>
      <c r="BA8" s="43"/>
      <c r="BB8" s="43">
        <f>データ!T6</f>
        <v>1105.29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63.14</v>
      </c>
      <c r="J10" s="43"/>
      <c r="K10" s="43"/>
      <c r="L10" s="43"/>
      <c r="M10" s="43"/>
      <c r="N10" s="43"/>
      <c r="O10" s="43"/>
      <c r="P10" s="43">
        <f>データ!O6</f>
        <v>0.76</v>
      </c>
      <c r="Q10" s="43"/>
      <c r="R10" s="43"/>
      <c r="S10" s="43"/>
      <c r="T10" s="43"/>
      <c r="U10" s="43"/>
      <c r="V10" s="43"/>
      <c r="W10" s="43">
        <f>データ!P6</f>
        <v>96.19</v>
      </c>
      <c r="X10" s="43"/>
      <c r="Y10" s="43"/>
      <c r="Z10" s="43"/>
      <c r="AA10" s="43"/>
      <c r="AB10" s="43"/>
      <c r="AC10" s="43"/>
      <c r="AD10" s="47">
        <f>データ!Q6</f>
        <v>2991</v>
      </c>
      <c r="AE10" s="47"/>
      <c r="AF10" s="47"/>
      <c r="AG10" s="47"/>
      <c r="AH10" s="47"/>
      <c r="AI10" s="47"/>
      <c r="AJ10" s="47"/>
      <c r="AK10" s="2"/>
      <c r="AL10" s="47">
        <f>データ!U6</f>
        <v>6039</v>
      </c>
      <c r="AM10" s="47"/>
      <c r="AN10" s="47"/>
      <c r="AO10" s="47"/>
      <c r="AP10" s="47"/>
      <c r="AQ10" s="47"/>
      <c r="AR10" s="47"/>
      <c r="AS10" s="47"/>
      <c r="AT10" s="43">
        <f>データ!V6</f>
        <v>2.89</v>
      </c>
      <c r="AU10" s="43"/>
      <c r="AV10" s="43"/>
      <c r="AW10" s="43"/>
      <c r="AX10" s="43"/>
      <c r="AY10" s="43"/>
      <c r="AZ10" s="43"/>
      <c r="BA10" s="43"/>
      <c r="BB10" s="43">
        <f>データ!W6</f>
        <v>2089.62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2">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2">
      <c r="A6" s="26" t="s">
        <v>94</v>
      </c>
      <c r="B6" s="31">
        <f>B7</f>
        <v>2015</v>
      </c>
      <c r="C6" s="31">
        <f t="shared" ref="C6:W6" si="3">C7</f>
        <v>151009</v>
      </c>
      <c r="D6" s="31">
        <f t="shared" si="3"/>
        <v>46</v>
      </c>
      <c r="E6" s="31">
        <f t="shared" si="3"/>
        <v>17</v>
      </c>
      <c r="F6" s="31">
        <f t="shared" si="3"/>
        <v>5</v>
      </c>
      <c r="G6" s="31">
        <f t="shared" si="3"/>
        <v>0</v>
      </c>
      <c r="H6" s="31" t="str">
        <f t="shared" si="3"/>
        <v>新潟県　新潟市</v>
      </c>
      <c r="I6" s="31" t="str">
        <f t="shared" si="3"/>
        <v>法適用</v>
      </c>
      <c r="J6" s="31" t="str">
        <f t="shared" si="3"/>
        <v>下水道事業</v>
      </c>
      <c r="K6" s="31" t="str">
        <f t="shared" si="3"/>
        <v>農業集落排水</v>
      </c>
      <c r="L6" s="31" t="str">
        <f t="shared" si="3"/>
        <v>F1</v>
      </c>
      <c r="M6" s="32" t="str">
        <f t="shared" si="3"/>
        <v>-</v>
      </c>
      <c r="N6" s="32">
        <f t="shared" si="3"/>
        <v>63.14</v>
      </c>
      <c r="O6" s="32">
        <f t="shared" si="3"/>
        <v>0.76</v>
      </c>
      <c r="P6" s="32">
        <f t="shared" si="3"/>
        <v>96.19</v>
      </c>
      <c r="Q6" s="32">
        <f t="shared" si="3"/>
        <v>2991</v>
      </c>
      <c r="R6" s="32">
        <f t="shared" si="3"/>
        <v>802936</v>
      </c>
      <c r="S6" s="32">
        <f t="shared" si="3"/>
        <v>726.45</v>
      </c>
      <c r="T6" s="32">
        <f t="shared" si="3"/>
        <v>1105.29</v>
      </c>
      <c r="U6" s="32">
        <f t="shared" si="3"/>
        <v>6039</v>
      </c>
      <c r="V6" s="32">
        <f t="shared" si="3"/>
        <v>2.89</v>
      </c>
      <c r="W6" s="32">
        <f t="shared" si="3"/>
        <v>2089.62</v>
      </c>
      <c r="X6" s="33" t="str">
        <f>IF(X7="",NA(),X7)</f>
        <v>-</v>
      </c>
      <c r="Y6" s="33">
        <f t="shared" ref="Y6:AG6" si="4">IF(Y7="",NA(),Y7)</f>
        <v>99.36</v>
      </c>
      <c r="Z6" s="33">
        <f t="shared" si="4"/>
        <v>83.55</v>
      </c>
      <c r="AA6" s="33">
        <f t="shared" si="4"/>
        <v>100</v>
      </c>
      <c r="AB6" s="33">
        <f t="shared" si="4"/>
        <v>87.9</v>
      </c>
      <c r="AC6" s="33" t="str">
        <f t="shared" si="4"/>
        <v>-</v>
      </c>
      <c r="AD6" s="33">
        <f t="shared" si="4"/>
        <v>92.74</v>
      </c>
      <c r="AE6" s="33">
        <f t="shared" si="4"/>
        <v>93.62</v>
      </c>
      <c r="AF6" s="33">
        <f t="shared" si="4"/>
        <v>97.53</v>
      </c>
      <c r="AG6" s="33">
        <f t="shared" si="4"/>
        <v>99.93</v>
      </c>
      <c r="AH6" s="32" t="str">
        <f>IF(AH7="","",IF(AH7="-","【-】","【"&amp;SUBSTITUTE(TEXT(AH7,"#,##0.00"),"-","△")&amp;"】"))</f>
        <v>【99.88】</v>
      </c>
      <c r="AI6" s="33" t="str">
        <f>IF(AI7="",NA(),AI7)</f>
        <v>-</v>
      </c>
      <c r="AJ6" s="32">
        <f t="shared" ref="AJ6:AR6" si="5">IF(AJ7="",NA(),AJ7)</f>
        <v>0</v>
      </c>
      <c r="AK6" s="33">
        <f t="shared" si="5"/>
        <v>51.59</v>
      </c>
      <c r="AL6" s="32">
        <f t="shared" si="5"/>
        <v>0</v>
      </c>
      <c r="AM6" s="32">
        <f t="shared" si="5"/>
        <v>0</v>
      </c>
      <c r="AN6" s="33" t="str">
        <f t="shared" si="5"/>
        <v>-</v>
      </c>
      <c r="AO6" s="33">
        <f t="shared" si="5"/>
        <v>243.13</v>
      </c>
      <c r="AP6" s="33">
        <f t="shared" si="5"/>
        <v>280.08</v>
      </c>
      <c r="AQ6" s="33">
        <f t="shared" si="5"/>
        <v>223.09</v>
      </c>
      <c r="AR6" s="33">
        <f t="shared" si="5"/>
        <v>147.11000000000001</v>
      </c>
      <c r="AS6" s="32" t="str">
        <f>IF(AS7="","",IF(AS7="-","【-】","【"&amp;SUBSTITUTE(TEXT(AS7,"#,##0.00"),"-","△")&amp;"】"))</f>
        <v>【203.67】</v>
      </c>
      <c r="AT6" s="33" t="str">
        <f>IF(AT7="",NA(),AT7)</f>
        <v>-</v>
      </c>
      <c r="AU6" s="33">
        <f t="shared" ref="AU6:BC6" si="6">IF(AU7="",NA(),AU7)</f>
        <v>116.64</v>
      </c>
      <c r="AV6" s="33">
        <f t="shared" si="6"/>
        <v>1197.9000000000001</v>
      </c>
      <c r="AW6" s="33">
        <f t="shared" si="6"/>
        <v>371.56</v>
      </c>
      <c r="AX6" s="33">
        <f t="shared" si="6"/>
        <v>348.58</v>
      </c>
      <c r="AY6" s="33" t="str">
        <f t="shared" si="6"/>
        <v>-</v>
      </c>
      <c r="AZ6" s="33">
        <f t="shared" si="6"/>
        <v>162.52000000000001</v>
      </c>
      <c r="BA6" s="33">
        <f t="shared" si="6"/>
        <v>124.2</v>
      </c>
      <c r="BB6" s="33">
        <f t="shared" si="6"/>
        <v>33.03</v>
      </c>
      <c r="BC6" s="33">
        <f t="shared" si="6"/>
        <v>47.67</v>
      </c>
      <c r="BD6" s="32" t="str">
        <f>IF(BD7="","",IF(BD7="-","【-】","【"&amp;SUBSTITUTE(TEXT(BD7,"#,##0.00"),"-","△")&amp;"】"))</f>
        <v>【34.01】</v>
      </c>
      <c r="BE6" s="33" t="str">
        <f>IF(BE7="",NA(),BE7)</f>
        <v>-</v>
      </c>
      <c r="BF6" s="33">
        <f t="shared" ref="BF6:BN6" si="7">IF(BF7="",NA(),BF7)</f>
        <v>1130.98</v>
      </c>
      <c r="BG6" s="33">
        <f t="shared" si="7"/>
        <v>1969.95</v>
      </c>
      <c r="BH6" s="33">
        <f t="shared" si="7"/>
        <v>1908.52</v>
      </c>
      <c r="BI6" s="33">
        <f t="shared" si="7"/>
        <v>1574.06</v>
      </c>
      <c r="BJ6" s="33" t="str">
        <f t="shared" si="7"/>
        <v>-</v>
      </c>
      <c r="BK6" s="33">
        <f t="shared" si="7"/>
        <v>1197.82</v>
      </c>
      <c r="BL6" s="33">
        <f t="shared" si="7"/>
        <v>1126.77</v>
      </c>
      <c r="BM6" s="33">
        <f t="shared" si="7"/>
        <v>1044.8</v>
      </c>
      <c r="BN6" s="33">
        <f t="shared" si="7"/>
        <v>721.43</v>
      </c>
      <c r="BO6" s="32" t="str">
        <f>IF(BO7="","",IF(BO7="-","【-】","【"&amp;SUBSTITUTE(TEXT(BO7,"#,##0.00"),"-","△")&amp;"】"))</f>
        <v>【1,015.77】</v>
      </c>
      <c r="BP6" s="33" t="str">
        <f>IF(BP7="",NA(),BP7)</f>
        <v>-</v>
      </c>
      <c r="BQ6" s="33">
        <f t="shared" ref="BQ6:BY6" si="8">IF(BQ7="",NA(),BQ7)</f>
        <v>98.89</v>
      </c>
      <c r="BR6" s="33">
        <f t="shared" si="8"/>
        <v>104.94</v>
      </c>
      <c r="BS6" s="33">
        <f t="shared" si="8"/>
        <v>93.72</v>
      </c>
      <c r="BT6" s="33">
        <f t="shared" si="8"/>
        <v>105.49</v>
      </c>
      <c r="BU6" s="33" t="str">
        <f t="shared" si="8"/>
        <v>-</v>
      </c>
      <c r="BV6" s="33">
        <f t="shared" si="8"/>
        <v>51.03</v>
      </c>
      <c r="BW6" s="33">
        <f t="shared" si="8"/>
        <v>50.9</v>
      </c>
      <c r="BX6" s="33">
        <f t="shared" si="8"/>
        <v>50.82</v>
      </c>
      <c r="BY6" s="33">
        <f t="shared" si="8"/>
        <v>59.3</v>
      </c>
      <c r="BZ6" s="32" t="str">
        <f>IF(BZ7="","",IF(BZ7="-","【-】","【"&amp;SUBSTITUTE(TEXT(BZ7,"#,##0.00"),"-","△")&amp;"】"))</f>
        <v>【52.78】</v>
      </c>
      <c r="CA6" s="33" t="str">
        <f>IF(CA7="",NA(),CA7)</f>
        <v>-</v>
      </c>
      <c r="CB6" s="33">
        <f t="shared" ref="CB6:CJ6" si="9">IF(CB7="",NA(),CB7)</f>
        <v>173.69</v>
      </c>
      <c r="CC6" s="33">
        <f t="shared" si="9"/>
        <v>151.81</v>
      </c>
      <c r="CD6" s="33">
        <f t="shared" si="9"/>
        <v>170.12</v>
      </c>
      <c r="CE6" s="33">
        <f t="shared" si="9"/>
        <v>150.44</v>
      </c>
      <c r="CF6" s="33" t="str">
        <f t="shared" si="9"/>
        <v>-</v>
      </c>
      <c r="CG6" s="33">
        <f t="shared" si="9"/>
        <v>289.60000000000002</v>
      </c>
      <c r="CH6" s="33">
        <f t="shared" si="9"/>
        <v>293.27</v>
      </c>
      <c r="CI6" s="33">
        <f t="shared" si="9"/>
        <v>300.52</v>
      </c>
      <c r="CJ6" s="33">
        <f t="shared" si="9"/>
        <v>248.14</v>
      </c>
      <c r="CK6" s="32" t="str">
        <f>IF(CK7="","",IF(CK7="-","【-】","【"&amp;SUBSTITUTE(TEXT(CK7,"#,##0.00"),"-","△")&amp;"】"))</f>
        <v>【289.81】</v>
      </c>
      <c r="CL6" s="33" t="str">
        <f>IF(CL7="",NA(),CL7)</f>
        <v>-</v>
      </c>
      <c r="CM6" s="33">
        <f t="shared" ref="CM6:CU6" si="10">IF(CM7="",NA(),CM7)</f>
        <v>146.94999999999999</v>
      </c>
      <c r="CN6" s="33">
        <f t="shared" si="10"/>
        <v>80.989999999999995</v>
      </c>
      <c r="CO6" s="33">
        <f t="shared" si="10"/>
        <v>79.709999999999994</v>
      </c>
      <c r="CP6" s="33">
        <f t="shared" si="10"/>
        <v>74.489999999999995</v>
      </c>
      <c r="CQ6" s="33" t="str">
        <f t="shared" si="10"/>
        <v>-</v>
      </c>
      <c r="CR6" s="33">
        <f t="shared" si="10"/>
        <v>54.74</v>
      </c>
      <c r="CS6" s="33">
        <f t="shared" si="10"/>
        <v>53.78</v>
      </c>
      <c r="CT6" s="33">
        <f t="shared" si="10"/>
        <v>53.24</v>
      </c>
      <c r="CU6" s="33">
        <f t="shared" si="10"/>
        <v>57.3</v>
      </c>
      <c r="CV6" s="32" t="str">
        <f>IF(CV7="","",IF(CV7="-","【-】","【"&amp;SUBSTITUTE(TEXT(CV7,"#,##0.00"),"-","△")&amp;"】"))</f>
        <v>【52.74】</v>
      </c>
      <c r="CW6" s="33" t="str">
        <f>IF(CW7="",NA(),CW7)</f>
        <v>-</v>
      </c>
      <c r="CX6" s="33">
        <f t="shared" ref="CX6:DF6" si="11">IF(CX7="",NA(),CX7)</f>
        <v>86.95</v>
      </c>
      <c r="CY6" s="33">
        <f t="shared" si="11"/>
        <v>83.59</v>
      </c>
      <c r="CZ6" s="33">
        <f t="shared" si="11"/>
        <v>83.77</v>
      </c>
      <c r="DA6" s="33">
        <f t="shared" si="11"/>
        <v>82.4</v>
      </c>
      <c r="DB6" s="33" t="str">
        <f t="shared" si="11"/>
        <v>-</v>
      </c>
      <c r="DC6" s="33">
        <f t="shared" si="11"/>
        <v>83.88</v>
      </c>
      <c r="DD6" s="33">
        <f t="shared" si="11"/>
        <v>84.06</v>
      </c>
      <c r="DE6" s="33">
        <f t="shared" si="11"/>
        <v>84.07</v>
      </c>
      <c r="DF6" s="33">
        <f t="shared" si="11"/>
        <v>89.43</v>
      </c>
      <c r="DG6" s="32" t="str">
        <f>IF(DG7="","",IF(DG7="-","【-】","【"&amp;SUBSTITUTE(TEXT(DG7,"#,##0.00"),"-","△")&amp;"】"))</f>
        <v>【84.50】</v>
      </c>
      <c r="DH6" s="33" t="str">
        <f>IF(DH7="",NA(),DH7)</f>
        <v>-</v>
      </c>
      <c r="DI6" s="33">
        <f t="shared" ref="DI6:DQ6" si="12">IF(DI7="",NA(),DI7)</f>
        <v>2</v>
      </c>
      <c r="DJ6" s="33">
        <f t="shared" si="12"/>
        <v>4.45</v>
      </c>
      <c r="DK6" s="33">
        <f t="shared" si="12"/>
        <v>9.8699999999999992</v>
      </c>
      <c r="DL6" s="33">
        <f t="shared" si="12"/>
        <v>12.77</v>
      </c>
      <c r="DM6" s="33" t="str">
        <f t="shared" si="12"/>
        <v>-</v>
      </c>
      <c r="DN6" s="33">
        <f t="shared" si="12"/>
        <v>9</v>
      </c>
      <c r="DO6" s="33">
        <f t="shared" si="12"/>
        <v>10.11</v>
      </c>
      <c r="DP6" s="33">
        <f t="shared" si="12"/>
        <v>20.68</v>
      </c>
      <c r="DQ6" s="33">
        <f t="shared" si="12"/>
        <v>20.350000000000001</v>
      </c>
      <c r="DR6" s="32" t="str">
        <f>IF(DR7="","",IF(DR7="-","【-】","【"&amp;SUBSTITUTE(TEXT(DR7,"#,##0.00"),"-","△")&amp;"】"))</f>
        <v>【21.94】</v>
      </c>
      <c r="DS6" s="33" t="str">
        <f>IF(DS7="",NA(),DS7)</f>
        <v>-</v>
      </c>
      <c r="DT6" s="32">
        <f t="shared" ref="DT6:EB6" si="13">IF(DT7="",NA(),DT7)</f>
        <v>0</v>
      </c>
      <c r="DU6" s="32">
        <f t="shared" si="13"/>
        <v>0</v>
      </c>
      <c r="DV6" s="32">
        <f t="shared" si="13"/>
        <v>0</v>
      </c>
      <c r="DW6" s="32">
        <f t="shared" si="13"/>
        <v>0</v>
      </c>
      <c r="DX6" s="33" t="str">
        <f t="shared" si="13"/>
        <v>-</v>
      </c>
      <c r="DY6" s="33">
        <f t="shared" si="13"/>
        <v>0.09</v>
      </c>
      <c r="DZ6" s="33">
        <f t="shared" si="13"/>
        <v>0.08</v>
      </c>
      <c r="EA6" s="33">
        <f t="shared" si="13"/>
        <v>0.08</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0.04</v>
      </c>
      <c r="EK6" s="33">
        <f t="shared" si="14"/>
        <v>0.03</v>
      </c>
      <c r="EL6" s="33">
        <f t="shared" si="14"/>
        <v>0.02</v>
      </c>
      <c r="EM6" s="33">
        <f t="shared" si="14"/>
        <v>0.11</v>
      </c>
      <c r="EN6" s="32" t="str">
        <f>IF(EN7="","",IF(EN7="-","【-】","【"&amp;SUBSTITUTE(TEXT(EN7,"#,##0.00"),"-","△")&amp;"】"))</f>
        <v>【0.03】</v>
      </c>
    </row>
    <row r="7" spans="1:147" s="34" customFormat="1" x14ac:dyDescent="0.2">
      <c r="A7" s="26"/>
      <c r="B7" s="35">
        <v>2015</v>
      </c>
      <c r="C7" s="35">
        <v>151009</v>
      </c>
      <c r="D7" s="35">
        <v>46</v>
      </c>
      <c r="E7" s="35">
        <v>17</v>
      </c>
      <c r="F7" s="35">
        <v>5</v>
      </c>
      <c r="G7" s="35">
        <v>0</v>
      </c>
      <c r="H7" s="35" t="s">
        <v>95</v>
      </c>
      <c r="I7" s="35" t="s">
        <v>96</v>
      </c>
      <c r="J7" s="35" t="s">
        <v>97</v>
      </c>
      <c r="K7" s="35" t="s">
        <v>98</v>
      </c>
      <c r="L7" s="35" t="s">
        <v>99</v>
      </c>
      <c r="M7" s="36" t="s">
        <v>100</v>
      </c>
      <c r="N7" s="36">
        <v>63.14</v>
      </c>
      <c r="O7" s="36">
        <v>0.76</v>
      </c>
      <c r="P7" s="36">
        <v>96.19</v>
      </c>
      <c r="Q7" s="36">
        <v>2991</v>
      </c>
      <c r="R7" s="36">
        <v>802936</v>
      </c>
      <c r="S7" s="36">
        <v>726.45</v>
      </c>
      <c r="T7" s="36">
        <v>1105.29</v>
      </c>
      <c r="U7" s="36">
        <v>6039</v>
      </c>
      <c r="V7" s="36">
        <v>2.89</v>
      </c>
      <c r="W7" s="36">
        <v>2089.62</v>
      </c>
      <c r="X7" s="36" t="s">
        <v>100</v>
      </c>
      <c r="Y7" s="36">
        <v>99.36</v>
      </c>
      <c r="Z7" s="36">
        <v>83.55</v>
      </c>
      <c r="AA7" s="36">
        <v>100</v>
      </c>
      <c r="AB7" s="36">
        <v>87.9</v>
      </c>
      <c r="AC7" s="36" t="s">
        <v>100</v>
      </c>
      <c r="AD7" s="36">
        <v>92.74</v>
      </c>
      <c r="AE7" s="36">
        <v>93.62</v>
      </c>
      <c r="AF7" s="36">
        <v>97.53</v>
      </c>
      <c r="AG7" s="36">
        <v>99.93</v>
      </c>
      <c r="AH7" s="36">
        <v>99.88</v>
      </c>
      <c r="AI7" s="36" t="s">
        <v>100</v>
      </c>
      <c r="AJ7" s="36">
        <v>0</v>
      </c>
      <c r="AK7" s="36">
        <v>51.59</v>
      </c>
      <c r="AL7" s="36">
        <v>0</v>
      </c>
      <c r="AM7" s="36">
        <v>0</v>
      </c>
      <c r="AN7" s="36" t="s">
        <v>100</v>
      </c>
      <c r="AO7" s="36">
        <v>243.13</v>
      </c>
      <c r="AP7" s="36">
        <v>280.08</v>
      </c>
      <c r="AQ7" s="36">
        <v>223.09</v>
      </c>
      <c r="AR7" s="36">
        <v>147.11000000000001</v>
      </c>
      <c r="AS7" s="36">
        <v>203.67</v>
      </c>
      <c r="AT7" s="36" t="s">
        <v>100</v>
      </c>
      <c r="AU7" s="36">
        <v>116.64</v>
      </c>
      <c r="AV7" s="36">
        <v>1197.9000000000001</v>
      </c>
      <c r="AW7" s="36">
        <v>371.56</v>
      </c>
      <c r="AX7" s="36">
        <v>348.58</v>
      </c>
      <c r="AY7" s="36" t="s">
        <v>100</v>
      </c>
      <c r="AZ7" s="36">
        <v>162.52000000000001</v>
      </c>
      <c r="BA7" s="36">
        <v>124.2</v>
      </c>
      <c r="BB7" s="36">
        <v>33.03</v>
      </c>
      <c r="BC7" s="36">
        <v>47.67</v>
      </c>
      <c r="BD7" s="36">
        <v>34.01</v>
      </c>
      <c r="BE7" s="36" t="s">
        <v>100</v>
      </c>
      <c r="BF7" s="36">
        <v>1130.98</v>
      </c>
      <c r="BG7" s="36">
        <v>1969.95</v>
      </c>
      <c r="BH7" s="36">
        <v>1908.52</v>
      </c>
      <c r="BI7" s="36">
        <v>1574.06</v>
      </c>
      <c r="BJ7" s="36" t="s">
        <v>100</v>
      </c>
      <c r="BK7" s="36">
        <v>1197.82</v>
      </c>
      <c r="BL7" s="36">
        <v>1126.77</v>
      </c>
      <c r="BM7" s="36">
        <v>1044.8</v>
      </c>
      <c r="BN7" s="36">
        <v>721.43</v>
      </c>
      <c r="BO7" s="36">
        <v>1015.77</v>
      </c>
      <c r="BP7" s="36" t="s">
        <v>100</v>
      </c>
      <c r="BQ7" s="36">
        <v>98.89</v>
      </c>
      <c r="BR7" s="36">
        <v>104.94</v>
      </c>
      <c r="BS7" s="36">
        <v>93.72</v>
      </c>
      <c r="BT7" s="36">
        <v>105.49</v>
      </c>
      <c r="BU7" s="36" t="s">
        <v>100</v>
      </c>
      <c r="BV7" s="36">
        <v>51.03</v>
      </c>
      <c r="BW7" s="36">
        <v>50.9</v>
      </c>
      <c r="BX7" s="36">
        <v>50.82</v>
      </c>
      <c r="BY7" s="36">
        <v>59.3</v>
      </c>
      <c r="BZ7" s="36">
        <v>52.78</v>
      </c>
      <c r="CA7" s="36" t="s">
        <v>100</v>
      </c>
      <c r="CB7" s="36">
        <v>173.69</v>
      </c>
      <c r="CC7" s="36">
        <v>151.81</v>
      </c>
      <c r="CD7" s="36">
        <v>170.12</v>
      </c>
      <c r="CE7" s="36">
        <v>150.44</v>
      </c>
      <c r="CF7" s="36" t="s">
        <v>100</v>
      </c>
      <c r="CG7" s="36">
        <v>289.60000000000002</v>
      </c>
      <c r="CH7" s="36">
        <v>293.27</v>
      </c>
      <c r="CI7" s="36">
        <v>300.52</v>
      </c>
      <c r="CJ7" s="36">
        <v>248.14</v>
      </c>
      <c r="CK7" s="36">
        <v>289.81</v>
      </c>
      <c r="CL7" s="36" t="s">
        <v>100</v>
      </c>
      <c r="CM7" s="36">
        <v>146.94999999999999</v>
      </c>
      <c r="CN7" s="36">
        <v>80.989999999999995</v>
      </c>
      <c r="CO7" s="36">
        <v>79.709999999999994</v>
      </c>
      <c r="CP7" s="36">
        <v>74.489999999999995</v>
      </c>
      <c r="CQ7" s="36" t="s">
        <v>100</v>
      </c>
      <c r="CR7" s="36">
        <v>54.74</v>
      </c>
      <c r="CS7" s="36">
        <v>53.78</v>
      </c>
      <c r="CT7" s="36">
        <v>53.24</v>
      </c>
      <c r="CU7" s="36">
        <v>57.3</v>
      </c>
      <c r="CV7" s="36">
        <v>52.74</v>
      </c>
      <c r="CW7" s="36" t="s">
        <v>100</v>
      </c>
      <c r="CX7" s="36">
        <v>86.95</v>
      </c>
      <c r="CY7" s="36">
        <v>83.59</v>
      </c>
      <c r="CZ7" s="36">
        <v>83.77</v>
      </c>
      <c r="DA7" s="36">
        <v>82.4</v>
      </c>
      <c r="DB7" s="36" t="s">
        <v>100</v>
      </c>
      <c r="DC7" s="36">
        <v>83.88</v>
      </c>
      <c r="DD7" s="36">
        <v>84.06</v>
      </c>
      <c r="DE7" s="36">
        <v>84.07</v>
      </c>
      <c r="DF7" s="36">
        <v>89.43</v>
      </c>
      <c r="DG7" s="36">
        <v>84.5</v>
      </c>
      <c r="DH7" s="36" t="s">
        <v>100</v>
      </c>
      <c r="DI7" s="36">
        <v>2</v>
      </c>
      <c r="DJ7" s="36">
        <v>4.45</v>
      </c>
      <c r="DK7" s="36">
        <v>9.8699999999999992</v>
      </c>
      <c r="DL7" s="36">
        <v>12.77</v>
      </c>
      <c r="DM7" s="36" t="s">
        <v>100</v>
      </c>
      <c r="DN7" s="36">
        <v>9</v>
      </c>
      <c r="DO7" s="36">
        <v>10.11</v>
      </c>
      <c r="DP7" s="36">
        <v>20.68</v>
      </c>
      <c r="DQ7" s="36">
        <v>20.350000000000001</v>
      </c>
      <c r="DR7" s="36">
        <v>21.94</v>
      </c>
      <c r="DS7" s="36" t="s">
        <v>100</v>
      </c>
      <c r="DT7" s="36">
        <v>0</v>
      </c>
      <c r="DU7" s="36">
        <v>0</v>
      </c>
      <c r="DV7" s="36">
        <v>0</v>
      </c>
      <c r="DW7" s="36">
        <v>0</v>
      </c>
      <c r="DX7" s="36" t="s">
        <v>100</v>
      </c>
      <c r="DY7" s="36">
        <v>0.09</v>
      </c>
      <c r="DZ7" s="36">
        <v>0.08</v>
      </c>
      <c r="EA7" s="36">
        <v>0.08</v>
      </c>
      <c r="EB7" s="36">
        <v>0</v>
      </c>
      <c r="EC7" s="36">
        <v>0</v>
      </c>
      <c r="ED7" s="36" t="s">
        <v>100</v>
      </c>
      <c r="EE7" s="36">
        <v>0</v>
      </c>
      <c r="EF7" s="36">
        <v>0</v>
      </c>
      <c r="EG7" s="36">
        <v>0</v>
      </c>
      <c r="EH7" s="36">
        <v>0</v>
      </c>
      <c r="EI7" s="36" t="s">
        <v>100</v>
      </c>
      <c r="EJ7" s="36">
        <v>0.04</v>
      </c>
      <c r="EK7" s="36">
        <v>0.03</v>
      </c>
      <c r="EL7" s="36">
        <v>0.02</v>
      </c>
      <c r="EM7" s="36">
        <v>0.11</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2017-02-16T02:16:41Z</cp:lastPrinted>
  <dcterms:created xsi:type="dcterms:W3CDTF">2017-02-08T02:40:45Z</dcterms:created>
  <dcterms:modified xsi:type="dcterms:W3CDTF">2017-02-27T05:52:03Z</dcterms:modified>
  <cp:category/>
</cp:coreProperties>
</file>