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北九州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<sst xmlns="http://schemas.openxmlformats.org/spreadsheetml/2006/main" count="225" uniqueCount="110">
  <si>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</si>
  <si>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</si>
  <si>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</si>
  <si>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</si>
  <si>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</si>
  <si>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</si>
  <si>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</si>
  <si>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</si>
  <si>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</si>
  <si>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</si>
  <si>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</si>
  <si>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</si>
  <si>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</si>
  <si>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</si>
  <si>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</si>
  <si>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</si>
  <si>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</si>
  <si>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</si>
  <si>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</si>
  <si>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</si>
  <si>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</si>
  <si>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</si>
  <si>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</si>
  <si>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</si>
  <si>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</si>
  <si>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</si>
  <si>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</si>
  <si>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</si>
  <si>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</si>
  <si>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</si>
  <si>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</si>
  <si>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</si>
  <si>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</si>
  <si>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</si>
  <si>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</si>
  <si>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</si>
  <si>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</si>
  <si>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</si>
  <si>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</si>
  <si>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</si>
  <si>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</si>
  <si>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</si>
  <si>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</si>
  <si>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</si>
  <si>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</si>
  <si>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</si>
  <si>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</si>
  <si>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</si>
  <si>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</si>
  <si>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</si>
  <si>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</si>
  <si>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</si>
  <si>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</si>
  <si>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</si>
  <si>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</si>
  <si>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</si>
  <si>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</si>
  <si>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</si>
  <si>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</si>
  <si>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</si>
  <si>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</si>
  <si>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</si>
  <si>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</si>
  <si>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</si>
  <si>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</si>
  <si>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</si>
  <si>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</si>
  <si>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</si>
  <si>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</si>
  <si>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</si>
  <si>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</si>
  <si>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</si>
  <si>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</si>
  <si>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</si>
  <si>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</si>
  <si>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</si>
  <si>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</si>
  <si>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</si>
  <si>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</si>
  <si>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</si>
  <si>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</si>
  <si>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</si>
  <si>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</si>
  <si>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</si>
  <si>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</si>
  <si>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</si>
  <si>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</si>
  <si>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</si>
  <si>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</si>
  <si>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</si>
  <si>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</si>
  <si>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</si>
  <si>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</si>
  <si>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</si>
  <si>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</si>
  <si>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</si>
  <si>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</si>
  <si>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</si>
  <si>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</si>
  <si>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</si>
  <si>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</si>
  <si>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</si>
  <si>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</si>
  <si>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</si>
  <si>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</si>
  <si>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</si>
  <si>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</si>
  <si>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経費回収率は、100％を下回っており、経常収支比率は何れの年も100％以下の数値で推移しており、累積欠損比率も高い比率となっています。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水洗化率はH27年度はH26年度と比べ、横ばいとなりましたが、引続き水洗勧奨を進めていきます。
　各分析のデータについては、類似団体平均値と乖離はありますが、本市の下水道事業は公共下水道事業と特定環境保全公共下水道事業と一括して行っており、全体として見た場合、特に問題はないと考えています。</t>
    <phoneticPr fontId="4"/>
  </si>
  <si>
    <t>　類似団体平均値と比較して、有形固定資産減価償却率がほぼ同程度であることから、他都市と同程度の年数を経過した資産が多いと考えます。</t>
    <phoneticPr fontId="4"/>
  </si>
  <si>
    <t>　特定環境保全公共下水道は、公共下水道と一体で事業運営を行っており、前中期経営計画（H22～27年度）に基づき、事業を実施しました。主な経営方針は、「健全経営の継続」、「現行使用料体系の維持」ですが、順調に推移しました。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また、資産は、引続き長寿命化に努める必要があります。
　これらの現状と将来を見据えながら、H28.4に5ヶ年の中期経営計画（H28～H32年度）を策定しました。経営目標は、「安全・安心で質の高いサービスを提供し、現行料金を維持する」こととし、今後、本計画に基づいて取組んでいきます。</t>
    <rPh sb="34" eb="35">
      <t>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</si>
</sst>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563232"/>
        <c:axId val="67256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72563232"/>
        <c:axId val="672563624"/>
      </c:lineChart>
      <c:dateAx>
        <c:axId val="672563232"/>
        <c:scaling>
          <c:orientation val="minMax"/>
        </c:scaling>
        <c:delete val="1"/>
        <c:axPos val="b"/>
        <c:numFmt formatCode="ge" sourceLinked="1"/>
        <c:majorTickMark val="none"/>
        <c:minorTickMark val="none"/>
        <c:tickLblPos val="none"/>
        <c:crossAx val="672563624"/>
        <c:crosses val="autoZero"/>
        <c:auto val="1"/>
        <c:lblOffset val="100"/>
        <c:baseTimeUnit val="years"/>
      </c:dateAx>
      <c:valAx>
        <c:axId val="67256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739480"/>
        <c:axId val="6737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673739480"/>
        <c:axId val="673739872"/>
      </c:lineChart>
      <c:dateAx>
        <c:axId val="673739480"/>
        <c:scaling>
          <c:orientation val="minMax"/>
        </c:scaling>
        <c:delete val="1"/>
        <c:axPos val="b"/>
        <c:numFmt formatCode="ge" sourceLinked="1"/>
        <c:majorTickMark val="none"/>
        <c:minorTickMark val="none"/>
        <c:tickLblPos val="none"/>
        <c:crossAx val="673739872"/>
        <c:crosses val="autoZero"/>
        <c:auto val="1"/>
        <c:lblOffset val="100"/>
        <c:baseTimeUnit val="years"/>
      </c:dateAx>
      <c:valAx>
        <c:axId val="6737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78.040000000000006</c:v>
                </c:pt>
                <c:pt idx="1">
                  <c:v>78.61</c:v>
                </c:pt>
                <c:pt idx="2">
                  <c:v>79.23</c:v>
                </c:pt>
                <c:pt idx="3">
                  <c:v>79.959999999999994</c:v>
                </c:pt>
                <c:pt idx="4">
                  <c:v>79.959999999999994</c:v>
                </c:pt>
              </c:numCache>
            </c:numRef>
          </c:val>
        </c:ser>
        <c:dLbls>
          <c:showLegendKey val="0"/>
          <c:showVal val="0"/>
          <c:showCatName val="0"/>
          <c:showSerName val="0"/>
          <c:showPercent val="0"/>
          <c:showBubbleSize val="0"/>
        </c:dLbls>
        <c:gapWidth val="150"/>
        <c:axId val="643946360"/>
        <c:axId val="6439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643946360"/>
        <c:axId val="643946752"/>
      </c:lineChart>
      <c:dateAx>
        <c:axId val="643946360"/>
        <c:scaling>
          <c:orientation val="minMax"/>
        </c:scaling>
        <c:delete val="1"/>
        <c:axPos val="b"/>
        <c:numFmt formatCode="ge" sourceLinked="1"/>
        <c:majorTickMark val="none"/>
        <c:minorTickMark val="none"/>
        <c:tickLblPos val="none"/>
        <c:crossAx val="643946752"/>
        <c:crosses val="autoZero"/>
        <c:auto val="1"/>
        <c:lblOffset val="100"/>
        <c:baseTimeUnit val="years"/>
      </c:dateAx>
      <c:valAx>
        <c:axId val="643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31.91</c:v>
                </c:pt>
                <c:pt idx="1">
                  <c:v>30.2</c:v>
                </c:pt>
                <c:pt idx="2">
                  <c:v>29.91</c:v>
                </c:pt>
                <c:pt idx="3">
                  <c:v>33.4</c:v>
                </c:pt>
                <c:pt idx="4">
                  <c:v>31.69</c:v>
                </c:pt>
              </c:numCache>
            </c:numRef>
          </c:val>
        </c:ser>
        <c:dLbls>
          <c:showLegendKey val="0"/>
          <c:showVal val="0"/>
          <c:showCatName val="0"/>
          <c:showSerName val="0"/>
          <c:showPercent val="0"/>
          <c:showBubbleSize val="0"/>
        </c:dLbls>
        <c:gapWidth val="150"/>
        <c:axId val="672564800"/>
        <c:axId val="3101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672564800"/>
        <c:axId val="310194792"/>
      </c:lineChart>
      <c:dateAx>
        <c:axId val="672564800"/>
        <c:scaling>
          <c:orientation val="minMax"/>
        </c:scaling>
        <c:delete val="1"/>
        <c:axPos val="b"/>
        <c:numFmt formatCode="ge" sourceLinked="1"/>
        <c:majorTickMark val="none"/>
        <c:minorTickMark val="none"/>
        <c:tickLblPos val="none"/>
        <c:crossAx val="310194792"/>
        <c:crosses val="autoZero"/>
        <c:auto val="1"/>
        <c:lblOffset val="100"/>
        <c:baseTimeUnit val="years"/>
      </c:dateAx>
      <c:valAx>
        <c:axId val="3101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11.25</c:v>
                </c:pt>
                <c:pt idx="1">
                  <c:v>12.44</c:v>
                </c:pt>
                <c:pt idx="2">
                  <c:v>13.74</c:v>
                </c:pt>
                <c:pt idx="3">
                  <c:v>19.38</c:v>
                </c:pt>
                <c:pt idx="4">
                  <c:v>25.58</c:v>
                </c:pt>
              </c:numCache>
            </c:numRef>
          </c:val>
        </c:ser>
        <c:dLbls>
          <c:showLegendKey val="0"/>
          <c:showVal val="0"/>
          <c:showCatName val="0"/>
          <c:showSerName val="0"/>
          <c:showPercent val="0"/>
          <c:showBubbleSize val="0"/>
        </c:dLbls>
        <c:gapWidth val="150"/>
        <c:axId val="310195968"/>
        <c:axId val="3101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310195968"/>
        <c:axId val="310196360"/>
      </c:lineChart>
      <c:dateAx>
        <c:axId val="310195968"/>
        <c:scaling>
          <c:orientation val="minMax"/>
        </c:scaling>
        <c:delete val="1"/>
        <c:axPos val="b"/>
        <c:numFmt formatCode="ge" sourceLinked="1"/>
        <c:majorTickMark val="none"/>
        <c:minorTickMark val="none"/>
        <c:tickLblPos val="none"/>
        <c:crossAx val="310196360"/>
        <c:crosses val="autoZero"/>
        <c:auto val="1"/>
        <c:lblOffset val="100"/>
        <c:baseTimeUnit val="years"/>
      </c:dateAx>
      <c:valAx>
        <c:axId val="3101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508720"/>
        <c:axId val="6725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672508720"/>
        <c:axId val="672509112"/>
      </c:lineChart>
      <c:dateAx>
        <c:axId val="672508720"/>
        <c:scaling>
          <c:orientation val="minMax"/>
        </c:scaling>
        <c:delete val="1"/>
        <c:axPos val="b"/>
        <c:numFmt formatCode="ge" sourceLinked="1"/>
        <c:majorTickMark val="none"/>
        <c:minorTickMark val="none"/>
        <c:tickLblPos val="none"/>
        <c:crossAx val="672509112"/>
        <c:crosses val="autoZero"/>
        <c:auto val="1"/>
        <c:lblOffset val="100"/>
        <c:baseTimeUnit val="years"/>
      </c:dateAx>
      <c:valAx>
        <c:axId val="6725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087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1601.05</c:v>
                </c:pt>
                <c:pt idx="1">
                  <c:v>1959.41</c:v>
                </c:pt>
                <c:pt idx="2">
                  <c:v>2000.76</c:v>
                </c:pt>
                <c:pt idx="3">
                  <c:v>1918.31</c:v>
                </c:pt>
                <c:pt idx="4">
                  <c:v>1078.27</c:v>
                </c:pt>
              </c:numCache>
            </c:numRef>
          </c:val>
        </c:ser>
        <c:dLbls>
          <c:showLegendKey val="0"/>
          <c:showVal val="0"/>
          <c:showCatName val="0"/>
          <c:showSerName val="0"/>
          <c:showPercent val="0"/>
          <c:showBubbleSize val="0"/>
        </c:dLbls>
        <c:gapWidth val="150"/>
        <c:axId val="673852120"/>
        <c:axId val="6738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673852120"/>
        <c:axId val="673852512"/>
      </c:lineChart>
      <c:dateAx>
        <c:axId val="673852120"/>
        <c:scaling>
          <c:orientation val="minMax"/>
        </c:scaling>
        <c:delete val="1"/>
        <c:axPos val="b"/>
        <c:numFmt formatCode="ge" sourceLinked="1"/>
        <c:majorTickMark val="none"/>
        <c:minorTickMark val="none"/>
        <c:tickLblPos val="none"/>
        <c:crossAx val="673852512"/>
        <c:crosses val="autoZero"/>
        <c:auto val="1"/>
        <c:lblOffset val="100"/>
        <c:baseTimeUnit val="years"/>
      </c:dateAx>
      <c:valAx>
        <c:axId val="6738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5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c:v>
                </c:pt>
                <c:pt idx="1">
                  <c:v>100</c:v>
                </c:pt>
                <c:pt idx="2">
                  <c:v>100</c:v>
                </c:pt>
                <c:pt idx="3">
                  <c:v>11.26</c:v>
                </c:pt>
                <c:pt idx="4">
                  <c:v>7.49</c:v>
                </c:pt>
              </c:numCache>
            </c:numRef>
          </c:val>
        </c:ser>
        <c:dLbls>
          <c:showLegendKey val="0"/>
          <c:showVal val="0"/>
          <c:showCatName val="0"/>
          <c:showSerName val="0"/>
          <c:showPercent val="0"/>
          <c:showBubbleSize val="0"/>
        </c:dLbls>
        <c:gapWidth val="150"/>
        <c:axId val="675362848"/>
        <c:axId val="6753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675362848"/>
        <c:axId val="675363240"/>
      </c:lineChart>
      <c:dateAx>
        <c:axId val="675362848"/>
        <c:scaling>
          <c:orientation val="minMax"/>
        </c:scaling>
        <c:delete val="1"/>
        <c:axPos val="b"/>
        <c:numFmt formatCode="ge" sourceLinked="1"/>
        <c:majorTickMark val="none"/>
        <c:minorTickMark val="none"/>
        <c:tickLblPos val="none"/>
        <c:crossAx val="675363240"/>
        <c:crosses val="autoZero"/>
        <c:auto val="1"/>
        <c:lblOffset val="100"/>
        <c:baseTimeUnit val="years"/>
      </c:dateAx>
      <c:valAx>
        <c:axId val="6753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6331.78</c:v>
                </c:pt>
                <c:pt idx="1">
                  <c:v>6618.61</c:v>
                </c:pt>
                <c:pt idx="2">
                  <c:v>6453.35</c:v>
                </c:pt>
                <c:pt idx="3">
                  <c:v>5825.75</c:v>
                </c:pt>
                <c:pt idx="4">
                  <c:v>5281.07</c:v>
                </c:pt>
              </c:numCache>
            </c:numRef>
          </c:val>
        </c:ser>
        <c:dLbls>
          <c:showLegendKey val="0"/>
          <c:showVal val="0"/>
          <c:showCatName val="0"/>
          <c:showSerName val="0"/>
          <c:showPercent val="0"/>
          <c:showBubbleSize val="0"/>
        </c:dLbls>
        <c:gapWidth val="150"/>
        <c:axId val="675364416"/>
        <c:axId val="66553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75364416"/>
        <c:axId val="665535720"/>
      </c:lineChart>
      <c:dateAx>
        <c:axId val="675364416"/>
        <c:scaling>
          <c:orientation val="minMax"/>
        </c:scaling>
        <c:delete val="1"/>
        <c:axPos val="b"/>
        <c:numFmt formatCode="ge" sourceLinked="1"/>
        <c:majorTickMark val="none"/>
        <c:minorTickMark val="none"/>
        <c:tickLblPos val="none"/>
        <c:crossAx val="665535720"/>
        <c:crosses val="autoZero"/>
        <c:auto val="1"/>
        <c:lblOffset val="100"/>
        <c:baseTimeUnit val="years"/>
      </c:dateAx>
      <c:valAx>
        <c:axId val="66553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31.83</c:v>
                </c:pt>
                <c:pt idx="1">
                  <c:v>30.12</c:v>
                </c:pt>
                <c:pt idx="2">
                  <c:v>29.84</c:v>
                </c:pt>
                <c:pt idx="3">
                  <c:v>31.77</c:v>
                </c:pt>
                <c:pt idx="4">
                  <c:v>36.35</c:v>
                </c:pt>
              </c:numCache>
            </c:numRef>
          </c:val>
        </c:ser>
        <c:dLbls>
          <c:showLegendKey val="0"/>
          <c:showVal val="0"/>
          <c:showCatName val="0"/>
          <c:showSerName val="0"/>
          <c:showPercent val="0"/>
          <c:showBubbleSize val="0"/>
        </c:dLbls>
        <c:gapWidth val="150"/>
        <c:axId val="665536896"/>
        <c:axId val="6655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65536896"/>
        <c:axId val="665537288"/>
      </c:lineChart>
      <c:dateAx>
        <c:axId val="665536896"/>
        <c:scaling>
          <c:orientation val="minMax"/>
        </c:scaling>
        <c:delete val="1"/>
        <c:axPos val="b"/>
        <c:numFmt formatCode="ge" sourceLinked="1"/>
        <c:majorTickMark val="none"/>
        <c:minorTickMark val="none"/>
        <c:tickLblPos val="none"/>
        <c:crossAx val="665537288"/>
        <c:crosses val="autoZero"/>
        <c:auto val="1"/>
        <c:lblOffset val="100"/>
        <c:baseTimeUnit val="years"/>
      </c:dateAx>
      <c:valAx>
        <c:axId val="6655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535.83000000000004</c:v>
                </c:pt>
                <c:pt idx="1">
                  <c:v>542.91999999999996</c:v>
                </c:pt>
                <c:pt idx="2">
                  <c:v>543.79999999999995</c:v>
                </c:pt>
                <c:pt idx="3">
                  <c:v>545.86</c:v>
                </c:pt>
                <c:pt idx="4">
                  <c:v>490.95</c:v>
                </c:pt>
              </c:numCache>
            </c:numRef>
          </c:val>
        </c:ser>
        <c:dLbls>
          <c:showLegendKey val="0"/>
          <c:showVal val="0"/>
          <c:showCatName val="0"/>
          <c:showSerName val="0"/>
          <c:showPercent val="0"/>
          <c:showBubbleSize val="0"/>
        </c:dLbls>
        <c:gapWidth val="150"/>
        <c:axId val="632762824"/>
        <c:axId val="63276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32762824"/>
        <c:axId val="632763216"/>
      </c:lineChart>
      <c:dateAx>
        <c:axId val="632762824"/>
        <c:scaling>
          <c:orientation val="minMax"/>
        </c:scaling>
        <c:delete val="1"/>
        <c:axPos val="b"/>
        <c:numFmt formatCode="ge" sourceLinked="1"/>
        <c:majorTickMark val="none"/>
        <c:minorTickMark val="none"/>
        <c:tickLblPos val="none"/>
        <c:crossAx val="632763216"/>
        <c:crosses val="autoZero"/>
        <c:auto val="1"/>
        <c:lblOffset val="100"/>
        <c:baseTimeUnit val="years"/>
      </c:dateAx>
      <c:valAx>
        <c:axId val="63276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7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北九州市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971608</v>
      </c>
      <c r="AM8" s="47"/>
      <c r="AN8" s="47"/>
      <c r="AO8" s="47"/>
      <c r="AP8" s="47"/>
      <c r="AQ8" s="47"/>
      <c r="AR8" s="47"/>
      <c r="AS8" s="47"/>
      <c r="AT8" s="43">
        <f>データ!S6</f>
        <v>491.95</v>
      </c>
      <c r="AU8" s="43"/>
      <c r="AV8" s="43"/>
      <c r="AW8" s="43"/>
      <c r="AX8" s="43"/>
      <c r="AY8" s="43"/>
      <c r="AZ8" s="43"/>
      <c r="BA8" s="43"/>
      <c r="BB8" s="43">
        <f>データ!T6</f>
        <v>1975.01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28.08</v>
      </c>
      <c r="J10" s="43"/>
      <c r="K10" s="43"/>
      <c r="L10" s="43"/>
      <c r="M10" s="43"/>
      <c r="N10" s="43"/>
      <c r="O10" s="43"/>
      <c r="P10" s="43">
        <f>データ!O6</f>
        <v>1.26</v>
      </c>
      <c r="Q10" s="43"/>
      <c r="R10" s="43"/>
      <c r="S10" s="43"/>
      <c r="T10" s="43"/>
      <c r="U10" s="43"/>
      <c r="V10" s="43"/>
      <c r="W10" s="43">
        <f>データ!P6</f>
        <v>100</v>
      </c>
      <c r="X10" s="43"/>
      <c r="Y10" s="43"/>
      <c r="Z10" s="43"/>
      <c r="AA10" s="43"/>
      <c r="AB10" s="43"/>
      <c r="AC10" s="43"/>
      <c r="AD10" s="47">
        <f>データ!Q6</f>
        <v>2146</v>
      </c>
      <c r="AE10" s="47"/>
      <c r="AF10" s="47"/>
      <c r="AG10" s="47"/>
      <c r="AH10" s="47"/>
      <c r="AI10" s="47"/>
      <c r="AJ10" s="47"/>
      <c r="AK10" s="2"/>
      <c r="AL10" s="47">
        <f>データ!U6</f>
        <v>12158</v>
      </c>
      <c r="AM10" s="47"/>
      <c r="AN10" s="47"/>
      <c r="AO10" s="47"/>
      <c r="AP10" s="47"/>
      <c r="AQ10" s="47"/>
      <c r="AR10" s="47"/>
      <c r="AS10" s="47"/>
      <c r="AT10" s="43">
        <f>データ!V6</f>
        <v>4.51</v>
      </c>
      <c r="AU10" s="43"/>
      <c r="AV10" s="43"/>
      <c r="AW10" s="43"/>
      <c r="AX10" s="43"/>
      <c r="AY10" s="43"/>
      <c r="AZ10" s="43"/>
      <c r="BA10" s="43"/>
      <c r="BB10" s="43">
        <f>データ!W6</f>
        <v>2695.79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401005</v>
      </c>
      <c r="D6" s="31">
        <f t="shared" si="3"/>
        <v>46</v>
      </c>
      <c r="E6" s="31">
        <f t="shared" si="3"/>
        <v>17</v>
      </c>
      <c r="F6" s="31">
        <f t="shared" si="3"/>
        <v>4</v>
      </c>
      <c r="G6" s="31">
        <f t="shared" si="3"/>
        <v>0</v>
      </c>
      <c r="H6" s="31" t="str">
        <f t="shared" si="3"/>
        <v>福岡県　北九州市</v>
      </c>
      <c r="I6" s="31" t="str">
        <f t="shared" si="3"/>
        <v>法適用</v>
      </c>
      <c r="J6" s="31" t="str">
        <f t="shared" si="3"/>
        <v>下水道事業</v>
      </c>
      <c r="K6" s="31" t="str">
        <f t="shared" si="3"/>
        <v>特定環境保全公共下水道</v>
      </c>
      <c r="L6" s="31" t="str">
        <f t="shared" si="3"/>
        <v>D2</v>
      </c>
      <c r="M6" s="32" t="str">
        <f t="shared" si="3"/>
        <v>-</v>
      </c>
      <c r="N6" s="32">
        <f t="shared" si="3"/>
        <v>28.08</v>
      </c>
      <c r="O6" s="32">
        <f t="shared" si="3"/>
        <v>1.26</v>
      </c>
      <c r="P6" s="32">
        <f t="shared" si="3"/>
        <v>100</v>
      </c>
      <c r="Q6" s="32">
        <f t="shared" si="3"/>
        <v>2146</v>
      </c>
      <c r="R6" s="32">
        <f t="shared" si="3"/>
        <v>971608</v>
      </c>
      <c r="S6" s="32">
        <f t="shared" si="3"/>
        <v>491.95</v>
      </c>
      <c r="T6" s="32">
        <f t="shared" si="3"/>
        <v>1975.01</v>
      </c>
      <c r="U6" s="32">
        <f t="shared" si="3"/>
        <v>12158</v>
      </c>
      <c r="V6" s="32">
        <f t="shared" si="3"/>
        <v>4.51</v>
      </c>
      <c r="W6" s="32">
        <f t="shared" si="3"/>
        <v>2695.79</v>
      </c>
      <c r="X6" s="33">
        <f>IF(X7="",NA(),X7)</f>
        <v>31.91</v>
      </c>
      <c r="Y6" s="33">
        <f t="shared" ref="Y6:AG6" si="4">IF(Y7="",NA(),Y7)</f>
        <v>30.2</v>
      </c>
      <c r="Z6" s="33">
        <f t="shared" si="4"/>
        <v>29.91</v>
      </c>
      <c r="AA6" s="33">
        <f t="shared" si="4"/>
        <v>33.4</v>
      </c>
      <c r="AB6" s="33">
        <f t="shared" si="4"/>
        <v>31.69</v>
      </c>
      <c r="AC6" s="33">
        <f t="shared" si="4"/>
        <v>91.52</v>
      </c>
      <c r="AD6" s="33">
        <f t="shared" si="4"/>
        <v>94.73</v>
      </c>
      <c r="AE6" s="33">
        <f t="shared" si="4"/>
        <v>96.59</v>
      </c>
      <c r="AF6" s="33">
        <f t="shared" si="4"/>
        <v>101.24</v>
      </c>
      <c r="AG6" s="33">
        <f t="shared" si="4"/>
        <v>100.94</v>
      </c>
      <c r="AH6" s="32" t="str">
        <f>IF(AH7="","",IF(AH7="-","【-】","【"&amp;SUBSTITUTE(TEXT(AH7,"#,##0.00"),"-","△")&amp;"】"))</f>
        <v>【100.36】</v>
      </c>
      <c r="AI6" s="33">
        <f>IF(AI7="",NA(),AI7)</f>
        <v>1601.05</v>
      </c>
      <c r="AJ6" s="33">
        <f t="shared" ref="AJ6:AR6" si="5">IF(AJ7="",NA(),AJ7)</f>
        <v>1959.41</v>
      </c>
      <c r="AK6" s="33">
        <f t="shared" si="5"/>
        <v>2000.76</v>
      </c>
      <c r="AL6" s="33">
        <f t="shared" si="5"/>
        <v>1918.31</v>
      </c>
      <c r="AM6" s="33">
        <f t="shared" si="5"/>
        <v>1078.27</v>
      </c>
      <c r="AN6" s="33">
        <f t="shared" si="5"/>
        <v>243.86</v>
      </c>
      <c r="AO6" s="33">
        <f t="shared" si="5"/>
        <v>236.15</v>
      </c>
      <c r="AP6" s="33">
        <f t="shared" si="5"/>
        <v>232.81</v>
      </c>
      <c r="AQ6" s="33">
        <f t="shared" si="5"/>
        <v>184.13</v>
      </c>
      <c r="AR6" s="33">
        <f t="shared" si="5"/>
        <v>101.85</v>
      </c>
      <c r="AS6" s="32" t="str">
        <f>IF(AS7="","",IF(AS7="-","【-】","【"&amp;SUBSTITUTE(TEXT(AS7,"#,##0.00"),"-","△")&amp;"】"))</f>
        <v>【98.78】</v>
      </c>
      <c r="AT6" s="33">
        <f>IF(AT7="",NA(),AT7)</f>
        <v>100</v>
      </c>
      <c r="AU6" s="33">
        <f t="shared" ref="AU6:BC6" si="6">IF(AU7="",NA(),AU7)</f>
        <v>100</v>
      </c>
      <c r="AV6" s="33">
        <f t="shared" si="6"/>
        <v>100</v>
      </c>
      <c r="AW6" s="33">
        <f t="shared" si="6"/>
        <v>11.26</v>
      </c>
      <c r="AX6" s="33">
        <f t="shared" si="6"/>
        <v>7.49</v>
      </c>
      <c r="AY6" s="33">
        <f t="shared" si="6"/>
        <v>341.28</v>
      </c>
      <c r="AZ6" s="33">
        <f t="shared" si="6"/>
        <v>243.58</v>
      </c>
      <c r="BA6" s="33">
        <f t="shared" si="6"/>
        <v>290.19</v>
      </c>
      <c r="BB6" s="33">
        <f t="shared" si="6"/>
        <v>63.22</v>
      </c>
      <c r="BC6" s="33">
        <f t="shared" si="6"/>
        <v>49.07</v>
      </c>
      <c r="BD6" s="32" t="str">
        <f>IF(BD7="","",IF(BD7="-","【-】","【"&amp;SUBSTITUTE(TEXT(BD7,"#,##0.00"),"-","△")&amp;"】"))</f>
        <v>【58.70】</v>
      </c>
      <c r="BE6" s="33">
        <f>IF(BE7="",NA(),BE7)</f>
        <v>6331.78</v>
      </c>
      <c r="BF6" s="33">
        <f t="shared" ref="BF6:BN6" si="7">IF(BF7="",NA(),BF7)</f>
        <v>6618.61</v>
      </c>
      <c r="BG6" s="33">
        <f t="shared" si="7"/>
        <v>6453.35</v>
      </c>
      <c r="BH6" s="33">
        <f t="shared" si="7"/>
        <v>5825.75</v>
      </c>
      <c r="BI6" s="33">
        <f t="shared" si="7"/>
        <v>5281.07</v>
      </c>
      <c r="BJ6" s="33">
        <f t="shared" si="7"/>
        <v>1764.87</v>
      </c>
      <c r="BK6" s="33">
        <f t="shared" si="7"/>
        <v>1622.51</v>
      </c>
      <c r="BL6" s="33">
        <f t="shared" si="7"/>
        <v>1569.13</v>
      </c>
      <c r="BM6" s="33">
        <f t="shared" si="7"/>
        <v>1436</v>
      </c>
      <c r="BN6" s="33">
        <f t="shared" si="7"/>
        <v>1434.89</v>
      </c>
      <c r="BO6" s="32" t="str">
        <f>IF(BO7="","",IF(BO7="-","【-】","【"&amp;SUBSTITUTE(TEXT(BO7,"#,##0.00"),"-","△")&amp;"】"))</f>
        <v>【1,457.06】</v>
      </c>
      <c r="BP6" s="33">
        <f>IF(BP7="",NA(),BP7)</f>
        <v>31.83</v>
      </c>
      <c r="BQ6" s="33">
        <f t="shared" ref="BQ6:BY6" si="8">IF(BQ7="",NA(),BQ7)</f>
        <v>30.12</v>
      </c>
      <c r="BR6" s="33">
        <f t="shared" si="8"/>
        <v>29.84</v>
      </c>
      <c r="BS6" s="33">
        <f t="shared" si="8"/>
        <v>31.77</v>
      </c>
      <c r="BT6" s="33">
        <f t="shared" si="8"/>
        <v>36.35</v>
      </c>
      <c r="BU6" s="33">
        <f t="shared" si="8"/>
        <v>60.75</v>
      </c>
      <c r="BV6" s="33">
        <f t="shared" si="8"/>
        <v>62.83</v>
      </c>
      <c r="BW6" s="33">
        <f t="shared" si="8"/>
        <v>64.63</v>
      </c>
      <c r="BX6" s="33">
        <f t="shared" si="8"/>
        <v>66.56</v>
      </c>
      <c r="BY6" s="33">
        <f t="shared" si="8"/>
        <v>66.22</v>
      </c>
      <c r="BZ6" s="32" t="str">
        <f>IF(BZ7="","",IF(BZ7="-","【-】","【"&amp;SUBSTITUTE(TEXT(BZ7,"#,##0.00"),"-","△")&amp;"】"))</f>
        <v>【64.73】</v>
      </c>
      <c r="CA6" s="33">
        <f>IF(CA7="",NA(),CA7)</f>
        <v>535.83000000000004</v>
      </c>
      <c r="CB6" s="33">
        <f t="shared" ref="CB6:CJ6" si="9">IF(CB7="",NA(),CB7)</f>
        <v>542.91999999999996</v>
      </c>
      <c r="CC6" s="33">
        <f t="shared" si="9"/>
        <v>543.79999999999995</v>
      </c>
      <c r="CD6" s="33">
        <f t="shared" si="9"/>
        <v>545.86</v>
      </c>
      <c r="CE6" s="33">
        <f t="shared" si="9"/>
        <v>490.95</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78.040000000000006</v>
      </c>
      <c r="CX6" s="33">
        <f t="shared" ref="CX6:DF6" si="11">IF(CX7="",NA(),CX7)</f>
        <v>78.61</v>
      </c>
      <c r="CY6" s="33">
        <f t="shared" si="11"/>
        <v>79.23</v>
      </c>
      <c r="CZ6" s="33">
        <f t="shared" si="11"/>
        <v>79.959999999999994</v>
      </c>
      <c r="DA6" s="33">
        <f t="shared" si="11"/>
        <v>79.959999999999994</v>
      </c>
      <c r="DB6" s="33">
        <f t="shared" si="11"/>
        <v>80.47</v>
      </c>
      <c r="DC6" s="33">
        <f t="shared" si="11"/>
        <v>81.3</v>
      </c>
      <c r="DD6" s="33">
        <f t="shared" si="11"/>
        <v>82.2</v>
      </c>
      <c r="DE6" s="33">
        <f t="shared" si="11"/>
        <v>82.35</v>
      </c>
      <c r="DF6" s="33">
        <f t="shared" si="11"/>
        <v>82.9</v>
      </c>
      <c r="DG6" s="32" t="str">
        <f>IF(DG7="","",IF(DG7="-","【-】","【"&amp;SUBSTITUTE(TEXT(DG7,"#,##0.00"),"-","△")&amp;"】"))</f>
        <v>【81.28】</v>
      </c>
      <c r="DH6" s="33">
        <f>IF(DH7="",NA(),DH7)</f>
        <v>11.25</v>
      </c>
      <c r="DI6" s="33">
        <f t="shared" ref="DI6:DQ6" si="12">IF(DI7="",NA(),DI7)</f>
        <v>12.44</v>
      </c>
      <c r="DJ6" s="33">
        <f t="shared" si="12"/>
        <v>13.74</v>
      </c>
      <c r="DK6" s="33">
        <f t="shared" si="12"/>
        <v>19.38</v>
      </c>
      <c r="DL6" s="33">
        <f t="shared" si="12"/>
        <v>25.58</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x14ac:dyDescent="0.2">
      <c r="A7" s="26"/>
      <c r="B7" s="35">
        <v>2015</v>
      </c>
      <c r="C7" s="35">
        <v>401005</v>
      </c>
      <c r="D7" s="35">
        <v>46</v>
      </c>
      <c r="E7" s="35">
        <v>17</v>
      </c>
      <c r="F7" s="35">
        <v>4</v>
      </c>
      <c r="G7" s="35">
        <v>0</v>
      </c>
      <c r="H7" s="35" t="s">
        <v>96</v>
      </c>
      <c r="I7" s="35" t="s">
        <v>97</v>
      </c>
      <c r="J7" s="35" t="s">
        <v>98</v>
      </c>
      <c r="K7" s="35" t="s">
        <v>99</v>
      </c>
      <c r="L7" s="35" t="s">
        <v>100</v>
      </c>
      <c r="M7" s="36" t="s">
        <v>101</v>
      </c>
      <c r="N7" s="36">
        <v>28.08</v>
      </c>
      <c r="O7" s="36">
        <v>1.26</v>
      </c>
      <c r="P7" s="36">
        <v>100</v>
      </c>
      <c r="Q7" s="36">
        <v>2146</v>
      </c>
      <c r="R7" s="36">
        <v>971608</v>
      </c>
      <c r="S7" s="36">
        <v>491.95</v>
      </c>
      <c r="T7" s="36">
        <v>1975.01</v>
      </c>
      <c r="U7" s="36">
        <v>12158</v>
      </c>
      <c r="V7" s="36">
        <v>4.51</v>
      </c>
      <c r="W7" s="36">
        <v>2695.79</v>
      </c>
      <c r="X7" s="36">
        <v>31.91</v>
      </c>
      <c r="Y7" s="36">
        <v>30.2</v>
      </c>
      <c r="Z7" s="36">
        <v>29.91</v>
      </c>
      <c r="AA7" s="36">
        <v>33.4</v>
      </c>
      <c r="AB7" s="36">
        <v>31.69</v>
      </c>
      <c r="AC7" s="36">
        <v>91.52</v>
      </c>
      <c r="AD7" s="36">
        <v>94.73</v>
      </c>
      <c r="AE7" s="36">
        <v>96.59</v>
      </c>
      <c r="AF7" s="36">
        <v>101.24</v>
      </c>
      <c r="AG7" s="36">
        <v>100.94</v>
      </c>
      <c r="AH7" s="36">
        <v>100.36</v>
      </c>
      <c r="AI7" s="36">
        <v>1601.05</v>
      </c>
      <c r="AJ7" s="36">
        <v>1959.41</v>
      </c>
      <c r="AK7" s="36">
        <v>2000.76</v>
      </c>
      <c r="AL7" s="36">
        <v>1918.31</v>
      </c>
      <c r="AM7" s="36">
        <v>1078.27</v>
      </c>
      <c r="AN7" s="36">
        <v>243.86</v>
      </c>
      <c r="AO7" s="36">
        <v>236.15</v>
      </c>
      <c r="AP7" s="36">
        <v>232.81</v>
      </c>
      <c r="AQ7" s="36">
        <v>184.13</v>
      </c>
      <c r="AR7" s="36">
        <v>101.85</v>
      </c>
      <c r="AS7" s="36">
        <v>98.78</v>
      </c>
      <c r="AT7" s="36">
        <v>100</v>
      </c>
      <c r="AU7" s="36">
        <v>100</v>
      </c>
      <c r="AV7" s="36">
        <v>100</v>
      </c>
      <c r="AW7" s="36">
        <v>11.26</v>
      </c>
      <c r="AX7" s="36">
        <v>7.49</v>
      </c>
      <c r="AY7" s="36">
        <v>341.28</v>
      </c>
      <c r="AZ7" s="36">
        <v>243.58</v>
      </c>
      <c r="BA7" s="36">
        <v>290.19</v>
      </c>
      <c r="BB7" s="36">
        <v>63.22</v>
      </c>
      <c r="BC7" s="36">
        <v>49.07</v>
      </c>
      <c r="BD7" s="36">
        <v>58.7</v>
      </c>
      <c r="BE7" s="36">
        <v>6331.78</v>
      </c>
      <c r="BF7" s="36">
        <v>6618.61</v>
      </c>
      <c r="BG7" s="36">
        <v>6453.35</v>
      </c>
      <c r="BH7" s="36">
        <v>5825.75</v>
      </c>
      <c r="BI7" s="36">
        <v>5281.07</v>
      </c>
      <c r="BJ7" s="36">
        <v>1764.87</v>
      </c>
      <c r="BK7" s="36">
        <v>1622.51</v>
      </c>
      <c r="BL7" s="36">
        <v>1569.13</v>
      </c>
      <c r="BM7" s="36">
        <v>1436</v>
      </c>
      <c r="BN7" s="36">
        <v>1434.89</v>
      </c>
      <c r="BO7" s="36">
        <v>1457.06</v>
      </c>
      <c r="BP7" s="36">
        <v>31.83</v>
      </c>
      <c r="BQ7" s="36">
        <v>30.12</v>
      </c>
      <c r="BR7" s="36">
        <v>29.84</v>
      </c>
      <c r="BS7" s="36">
        <v>31.77</v>
      </c>
      <c r="BT7" s="36">
        <v>36.35</v>
      </c>
      <c r="BU7" s="36">
        <v>60.75</v>
      </c>
      <c r="BV7" s="36">
        <v>62.83</v>
      </c>
      <c r="BW7" s="36">
        <v>64.63</v>
      </c>
      <c r="BX7" s="36">
        <v>66.56</v>
      </c>
      <c r="BY7" s="36">
        <v>66.22</v>
      </c>
      <c r="BZ7" s="36">
        <v>64.73</v>
      </c>
      <c r="CA7" s="36">
        <v>535.83000000000004</v>
      </c>
      <c r="CB7" s="36">
        <v>542.91999999999996</v>
      </c>
      <c r="CC7" s="36">
        <v>543.79999999999995</v>
      </c>
      <c r="CD7" s="36">
        <v>545.86</v>
      </c>
      <c r="CE7" s="36">
        <v>490.95</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78.040000000000006</v>
      </c>
      <c r="CX7" s="36">
        <v>78.61</v>
      </c>
      <c r="CY7" s="36">
        <v>79.23</v>
      </c>
      <c r="CZ7" s="36">
        <v>79.959999999999994</v>
      </c>
      <c r="DA7" s="36">
        <v>79.959999999999994</v>
      </c>
      <c r="DB7" s="36">
        <v>80.47</v>
      </c>
      <c r="DC7" s="36">
        <v>81.3</v>
      </c>
      <c r="DD7" s="36">
        <v>82.2</v>
      </c>
      <c r="DE7" s="36">
        <v>82.35</v>
      </c>
      <c r="DF7" s="36">
        <v>82.9</v>
      </c>
      <c r="DG7" s="36">
        <v>81.28</v>
      </c>
      <c r="DH7" s="36">
        <v>11.25</v>
      </c>
      <c r="DI7" s="36">
        <v>12.44</v>
      </c>
      <c r="DJ7" s="36">
        <v>13.74</v>
      </c>
      <c r="DK7" s="36">
        <v>19.38</v>
      </c>
      <c r="DL7" s="36">
        <v>25.58</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2017-02-08T02:40:03Z</dcterms:created>
  <dcterms:modified xsi:type="dcterms:W3CDTF">2017-02-27T06:03:56Z</dcterms:modified>
  <cp:category/>
</cp:coreProperties>
</file>