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28800" windowHeight="113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O35" i="9" l="1"/>
  <c r="AO34" i="9"/>
  <c r="AO33"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U35" i="9"/>
  <c r="BW34" i="9"/>
  <c r="BE34" i="9"/>
  <c r="U34" i="9"/>
  <c r="BW33" i="9"/>
  <c r="BE33" i="9"/>
  <c r="U33" i="9"/>
  <c r="BE32" i="9"/>
  <c r="U32" i="9"/>
  <c r="BE31" i="9"/>
  <c r="C31" i="9"/>
  <c r="C32"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3" i="9" l="1"/>
  <c r="C34" i="9" l="1"/>
  <c r="C35" i="9" s="1"/>
  <c r="C36" i="9" s="1"/>
  <c r="C37" i="9" s="1"/>
  <c r="C38" i="9" s="1"/>
  <c r="C39" i="9" s="1"/>
  <c r="C40" i="9" s="1"/>
  <c r="U31" i="9"/>
  <c r="AM31" i="9" l="1"/>
  <c r="AM32" i="9" s="1"/>
  <c r="AM33" i="9" s="1"/>
  <c r="AM34" i="9" s="1"/>
  <c r="AM35" i="9" s="1"/>
  <c r="BW31" i="9" l="1"/>
  <c r="BW32"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<sst xmlns="http://schemas.openxmlformats.org/spreadsheetml/2006/main" count="1496" uniqueCount="558">
  <si>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</si>
  <si>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</si>
  <si>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</si>
  <si>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</si>
  <si>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</si>
  <si>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</si>
  <si>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</si>
  <si>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</si>
  <si>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</si>
  <si>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</si>
  <si>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</si>
  <si>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</si>
  <si>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</si>
  <si>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</si>
  <si>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</si>
  <si>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</si>
  <si>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</si>
  <si>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</si>
  <si>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</si>
  <si>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</si>
  <si>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</si>
  <si>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</si>
  <si>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</si>
  <si>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</si>
  <si>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</si>
  <si>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</si>
  <si>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</si>
  <si>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</si>
  <si>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</si>
  <si>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</si>
  <si>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</si>
  <si>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</si>
  <si>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</si>
  <si>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</si>
  <si>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</si>
  <si>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</si>
  <si>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</si>
  <si>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</si>
  <si>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</si>
  <si>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</si>
  <si>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</si>
  <si>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</si>
  <si>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</si>
  <si>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</si>
  <si>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</si>
  <si>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</si>
  <si>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</si>
  <si>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</si>
  <si>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</si>
  <si>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</si>
  <si>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</si>
  <si>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</si>
  <si>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</si>
  <si>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</si>
  <si>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</si>
  <si>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</si>
  <si>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</si>
  <si>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</si>
  <si>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</si>
  <si>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</si>
  <si>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</si>
  <si>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</si>
  <si>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埼玉県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</si>
  <si>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</si>
  <si>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</si>
  <si>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</si>
  <si>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</si>
  <si>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</si>
  <si>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</si>
  <si>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</si>
  <si>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</si>
  <si>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</si>
  <si>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</si>
  <si>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</si>
  <si>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</si>
  <si>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</si>
  <si>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</si>
  <si>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</si>
  <si>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</si>
  <si>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</si>
  <si>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</si>
  <si>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</si>
  <si>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</si>
  <si>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</si>
  <si>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</si>
  <si>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</si>
  <si>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</si>
  <si>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</si>
  <si>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</si>
  <si>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</si>
  <si>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</si>
  <si>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</si>
  <si>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</si>
  <si>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</si>
  <si>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</si>
  <si>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</si>
  <si>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</si>
  <si>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</si>
  <si>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</si>
  <si>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</si>
  <si>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</si>
  <si>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</si>
  <si>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</si>
  <si>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</si>
  <si>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</si>
  <si>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</si>
  <si>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</si>
  <si>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</si>
  <si>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</si>
  <si>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</si>
  <si>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</si>
  <si>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</si>
  <si>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</si>
  <si>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</si>
  <si>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</si>
  <si>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</si>
  <si>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</si>
  <si>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</si>
  <si>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</si>
  <si>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</si>
  <si>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</si>
  <si>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</si>
  <si>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</si>
  <si>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</si>
  <si>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</si>
  <si>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</si>
  <si>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</si>
  <si>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</si>
  <si>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</si>
  <si>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</si>
  <si>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</si>
  <si>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</si>
  <si>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</si>
  <si>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</si>
  <si>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</si>
  <si>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</si>
  <si>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</si>
  <si>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</si>
  <si>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</si>
  <si>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</si>
  <si>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</si>
  <si>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</si>
  <si>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</si>
  <si>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</si>
  <si>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</si>
  <si>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</si>
  <si>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</si>
  <si>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</si>
  <si>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</si>
  <si>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</si>
  <si>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</si>
  <si>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</si>
  <si>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</si>
  <si>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</si>
  <si>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</si>
  <si>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</si>
  <si>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</si>
  <si>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</si>
  <si>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</si>
  <si>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</si>
  <si>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</si>
  <si>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</si>
  <si>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</si>
  <si>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</si>
  <si>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</si>
  <si>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</si>
  <si>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</si>
  <si>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</si>
  <si>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</si>
  <si>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</si>
  <si>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</si>
  <si>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</si>
  <si>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</si>
  <si>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</si>
  <si>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</si>
  <si>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</si>
  <si>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</si>
  <si>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</si>
  <si>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</si>
  <si>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</si>
  <si>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</si>
  <si>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</si>
  <si>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</si>
  <si>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</si>
  <si>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</si>
  <si>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</si>
  <si>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</si>
  <si>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</si>
  <si>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</si>
  <si>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</si>
  <si>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</si>
  <si>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</si>
  <si>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</si>
  <si>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</si>
  <si>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</si>
  <si>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</si>
  <si>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</si>
  <si>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</si>
  <si>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</si>
  <si>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</si>
  <si>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</si>
  <si>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</si>
  <si>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</si>
  <si>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</si>
  <si>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</si>
  <si>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</si>
  <si>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</si>
  <si>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</si>
  <si>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</si>
  <si>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</si>
  <si>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</si>
  <si>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</si>
  <si>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</si>
  <si>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</si>
  <si>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</si>
  <si>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</si>
  <si>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</si>
  <si>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</si>
  <si>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</si>
  <si>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</si>
  <si>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</si>
  <si>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</si>
  <si>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</si>
  <si>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</si>
  <si>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</si>
  <si>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</si>
  <si>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</si>
  <si>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</si>
  <si>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</si>
  <si>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</si>
  <si>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</si>
  <si>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</si>
  <si>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</si>
  <si>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</si>
  <si>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</si>
  <si>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</si>
  <si>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</si>
  <si>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</si>
  <si>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</si>
  <si>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</si>
  <si>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</si>
  <si>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</si>
  <si>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</si>
  <si>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</si>
  <si>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</si>
  <si>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</si>
  <si>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</si>
  <si>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</si>
  <si>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</si>
  <si>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</si>
  <si>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</si>
  <si>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</si>
  <si>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</si>
  <si>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</si>
  <si>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</si>
  <si>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</si>
  <si>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</si>
  <si>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</si>
  <si>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</si>
  <si>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</si>
  <si>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</si>
  <si>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</si>
  <si>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</si>
  <si>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</si>
  <si>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</si>
  <si>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</si>
  <si>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</si>
  <si>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</si>
  <si>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</si>
  <si>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</si>
  <si>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</si>
  <si>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</si>
  <si>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</si>
  <si>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</si>
  <si>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</si>
  <si>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</si>
  <si>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</si>
  <si>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</si>
  <si>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</si>
  <si>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</si>
  <si>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</si>
  <si>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</si>
  <si>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</si>
  <si>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</si>
  <si>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</si>
  <si>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</si>
  <si>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</si>
  <si>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</si>
  <si>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</si>
  <si>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</si>
  <si>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</si>
  <si>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</si>
  <si>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</si>
  <si>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</si>
  <si>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</si>
  <si>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</si>
  <si>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</si>
  <si>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</si>
  <si>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</si>
  <si>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</si>
  <si>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</si>
  <si>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</si>
  <si>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</si>
  <si>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</si>
  <si>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</si>
  <si>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</si>
  <si>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</si>
  <si>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</si>
  <si>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埼玉県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</si>
  <si>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</si>
  <si>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</si>
  <si>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</si>
  <si>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</si>
  <si>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</si>
  <si>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</si>
  <si>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</si>
  <si>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</si>
  <si>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</si>
  <si>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</si>
  <si>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</si>
  <si>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</si>
  <si>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</si>
  <si>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</si>
  <si>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</si>
  <si>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</si>
  <si>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</si>
  <si>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</si>
  <si>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</si>
  <si>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</si>
  <si>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</si>
  <si>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</si>
  <si>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</si>
  <si>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</si>
  <si>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</si>
  <si>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</si>
  <si>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</si>
  <si>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</si>
  <si>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</si>
  <si>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</si>
  <si>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</si>
  <si>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</si>
  <si>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工業用水道事業会計</t>
    <phoneticPr fontId="5"/>
  </si>
  <si>
    <t>水道用水供給事業会計</t>
    <phoneticPr fontId="5"/>
  </si>
  <si>
    <t>病院事業会計</t>
    <phoneticPr fontId="5"/>
  </si>
  <si>
    <t>流域下水道事業会計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</si>
  <si>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</si>
  <si>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</si>
  <si>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</si>
  <si>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</si>
  <si>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</si>
  <si>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</si>
  <si>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</si>
  <si>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</si>
  <si>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</si>
  <si>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</si>
  <si>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</si>
  <si>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</si>
  <si>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</si>
  <si>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</si>
  <si>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</si>
  <si>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</si>
  <si>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</si>
  <si>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</si>
  <si>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</si>
  <si>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</si>
  <si>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</si>
  <si>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</si>
  <si>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</si>
  <si>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</si>
  <si>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</si>
  <si>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</si>
  <si>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</si>
  <si>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</si>
  <si>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</si>
  <si>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</si>
  <si>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</si>
  <si>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</si>
  <si>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</si>
  <si>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</si>
  <si>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</si>
  <si>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</si>
  <si>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</si>
  <si>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</si>
  <si>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</si>
  <si>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</si>
  <si>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</si>
  <si>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</si>
  <si>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</si>
  <si>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</si>
  <si>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</si>
  <si>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</si>
  <si>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</si>
  <si>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</si>
  <si>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</si>
  <si>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</si>
  <si>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</si>
  <si>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</si>
  <si>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</si>
  <si>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</si>
  <si>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</si>
  <si>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</si>
  <si>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</si>
  <si>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</si>
  <si>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</si>
  <si>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</si>
  <si>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</si>
  <si>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</si>
  <si>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</si>
  <si>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</si>
  <si>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</si>
  <si>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</si>
  <si>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</si>
  <si>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</si>
  <si>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</si>
  <si>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</si>
  <si>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</si>
  <si>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</si>
  <si>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</si>
  <si>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</si>
  <si>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</si>
  <si>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</si>
  <si>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</si>
  <si>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</si>
  <si>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</si>
  <si>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</si>
  <si>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</si>
  <si>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</si>
  <si>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</si>
  <si>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</si>
  <si>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</si>
  <si>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</si>
  <si>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</si>
  <si>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</si>
  <si>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</si>
  <si>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</si>
  <si>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</si>
  <si>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</si>
  <si>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</si>
  <si>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</si>
  <si>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</si>
  <si>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</si>
  <si>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</si>
  <si>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</si>
  <si>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</si>
  <si>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</si>
  <si>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</si>
  <si>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</si>
  <si>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</si>
  <si>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</si>
  <si>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</si>
  <si>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</si>
  <si>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</si>
  <si>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</si>
  <si>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</si>
  <si>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</si>
  <si>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</si>
  <si>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</si>
  <si>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</si>
  <si>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</si>
  <si>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</si>
  <si>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</si>
  <si>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</si>
  <si>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</si>
  <si>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</si>
  <si>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</si>
  <si>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</si>
  <si>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</si>
  <si>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</si>
  <si>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</si>
  <si>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</si>
  <si>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</si>
  <si>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</si>
  <si>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</si>
  <si>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</si>
  <si>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</si>
  <si>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</si>
  <si>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0.03</t>
  </si>
  <si>
    <t>地域整備事業会計</t>
  </si>
  <si>
    <t>水道用水供給事業会計</t>
  </si>
  <si>
    <t>病院事業会計</t>
  </si>
  <si>
    <t>工業用水道事業会計</t>
  </si>
  <si>
    <t>流域下水道事業会計</t>
  </si>
  <si>
    <t>公営競技事業特別会計</t>
  </si>
  <si>
    <t>一般会計</t>
  </si>
  <si>
    <t>県営住宅事業特別会計</t>
  </si>
  <si>
    <t>その他会計（赤字）</t>
  </si>
  <si>
    <t>その他会計（黒字）</t>
  </si>
  <si>
    <t>○</t>
  </si>
  <si>
    <t>埼玉県農林公社（林業公社）</t>
  </si>
  <si>
    <t>埼玉県国際交流協会</t>
  </si>
  <si>
    <t>埼玉県青果物価格安定資金協会</t>
  </si>
  <si>
    <t>埼玉高速鉄道</t>
  </si>
  <si>
    <t>いきいき埼玉</t>
  </si>
  <si>
    <t>さいたま緑のトラスト協会</t>
  </si>
  <si>
    <t>埼玉県消防協会</t>
  </si>
  <si>
    <t>埼玉県生活衛生営業指導センター</t>
  </si>
  <si>
    <t>デジタルスキップステーション</t>
  </si>
  <si>
    <t>埼玉県産業文化センター</t>
  </si>
  <si>
    <t>埼玉県産業振興公社</t>
  </si>
  <si>
    <t>埼玉県勤労者福祉センター</t>
  </si>
  <si>
    <t>埼玉県土地開発公社</t>
  </si>
  <si>
    <t>埼玉県道路公社</t>
  </si>
  <si>
    <t>埼玉県河川公社</t>
  </si>
  <si>
    <t>○</t>
    <phoneticPr fontId="2"/>
  </si>
  <si>
    <t xml:space="preserve">埼玉県住宅供給公社 </t>
  </si>
  <si>
    <t>さいたまリバーフロンティア</t>
  </si>
  <si>
    <t>埼玉県埋蔵文化財調査事業団</t>
  </si>
  <si>
    <t>埼玉県暴力追放・薬物乱用防止センター</t>
  </si>
  <si>
    <t>埼玉県公園緑地協会</t>
  </si>
  <si>
    <t>埼玉県下水道公社</t>
  </si>
  <si>
    <t>さいたまアリーナ</t>
  </si>
  <si>
    <t>公立大学法人埼玉県立大学</t>
  </si>
  <si>
    <t>埼玉県芸術文化振興財団</t>
  </si>
  <si>
    <t>秩父開発機構</t>
  </si>
  <si>
    <t>埼玉新都市交通</t>
  </si>
  <si>
    <t>埼玉伝統工芸協会</t>
  </si>
  <si>
    <t>一般会計</t>
    <rPh sb="0" eb="2">
      <t>イッパン</t>
    </rPh>
    <rPh sb="2" eb="4">
      <t>カイケイ</t>
    </rPh>
    <phoneticPr fontId="5"/>
  </si>
  <si>
    <t>公債費特別会計</t>
  </si>
  <si>
    <t>市町村振興事業特別会計</t>
  </si>
  <si>
    <t>災害救助事業特別会計</t>
  </si>
  <si>
    <t>母子父子寡婦福祉資金特別会計</t>
    <rPh sb="0" eb="2">
      <t>ボシ</t>
    </rPh>
    <rPh sb="2" eb="4">
      <t>フシ</t>
    </rPh>
    <rPh sb="4" eb="6">
      <t>カフ</t>
    </rPh>
    <rPh sb="6" eb="8">
      <t>フクシ</t>
    </rPh>
    <rPh sb="8" eb="10">
      <t>シキン</t>
    </rPh>
    <rPh sb="10" eb="12">
      <t>トクベツ</t>
    </rPh>
    <rPh sb="12" eb="14">
      <t>カイケイ</t>
    </rPh>
    <phoneticPr fontId="2"/>
  </si>
  <si>
    <t>母子寡婦福祉資金特別会計</t>
  </si>
  <si>
    <t>中小企業高度化資金特別会計</t>
    <rPh sb="0" eb="2">
      <t>チュウショウ</t>
    </rPh>
    <rPh sb="2" eb="4">
      <t>キギョウ</t>
    </rPh>
    <rPh sb="4" eb="7">
      <t>コウドカ</t>
    </rPh>
    <rPh sb="7" eb="9">
      <t>シキン</t>
    </rPh>
    <rPh sb="9" eb="11">
      <t>トクベツ</t>
    </rPh>
    <rPh sb="11" eb="13">
      <t>カイケイ</t>
    </rPh>
    <phoneticPr fontId="2"/>
  </si>
  <si>
    <t>小規模企業者等設備導入資金特別会計</t>
  </si>
  <si>
    <t>就農支援資金貸付事業特別会計</t>
  </si>
  <si>
    <t>林業・木材産業改善資金特別会計</t>
  </si>
  <si>
    <t>本多静六博士育英事業特別会計</t>
  </si>
  <si>
    <t>用地事業特別会計</t>
  </si>
  <si>
    <t>高等学校等奨学金事業特別会計</t>
  </si>
  <si>
    <t>公営競技事業会計</t>
    <rPh sb="0" eb="2">
      <t>コウエイ</t>
    </rPh>
    <rPh sb="2" eb="4">
      <t>キョウギ</t>
    </rPh>
    <rPh sb="4" eb="6">
      <t>ジギョウ</t>
    </rPh>
    <rPh sb="6" eb="8">
      <t>カイケイ</t>
    </rPh>
    <phoneticPr fontId="2"/>
  </si>
  <si>
    <t>工業用水道事業会計</t>
    <rPh sb="0" eb="3">
      <t>コウギョウヨウ</t>
    </rPh>
    <rPh sb="3" eb="5">
      <t>スイドウ</t>
    </rPh>
    <rPh sb="5" eb="7">
      <t>ジギョウ</t>
    </rPh>
    <rPh sb="7" eb="9">
      <t>カイケイ</t>
    </rPh>
    <phoneticPr fontId="2"/>
  </si>
  <si>
    <t>―</t>
    <phoneticPr fontId="2"/>
  </si>
  <si>
    <t>法適用企業</t>
    <rPh sb="0" eb="1">
      <t>ホウ</t>
    </rPh>
    <rPh sb="1" eb="3">
      <t>テキヨウ</t>
    </rPh>
    <rPh sb="3" eb="5">
      <t>キギョウ</t>
    </rPh>
    <phoneticPr fontId="2"/>
  </si>
  <si>
    <t>水道用水供給事業会計</t>
    <rPh sb="0" eb="2">
      <t>スイドウ</t>
    </rPh>
    <rPh sb="2" eb="4">
      <t>ヨウスイ</t>
    </rPh>
    <rPh sb="4" eb="6">
      <t>キョウキュウ</t>
    </rPh>
    <rPh sb="6" eb="8">
      <t>ジギョウ</t>
    </rPh>
    <rPh sb="8" eb="10">
      <t>カイケイ</t>
    </rPh>
    <phoneticPr fontId="2"/>
  </si>
  <si>
    <t>病院事業会計</t>
    <rPh sb="0" eb="2">
      <t>ビョウイン</t>
    </rPh>
    <rPh sb="2" eb="4">
      <t>ジギョウ</t>
    </rPh>
    <rPh sb="4" eb="6">
      <t>カイケイ</t>
    </rPh>
    <phoneticPr fontId="2"/>
  </si>
  <si>
    <t>流域下水道事業会計</t>
    <rPh sb="0" eb="2">
      <t>リュウイキ</t>
    </rPh>
    <rPh sb="2" eb="5">
      <t>ゲスイドウ</t>
    </rPh>
    <rPh sb="5" eb="7">
      <t>ジギョウ</t>
    </rPh>
    <rPh sb="7" eb="9">
      <t>カイケイ</t>
    </rPh>
    <phoneticPr fontId="2"/>
  </si>
  <si>
    <t>地域整備事業会計</t>
    <rPh sb="0" eb="2">
      <t>チイキ</t>
    </rPh>
    <rPh sb="2" eb="4">
      <t>セイビ</t>
    </rPh>
    <rPh sb="4" eb="6">
      <t>ジギョウ</t>
    </rPh>
    <rPh sb="6" eb="8">
      <t>カイケイ</t>
    </rPh>
    <phoneticPr fontId="2"/>
  </si>
  <si>
    <t>―</t>
    <phoneticPr fontId="2"/>
  </si>
  <si>
    <t>彩の国さいたま人づくり広域連合</t>
    <rPh sb="0" eb="1">
      <t>サイ</t>
    </rPh>
    <rPh sb="2" eb="3">
      <t>クニ</t>
    </rPh>
    <rPh sb="7" eb="8">
      <t>ヒト</t>
    </rPh>
    <rPh sb="11" eb="13">
      <t>コウイキ</t>
    </rPh>
    <rPh sb="13" eb="15">
      <t>レンゴウ</t>
    </rPh>
    <phoneticPr fontId="2"/>
  </si>
  <si>
    <t>埼玉県浦和競馬組合</t>
    <rPh sb="0" eb="3">
      <t>サイタマケン</t>
    </rPh>
    <rPh sb="3" eb="5">
      <t>ウラワ</t>
    </rPh>
    <rPh sb="5" eb="7">
      <t>ケイバ</t>
    </rPh>
    <rPh sb="7" eb="9">
      <t>クミアイ</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</si>
  <si>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</si>
  <si>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</si>
  <si>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</si>
  <si>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</si>
  <si>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</si>
  <si>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</si>
  <si>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</si>
  <si>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</si>
  <si>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</si>
  <si>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</si>
  <si>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</si>
  <si>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　将来負担比率及び実質公債費比率は改善傾向にある。
　平成27年度の将来負担比率については、充当可能基金額及び地方債現在高等に係る交付税算入見込額の大幅な増加並びに地方税の増収等による標準財政規模の増加によって、分子、分母のいずれも改善し対前年度比で10.6ポイント改善した。 
　平成27年度の実質公債費比率については、地方債に係る元利償還金が増加した一方で、控除される元利償還金に係る交付税措置額がそれ以上に増加したこと及び地方税の増収等による標準財政規模の増加によって、分子、分母のいずれも改善し対前年比で0.3ポイント改善した。</t>
    <rPh sb="1" eb="3">
      <t>ショウライ</t>
    </rPh>
    <rPh sb="3" eb="5">
      <t>フタン</t>
    </rPh>
    <rPh sb="5" eb="7">
      <t>ヒリツ</t>
    </rPh>
    <rPh sb="7" eb="8">
      <t>オヨ</t>
    </rPh>
    <rPh sb="9" eb="11">
      <t>ジッシツ</t>
    </rPh>
    <rPh sb="13" eb="14">
      <t>ヒ</t>
    </rPh>
    <rPh sb="14" eb="16">
      <t>ヒリツ</t>
    </rPh>
    <rPh sb="17" eb="19">
      <t>カイゼン</t>
    </rPh>
    <rPh sb="19" eb="21">
      <t>ケイコウ</t>
    </rPh>
    <rPh sb="34" eb="36">
      <t>ショウライ</t>
    </rPh>
    <rPh sb="36" eb="38">
      <t>フタン</t>
    </rPh>
    <rPh sb="38" eb="40">
      <t>ヒリツ</t>
    </rPh>
    <rPh sb="52" eb="53">
      <t>ガク</t>
    </rPh>
    <rPh sb="53" eb="54">
      <t>オヨ</t>
    </rPh>
    <rPh sb="79" eb="80">
      <t>ナラ</t>
    </rPh>
    <rPh sb="133" eb="135">
      <t>カイゼン</t>
    </rPh>
    <rPh sb="148" eb="150">
      <t>ジッシツ</t>
    </rPh>
    <rPh sb="150" eb="153">
      <t>コウサイヒ</t>
    </rPh>
    <rPh sb="153" eb="155">
      <t>ヒリツ</t>
    </rPh>
    <rPh sb="212" eb="213">
      <t>オヨ</t>
    </rPh>
    <rPh sb="251" eb="252">
      <t>タイ</t>
    </rPh>
    <rPh sb="252" eb="255">
      <t>ゼンネンヒ</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</si>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</sst>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1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37"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78"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78"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78"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78"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78"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78"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78"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8"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9"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9" fontId="1" fillId="0" borderId="38" xfId="28" applyNumberForma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2" fontId="14" fillId="0" borderId="61"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9" fontId="14" fillId="0" borderId="78"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2" fontId="14" fillId="0" borderId="41"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9" fontId="14" fillId="0" borderId="38" xfId="28" applyNumberFormat="1" applyFont="1" applyFill="1" applyBorder="1" applyAlignment="1">
      <alignment horizontal="right" vertical="center"/>
    </xf>
    <xf numFmtId="0" fontId="8" fillId="0" borderId="0" xfId="5" applyBorder="1" applyAlignment="1">
      <alignmen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91" fontId="25" fillId="5" borderId="170" xfId="31" applyNumberFormat="1" applyFont="1" applyFill="1" applyBorder="1" applyAlignment="1" applyProtection="1">
      <alignment horizontal="right" vertical="center" shrinkToFit="1"/>
    </xf>
    <xf numFmtId="191" fontId="25" fillId="5" borderId="171" xfId="31" applyNumberFormat="1" applyFont="1" applyFill="1" applyBorder="1" applyAlignment="1" applyProtection="1">
      <alignment horizontal="right" vertical="center" shrinkToFit="1"/>
    </xf>
    <xf numFmtId="191" fontId="25" fillId="5" borderId="172"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64"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190" fontId="25" fillId="5" borderId="157" xfId="31" applyNumberFormat="1" applyFont="1" applyFill="1" applyBorder="1" applyAlignment="1" applyProtection="1">
      <alignment horizontal="right" vertical="center" shrinkToFit="1"/>
    </xf>
    <xf numFmtId="190" fontId="25" fillId="5" borderId="158"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46" xfId="31" applyNumberFormat="1" applyFont="1" applyFill="1" applyBorder="1" applyAlignment="1" applyProtection="1">
      <alignment horizontal="right" vertical="center" shrinkToFit="1"/>
    </xf>
    <xf numFmtId="190" fontId="25" fillId="5" borderId="147" xfId="31" applyNumberFormat="1" applyFont="1" applyFill="1" applyBorder="1" applyAlignment="1" applyProtection="1">
      <alignment horizontal="right" vertical="center" shrinkToFit="1"/>
    </xf>
    <xf numFmtId="190" fontId="25" fillId="5" borderId="148" xfId="31" applyNumberFormat="1" applyFont="1" applyFill="1" applyBorder="1" applyAlignment="1" applyProtection="1">
      <alignment horizontal="right" vertical="center" shrinkToFit="1"/>
    </xf>
    <xf numFmtId="190" fontId="25" fillId="5" borderId="149" xfId="31" applyNumberFormat="1" applyFont="1" applyFill="1" applyBorder="1" applyAlignment="1" applyProtection="1">
      <alignment horizontal="right" vertical="center" shrinkToFit="1"/>
    </xf>
    <xf numFmtId="190" fontId="25" fillId="5" borderId="150"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8"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8" fontId="25" fillId="5" borderId="144"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8" fontId="25" fillId="5" borderId="61"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190" fontId="25" fillId="5" borderId="167"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8" fontId="25" fillId="5" borderId="141"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90" fontId="25" fillId="5" borderId="77" xfId="31" applyNumberFormat="1" applyFont="1" applyFill="1" applyBorder="1" applyAlignment="1" applyProtection="1">
      <alignment horizontal="right" vertical="center" shrinkToFit="1"/>
    </xf>
    <xf numFmtId="190" fontId="25" fillId="5" borderId="143"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8" fontId="25" fillId="5" borderId="152" xfId="31" applyNumberFormat="1" applyFont="1" applyFill="1" applyBorder="1" applyAlignment="1" applyProtection="1">
      <alignment horizontal="right" vertical="center" shrinkToFit="1"/>
    </xf>
    <xf numFmtId="190" fontId="25" fillId="5" borderId="152" xfId="31" applyNumberFormat="1" applyFont="1" applyFill="1" applyBorder="1" applyAlignment="1" applyProtection="1">
      <alignment horizontal="right" vertical="center" shrinkToFit="1"/>
    </xf>
    <xf numFmtId="190" fontId="25" fillId="5" borderId="160"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8" fontId="25" fillId="5" borderId="161" xfId="31" applyNumberFormat="1" applyFont="1" applyFill="1" applyBorder="1" applyAlignment="1" applyProtection="1">
      <alignment horizontal="right" vertical="center" shrinkToFit="1"/>
    </xf>
    <xf numFmtId="178" fontId="25" fillId="5" borderId="162" xfId="31" applyNumberFormat="1" applyFont="1" applyFill="1" applyBorder="1" applyAlignment="1" applyProtection="1">
      <alignment horizontal="right" vertical="center" shrinkToFit="1"/>
    </xf>
    <xf numFmtId="190" fontId="25" fillId="5" borderId="162"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45"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8" fontId="25" fillId="5" borderId="151" xfId="31" applyNumberFormat="1" applyFont="1" applyFill="1" applyBorder="1" applyAlignment="1" applyProtection="1">
      <alignment horizontal="right" vertical="center" shrinkToFit="1"/>
    </xf>
    <xf numFmtId="190" fontId="25" fillId="5" borderId="126" xfId="31" applyNumberFormat="1" applyFont="1" applyFill="1" applyBorder="1" applyAlignment="1" applyProtection="1">
      <alignment horizontal="right" vertical="center" shrinkToFit="1"/>
    </xf>
    <xf numFmtId="190" fontId="25" fillId="5" borderId="127" xfId="31" applyNumberFormat="1" applyFont="1" applyFill="1" applyBorder="1" applyAlignment="1" applyProtection="1">
      <alignment horizontal="right" vertical="center" shrinkToFit="1"/>
    </xf>
    <xf numFmtId="190" fontId="25" fillId="5" borderId="159"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8" fontId="25" fillId="5" borderId="155" xfId="31" applyNumberFormat="1" applyFont="1" applyFill="1" applyBorder="1" applyAlignment="1" applyProtection="1">
      <alignment horizontal="right" vertical="center" shrinkToFit="1"/>
    </xf>
    <xf numFmtId="178" fontId="25" fillId="5" borderId="156"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54"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190" fontId="25" fillId="5" borderId="142"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8" fontId="25" fillId="5" borderId="39"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46" xfId="31" applyNumberFormat="1" applyFont="1" applyFill="1" applyBorder="1" applyAlignment="1" applyProtection="1">
      <alignment horizontal="right" vertical="center" shrinkToFit="1"/>
    </xf>
    <xf numFmtId="0" fontId="25" fillId="5" borderId="0" xfId="29" applyFont="1" applyFill="1" applyProtection="1">
      <alignment vertical="center"/>
    </xf>
    <xf numFmtId="178" fontId="25" fillId="5" borderId="147" xfId="31" applyNumberFormat="1" applyFont="1" applyFill="1" applyBorder="1" applyAlignment="1" applyProtection="1">
      <alignment horizontal="right" vertical="center" shrinkToFit="1"/>
    </xf>
    <xf numFmtId="178" fontId="25" fillId="5" borderId="148" xfId="31" applyNumberFormat="1" applyFont="1" applyFill="1" applyBorder="1" applyAlignment="1" applyProtection="1">
      <alignment horizontal="right" vertical="center" shrinkToFit="1"/>
    </xf>
    <xf numFmtId="178" fontId="25" fillId="5" borderId="149" xfId="31" applyNumberFormat="1" applyFont="1" applyFill="1" applyBorder="1" applyAlignment="1" applyProtection="1">
      <alignment horizontal="right" vertical="center" shrinkToFit="1"/>
    </xf>
    <xf numFmtId="178" fontId="25" fillId="5" borderId="150"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38" xfId="29" applyNumberFormat="1" applyFont="1" applyFill="1" applyBorder="1" applyAlignment="1" applyProtection="1">
      <alignment horizontal="right" vertical="center" shrinkToFit="1"/>
      <protection locked="0"/>
    </xf>
    <xf numFmtId="178" fontId="25" fillId="7" borderId="139" xfId="29" applyNumberFormat="1" applyFont="1" applyFill="1" applyBorder="1" applyAlignment="1" applyProtection="1">
      <alignment horizontal="right" vertical="center" shrinkToFit="1"/>
      <protection locked="0"/>
    </xf>
    <xf numFmtId="178" fontId="25" fillId="7" borderId="140"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8" fontId="25" fillId="5" borderId="105" xfId="29" applyNumberFormat="1" applyFont="1" applyFill="1" applyBorder="1" applyAlignment="1" applyProtection="1">
      <alignment horizontal="right" vertical="center" shrinkToFit="1"/>
      <protection locked="0"/>
    </xf>
    <xf numFmtId="178" fontId="25" fillId="5" borderId="106" xfId="29" applyNumberFormat="1" applyFont="1" applyFill="1" applyBorder="1" applyAlignment="1" applyProtection="1">
      <alignment horizontal="right" vertical="center" shrinkToFit="1"/>
      <protection locked="0"/>
    </xf>
    <xf numFmtId="178" fontId="25" fillId="5" borderId="107"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8" fontId="25" fillId="7" borderId="135" xfId="29" applyNumberFormat="1" applyFont="1" applyFill="1" applyBorder="1" applyAlignment="1" applyProtection="1">
      <alignment horizontal="right" vertical="center" shrinkToFit="1"/>
      <protection locked="0"/>
    </xf>
    <xf numFmtId="178"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8" fontId="25" fillId="5" borderId="119" xfId="29" applyNumberFormat="1" applyFont="1" applyFill="1" applyBorder="1" applyAlignment="1" applyProtection="1">
      <alignment horizontal="right" vertical="center" shrinkToFit="1"/>
      <protection locked="0"/>
    </xf>
    <xf numFmtId="178"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8"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8" fontId="25" fillId="0" borderId="108" xfId="29" applyNumberFormat="1" applyFont="1" applyBorder="1" applyAlignment="1" applyProtection="1">
      <alignment horizontal="right" vertical="center" shrinkToFit="1"/>
      <protection locked="0"/>
    </xf>
    <xf numFmtId="178" fontId="25" fillId="0" borderId="105"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78" fontId="25" fillId="0" borderId="113" xfId="29" applyNumberFormat="1" applyFont="1" applyBorder="1" applyAlignment="1" applyProtection="1">
      <alignment horizontal="right" vertical="center" shrinkToFit="1"/>
      <protection locked="0"/>
    </xf>
    <xf numFmtId="178" fontId="25" fillId="0" borderId="110" xfId="29" applyNumberFormat="1" applyFont="1" applyBorder="1" applyAlignment="1" applyProtection="1">
      <alignment horizontal="right" vertical="center" shrinkToFit="1"/>
      <protection locked="0"/>
    </xf>
    <xf numFmtId="178"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178" fontId="25" fillId="0" borderId="105" xfId="32"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8" fontId="25" fillId="5" borderId="134" xfId="30" applyNumberFormat="1" applyFont="1" applyFill="1" applyBorder="1" applyAlignment="1" applyProtection="1">
      <alignment horizontal="right" vertical="center" shrinkToFit="1"/>
      <protection locked="0"/>
    </xf>
    <xf numFmtId="178" fontId="25" fillId="5" borderId="109" xfId="30" applyNumberFormat="1" applyFont="1" applyFill="1" applyBorder="1" applyAlignment="1" applyProtection="1">
      <alignment horizontal="right" vertical="center" shrinkToFit="1"/>
      <protection locked="0"/>
    </xf>
    <xf numFmtId="178" fontId="25" fillId="5" borderId="114" xfId="30" applyNumberFormat="1" applyFont="1" applyFill="1" applyBorder="1" applyAlignment="1" applyProtection="1">
      <alignment horizontal="right" vertical="center" shrinkToFit="1"/>
      <protection locked="0"/>
    </xf>
    <xf numFmtId="178" fontId="25" fillId="5" borderId="113" xfId="30" applyNumberFormat="1" applyFont="1" applyFill="1" applyBorder="1" applyAlignment="1" applyProtection="1">
      <alignment horizontal="right" vertical="center" shrinkToFit="1"/>
      <protection locked="0"/>
    </xf>
    <xf numFmtId="190" fontId="25" fillId="5" borderId="109" xfId="30" applyNumberFormat="1" applyFont="1" applyFill="1" applyBorder="1" applyAlignment="1" applyProtection="1">
      <alignment horizontal="right" vertical="center" shrinkToFit="1"/>
      <protection locked="0"/>
    </xf>
    <xf numFmtId="190" fontId="25" fillId="7" borderId="132" xfId="29" applyNumberFormat="1" applyFont="1" applyFill="1" applyBorder="1" applyAlignment="1" applyProtection="1">
      <alignment horizontal="righ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178" fontId="25" fillId="7" borderId="136"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30" xfId="29" applyNumberFormat="1" applyFont="1" applyFill="1" applyBorder="1" applyAlignment="1" applyProtection="1">
      <alignment horizontal="right" vertical="center" shrinkToFit="1"/>
      <protection locked="0"/>
    </xf>
    <xf numFmtId="178"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8" fontId="25" fillId="5" borderId="108"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190" fontId="25" fillId="0" borderId="109" xfId="29" applyNumberFormat="1" applyFont="1" applyBorder="1" applyAlignment="1" applyProtection="1">
      <alignment horizontal="righ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178" fontId="25" fillId="0" borderId="111" xfId="29" applyNumberFormat="1" applyFont="1" applyBorder="1" applyAlignment="1" applyProtection="1">
      <alignment horizontal="right" vertical="center" shrinkToFit="1"/>
      <protection locked="0"/>
    </xf>
    <xf numFmtId="190" fontId="25" fillId="0" borderId="110" xfId="29" applyNumberFormat="1" applyFont="1" applyBorder="1" applyAlignment="1" applyProtection="1">
      <alignment horizontal="right" vertical="center" shrinkToFit="1"/>
      <protection locked="0"/>
    </xf>
    <xf numFmtId="190" fontId="25" fillId="0" borderId="106" xfId="29" applyNumberFormat="1" applyFont="1" applyBorder="1" applyAlignment="1" applyProtection="1">
      <alignment horizontal="right" vertical="center" shrinkToFit="1"/>
      <protection locked="0"/>
    </xf>
    <xf numFmtId="190" fontId="25" fillId="0" borderId="113" xfId="29" applyNumberFormat="1" applyFont="1" applyBorder="1" applyAlignment="1" applyProtection="1">
      <alignment horizontal="right" vertical="center" shrinkToFit="1"/>
      <protection locked="0"/>
    </xf>
    <xf numFmtId="0" fontId="25" fillId="0" borderId="110" xfId="29" applyFont="1" applyBorder="1" applyAlignment="1" applyProtection="1">
      <alignment horizontal="left" vertical="center" shrinkToFit="1"/>
      <protection locked="0"/>
    </xf>
    <xf numFmtId="0" fontId="25" fillId="0" borderId="112" xfId="29" applyFont="1" applyBorder="1" applyAlignment="1" applyProtection="1">
      <alignment horizontal="left" vertical="center" shrinkToFit="1"/>
      <protection locked="0"/>
    </xf>
    <xf numFmtId="178" fontId="25" fillId="0" borderId="105"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178" fontId="25" fillId="0" borderId="113" xfId="31" applyNumberFormat="1" applyFont="1" applyBorder="1" applyAlignment="1" applyProtection="1">
      <alignment horizontal="right" vertical="center" shrinkToFit="1"/>
      <protection locked="0"/>
    </xf>
    <xf numFmtId="178" fontId="25" fillId="0" borderId="112" xfId="31" applyNumberFormat="1" applyFont="1" applyBorder="1" applyAlignment="1" applyProtection="1">
      <alignment horizontal="right" vertical="center" shrinkToFit="1"/>
      <protection locked="0"/>
    </xf>
    <xf numFmtId="178" fontId="25" fillId="0" borderId="111" xfId="31" applyNumberFormat="1" applyFont="1" applyBorder="1" applyAlignment="1" applyProtection="1">
      <alignment horizontal="right" vertical="center" shrinkToFit="1"/>
      <protection locked="0"/>
    </xf>
    <xf numFmtId="178" fontId="25" fillId="0" borderId="96" xfId="29" applyNumberFormat="1" applyFont="1" applyBorder="1" applyAlignment="1" applyProtection="1">
      <alignment horizontal="right" vertical="center" shrinkToFit="1"/>
      <protection locked="0"/>
    </xf>
    <xf numFmtId="178" fontId="25" fillId="0" borderId="92" xfId="29" applyNumberFormat="1" applyFont="1" applyBorder="1" applyAlignment="1" applyProtection="1">
      <alignment horizontal="right" vertical="center" shrinkToFit="1"/>
      <protection locked="0"/>
    </xf>
    <xf numFmtId="178" fontId="25" fillId="0" borderId="100" xfId="29" applyNumberFormat="1" applyFont="1" applyBorder="1" applyAlignment="1" applyProtection="1">
      <alignment horizontal="right" vertical="center" shrinkToFit="1"/>
      <protection locked="0"/>
    </xf>
    <xf numFmtId="190" fontId="25" fillId="0" borderId="96" xfId="29" applyNumberFormat="1" applyFont="1" applyBorder="1" applyAlignment="1" applyProtection="1">
      <alignment horizontal="right" vertical="center" shrinkToFit="1"/>
      <protection locked="0"/>
    </xf>
    <xf numFmtId="190" fontId="25" fillId="0" borderId="92" xfId="29" applyNumberFormat="1" applyFont="1" applyBorder="1" applyAlignment="1" applyProtection="1">
      <alignment horizontal="right" vertical="center" shrinkToFit="1"/>
      <protection locked="0"/>
    </xf>
    <xf numFmtId="190" fontId="25" fillId="0" borderId="100" xfId="29" applyNumberFormat="1" applyFont="1" applyBorder="1" applyAlignment="1" applyProtection="1">
      <alignment horizontal="right" vertical="center" shrinkToFit="1"/>
      <protection locked="0"/>
    </xf>
    <xf numFmtId="0" fontId="25" fillId="0" borderId="96" xfId="29" applyFont="1" applyBorder="1" applyAlignment="1" applyProtection="1">
      <alignment horizontal="left" vertical="center" shrinkToFit="1"/>
      <protection locked="0"/>
    </xf>
    <xf numFmtId="0" fontId="25" fillId="0" borderId="103"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8" fontId="25" fillId="0" borderId="91" xfId="31" applyNumberFormat="1" applyFont="1" applyBorder="1" applyAlignment="1" applyProtection="1">
      <alignment horizontal="right" vertical="center" shrinkToFit="1"/>
      <protection locked="0"/>
    </xf>
    <xf numFmtId="178" fontId="25" fillId="0" borderId="92" xfId="31" applyNumberFormat="1" applyFont="1" applyBorder="1" applyAlignment="1" applyProtection="1">
      <alignment horizontal="right" vertical="center" shrinkToFit="1"/>
      <protection locked="0"/>
    </xf>
    <xf numFmtId="178" fontId="25" fillId="0" borderId="100"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178" fontId="25" fillId="0" borderId="103" xfId="31" applyNumberFormat="1" applyFont="1" applyBorder="1" applyAlignment="1" applyProtection="1">
      <alignment horizontal="right" vertical="center" shrinkToFit="1"/>
      <protection locked="0"/>
    </xf>
    <xf numFmtId="178" fontId="25" fillId="0" borderId="179" xfId="31" applyNumberFormat="1" applyFont="1" applyBorder="1" applyAlignment="1" applyProtection="1">
      <alignment horizontal="right" vertical="center" shrinkToFit="1"/>
      <protection locked="0"/>
    </xf>
    <xf numFmtId="178" fontId="25" fillId="0" borderId="17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7" borderId="129" xfId="32" applyNumberFormat="1" applyFont="1" applyFill="1" applyBorder="1" applyAlignment="1" applyProtection="1">
      <alignment horizontal="right" vertical="center" shrinkToFit="1"/>
      <protection locked="0"/>
    </xf>
    <xf numFmtId="178" fontId="25" fillId="7" borderId="130" xfId="32" applyNumberFormat="1" applyFont="1" applyFill="1" applyBorder="1" applyAlignment="1" applyProtection="1">
      <alignment horizontal="right" vertical="center" shrinkToFit="1"/>
      <protection locked="0"/>
    </xf>
    <xf numFmtId="178" fontId="25" fillId="7" borderId="131" xfId="32" applyNumberFormat="1" applyFont="1" applyFill="1" applyBorder="1" applyAlignment="1" applyProtection="1">
      <alignment horizontal="right" vertical="center" shrinkToFit="1"/>
      <protection locked="0"/>
    </xf>
    <xf numFmtId="178"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8" fontId="25" fillId="0" borderId="124" xfId="32" applyNumberFormat="1" applyFont="1" applyBorder="1" applyAlignment="1" applyProtection="1">
      <alignment horizontal="right" vertical="center" shrinkToFit="1"/>
      <protection locked="0"/>
    </xf>
    <xf numFmtId="178"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178" fontId="25" fillId="0" borderId="121" xfId="31" applyNumberFormat="1" applyFont="1" applyBorder="1" applyAlignment="1" applyProtection="1">
      <alignment horizontal="right" vertical="center" shrinkToFit="1"/>
      <protection locked="0"/>
    </xf>
    <xf numFmtId="178" fontId="25" fillId="0" borderId="122"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8" fontId="25" fillId="0" borderId="113" xfId="32" applyNumberFormat="1" applyFont="1" applyBorder="1" applyAlignment="1" applyProtection="1">
      <alignment horizontal="right" vertical="center" shrinkToFit="1"/>
      <protection locked="0"/>
    </xf>
    <xf numFmtId="178" fontId="25" fillId="0" borderId="109" xfId="32" applyNumberFormat="1" applyFont="1" applyBorder="1" applyAlignment="1" applyProtection="1">
      <alignment horizontal="right" vertical="center" shrinkToFit="1"/>
      <protection locked="0"/>
    </xf>
    <xf numFmtId="178" fontId="25" fillId="0" borderId="91" xfId="32" applyNumberFormat="1" applyFont="1" applyBorder="1" applyAlignment="1" applyProtection="1">
      <alignment horizontal="right" vertical="center" shrinkToFit="1"/>
      <protection locked="0"/>
    </xf>
    <xf numFmtId="178" fontId="25" fillId="0" borderId="92" xfId="32" applyNumberFormat="1" applyFont="1" applyBorder="1" applyAlignment="1" applyProtection="1">
      <alignment horizontal="right" vertical="center" shrinkToFit="1"/>
      <protection locked="0"/>
    </xf>
    <xf numFmtId="178" fontId="25" fillId="0" borderId="93" xfId="32" applyNumberFormat="1" applyFont="1" applyBorder="1" applyAlignment="1" applyProtection="1">
      <alignment horizontal="right" vertical="center" shrinkToFit="1"/>
      <protection locked="0"/>
    </xf>
    <xf numFmtId="178" fontId="25" fillId="0" borderId="100" xfId="32" applyNumberFormat="1" applyFont="1" applyBorder="1" applyAlignment="1" applyProtection="1">
      <alignment horizontal="right" vertical="center" shrinkToFit="1"/>
      <protection locked="0"/>
    </xf>
    <xf numFmtId="178"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8" fontId="25" fillId="0" borderId="94" xfId="31" applyNumberFormat="1" applyFont="1" applyBorder="1" applyAlignment="1" applyProtection="1">
      <alignment horizontal="right" vertical="center" shrinkToFit="1"/>
      <protection locked="0"/>
    </xf>
    <xf numFmtId="178" fontId="25" fillId="0" borderId="95" xfId="31" applyNumberFormat="1" applyFont="1" applyBorder="1" applyAlignment="1" applyProtection="1">
      <alignment horizontal="right" vertical="center" shrinkToFit="1"/>
      <protection locked="0"/>
    </xf>
    <xf numFmtId="178" fontId="25" fillId="0" borderId="97" xfId="31" applyNumberFormat="1" applyFont="1" applyBorder="1" applyAlignment="1" applyProtection="1">
      <alignment horizontal="right" vertical="center" shrinkToFit="1"/>
      <protection locked="0"/>
    </xf>
    <xf numFmtId="178" fontId="25" fillId="0" borderId="98" xfId="31" applyNumberFormat="1" applyFont="1" applyBorder="1" applyAlignment="1" applyProtection="1">
      <alignment horizontal="right" vertical="center" shrinkToFit="1"/>
      <protection locked="0"/>
    </xf>
    <xf numFmtId="178"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1" fontId="1" fillId="0" borderId="0" xfId="33" applyNumberFormat="1" applyFont="1" applyFill="1" applyBorder="1">
      <alignment vertical="center"/>
    </xf>
    <xf numFmtId="0" fontId="32" fillId="0" borderId="0" xfId="37"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1"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80"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1" xfId="34" applyNumberFormat="1" applyFont="1" applyFill="1" applyBorder="1" applyAlignment="1">
      <alignment horizontal="center" vertical="center"/>
    </xf>
    <xf numFmtId="190" fontId="1" fillId="5" borderId="182"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34" xfId="33" applyFont="1" applyFill="1" applyBorder="1" applyAlignment="1">
      <alignment horizontal="center" vertical="center"/>
    </xf>
    <xf numFmtId="0" fontId="33" fillId="0" borderId="0" xfId="33" applyFont="1" applyFill="1">
      <alignment vertical="center"/>
    </xf>
    <xf numFmtId="180" fontId="33" fillId="5" borderId="0" xfId="34" applyNumberFormat="1" applyFont="1" applyFill="1" applyBorder="1" applyAlignment="1">
      <alignment vertical="center" wrapText="1"/>
    </xf>
    <xf numFmtId="0" fontId="33" fillId="0" borderId="0" xfId="33" applyFont="1" applyFill="1" applyBorder="1">
      <alignment vertical="center"/>
    </xf>
    <xf numFmtId="0" fontId="33" fillId="0" borderId="34" xfId="33" applyFont="1" applyFill="1" applyBorder="1" applyAlignment="1" applyProtection="1">
      <alignment horizontal="left" vertical="top"/>
      <protection locked="0"/>
    </xf>
    <xf numFmtId="179" fontId="33"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33848</c:v>
                </c:pt>
                <c:pt idx="1">
                  <c:v>31502</c:v>
                </c:pt>
                <c:pt idx="2">
                  <c:v>34374</c:v>
                </c:pt>
                <c:pt idx="3">
                  <c:v>35216</c:v>
                </c:pt>
                <c:pt idx="4">
                  <c:v>36736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21815</c:v>
                </c:pt>
                <c:pt idx="1">
                  <c:v>21088</c:v>
                </c:pt>
                <c:pt idx="2">
                  <c:v>21819</c:v>
                </c:pt>
                <c:pt idx="3">
                  <c:v>22077</c:v>
                </c:pt>
                <c:pt idx="4">
                  <c:v>17420</c:v>
                </c:pt>
              </c:numCache>
            </c:numRef>
          </c:val>
          <c:smooth val="0"/>
        </c:ser>
        <c:dLbls>
          <c:showLegendKey val="0"/>
          <c:showVal val="0"/>
          <c:showCatName val="0"/>
          <c:showSerName val="0"/>
          <c:showPercent val="0"/>
          <c:showBubbleSize val="0"/>
        </c:dLbls>
        <c:marker val="1"/>
        <c:smooth val="0"/>
        <c:axId val="123953536"/>
        <c:axId val="123955456"/>
      </c:lineChart>
      <c:catAx>
        <c:axId val="123953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955456"/>
        <c:crosses val="autoZero"/>
        <c:auto val="1"/>
        <c:lblAlgn val="ctr"/>
        <c:lblOffset val="100"/>
        <c:tickLblSkip val="1"/>
        <c:tickMarkSkip val="1"/>
        <c:noMultiLvlLbl val="0"/>
      </c:catAx>
      <c:valAx>
        <c:axId val="123955456"/>
        <c:scaling>
          <c:orientation val="minMax"/>
          <c:max val="4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953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0.41</c:v>
                </c:pt>
                <c:pt idx="1">
                  <c:v>0.32</c:v>
                </c:pt>
                <c:pt idx="2">
                  <c:v>0.26</c:v>
                </c:pt>
                <c:pt idx="3">
                  <c:v>0.56000000000000005</c:v>
                </c:pt>
                <c:pt idx="4">
                  <c:v>0.47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0.57999999999999996</c:v>
                </c:pt>
                <c:pt idx="1">
                  <c:v>0.57999999999999996</c:v>
                </c:pt>
                <c:pt idx="2">
                  <c:v>0.57999999999999996</c:v>
                </c:pt>
                <c:pt idx="3">
                  <c:v>1.05</c:v>
                </c:pt>
                <c:pt idx="4">
                  <c:v>1.02</c:v>
                </c:pt>
              </c:numCache>
            </c:numRef>
          </c:val>
        </c:ser>
        <c:dLbls>
          <c:showLegendKey val="0"/>
          <c:showVal val="0"/>
          <c:showCatName val="0"/>
          <c:showSerName val="0"/>
          <c:showPercent val="0"/>
          <c:showBubbleSize val="0"/>
        </c:dLbls>
        <c:gapWidth val="250"/>
        <c:overlap val="100"/>
        <c:axId val="149194624"/>
        <c:axId val="149213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-0.03</c:v>
                </c:pt>
                <c:pt idx="1">
                  <c:v>1.01</c:v>
                </c:pt>
                <c:pt idx="2">
                  <c:v>1.89</c:v>
                </c:pt>
                <c:pt idx="3">
                  <c:v>1.44</c:v>
                </c:pt>
                <c:pt idx="4">
                  <c:v>0.61</c:v>
                </c:pt>
              </c:numCache>
            </c:numRef>
          </c:val>
          <c:smooth val="0"/>
        </c:ser>
        <c:dLbls>
          <c:showLegendKey val="0"/>
          <c:showVal val="0"/>
          <c:showCatName val="0"/>
          <c:showSerName val="0"/>
          <c:showPercent val="0"/>
          <c:showBubbleSize val="0"/>
        </c:dLbls>
        <c:marker val="1"/>
        <c:smooth val="0"/>
        <c:axId val="149194624"/>
        <c:axId val="149213184"/>
      </c:lineChart>
      <c:catAx>
        <c:axId val="14919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9213184"/>
        <c:crosses val="autoZero"/>
        <c:auto val="1"/>
        <c:lblAlgn val="ctr"/>
        <c:lblOffset val="100"/>
        <c:tickLblSkip val="1"/>
        <c:tickMarkSkip val="1"/>
        <c:noMultiLvlLbl val="0"/>
      </c:catAx>
      <c:valAx>
        <c:axId val="14921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19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県営住宅事業特別会計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0.05</c:v>
                </c:pt>
                <c:pt idx="2">
                  <c:v>#N/A</c:v>
                </c:pt>
                <c:pt idx="3">
                  <c:v>0.03</c:v>
                </c:pt>
                <c:pt idx="4">
                  <c:v>#N/A</c:v>
                </c:pt>
                <c:pt idx="5">
                  <c:v>0.02</c:v>
                </c:pt>
                <c:pt idx="6">
                  <c:v>#N/A</c:v>
                </c:pt>
                <c:pt idx="7">
                  <c:v>0.03</c:v>
                </c:pt>
                <c:pt idx="8">
                  <c:v>#N/A</c:v>
                </c:pt>
                <c:pt idx="9">
                  <c:v>0.03</c:v>
                </c:pt>
              </c:numCache>
            </c:numRef>
          </c:val>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0.35</c:v>
                </c:pt>
                <c:pt idx="2">
                  <c:v>#N/A</c:v>
                </c:pt>
                <c:pt idx="3">
                  <c:v>0.28000000000000003</c:v>
                </c:pt>
                <c:pt idx="4">
                  <c:v>#N/A</c:v>
                </c:pt>
                <c:pt idx="5">
                  <c:v>0.23</c:v>
                </c:pt>
                <c:pt idx="6">
                  <c:v>#N/A</c:v>
                </c:pt>
                <c:pt idx="7">
                  <c:v>0.52</c:v>
                </c:pt>
                <c:pt idx="8">
                  <c:v>#N/A</c:v>
                </c:pt>
                <c:pt idx="9">
                  <c:v>0.43</c:v>
                </c:pt>
              </c:numCache>
            </c:numRef>
          </c:val>
        </c:ser>
        <c:ser>
          <c:idx val="4"/>
          <c:order val="4"/>
          <c:tx>
            <c:strRef>
              <c:f>データシート!$A$31</c:f>
              <c:strCache>
                <c:ptCount val="1"/>
                <c:pt idx="0">
                  <c:v>公営競技事業特別会計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0.49</c:v>
                </c:pt>
                <c:pt idx="2">
                  <c:v>#N/A</c:v>
                </c:pt>
                <c:pt idx="3">
                  <c:v>0.49</c:v>
                </c:pt>
                <c:pt idx="4">
                  <c:v>#N/A</c:v>
                </c:pt>
                <c:pt idx="5">
                  <c:v>0.5</c:v>
                </c:pt>
                <c:pt idx="6">
                  <c:v>#N/A</c:v>
                </c:pt>
                <c:pt idx="7">
                  <c:v>0.5</c:v>
                </c:pt>
                <c:pt idx="8">
                  <c:v>#N/A</c:v>
                </c:pt>
                <c:pt idx="9">
                  <c:v>0.5</c:v>
                </c:pt>
              </c:numCache>
            </c:numRef>
          </c:val>
        </c:ser>
        <c:ser>
          <c:idx val="5"/>
          <c:order val="5"/>
          <c:tx>
            <c:strRef>
              <c:f>データシート!$A$32</c:f>
              <c:strCache>
                <c:ptCount val="1"/>
                <c:pt idx="0">
                  <c:v>流域下水道事業会計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c:v>
                </c:pt>
                <c:pt idx="2">
                  <c:v>#N/A</c:v>
                </c:pt>
                <c:pt idx="3">
                  <c:v>0.87</c:v>
                </c:pt>
                <c:pt idx="4">
                  <c:v>#N/A</c:v>
                </c:pt>
                <c:pt idx="5">
                  <c:v>0.8</c:v>
                </c:pt>
                <c:pt idx="6">
                  <c:v>#N/A</c:v>
                </c:pt>
                <c:pt idx="7">
                  <c:v>0.84</c:v>
                </c:pt>
                <c:pt idx="8">
                  <c:v>#N/A</c:v>
                </c:pt>
                <c:pt idx="9">
                  <c:v>0.95</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0.75</c:v>
                </c:pt>
                <c:pt idx="2">
                  <c:v>#N/A</c:v>
                </c:pt>
                <c:pt idx="3">
                  <c:v>0.85</c:v>
                </c:pt>
                <c:pt idx="4">
                  <c:v>#N/A</c:v>
                </c:pt>
                <c:pt idx="5">
                  <c:v>0.9</c:v>
                </c:pt>
                <c:pt idx="6">
                  <c:v>#N/A</c:v>
                </c:pt>
                <c:pt idx="7">
                  <c:v>1.05</c:v>
                </c:pt>
                <c:pt idx="8">
                  <c:v>#N/A</c:v>
                </c:pt>
                <c:pt idx="9">
                  <c:v>1.04</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1.72</c:v>
                </c:pt>
                <c:pt idx="2">
                  <c:v>#N/A</c:v>
                </c:pt>
                <c:pt idx="3">
                  <c:v>1.78</c:v>
                </c:pt>
                <c:pt idx="4">
                  <c:v>#N/A</c:v>
                </c:pt>
                <c:pt idx="5">
                  <c:v>1.61</c:v>
                </c:pt>
                <c:pt idx="6">
                  <c:v>#N/A</c:v>
                </c:pt>
                <c:pt idx="7">
                  <c:v>1.45</c:v>
                </c:pt>
                <c:pt idx="8">
                  <c:v>#N/A</c:v>
                </c:pt>
                <c:pt idx="9">
                  <c:v>1.37</c:v>
                </c:pt>
              </c:numCache>
            </c:numRef>
          </c:val>
        </c:ser>
        <c:ser>
          <c:idx val="8"/>
          <c:order val="8"/>
          <c:tx>
            <c:strRef>
              <c:f>データシート!$A$35</c:f>
              <c:strCache>
                <c:ptCount val="1"/>
                <c:pt idx="0">
                  <c:v>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2.16</c:v>
                </c:pt>
                <c:pt idx="2">
                  <c:v>#N/A</c:v>
                </c:pt>
                <c:pt idx="3">
                  <c:v>2.4500000000000002</c:v>
                </c:pt>
                <c:pt idx="4">
                  <c:v>#N/A</c:v>
                </c:pt>
                <c:pt idx="5">
                  <c:v>2.89</c:v>
                </c:pt>
                <c:pt idx="6">
                  <c:v>#N/A</c:v>
                </c:pt>
                <c:pt idx="7">
                  <c:v>2.8</c:v>
                </c:pt>
                <c:pt idx="8">
                  <c:v>#N/A</c:v>
                </c:pt>
                <c:pt idx="9">
                  <c:v>3.07</c:v>
                </c:pt>
              </c:numCache>
            </c:numRef>
          </c:val>
        </c:ser>
        <c:ser>
          <c:idx val="9"/>
          <c:order val="9"/>
          <c:tx>
            <c:strRef>
              <c:f>データシート!$A$36</c:f>
              <c:strCache>
                <c:ptCount val="1"/>
                <c:pt idx="0">
                  <c:v>地域整備事業会計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5.49</c:v>
                </c:pt>
                <c:pt idx="2">
                  <c:v>#N/A</c:v>
                </c:pt>
                <c:pt idx="3">
                  <c:v>5.37</c:v>
                </c:pt>
                <c:pt idx="4">
                  <c:v>#N/A</c:v>
                </c:pt>
                <c:pt idx="5">
                  <c:v>5.22</c:v>
                </c:pt>
                <c:pt idx="6">
                  <c:v>#N/A</c:v>
                </c:pt>
                <c:pt idx="7">
                  <c:v>3.45</c:v>
                </c:pt>
                <c:pt idx="8">
                  <c:v>#N/A</c:v>
                </c:pt>
                <c:pt idx="9">
                  <c:v>4.01</c:v>
                </c:pt>
              </c:numCache>
            </c:numRef>
          </c:val>
        </c:ser>
        <c:dLbls>
          <c:showLegendKey val="0"/>
          <c:showVal val="0"/>
          <c:showCatName val="0"/>
          <c:showSerName val="0"/>
          <c:showPercent val="0"/>
          <c:showBubbleSize val="0"/>
        </c:dLbls>
        <c:gapWidth val="150"/>
        <c:overlap val="100"/>
        <c:axId val="149323136"/>
        <c:axId val="149324928"/>
      </c:barChart>
      <c:catAx>
        <c:axId val="14932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324928"/>
        <c:crosses val="autoZero"/>
        <c:auto val="1"/>
        <c:lblAlgn val="ctr"/>
        <c:lblOffset val="100"/>
        <c:tickLblSkip val="1"/>
        <c:tickMarkSkip val="1"/>
        <c:noMultiLvlLbl val="0"/>
      </c:catAx>
      <c:valAx>
        <c:axId val="149324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323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135577</c:v>
                </c:pt>
                <c:pt idx="5">
                  <c:v>142638</c:v>
                </c:pt>
                <c:pt idx="8">
                  <c:v>149399</c:v>
                </c:pt>
                <c:pt idx="11">
                  <c:v>156478</c:v>
                </c:pt>
                <c:pt idx="14">
                  <c:v>164330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7</c:v>
                </c:pt>
                <c:pt idx="3">
                  <c:v>0</c:v>
                </c:pt>
                <c:pt idx="6">
                  <c:v>1</c:v>
                </c:pt>
                <c:pt idx="9">
                  <c:v>4</c:v>
                </c:pt>
                <c:pt idx="12">
                  <c:v>6</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8306</c:v>
                </c:pt>
                <c:pt idx="3">
                  <c:v>7339</c:v>
                </c:pt>
                <c:pt idx="6">
                  <c:v>5237</c:v>
                </c:pt>
                <c:pt idx="9">
                  <c:v>4510</c:v>
                </c:pt>
                <c:pt idx="12">
                  <c:v>2846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3909</c:v>
                </c:pt>
                <c:pt idx="3">
                  <c:v>4120</c:v>
                </c:pt>
                <c:pt idx="6">
                  <c:v>3717</c:v>
                </c:pt>
                <c:pt idx="9">
                  <c:v>4578</c:v>
                </c:pt>
                <c:pt idx="12">
                  <c:v>4438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121413</c:v>
                </c:pt>
                <c:pt idx="3">
                  <c:v>129717</c:v>
                </c:pt>
                <c:pt idx="6">
                  <c:v>138264</c:v>
                </c:pt>
                <c:pt idx="9">
                  <c:v>146863</c:v>
                </c:pt>
                <c:pt idx="12">
                  <c:v>155282</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6994</c:v>
                </c:pt>
                <c:pt idx="3">
                  <c:v>5333</c:v>
                </c:pt>
                <c:pt idx="6">
                  <c:v>4401</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123958</c:v>
                </c:pt>
                <c:pt idx="3">
                  <c:v>121486</c:v>
                </c:pt>
                <c:pt idx="6">
                  <c:v>120465</c:v>
                </c:pt>
                <c:pt idx="9">
                  <c:v>120112</c:v>
                </c:pt>
                <c:pt idx="12">
                  <c:v>123666</c:v>
                </c:pt>
              </c:numCache>
            </c:numRef>
          </c:val>
        </c:ser>
        <c:dLbls>
          <c:showLegendKey val="0"/>
          <c:showVal val="0"/>
          <c:showCatName val="0"/>
          <c:showSerName val="0"/>
          <c:showPercent val="0"/>
          <c:showBubbleSize val="0"/>
        </c:dLbls>
        <c:gapWidth val="100"/>
        <c:overlap val="100"/>
        <c:axId val="149474304"/>
        <c:axId val="149484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129010</c:v>
                </c:pt>
                <c:pt idx="2">
                  <c:v>#N/A</c:v>
                </c:pt>
                <c:pt idx="3">
                  <c:v>#N/A</c:v>
                </c:pt>
                <c:pt idx="4">
                  <c:v>125357</c:v>
                </c:pt>
                <c:pt idx="5">
                  <c:v>#N/A</c:v>
                </c:pt>
                <c:pt idx="6">
                  <c:v>#N/A</c:v>
                </c:pt>
                <c:pt idx="7">
                  <c:v>122686</c:v>
                </c:pt>
                <c:pt idx="8">
                  <c:v>#N/A</c:v>
                </c:pt>
                <c:pt idx="9">
                  <c:v>#N/A</c:v>
                </c:pt>
                <c:pt idx="10">
                  <c:v>119589</c:v>
                </c:pt>
                <c:pt idx="11">
                  <c:v>#N/A</c:v>
                </c:pt>
                <c:pt idx="12">
                  <c:v>#N/A</c:v>
                </c:pt>
                <c:pt idx="13">
                  <c:v>121908</c:v>
                </c:pt>
                <c:pt idx="14">
                  <c:v>#N/A</c:v>
                </c:pt>
              </c:numCache>
            </c:numRef>
          </c:val>
          <c:smooth val="0"/>
        </c:ser>
        <c:dLbls>
          <c:showLegendKey val="0"/>
          <c:showVal val="0"/>
          <c:showCatName val="0"/>
          <c:showSerName val="0"/>
          <c:showPercent val="0"/>
          <c:showBubbleSize val="0"/>
        </c:dLbls>
        <c:marker val="1"/>
        <c:smooth val="0"/>
        <c:axId val="149474304"/>
        <c:axId val="149484672"/>
      </c:lineChart>
      <c:catAx>
        <c:axId val="14947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484672"/>
        <c:crosses val="autoZero"/>
        <c:auto val="1"/>
        <c:lblAlgn val="ctr"/>
        <c:lblOffset val="100"/>
        <c:tickLblSkip val="1"/>
        <c:tickMarkSkip val="1"/>
        <c:noMultiLvlLbl val="0"/>
      </c:catAx>
      <c:valAx>
        <c:axId val="149484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47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1808845</c:v>
                </c:pt>
                <c:pt idx="5">
                  <c:v>1912170</c:v>
                </c:pt>
                <c:pt idx="8">
                  <c:v>2040548</c:v>
                </c:pt>
                <c:pt idx="11">
                  <c:v>2143904</c:v>
                </c:pt>
                <c:pt idx="14">
                  <c:v>2189679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64051</c:v>
                </c:pt>
                <c:pt idx="5">
                  <c:v>63453</c:v>
                </c:pt>
                <c:pt idx="8">
                  <c:v>65235</c:v>
                </c:pt>
                <c:pt idx="11">
                  <c:v>58011</c:v>
                </c:pt>
                <c:pt idx="14">
                  <c:v>58943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576495</c:v>
                </c:pt>
                <c:pt idx="5">
                  <c:v>637867</c:v>
                </c:pt>
                <c:pt idx="8">
                  <c:v>736123</c:v>
                </c:pt>
                <c:pt idx="11">
                  <c:v>806380</c:v>
                </c:pt>
                <c:pt idx="14">
                  <c:v>858566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51845</c:v>
                </c:pt>
                <c:pt idx="3">
                  <c:v>49089</c:v>
                </c:pt>
                <c:pt idx="6">
                  <c:v>45717</c:v>
                </c:pt>
                <c:pt idx="9">
                  <c:v>14506</c:v>
                </c:pt>
                <c:pt idx="12">
                  <c:v>13975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619351</c:v>
                </c:pt>
                <c:pt idx="3">
                  <c:v>582992</c:v>
                </c:pt>
                <c:pt idx="6">
                  <c:v>527923</c:v>
                </c:pt>
                <c:pt idx="9">
                  <c:v>477860</c:v>
                </c:pt>
                <c:pt idx="12">
                  <c:v>456092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49565</c:v>
                </c:pt>
                <c:pt idx="3">
                  <c:v>52735</c:v>
                </c:pt>
                <c:pt idx="6">
                  <c:v>61436</c:v>
                </c:pt>
                <c:pt idx="9">
                  <c:v>67250</c:v>
                </c:pt>
                <c:pt idx="12">
                  <c:v>71395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21310</c:v>
                </c:pt>
                <c:pt idx="3">
                  <c:v>17526</c:v>
                </c:pt>
                <c:pt idx="6">
                  <c:v>14849</c:v>
                </c:pt>
                <c:pt idx="9">
                  <c:v>12554</c:v>
                </c:pt>
                <c:pt idx="12">
                  <c:v>11320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3948592</c:v>
                </c:pt>
                <c:pt idx="3">
                  <c:v>4127432</c:v>
                </c:pt>
                <c:pt idx="6">
                  <c:v>4296522</c:v>
                </c:pt>
                <c:pt idx="9">
                  <c:v>4474747</c:v>
                </c:pt>
                <c:pt idx="12">
                  <c:v>4541613</c:v>
                </c:pt>
              </c:numCache>
            </c:numRef>
          </c:val>
        </c:ser>
        <c:dLbls>
          <c:showLegendKey val="0"/>
          <c:showVal val="0"/>
          <c:showCatName val="0"/>
          <c:showSerName val="0"/>
          <c:showPercent val="0"/>
          <c:showBubbleSize val="0"/>
        </c:dLbls>
        <c:gapWidth val="100"/>
        <c:overlap val="100"/>
        <c:axId val="149684992"/>
        <c:axId val="149686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2241272</c:v>
                </c:pt>
                <c:pt idx="2">
                  <c:v>#N/A</c:v>
                </c:pt>
                <c:pt idx="3">
                  <c:v>#N/A</c:v>
                </c:pt>
                <c:pt idx="4">
                  <c:v>2216284</c:v>
                </c:pt>
                <c:pt idx="5">
                  <c:v>#N/A</c:v>
                </c:pt>
                <c:pt idx="6">
                  <c:v>#N/A</c:v>
                </c:pt>
                <c:pt idx="7">
                  <c:v>2104542</c:v>
                </c:pt>
                <c:pt idx="8">
                  <c:v>#N/A</c:v>
                </c:pt>
                <c:pt idx="9">
                  <c:v>#N/A</c:v>
                </c:pt>
                <c:pt idx="10">
                  <c:v>2038622</c:v>
                </c:pt>
                <c:pt idx="11">
                  <c:v>#N/A</c:v>
                </c:pt>
                <c:pt idx="12">
                  <c:v>#N/A</c:v>
                </c:pt>
                <c:pt idx="13">
                  <c:v>1987207</c:v>
                </c:pt>
                <c:pt idx="14">
                  <c:v>#N/A</c:v>
                </c:pt>
              </c:numCache>
            </c:numRef>
          </c:val>
          <c:smooth val="0"/>
        </c:ser>
        <c:dLbls>
          <c:showLegendKey val="0"/>
          <c:showVal val="0"/>
          <c:showCatName val="0"/>
          <c:showSerName val="0"/>
          <c:showPercent val="0"/>
          <c:showBubbleSize val="0"/>
        </c:dLbls>
        <c:marker val="1"/>
        <c:smooth val="0"/>
        <c:axId val="149684992"/>
        <c:axId val="149686912"/>
      </c:lineChart>
      <c:catAx>
        <c:axId val="14968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9686912"/>
        <c:crosses val="autoZero"/>
        <c:auto val="1"/>
        <c:lblAlgn val="ctr"/>
        <c:lblOffset val="100"/>
        <c:tickLblSkip val="1"/>
        <c:tickMarkSkip val="1"/>
        <c:noMultiLvlLbl val="0"/>
      </c:catAx>
      <c:valAx>
        <c:axId val="149686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8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{0D585F3F-AFB1-4308-B89D-C25DC1A9EC53}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{47D75153-A398-41C4-A947-5B787F93CCAB}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{257E7D82-F3EC-41B3-892E-6EA679F2D4BC}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{58920C70-5A68-4380-AD0D-30B98EF9095E}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{3BC1D77E-EB3C-4B63-90FC-F573877C576F}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{9D51311B-CBAC-4AA3-8FE2-1DA95F82FCDB}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{79E342A1-D00C-4B82-A14A-DE9B664A28D0}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{510A5AA1-61C6-4A4A-8151-30F9880AC3A0}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{0C457E0D-4AB0-4C95-9B82-1E858F111D05}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{EB7E82A1-9145-4DBA-85A8-662F35638476}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27792256"/>
        <c:axId val="127794176"/>
      </c:scatterChart>
      <c:valAx>
        <c:axId val="1277922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794176"/>
        <c:crosses val="autoZero"/>
        <c:crossBetween val="midCat"/>
      </c:valAx>
      <c:valAx>
        <c:axId val="1277941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792256"/>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{3BA830A5-2CF3-4359-9688-9C660D4BB044}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{B8DD4193-FF2B-4A7B-A45A-E5BC3657C9F4}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{0805BFA3-CDE7-48C9-AB77-54B907E73FCA}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{612EFAB3-0756-44FF-B52B-205B6BB55386}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{05F3874D-0296-4BDB-A859-FBD7083F0D77}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13.7</c:v>
                </c:pt>
                <c:pt idx="1">
                  <c:v>13.1</c:v>
                </c:pt>
                <c:pt idx="2">
                  <c:v>12.7</c:v>
                </c:pt>
                <c:pt idx="3">
                  <c:v>12.3</c:v>
                </c:pt>
                <c:pt idx="4">
                  <c:v>12</c:v>
                </c:pt>
              </c:numCache>
            </c:numRef>
          </c:xVal>
          <c:yVal>
            <c:numRef>
              <c:f>公会計指標分析・財政指標組合せ分析表!$K$73:$O$73</c:f>
              <c:numCache>
                <c:formatCode>#,##0.0;"▲ "#,##0.0</c:formatCode>
                <c:ptCount val="5"/>
                <c:pt idx="0">
                  <c:v>228.7</c:v>
                </c:pt>
                <c:pt idx="1">
                  <c:v>222.6</c:v>
                </c:pt>
                <c:pt idx="2">
                  <c:v>213</c:v>
                </c:pt>
                <c:pt idx="3">
                  <c:v>203.5</c:v>
                </c:pt>
                <c:pt idx="4">
                  <c:v>192.9</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{41E05D9A-78BE-4881-9BE4-E604F2E4DA78}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{E0C70BD3-74F6-43D2-8C52-8F12EA9BD814}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{821AA979-CAC4-4902-8CFE-B6845F4C33BE}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{2259087B-2961-4F6F-A839-AB584D9E308D}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{E69583EC-3B52-438F-887F-21F11949AB5B}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14.6</c:v>
                </c:pt>
                <c:pt idx="1">
                  <c:v>14.3</c:v>
                </c:pt>
                <c:pt idx="2">
                  <c:v>14.4</c:v>
                </c:pt>
                <c:pt idx="3">
                  <c:v>14.3</c:v>
                </c:pt>
                <c:pt idx="4">
                  <c:v>14</c:v>
                </c:pt>
              </c:numCache>
            </c:numRef>
          </c:xVal>
          <c:yVal>
            <c:numRef>
              <c:f>公会計指標分析・財政指標組合せ分析表!$K$77:$O$77</c:f>
              <c:numCache>
                <c:formatCode>#,##0.0;"▲ "#,##0.0</c:formatCode>
                <c:ptCount val="5"/>
                <c:pt idx="0">
                  <c:v>241.4</c:v>
                </c:pt>
                <c:pt idx="1">
                  <c:v>234.7</c:v>
                </c:pt>
                <c:pt idx="2">
                  <c:v>224.2</c:v>
                </c:pt>
                <c:pt idx="3">
                  <c:v>209.6</c:v>
                </c:pt>
                <c:pt idx="4">
                  <c:v>196.3</c:v>
                </c:pt>
              </c:numCache>
            </c:numRef>
          </c:yVal>
          <c:smooth val="0"/>
        </c:ser>
        <c:dLbls>
          <c:showLegendKey val="0"/>
          <c:showVal val="1"/>
          <c:showCatName val="0"/>
          <c:showSerName val="0"/>
          <c:showPercent val="0"/>
          <c:showBubbleSize val="0"/>
        </c:dLbls>
        <c:axId val="123921536"/>
        <c:axId val="123923072"/>
      </c:scatterChart>
      <c:valAx>
        <c:axId val="123921536"/>
        <c:scaling>
          <c:orientation val="minMax"/>
          <c:max val="14.9"/>
          <c:min val="11.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923072"/>
        <c:crosses val="autoZero"/>
        <c:crossBetween val="midCat"/>
      </c:valAx>
      <c:valAx>
        <c:axId val="123923072"/>
        <c:scaling>
          <c:orientation val="minMax"/>
          <c:max val="250"/>
          <c:min val="18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921536"/>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臨時財政対策債や減収補塡債を除いた県で発行をコントロールできる県債残高については減少しているが、臨時財政対策債の発行により全体の県債残高は増加している。</a:t>
          </a:r>
          <a:endParaRPr lang="ja-JP" altLang="ja-JP" sz="1400">
            <a:effectLst/>
          </a:endParaRPr>
        </a:p>
        <a:p>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県では、残高の増加要因となっている臨時財政対策債の大部分を満期一括償還方式により起債しており、毎年度発行額の３０分の１を償還のために減債基金に積み立てることとしているため、満期一括償還地方債に係る年度割相当額が増加している。</a:t>
          </a:r>
          <a:endParaRPr lang="ja-JP" altLang="ja-JP" sz="1400">
            <a:effectLst/>
          </a:endParaRPr>
        </a:p>
        <a:p>
          <a:r>
            <a:rPr lang="ja-JP" altLang="ja-JP" sz="1100" b="0" i="0" baseline="0">
              <a:solidFill>
                <a:schemeClr val="dk1"/>
              </a:solidFill>
              <a:effectLst/>
              <a:latin typeface="+mn-lt"/>
              <a:ea typeface="+mn-ea"/>
              <a:cs typeface="+mn-cs"/>
            </a:rPr>
            <a:t>　 基金積立不足算定額については、平成２６年度に引き続き発生していない。</a:t>
          </a:r>
          <a:endParaRPr lang="ja-JP" altLang="ja-JP" sz="1400">
            <a:effectLst/>
          </a:endParaRPr>
        </a:p>
        <a:p>
          <a:r>
            <a:rPr lang="ja-JP" altLang="ja-JP" sz="1100" b="0" i="0" baseline="0">
              <a:solidFill>
                <a:schemeClr val="dk1"/>
              </a:solidFill>
              <a:effectLst/>
              <a:latin typeface="+mn-lt"/>
              <a:ea typeface="+mn-ea"/>
              <a:cs typeface="+mn-cs"/>
            </a:rPr>
            <a:t>　 基準財政需要額に算入される臨時財政対策債の元利償還金が増加したため、算入公債費等が増加している。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年度の将来負担比率の分子は、平成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年度と比較して減少しており、４年連続の減少となっている。 </a:t>
          </a:r>
          <a:endParaRPr lang="ja-JP" altLang="ja-JP" sz="1400">
            <a:effectLst/>
          </a:endParaRPr>
        </a:p>
        <a:p>
          <a:r>
            <a:rPr lang="ja-JP" altLang="ja-JP" sz="1100" b="0" i="0" baseline="0">
              <a:solidFill>
                <a:schemeClr val="dk1"/>
              </a:solidFill>
              <a:effectLst/>
              <a:latin typeface="+mn-lt"/>
              <a:ea typeface="+mn-ea"/>
              <a:cs typeface="+mn-cs"/>
            </a:rPr>
            <a:t>　これは、</a:t>
          </a:r>
          <a:r>
            <a:rPr lang="ja-JP" altLang="ja-JP" sz="1100">
              <a:solidFill>
                <a:schemeClr val="dk1"/>
              </a:solidFill>
              <a:effectLst/>
              <a:latin typeface="+mn-lt"/>
              <a:ea typeface="+mn-ea"/>
              <a:cs typeface="+mn-cs"/>
            </a:rPr>
            <a:t>充当可能基金残高や</a:t>
          </a:r>
          <a:r>
            <a:rPr kumimoji="1" lang="ja-JP" altLang="ja-JP" sz="1100">
              <a:solidFill>
                <a:schemeClr val="dk1"/>
              </a:solidFill>
              <a:effectLst/>
              <a:latin typeface="+mn-lt"/>
              <a:ea typeface="+mn-ea"/>
              <a:cs typeface="+mn-cs"/>
            </a:rPr>
            <a:t>地方債現在高等に係る</a:t>
          </a:r>
          <a:r>
            <a:rPr lang="ja-JP" altLang="ja-JP" sz="1100">
              <a:solidFill>
                <a:schemeClr val="dk1"/>
              </a:solidFill>
              <a:effectLst/>
              <a:latin typeface="+mn-lt"/>
              <a:ea typeface="+mn-ea"/>
              <a:cs typeface="+mn-cs"/>
            </a:rPr>
            <a:t>交付税算入見込額が大幅に増加</a:t>
          </a:r>
          <a:r>
            <a:rPr lang="ja-JP" altLang="ja-JP" sz="1100" b="0" i="0" baseline="0">
              <a:solidFill>
                <a:schemeClr val="dk1"/>
              </a:solidFill>
              <a:effectLst/>
              <a:latin typeface="+mn-lt"/>
              <a:ea typeface="+mn-ea"/>
              <a:cs typeface="+mn-cs"/>
            </a:rPr>
            <a:t>したことなどによる。 </a:t>
          </a:r>
          <a:endParaRPr lang="ja-JP" altLang="ja-JP" sz="1400">
            <a:effectLst/>
          </a:endParaRPr>
        </a:p>
        <a:p>
          <a:r>
            <a:rPr lang="ja-JP" altLang="ja-JP" sz="1100" b="0" i="0" baseline="0">
              <a:solidFill>
                <a:schemeClr val="dk1"/>
              </a:solidFill>
              <a:effectLst/>
              <a:latin typeface="+mn-lt"/>
              <a:ea typeface="+mn-ea"/>
              <a:cs typeface="+mn-cs"/>
            </a:rPr>
            <a:t>　一般会計等に係る地方債の現在高が将来負担額の８割以上を占めており、将来負担比率に大きな影響を与えているため、今後も県でコントロール可能な県債残高の適切な管理に努めていく。 </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7,323,413
7,186,890
3,797.75
1,721,513,382
1,710,215,511
5,552,792
1,183,350,235
3,810,146,282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192.9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37" name="正方形/長方形 36"/>
        <xdr:cNvSpPr/>
      </xdr:nvSpPr>
      <xdr:spPr>
        <a:xfrm>
          <a:off x="723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38" name="正方形/長方形 37"/>
        <xdr:cNvSpPr/>
      </xdr:nvSpPr>
      <xdr:spPr>
        <a:xfrm>
          <a:off x="723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9" name="正方形/長方形 3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40" name="正方形/長方形 39"/>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1" name="正方形/長方形 4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2" name="テキスト ボックス 41"/>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3" name="正方形/長方形 42"/>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4" name="正方形/長方形 4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5" name="正方形/長方形 44"/>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6" name="正方形/長方形 45"/>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7" name="正方形/長方形 4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8" name="正方形/長方形 4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9" name="正方形/長方形 4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50" name="正方形/長方形 49"/>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51" name="正方形/長方形 5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2" name="テキスト ボックス 51"/>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3" name="正方形/長方形 52"/>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4" name="正方形/長方形 5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5" name="正方形/長方形 5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6" name="正方形/長方形 55"/>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7" name="正方形/長方形 56"/>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8" name="テキスト ボックス 5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9" name="テキスト ボックス 5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7,323,413
7,186,890
3,797.75
1,721,513,382
1,710,215,511
5,552,792
1,183,350,235
3,810,146,282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192.9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7,323,413
7,186,890
3,797.75
1,721,513,382
1,710,215,511
5,552,792
1,183,350,235
3,810,146,282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192.9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7,323,413
7,186,890
3,797.75
1,721,513,382
1,710,215,511
5,552,792
1,183,350,235
3,810,146,282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192.9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0</a:t>
          </a:r>
          <a:r>
            <a:rPr kumimoji="1" lang="ja-JP" altLang="en-US" sz="1300">
              <a:latin typeface="ＭＳ Ｐゴシック"/>
            </a:rPr>
            <a:t>．</a:t>
          </a:r>
          <a:r>
            <a:rPr kumimoji="1" lang="en-US" altLang="ja-JP" sz="1300">
              <a:latin typeface="ＭＳ Ｐゴシック"/>
            </a:rPr>
            <a:t>01</a:t>
          </a:r>
          <a:r>
            <a:rPr kumimoji="1" lang="ja-JP" altLang="en-US" sz="1300">
              <a:latin typeface="ＭＳ Ｐゴシック"/>
            </a:rPr>
            <a:t>ポイント改善した。 </a:t>
          </a:r>
        </a:p>
        <a:p>
          <a:r>
            <a:rPr kumimoji="1" lang="ja-JP" altLang="en-US" sz="1300">
              <a:latin typeface="ＭＳ Ｐゴシック"/>
            </a:rPr>
            <a:t>　これは、平成</a:t>
          </a:r>
          <a:r>
            <a:rPr kumimoji="1" lang="en-US" altLang="ja-JP" sz="1300">
              <a:latin typeface="ＭＳ Ｐゴシック"/>
            </a:rPr>
            <a:t>27</a:t>
          </a:r>
          <a:r>
            <a:rPr kumimoji="1" lang="ja-JP" altLang="en-US" sz="1300">
              <a:latin typeface="ＭＳ Ｐゴシック"/>
            </a:rPr>
            <a:t>年度の財政力指数算定上の分母となる基準財政需要額が、社会保障関連経費の増加等により増加したものの、消費税率引上げの影響による地方消費税の増収、並びに一般機械器具製造業及び銀行業等が比較的好調であったことによる法人二税の増収等により算定上の分子となる基準財政収入額が増加したためである。 </a:t>
          </a:r>
        </a:p>
        <a:p>
          <a:r>
            <a:rPr kumimoji="1" lang="ja-JP" altLang="en-US" sz="1300">
              <a:latin typeface="ＭＳ Ｐゴシック"/>
            </a:rPr>
            <a:t>　今後、税の徴収向上対策を中心とする歳入確保とともに、事務事業の見直しによる歳出削減を図り財政力の更なる向上に努める。 </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45</xdr:row>
      <xdr:rowOff>74083</xdr:rowOff>
    </xdr:to>
    <xdr:cxnSp macro="">
      <xdr:nvCxnSpPr>
        <xdr:cNvPr id="61" name="直線コネクタ 60"/>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2"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3" name="直線コネクタ 62"/>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4"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5" name="直線コネクタ 64"/>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16933</xdr:rowOff>
    </xdr:from>
    <xdr:to>
      <xdr:col>7</xdr:col>
      <xdr:colOff>152400</xdr:colOff>
      <xdr:row>39</xdr:row>
      <xdr:rowOff>57150</xdr:rowOff>
    </xdr:to>
    <xdr:cxnSp macro="">
      <xdr:nvCxnSpPr>
        <xdr:cNvPr id="66" name="直線コネクタ 65"/>
        <xdr:cNvCxnSpPr/>
      </xdr:nvCxnSpPr>
      <xdr:spPr>
        <a:xfrm flipV="1">
          <a:off x="4114800" y="67034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77910</xdr:rowOff>
    </xdr:from>
    <xdr:ext cx="762000" cy="259045"/>
    <xdr:sp macro="" textlink="">
      <xdr:nvSpPr>
        <xdr:cNvPr id="67"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8" name="フローチャート : 判断 67"/>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57150</xdr:rowOff>
    </xdr:from>
    <xdr:to>
      <xdr:col>6</xdr:col>
      <xdr:colOff>0</xdr:colOff>
      <xdr:row>39</xdr:row>
      <xdr:rowOff>97367</xdr:rowOff>
    </xdr:to>
    <xdr:cxnSp macro="">
      <xdr:nvCxnSpPr>
        <xdr:cNvPr id="69" name="直線コネクタ 68"/>
        <xdr:cNvCxnSpPr/>
      </xdr:nvCxnSpPr>
      <xdr:spPr>
        <a:xfrm flipV="1">
          <a:off x="3225800" y="67437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0" name="フローチャート : 判断 69"/>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71" name="テキスト ボックス 7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97367</xdr:rowOff>
    </xdr:from>
    <xdr:to>
      <xdr:col>4</xdr:col>
      <xdr:colOff>482600</xdr:colOff>
      <xdr:row>40</xdr:row>
      <xdr:rowOff>6350</xdr:rowOff>
    </xdr:to>
    <xdr:cxnSp macro="">
      <xdr:nvCxnSpPr>
        <xdr:cNvPr id="72" name="直線コネクタ 71"/>
        <xdr:cNvCxnSpPr/>
      </xdr:nvCxnSpPr>
      <xdr:spPr>
        <a:xfrm flipV="1">
          <a:off x="2336800" y="67839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3" name="フローチャート : 判断 72"/>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74" name="テキスト ボックス 73"/>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137583</xdr:rowOff>
    </xdr:from>
    <xdr:to>
      <xdr:col>3</xdr:col>
      <xdr:colOff>279400</xdr:colOff>
      <xdr:row>40</xdr:row>
      <xdr:rowOff>6350</xdr:rowOff>
    </xdr:to>
    <xdr:cxnSp macro="">
      <xdr:nvCxnSpPr>
        <xdr:cNvPr id="75" name="直線コネクタ 74"/>
        <xdr:cNvCxnSpPr/>
      </xdr:nvCxnSpPr>
      <xdr:spPr>
        <a:xfrm>
          <a:off x="1447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6" name="フローチャート : 判断 75"/>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77" name="テキスト ボックス 76"/>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78" name="フローチャート : 判断 77"/>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79" name="テキスト ボックス 78"/>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137583</xdr:rowOff>
    </xdr:from>
    <xdr:to>
      <xdr:col>7</xdr:col>
      <xdr:colOff>203200</xdr:colOff>
      <xdr:row>39</xdr:row>
      <xdr:rowOff>67733</xdr:rowOff>
    </xdr:to>
    <xdr:sp macro="" textlink="">
      <xdr:nvSpPr>
        <xdr:cNvPr id="85" name="円/楕円 84"/>
        <xdr:cNvSpPr/>
      </xdr:nvSpPr>
      <xdr:spPr>
        <a:xfrm>
          <a:off x="4902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154110</xdr:rowOff>
    </xdr:from>
    <xdr:ext cx="762000" cy="259045"/>
    <xdr:sp macro="" textlink="">
      <xdr:nvSpPr>
        <xdr:cNvPr id="86" name="財政力該当値テキスト"/>
        <xdr:cNvSpPr txBox="1"/>
      </xdr:nvSpPr>
      <xdr:spPr>
        <a:xfrm>
          <a:off x="5041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87" name="円/楕円 86"/>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88" name="テキスト ボックス 87"/>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46567</xdr:rowOff>
    </xdr:from>
    <xdr:to>
      <xdr:col>4</xdr:col>
      <xdr:colOff>533400</xdr:colOff>
      <xdr:row>39</xdr:row>
      <xdr:rowOff>148167</xdr:rowOff>
    </xdr:to>
    <xdr:sp macro="" textlink="">
      <xdr:nvSpPr>
        <xdr:cNvPr id="89" name="円/楕円 88"/>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158344</xdr:rowOff>
    </xdr:from>
    <xdr:ext cx="762000" cy="259045"/>
    <xdr:sp macro="" textlink="">
      <xdr:nvSpPr>
        <xdr:cNvPr id="90" name="テキスト ボックス 89"/>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1" name="円/楕円 90"/>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2" name="テキスト ボックス 91"/>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93" name="円/楕円 92"/>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94" name="テキスト ボックス 93"/>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0.3</a:t>
          </a:r>
          <a:r>
            <a:rPr kumimoji="1" lang="ja-JP" altLang="en-US" sz="1300">
              <a:latin typeface="ＭＳ Ｐゴシック"/>
            </a:rPr>
            <a:t>ポイント悪化し、</a:t>
          </a:r>
          <a:r>
            <a:rPr kumimoji="1" lang="en-US" altLang="ja-JP" sz="1300">
              <a:latin typeface="ＭＳ Ｐゴシック"/>
            </a:rPr>
            <a:t>4</a:t>
          </a:r>
          <a:r>
            <a:rPr kumimoji="1" lang="ja-JP" altLang="en-US" sz="1300">
              <a:latin typeface="ＭＳ Ｐゴシック"/>
            </a:rPr>
            <a:t>年ぶりの悪化となった。 </a:t>
          </a:r>
        </a:p>
        <a:p>
          <a:r>
            <a:rPr kumimoji="1" lang="ja-JP" altLang="en-US" sz="1300">
              <a:latin typeface="ＭＳ Ｐゴシック"/>
            </a:rPr>
            <a:t>　これは、経常収支比率の算定上の分母における県税は地方消費税の税率引上げ及び一般機械器具製造業及び銀行業等が比較的好調であったこと等により増収しているものの、社会保障関連経費の増加等により、それ以上に算定上の分子が増加しているためである。 </a:t>
          </a:r>
        </a:p>
        <a:p>
          <a:r>
            <a:rPr kumimoji="1" lang="ja-JP" altLang="en-US" sz="1300">
              <a:latin typeface="ＭＳ Ｐゴシック"/>
            </a:rPr>
            <a:t>　今後、県内産業振興、雇用創出等による税収等の財源確保や「選択と集中」の観点から事業実施を進めることによる経常経費の抑制に努める。 </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71967</xdr:rowOff>
    </xdr:to>
    <xdr:cxnSp macro="">
      <xdr:nvCxnSpPr>
        <xdr:cNvPr id="122" name="直線コネクタ 121"/>
        <xdr:cNvCxnSpPr/>
      </xdr:nvCxnSpPr>
      <xdr:spPr>
        <a:xfrm flipV="1">
          <a:off x="4953000" y="1003088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3"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24" name="直線コネクタ 123"/>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5"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6" name="直線コネクタ 125"/>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55033</xdr:rowOff>
    </xdr:from>
    <xdr:to>
      <xdr:col>7</xdr:col>
      <xdr:colOff>152400</xdr:colOff>
      <xdr:row>61</xdr:row>
      <xdr:rowOff>115358</xdr:rowOff>
    </xdr:to>
    <xdr:cxnSp macro="">
      <xdr:nvCxnSpPr>
        <xdr:cNvPr id="127" name="直線コネクタ 126"/>
        <xdr:cNvCxnSpPr/>
      </xdr:nvCxnSpPr>
      <xdr:spPr>
        <a:xfrm>
          <a:off x="4114800" y="1051348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146702</xdr:rowOff>
    </xdr:from>
    <xdr:ext cx="762000" cy="259045"/>
    <xdr:sp macro="" textlink="">
      <xdr:nvSpPr>
        <xdr:cNvPr id="128" name="財政構造の弾力性平均値テキスト"/>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3175</xdr:rowOff>
    </xdr:from>
    <xdr:to>
      <xdr:col>7</xdr:col>
      <xdr:colOff>203200</xdr:colOff>
      <xdr:row>63</xdr:row>
      <xdr:rowOff>104775</xdr:rowOff>
    </xdr:to>
    <xdr:sp macro="" textlink="">
      <xdr:nvSpPr>
        <xdr:cNvPr id="129" name="フローチャート : 判断 128"/>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55033</xdr:rowOff>
    </xdr:from>
    <xdr:to>
      <xdr:col>6</xdr:col>
      <xdr:colOff>0</xdr:colOff>
      <xdr:row>61</xdr:row>
      <xdr:rowOff>95250</xdr:rowOff>
    </xdr:to>
    <xdr:cxnSp macro="">
      <xdr:nvCxnSpPr>
        <xdr:cNvPr id="130" name="直線コネクタ 129"/>
        <xdr:cNvCxnSpPr/>
      </xdr:nvCxnSpPr>
      <xdr:spPr>
        <a:xfrm flipV="1">
          <a:off x="3225800" y="105134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135467</xdr:rowOff>
    </xdr:from>
    <xdr:to>
      <xdr:col>6</xdr:col>
      <xdr:colOff>50800</xdr:colOff>
      <xdr:row>61</xdr:row>
      <xdr:rowOff>65617</xdr:rowOff>
    </xdr:to>
    <xdr:sp macro="" textlink="">
      <xdr:nvSpPr>
        <xdr:cNvPr id="131" name="フローチャート : 判断 130"/>
        <xdr:cNvSpPr/>
      </xdr:nvSpPr>
      <xdr:spPr>
        <a:xfrm>
          <a:off x="4064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75794</xdr:rowOff>
    </xdr:from>
    <xdr:ext cx="736600" cy="259045"/>
    <xdr:sp macro="" textlink="">
      <xdr:nvSpPr>
        <xdr:cNvPr id="132" name="テキスト ボックス 131"/>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95250</xdr:rowOff>
    </xdr:from>
    <xdr:to>
      <xdr:col>4</xdr:col>
      <xdr:colOff>482600</xdr:colOff>
      <xdr:row>62</xdr:row>
      <xdr:rowOff>165100</xdr:rowOff>
    </xdr:to>
    <xdr:cxnSp macro="">
      <xdr:nvCxnSpPr>
        <xdr:cNvPr id="133" name="直線コネクタ 132"/>
        <xdr:cNvCxnSpPr/>
      </xdr:nvCxnSpPr>
      <xdr:spPr>
        <a:xfrm flipV="1">
          <a:off x="2336800" y="105537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64558</xdr:rowOff>
    </xdr:from>
    <xdr:to>
      <xdr:col>4</xdr:col>
      <xdr:colOff>533400</xdr:colOff>
      <xdr:row>61</xdr:row>
      <xdr:rowOff>166158</xdr:rowOff>
    </xdr:to>
    <xdr:sp macro="" textlink="">
      <xdr:nvSpPr>
        <xdr:cNvPr id="134" name="フローチャート : 判断 133"/>
        <xdr:cNvSpPr/>
      </xdr:nvSpPr>
      <xdr:spPr>
        <a:xfrm>
          <a:off x="3175000" y="1052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150935</xdr:rowOff>
    </xdr:from>
    <xdr:ext cx="762000" cy="259045"/>
    <xdr:sp macro="" textlink="">
      <xdr:nvSpPr>
        <xdr:cNvPr id="135" name="テキスト ボックス 134"/>
        <xdr:cNvSpPr txBox="1"/>
      </xdr:nvSpPr>
      <xdr:spPr>
        <a:xfrm>
          <a:off x="2844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165100</xdr:rowOff>
    </xdr:from>
    <xdr:to>
      <xdr:col>3</xdr:col>
      <xdr:colOff>279400</xdr:colOff>
      <xdr:row>64</xdr:row>
      <xdr:rowOff>3175</xdr:rowOff>
    </xdr:to>
    <xdr:cxnSp macro="">
      <xdr:nvCxnSpPr>
        <xdr:cNvPr id="136" name="直線コネクタ 135"/>
        <xdr:cNvCxnSpPr/>
      </xdr:nvCxnSpPr>
      <xdr:spPr>
        <a:xfrm flipV="1">
          <a:off x="1447800" y="107950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74083</xdr:rowOff>
    </xdr:from>
    <xdr:to>
      <xdr:col>3</xdr:col>
      <xdr:colOff>330200</xdr:colOff>
      <xdr:row>63</xdr:row>
      <xdr:rowOff>4233</xdr:rowOff>
    </xdr:to>
    <xdr:sp macro="" textlink="">
      <xdr:nvSpPr>
        <xdr:cNvPr id="137" name="フローチャート : 判断 136"/>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14410</xdr:rowOff>
    </xdr:from>
    <xdr:ext cx="762000" cy="259045"/>
    <xdr:sp macro="" textlink="">
      <xdr:nvSpPr>
        <xdr:cNvPr id="138" name="テキスト ボックス 137"/>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39" name="フローチャート : 判断 138"/>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40" name="テキスト ボックス 139"/>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64558</xdr:rowOff>
    </xdr:from>
    <xdr:to>
      <xdr:col>7</xdr:col>
      <xdr:colOff>203200</xdr:colOff>
      <xdr:row>61</xdr:row>
      <xdr:rowOff>166158</xdr:rowOff>
    </xdr:to>
    <xdr:sp macro="" textlink="">
      <xdr:nvSpPr>
        <xdr:cNvPr id="146" name="円/楕円 145"/>
        <xdr:cNvSpPr/>
      </xdr:nvSpPr>
      <xdr:spPr>
        <a:xfrm>
          <a:off x="49022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81085</xdr:rowOff>
    </xdr:from>
    <xdr:ext cx="762000" cy="259045"/>
    <xdr:sp macro="" textlink="">
      <xdr:nvSpPr>
        <xdr:cNvPr id="147" name="財政構造の弾力性該当値テキスト"/>
        <xdr:cNvSpPr txBox="1"/>
      </xdr:nvSpPr>
      <xdr:spPr>
        <a:xfrm>
          <a:off x="5041900" y="1036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4233</xdr:rowOff>
    </xdr:from>
    <xdr:to>
      <xdr:col>6</xdr:col>
      <xdr:colOff>50800</xdr:colOff>
      <xdr:row>61</xdr:row>
      <xdr:rowOff>105833</xdr:rowOff>
    </xdr:to>
    <xdr:sp macro="" textlink="">
      <xdr:nvSpPr>
        <xdr:cNvPr id="148" name="円/楕円 147"/>
        <xdr:cNvSpPr/>
      </xdr:nvSpPr>
      <xdr:spPr>
        <a:xfrm>
          <a:off x="4064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90610</xdr:rowOff>
    </xdr:from>
    <xdr:ext cx="736600" cy="259045"/>
    <xdr:sp macro="" textlink="">
      <xdr:nvSpPr>
        <xdr:cNvPr id="149" name="テキスト ボックス 148"/>
        <xdr:cNvSpPr txBox="1"/>
      </xdr:nvSpPr>
      <xdr:spPr>
        <a:xfrm>
          <a:off x="3733800" y="1054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44450</xdr:rowOff>
    </xdr:from>
    <xdr:to>
      <xdr:col>4</xdr:col>
      <xdr:colOff>533400</xdr:colOff>
      <xdr:row>61</xdr:row>
      <xdr:rowOff>146050</xdr:rowOff>
    </xdr:to>
    <xdr:sp macro="" textlink="">
      <xdr:nvSpPr>
        <xdr:cNvPr id="150" name="円/楕円 149"/>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156227</xdr:rowOff>
    </xdr:from>
    <xdr:ext cx="762000" cy="259045"/>
    <xdr:sp macro="" textlink="">
      <xdr:nvSpPr>
        <xdr:cNvPr id="151" name="テキスト ボックス 150"/>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114300</xdr:rowOff>
    </xdr:from>
    <xdr:to>
      <xdr:col>3</xdr:col>
      <xdr:colOff>330200</xdr:colOff>
      <xdr:row>63</xdr:row>
      <xdr:rowOff>44450</xdr:rowOff>
    </xdr:to>
    <xdr:sp macro="" textlink="">
      <xdr:nvSpPr>
        <xdr:cNvPr id="152" name="円/楕円 151"/>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53" name="テキスト ボックス 152"/>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123825</xdr:rowOff>
    </xdr:from>
    <xdr:to>
      <xdr:col>2</xdr:col>
      <xdr:colOff>127000</xdr:colOff>
      <xdr:row>64</xdr:row>
      <xdr:rowOff>53975</xdr:rowOff>
    </xdr:to>
    <xdr:sp macro="" textlink="">
      <xdr:nvSpPr>
        <xdr:cNvPr id="154" name="円/楕円 153"/>
        <xdr:cNvSpPr/>
      </xdr:nvSpPr>
      <xdr:spPr>
        <a:xfrm>
          <a:off x="1397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38752</xdr:rowOff>
    </xdr:from>
    <xdr:ext cx="762000" cy="259045"/>
    <xdr:sp macro="" textlink="">
      <xdr:nvSpPr>
        <xdr:cNvPr id="155" name="テキスト ボックス 154"/>
        <xdr:cNvSpPr txBox="1"/>
      </xdr:nvSpPr>
      <xdr:spPr>
        <a:xfrm>
          <a:off x="1066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全国平均を下回る人口</a:t>
          </a:r>
          <a:r>
            <a:rPr kumimoji="1" lang="en-US" altLang="ja-JP" sz="1300">
              <a:latin typeface="ＭＳ Ｐゴシック"/>
            </a:rPr>
            <a:t>10</a:t>
          </a:r>
          <a:r>
            <a:rPr kumimoji="1" lang="ja-JP" altLang="en-US" sz="1300">
              <a:latin typeface="ＭＳ Ｐゴシック"/>
            </a:rPr>
            <a:t>万人当たりの職員数で、効率的な行政運営を行うことにより、人口１人当たり人件費・物件費等決算額が類似団体中２番目に少ない値となっている。</a:t>
          </a: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年度と比較した金額は</a:t>
          </a:r>
          <a:r>
            <a:rPr kumimoji="1" lang="en-US" altLang="ja-JP" sz="1300">
              <a:latin typeface="ＭＳ Ｐゴシック"/>
            </a:rPr>
            <a:t>224</a:t>
          </a:r>
          <a:r>
            <a:rPr kumimoji="1" lang="ja-JP" altLang="en-US" sz="1300">
              <a:latin typeface="ＭＳ Ｐゴシック"/>
            </a:rPr>
            <a:t>円の上昇となっており、ほぼ横ばいとなっている。 </a:t>
          </a:r>
        </a:p>
        <a:p>
          <a:r>
            <a:rPr kumimoji="1" lang="ja-JP" altLang="en-US" sz="1300">
              <a:latin typeface="ＭＳ Ｐゴシック"/>
            </a:rPr>
            <a:t>　引き続き、職員定数の適切な管理により人件費の削減に努めるとともに、事務事業の効率的な見直しを行うことにより歳出の見直しに取り組む。 </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118791</xdr:rowOff>
    </xdr:from>
    <xdr:to>
      <xdr:col>7</xdr:col>
      <xdr:colOff>152400</xdr:colOff>
      <xdr:row>90</xdr:row>
      <xdr:rowOff>71171</xdr:rowOff>
    </xdr:to>
    <xdr:cxnSp macro="">
      <xdr:nvCxnSpPr>
        <xdr:cNvPr id="183" name="直線コネクタ 182"/>
        <xdr:cNvCxnSpPr/>
      </xdr:nvCxnSpPr>
      <xdr:spPr>
        <a:xfrm flipV="1">
          <a:off x="4953000" y="13834791"/>
          <a:ext cx="0" cy="166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43248</xdr:rowOff>
    </xdr:from>
    <xdr:ext cx="762000" cy="259045"/>
    <xdr:sp macro="" textlink="">
      <xdr:nvSpPr>
        <xdr:cNvPr id="184" name="人件費・物件費等の状況最小値テキスト"/>
        <xdr:cNvSpPr txBox="1"/>
      </xdr:nvSpPr>
      <xdr:spPr>
        <a:xfrm>
          <a:off x="5041900" y="154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164,592</a:t>
          </a:r>
          <a:endParaRPr kumimoji="1" lang="ja-JP" altLang="en-US" sz="1000" b="1">
            <a:latin typeface="ＭＳ Ｐゴシック"/>
          </a:endParaRPr>
        </a:p>
      </xdr:txBody>
    </xdr:sp>
    <xdr:clientData/>
  </xdr:oneCellAnchor>
  <xdr:twoCellAnchor>
    <xdr:from>
      <xdr:col>7</xdr:col>
      <xdr:colOff>63500</xdr:colOff>
      <xdr:row>90</xdr:row>
      <xdr:rowOff>71171</xdr:rowOff>
    </xdr:from>
    <xdr:to>
      <xdr:col>7</xdr:col>
      <xdr:colOff>241300</xdr:colOff>
      <xdr:row>90</xdr:row>
      <xdr:rowOff>71171</xdr:rowOff>
    </xdr:to>
    <xdr:cxnSp macro="">
      <xdr:nvCxnSpPr>
        <xdr:cNvPr id="185" name="直線コネクタ 184"/>
        <xdr:cNvCxnSpPr/>
      </xdr:nvCxnSpPr>
      <xdr:spPr>
        <a:xfrm>
          <a:off x="4864100" y="1550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33718</xdr:rowOff>
    </xdr:from>
    <xdr:ext cx="762000" cy="259045"/>
    <xdr:sp macro="" textlink="">
      <xdr:nvSpPr>
        <xdr:cNvPr id="186" name="人件費・物件費等の状況最大値テキスト"/>
        <xdr:cNvSpPr txBox="1"/>
      </xdr:nvSpPr>
      <xdr:spPr>
        <a:xfrm>
          <a:off x="5041900" y="1357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81,697</a:t>
          </a:r>
          <a:endParaRPr kumimoji="1" lang="ja-JP" altLang="en-US" sz="1000" b="1">
            <a:latin typeface="ＭＳ Ｐゴシック"/>
          </a:endParaRPr>
        </a:p>
      </xdr:txBody>
    </xdr:sp>
    <xdr:clientData/>
  </xdr:oneCellAnchor>
  <xdr:twoCellAnchor>
    <xdr:from>
      <xdr:col>7</xdr:col>
      <xdr:colOff>63500</xdr:colOff>
      <xdr:row>80</xdr:row>
      <xdr:rowOff>118791</xdr:rowOff>
    </xdr:from>
    <xdr:to>
      <xdr:col>7</xdr:col>
      <xdr:colOff>241300</xdr:colOff>
      <xdr:row>80</xdr:row>
      <xdr:rowOff>118791</xdr:rowOff>
    </xdr:to>
    <xdr:cxnSp macro="">
      <xdr:nvCxnSpPr>
        <xdr:cNvPr id="187" name="直線コネクタ 186"/>
        <xdr:cNvCxnSpPr/>
      </xdr:nvCxnSpPr>
      <xdr:spPr>
        <a:xfrm>
          <a:off x="4864100" y="1383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31111</xdr:rowOff>
    </xdr:from>
    <xdr:to>
      <xdr:col>7</xdr:col>
      <xdr:colOff>152400</xdr:colOff>
      <xdr:row>81</xdr:row>
      <xdr:rowOff>35616</xdr:rowOff>
    </xdr:to>
    <xdr:cxnSp macro="">
      <xdr:nvCxnSpPr>
        <xdr:cNvPr id="188" name="直線コネクタ 187"/>
        <xdr:cNvCxnSpPr/>
      </xdr:nvCxnSpPr>
      <xdr:spPr>
        <a:xfrm>
          <a:off x="4114800" y="13918561"/>
          <a:ext cx="838200" cy="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84112</xdr:rowOff>
    </xdr:from>
    <xdr:ext cx="762000" cy="259045"/>
    <xdr:sp macro="" textlink="">
      <xdr:nvSpPr>
        <xdr:cNvPr id="189" name="人件費・物件費等の状況平均値テキスト"/>
        <xdr:cNvSpPr txBox="1"/>
      </xdr:nvSpPr>
      <xdr:spPr>
        <a:xfrm>
          <a:off x="5041900" y="14143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100,940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112035</xdr:rowOff>
    </xdr:from>
    <xdr:to>
      <xdr:col>7</xdr:col>
      <xdr:colOff>203200</xdr:colOff>
      <xdr:row>83</xdr:row>
      <xdr:rowOff>42185</xdr:rowOff>
    </xdr:to>
    <xdr:sp macro="" textlink="">
      <xdr:nvSpPr>
        <xdr:cNvPr id="190" name="フローチャート : 判断 189"/>
        <xdr:cNvSpPr/>
      </xdr:nvSpPr>
      <xdr:spPr>
        <a:xfrm>
          <a:off x="4902200" y="141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141171</xdr:rowOff>
    </xdr:from>
    <xdr:to>
      <xdr:col>6</xdr:col>
      <xdr:colOff>0</xdr:colOff>
      <xdr:row>81</xdr:row>
      <xdr:rowOff>31111</xdr:rowOff>
    </xdr:to>
    <xdr:cxnSp macro="">
      <xdr:nvCxnSpPr>
        <xdr:cNvPr id="191" name="直線コネクタ 190"/>
        <xdr:cNvCxnSpPr/>
      </xdr:nvCxnSpPr>
      <xdr:spPr>
        <a:xfrm>
          <a:off x="3225800" y="13857171"/>
          <a:ext cx="889000" cy="6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59311</xdr:rowOff>
    </xdr:from>
    <xdr:to>
      <xdr:col>6</xdr:col>
      <xdr:colOff>50800</xdr:colOff>
      <xdr:row>82</xdr:row>
      <xdr:rowOff>160911</xdr:rowOff>
    </xdr:to>
    <xdr:sp macro="" textlink="">
      <xdr:nvSpPr>
        <xdr:cNvPr id="192" name="フローチャート : 判断 191"/>
        <xdr:cNvSpPr/>
      </xdr:nvSpPr>
      <xdr:spPr>
        <a:xfrm>
          <a:off x="4064000" y="1411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145688</xdr:rowOff>
    </xdr:from>
    <xdr:ext cx="736600" cy="259045"/>
    <xdr:sp macro="" textlink="">
      <xdr:nvSpPr>
        <xdr:cNvPr id="193" name="テキスト ボックス 192"/>
        <xdr:cNvSpPr txBox="1"/>
      </xdr:nvSpPr>
      <xdr:spPr>
        <a:xfrm>
          <a:off x="3733800" y="14204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141171</xdr:rowOff>
    </xdr:from>
    <xdr:to>
      <xdr:col>4</xdr:col>
      <xdr:colOff>482600</xdr:colOff>
      <xdr:row>81</xdr:row>
      <xdr:rowOff>45650</xdr:rowOff>
    </xdr:to>
    <xdr:cxnSp macro="">
      <xdr:nvCxnSpPr>
        <xdr:cNvPr id="194" name="直線コネクタ 193"/>
        <xdr:cNvCxnSpPr/>
      </xdr:nvCxnSpPr>
      <xdr:spPr>
        <a:xfrm flipV="1">
          <a:off x="2336800" y="13857171"/>
          <a:ext cx="889000" cy="7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25750</xdr:rowOff>
    </xdr:from>
    <xdr:to>
      <xdr:col>4</xdr:col>
      <xdr:colOff>533400</xdr:colOff>
      <xdr:row>82</xdr:row>
      <xdr:rowOff>127350</xdr:rowOff>
    </xdr:to>
    <xdr:sp macro="" textlink="">
      <xdr:nvSpPr>
        <xdr:cNvPr id="195" name="フローチャート : 判断 194"/>
        <xdr:cNvSpPr/>
      </xdr:nvSpPr>
      <xdr:spPr>
        <a:xfrm>
          <a:off x="3175000" y="1408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112127</xdr:rowOff>
    </xdr:from>
    <xdr:ext cx="762000" cy="259045"/>
    <xdr:sp macro="" textlink="">
      <xdr:nvSpPr>
        <xdr:cNvPr id="196" name="テキスト ボックス 195"/>
        <xdr:cNvSpPr txBox="1"/>
      </xdr:nvSpPr>
      <xdr:spPr>
        <a:xfrm>
          <a:off x="2844800" y="1417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45650</xdr:rowOff>
    </xdr:from>
    <xdr:to>
      <xdr:col>3</xdr:col>
      <xdr:colOff>279400</xdr:colOff>
      <xdr:row>81</xdr:row>
      <xdr:rowOff>126707</xdr:rowOff>
    </xdr:to>
    <xdr:cxnSp macro="">
      <xdr:nvCxnSpPr>
        <xdr:cNvPr id="197" name="直線コネクタ 196"/>
        <xdr:cNvCxnSpPr/>
      </xdr:nvCxnSpPr>
      <xdr:spPr>
        <a:xfrm flipV="1">
          <a:off x="1447800" y="13933100"/>
          <a:ext cx="889000" cy="8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88528</xdr:rowOff>
    </xdr:from>
    <xdr:to>
      <xdr:col>3</xdr:col>
      <xdr:colOff>330200</xdr:colOff>
      <xdr:row>83</xdr:row>
      <xdr:rowOff>18678</xdr:rowOff>
    </xdr:to>
    <xdr:sp macro="" textlink="">
      <xdr:nvSpPr>
        <xdr:cNvPr id="198" name="フローチャート : 判断 197"/>
        <xdr:cNvSpPr/>
      </xdr:nvSpPr>
      <xdr:spPr>
        <a:xfrm>
          <a:off x="2286000" y="1414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3455</xdr:rowOff>
    </xdr:from>
    <xdr:ext cx="762000" cy="259045"/>
    <xdr:sp macro="" textlink="">
      <xdr:nvSpPr>
        <xdr:cNvPr id="199" name="テキスト ボックス 198"/>
        <xdr:cNvSpPr txBox="1"/>
      </xdr:nvSpPr>
      <xdr:spPr>
        <a:xfrm>
          <a:off x="1955800" y="1423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147909</xdr:rowOff>
    </xdr:from>
    <xdr:to>
      <xdr:col>2</xdr:col>
      <xdr:colOff>127000</xdr:colOff>
      <xdr:row>83</xdr:row>
      <xdr:rowOff>78059</xdr:rowOff>
    </xdr:to>
    <xdr:sp macro="" textlink="">
      <xdr:nvSpPr>
        <xdr:cNvPr id="200" name="フローチャート : 判断 199"/>
        <xdr:cNvSpPr/>
      </xdr:nvSpPr>
      <xdr:spPr>
        <a:xfrm>
          <a:off x="1397000" y="14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62836</xdr:rowOff>
    </xdr:from>
    <xdr:ext cx="762000" cy="259045"/>
    <xdr:sp macro="" textlink="">
      <xdr:nvSpPr>
        <xdr:cNvPr id="201" name="テキスト ボックス 200"/>
        <xdr:cNvSpPr txBox="1"/>
      </xdr:nvSpPr>
      <xdr:spPr>
        <a:xfrm>
          <a:off x="1066800" y="1429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156266</xdr:rowOff>
    </xdr:from>
    <xdr:to>
      <xdr:col>7</xdr:col>
      <xdr:colOff>203200</xdr:colOff>
      <xdr:row>81</xdr:row>
      <xdr:rowOff>86416</xdr:rowOff>
    </xdr:to>
    <xdr:sp macro="" textlink="">
      <xdr:nvSpPr>
        <xdr:cNvPr id="207" name="円/楕円 206"/>
        <xdr:cNvSpPr/>
      </xdr:nvSpPr>
      <xdr:spPr>
        <a:xfrm>
          <a:off x="4902200" y="138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77543</xdr:rowOff>
    </xdr:from>
    <xdr:ext cx="762000" cy="259045"/>
    <xdr:sp macro="" textlink="">
      <xdr:nvSpPr>
        <xdr:cNvPr id="208" name="人件費・物件費等の状況該当値テキスト"/>
        <xdr:cNvSpPr txBox="1"/>
      </xdr:nvSpPr>
      <xdr:spPr>
        <a:xfrm>
          <a:off x="5041900" y="1379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86,087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151761</xdr:rowOff>
    </xdr:from>
    <xdr:to>
      <xdr:col>6</xdr:col>
      <xdr:colOff>50800</xdr:colOff>
      <xdr:row>81</xdr:row>
      <xdr:rowOff>81911</xdr:rowOff>
    </xdr:to>
    <xdr:sp macro="" textlink="">
      <xdr:nvSpPr>
        <xdr:cNvPr id="209" name="円/楕円 208"/>
        <xdr:cNvSpPr/>
      </xdr:nvSpPr>
      <xdr:spPr>
        <a:xfrm>
          <a:off x="4064000" y="138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92088</xdr:rowOff>
    </xdr:from>
    <xdr:ext cx="736600" cy="259045"/>
    <xdr:sp macro="" textlink="">
      <xdr:nvSpPr>
        <xdr:cNvPr id="210" name="テキスト ボックス 209"/>
        <xdr:cNvSpPr txBox="1"/>
      </xdr:nvSpPr>
      <xdr:spPr>
        <a:xfrm>
          <a:off x="3733800" y="1363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85,863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90371</xdr:rowOff>
    </xdr:from>
    <xdr:to>
      <xdr:col>4</xdr:col>
      <xdr:colOff>533400</xdr:colOff>
      <xdr:row>81</xdr:row>
      <xdr:rowOff>20521</xdr:rowOff>
    </xdr:to>
    <xdr:sp macro="" textlink="">
      <xdr:nvSpPr>
        <xdr:cNvPr id="211" name="円/楕円 210"/>
        <xdr:cNvSpPr/>
      </xdr:nvSpPr>
      <xdr:spPr>
        <a:xfrm>
          <a:off x="3175000" y="1380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30698</xdr:rowOff>
    </xdr:from>
    <xdr:ext cx="762000" cy="259045"/>
    <xdr:sp macro="" textlink="">
      <xdr:nvSpPr>
        <xdr:cNvPr id="212" name="テキスト ボックス 211"/>
        <xdr:cNvSpPr txBox="1"/>
      </xdr:nvSpPr>
      <xdr:spPr>
        <a:xfrm>
          <a:off x="2844800" y="1357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82,810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166300</xdr:rowOff>
    </xdr:from>
    <xdr:to>
      <xdr:col>3</xdr:col>
      <xdr:colOff>330200</xdr:colOff>
      <xdr:row>81</xdr:row>
      <xdr:rowOff>96450</xdr:rowOff>
    </xdr:to>
    <xdr:sp macro="" textlink="">
      <xdr:nvSpPr>
        <xdr:cNvPr id="213" name="円/楕円 212"/>
        <xdr:cNvSpPr/>
      </xdr:nvSpPr>
      <xdr:spPr>
        <a:xfrm>
          <a:off x="2286000" y="138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106627</xdr:rowOff>
    </xdr:from>
    <xdr:ext cx="762000" cy="259045"/>
    <xdr:sp macro="" textlink="">
      <xdr:nvSpPr>
        <xdr:cNvPr id="214" name="テキスト ボックス 213"/>
        <xdr:cNvSpPr txBox="1"/>
      </xdr:nvSpPr>
      <xdr:spPr>
        <a:xfrm>
          <a:off x="1955800" y="136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86,586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75907</xdr:rowOff>
    </xdr:from>
    <xdr:to>
      <xdr:col>2</xdr:col>
      <xdr:colOff>127000</xdr:colOff>
      <xdr:row>82</xdr:row>
      <xdr:rowOff>6057</xdr:rowOff>
    </xdr:to>
    <xdr:sp macro="" textlink="">
      <xdr:nvSpPr>
        <xdr:cNvPr id="215" name="円/楕円 214"/>
        <xdr:cNvSpPr/>
      </xdr:nvSpPr>
      <xdr:spPr>
        <a:xfrm>
          <a:off x="1397000" y="1396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16234</xdr:rowOff>
    </xdr:from>
    <xdr:ext cx="762000" cy="259045"/>
    <xdr:sp macro="" textlink="">
      <xdr:nvSpPr>
        <xdr:cNvPr id="216" name="テキスト ボックス 215"/>
        <xdr:cNvSpPr txBox="1"/>
      </xdr:nvSpPr>
      <xdr:spPr>
        <a:xfrm>
          <a:off x="1066800" y="1373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8" name="テキスト ボックス 217"/>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9" name="テキスト ボックス 218"/>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23</a:t>
          </a:r>
          <a:r>
            <a:rPr kumimoji="1" lang="ja-JP" altLang="ja-JP" sz="1300">
              <a:solidFill>
                <a:sysClr val="windowText" lastClr="000000"/>
              </a:solidFill>
              <a:effectLst/>
              <a:latin typeface="+mn-lt"/>
              <a:ea typeface="+mn-ea"/>
              <a:cs typeface="+mn-cs"/>
            </a:rPr>
            <a:t>年度と平成</a:t>
          </a:r>
          <a:r>
            <a:rPr kumimoji="1" lang="en-US" altLang="ja-JP" sz="1300">
              <a:solidFill>
                <a:sysClr val="windowText" lastClr="000000"/>
              </a:solidFill>
              <a:effectLst/>
              <a:latin typeface="+mn-lt"/>
              <a:ea typeface="+mn-ea"/>
              <a:cs typeface="+mn-cs"/>
            </a:rPr>
            <a:t>24</a:t>
          </a:r>
          <a:r>
            <a:rPr kumimoji="1" lang="ja-JP" altLang="ja-JP" sz="1300">
              <a:solidFill>
                <a:sysClr val="windowText" lastClr="000000"/>
              </a:solidFill>
              <a:effectLst/>
              <a:latin typeface="+mn-lt"/>
              <a:ea typeface="+mn-ea"/>
              <a:cs typeface="+mn-cs"/>
            </a:rPr>
            <a:t>年度は、</a:t>
          </a:r>
          <a:r>
            <a:rPr lang="ja-JP" altLang="ja-JP" sz="1300" b="0" i="0" baseline="0">
              <a:solidFill>
                <a:sysClr val="windowText" lastClr="000000"/>
              </a:solidFill>
              <a:effectLst/>
              <a:latin typeface="+mn-lt"/>
              <a:ea typeface="+mn-ea"/>
              <a:cs typeface="+mn-cs"/>
            </a:rPr>
            <a:t>国が行っている国家公務員の時限的な給与改定特例法（国家公務員の給与の改定及び臨時特例に関する法律）による措置によって、</a:t>
          </a:r>
          <a:r>
            <a:rPr lang="en-US" altLang="ja-JP" sz="1300" b="0" i="0" baseline="0">
              <a:solidFill>
                <a:sysClr val="windowText" lastClr="000000"/>
              </a:solidFill>
              <a:effectLst/>
              <a:latin typeface="+mn-lt"/>
              <a:ea typeface="+mn-ea"/>
              <a:cs typeface="+mn-cs"/>
            </a:rPr>
            <a:t>110</a:t>
          </a:r>
          <a:r>
            <a:rPr lang="ja-JP" altLang="ja-JP" sz="1300" b="0" i="0" baseline="0">
              <a:solidFill>
                <a:sysClr val="windowText" lastClr="000000"/>
              </a:solidFill>
              <a:effectLst/>
              <a:latin typeface="+mn-lt"/>
              <a:ea typeface="+mn-ea"/>
              <a:cs typeface="+mn-cs"/>
            </a:rPr>
            <a:t>前後となった。</a:t>
          </a:r>
          <a:endParaRPr lang="ja-JP" altLang="ja-JP" sz="1300">
            <a:solidFill>
              <a:sysClr val="windowText" lastClr="000000"/>
            </a:solidFill>
            <a:effectLst/>
          </a:endParaRPr>
        </a:p>
        <a:p>
          <a:pPr eaLnBrk="1" fontAlgn="auto" latinLnBrk="0" hangingPunct="1"/>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給与制度の総合的見直しに伴う経過措置額を平成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日と平成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日との給料月額の差額の２／３としていること及び国家公務員の平均給料月額が減少していること等から、前年と同値となった。</a:t>
          </a:r>
          <a:endParaRPr lang="ja-JP" altLang="ja-JP" sz="1300">
            <a:effectLst/>
          </a:endParaRPr>
        </a:p>
        <a:p>
          <a:r>
            <a:rPr kumimoji="1" lang="ja-JP" altLang="ja-JP" sz="1300">
              <a:solidFill>
                <a:schemeClr val="dk1"/>
              </a:solidFill>
              <a:effectLst/>
              <a:latin typeface="+mn-lt"/>
              <a:ea typeface="+mn-ea"/>
              <a:cs typeface="+mn-cs"/>
            </a:rPr>
            <a:t>　今後とも人事委員会勧告を尊重しながら、適正な給与水準としていく。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0" name="直線コネクタ 22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1" name="テキスト ボックス 23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2" name="直線コネクタ 23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3" name="テキスト ボックス 23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6" name="直線コネクタ 23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7" name="テキスト ボックス 23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8" name="直線コネクタ 23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9" name="テキスト ボックス 23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111478</xdr:rowOff>
    </xdr:from>
    <xdr:to>
      <xdr:col>24</xdr:col>
      <xdr:colOff>558800</xdr:colOff>
      <xdr:row>84</xdr:row>
      <xdr:rowOff>15522</xdr:rowOff>
    </xdr:to>
    <xdr:cxnSp macro="">
      <xdr:nvCxnSpPr>
        <xdr:cNvPr id="243" name="直線コネクタ 242"/>
        <xdr:cNvCxnSpPr/>
      </xdr:nvCxnSpPr>
      <xdr:spPr>
        <a:xfrm flipV="1">
          <a:off x="17018000" y="13827478"/>
          <a:ext cx="0" cy="589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159049</xdr:rowOff>
    </xdr:from>
    <xdr:ext cx="762000" cy="259045"/>
    <xdr:sp macro="" textlink="">
      <xdr:nvSpPr>
        <xdr:cNvPr id="244" name="給与水準   （国との比較）最小値テキスト"/>
        <xdr:cNvSpPr txBox="1"/>
      </xdr:nvSpPr>
      <xdr:spPr>
        <a:xfrm>
          <a:off x="17106900" y="1438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84</xdr:row>
      <xdr:rowOff>15522</xdr:rowOff>
    </xdr:from>
    <xdr:to>
      <xdr:col>24</xdr:col>
      <xdr:colOff>647700</xdr:colOff>
      <xdr:row>84</xdr:row>
      <xdr:rowOff>15522</xdr:rowOff>
    </xdr:to>
    <xdr:cxnSp macro="">
      <xdr:nvCxnSpPr>
        <xdr:cNvPr id="245" name="直線コネクタ 244"/>
        <xdr:cNvCxnSpPr/>
      </xdr:nvCxnSpPr>
      <xdr:spPr>
        <a:xfrm>
          <a:off x="16929100" y="1441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26405</xdr:rowOff>
    </xdr:from>
    <xdr:ext cx="762000" cy="259045"/>
    <xdr:sp macro="" textlink="">
      <xdr:nvSpPr>
        <xdr:cNvPr id="246" name="給与水準   （国との比較）最大値テキスト"/>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24</xdr:col>
      <xdr:colOff>469900</xdr:colOff>
      <xdr:row>80</xdr:row>
      <xdr:rowOff>111478</xdr:rowOff>
    </xdr:from>
    <xdr:to>
      <xdr:col>24</xdr:col>
      <xdr:colOff>647700</xdr:colOff>
      <xdr:row>80</xdr:row>
      <xdr:rowOff>111478</xdr:rowOff>
    </xdr:to>
    <xdr:cxnSp macro="">
      <xdr:nvCxnSpPr>
        <xdr:cNvPr id="247" name="直線コネクタ 246"/>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141111</xdr:rowOff>
    </xdr:from>
    <xdr:to>
      <xdr:col>24</xdr:col>
      <xdr:colOff>558800</xdr:colOff>
      <xdr:row>81</xdr:row>
      <xdr:rowOff>141111</xdr:rowOff>
    </xdr:to>
    <xdr:cxnSp macro="">
      <xdr:nvCxnSpPr>
        <xdr:cNvPr id="248" name="直線コネクタ 247"/>
        <xdr:cNvCxnSpPr/>
      </xdr:nvCxnSpPr>
      <xdr:spPr>
        <a:xfrm>
          <a:off x="16179800" y="14028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102605</xdr:rowOff>
    </xdr:from>
    <xdr:ext cx="762000" cy="259045"/>
    <xdr:sp macro="" textlink="">
      <xdr:nvSpPr>
        <xdr:cNvPr id="249" name="給与水準   （国との比較）平均値テキスト"/>
        <xdr:cNvSpPr txBox="1"/>
      </xdr:nvSpPr>
      <xdr:spPr>
        <a:xfrm>
          <a:off x="17106900" y="1399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130528</xdr:rowOff>
    </xdr:from>
    <xdr:to>
      <xdr:col>24</xdr:col>
      <xdr:colOff>609600</xdr:colOff>
      <xdr:row>82</xdr:row>
      <xdr:rowOff>60678</xdr:rowOff>
    </xdr:to>
    <xdr:sp macro="" textlink="">
      <xdr:nvSpPr>
        <xdr:cNvPr id="250" name="フローチャート : 判断 249"/>
        <xdr:cNvSpPr/>
      </xdr:nvSpPr>
      <xdr:spPr>
        <a:xfrm>
          <a:off x="16967200" y="140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141111</xdr:rowOff>
    </xdr:from>
    <xdr:to>
      <xdr:col>23</xdr:col>
      <xdr:colOff>406400</xdr:colOff>
      <xdr:row>82</xdr:row>
      <xdr:rowOff>90311</xdr:rowOff>
    </xdr:to>
    <xdr:cxnSp macro="">
      <xdr:nvCxnSpPr>
        <xdr:cNvPr id="251" name="直線コネクタ 250"/>
        <xdr:cNvCxnSpPr/>
      </xdr:nvCxnSpPr>
      <xdr:spPr>
        <a:xfrm flipV="1">
          <a:off x="15290800" y="1402856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76905</xdr:rowOff>
    </xdr:from>
    <xdr:to>
      <xdr:col>23</xdr:col>
      <xdr:colOff>457200</xdr:colOff>
      <xdr:row>82</xdr:row>
      <xdr:rowOff>7055</xdr:rowOff>
    </xdr:to>
    <xdr:sp macro="" textlink="">
      <xdr:nvSpPr>
        <xdr:cNvPr id="252" name="フローチャート : 判断 251"/>
        <xdr:cNvSpPr/>
      </xdr:nvSpPr>
      <xdr:spPr>
        <a:xfrm>
          <a:off x="16129000" y="1396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17232</xdr:rowOff>
    </xdr:from>
    <xdr:ext cx="736600" cy="259045"/>
    <xdr:sp macro="" textlink="">
      <xdr:nvSpPr>
        <xdr:cNvPr id="253" name="テキスト ボックス 252"/>
        <xdr:cNvSpPr txBox="1"/>
      </xdr:nvSpPr>
      <xdr:spPr>
        <a:xfrm>
          <a:off x="15798800" y="13733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90311</xdr:rowOff>
    </xdr:from>
    <xdr:to>
      <xdr:col>22</xdr:col>
      <xdr:colOff>203200</xdr:colOff>
      <xdr:row>88</xdr:row>
      <xdr:rowOff>160866</xdr:rowOff>
    </xdr:to>
    <xdr:cxnSp macro="">
      <xdr:nvCxnSpPr>
        <xdr:cNvPr id="254" name="直線コネクタ 253"/>
        <xdr:cNvCxnSpPr/>
      </xdr:nvCxnSpPr>
      <xdr:spPr>
        <a:xfrm flipV="1">
          <a:off x="14401800" y="14149211"/>
          <a:ext cx="889000" cy="109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103716</xdr:rowOff>
    </xdr:from>
    <xdr:to>
      <xdr:col>22</xdr:col>
      <xdr:colOff>254000</xdr:colOff>
      <xdr:row>82</xdr:row>
      <xdr:rowOff>33866</xdr:rowOff>
    </xdr:to>
    <xdr:sp macro="" textlink="">
      <xdr:nvSpPr>
        <xdr:cNvPr id="255" name="フローチャート : 判断 254"/>
        <xdr:cNvSpPr/>
      </xdr:nvSpPr>
      <xdr:spPr>
        <a:xfrm>
          <a:off x="15240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44043</xdr:rowOff>
    </xdr:from>
    <xdr:ext cx="762000" cy="259045"/>
    <xdr:sp macro="" textlink="">
      <xdr:nvSpPr>
        <xdr:cNvPr id="256" name="テキスト ボックス 255"/>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69850</xdr:rowOff>
    </xdr:to>
    <xdr:cxnSp macro="">
      <xdr:nvCxnSpPr>
        <xdr:cNvPr id="257" name="直線コネクタ 256"/>
        <xdr:cNvCxnSpPr/>
      </xdr:nvCxnSpPr>
      <xdr:spPr>
        <a:xfrm flipV="1">
          <a:off x="13512800" y="152484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80434</xdr:rowOff>
    </xdr:from>
    <xdr:to>
      <xdr:col>21</xdr:col>
      <xdr:colOff>50800</xdr:colOff>
      <xdr:row>88</xdr:row>
      <xdr:rowOff>10584</xdr:rowOff>
    </xdr:to>
    <xdr:sp macro="" textlink="">
      <xdr:nvSpPr>
        <xdr:cNvPr id="258" name="フローチャート : 判断 257"/>
        <xdr:cNvSpPr/>
      </xdr:nvSpPr>
      <xdr:spPr>
        <a:xfrm>
          <a:off x="14351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20761</xdr:rowOff>
    </xdr:from>
    <xdr:ext cx="762000" cy="259045"/>
    <xdr:sp macro="" textlink="">
      <xdr:nvSpPr>
        <xdr:cNvPr id="259" name="テキスト ボックス 258"/>
        <xdr:cNvSpPr txBox="1"/>
      </xdr:nvSpPr>
      <xdr:spPr>
        <a:xfrm>
          <a:off x="14020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60" name="フローチャート : 判断 259"/>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20761</xdr:rowOff>
    </xdr:from>
    <xdr:ext cx="762000" cy="259045"/>
    <xdr:sp macro="" textlink="">
      <xdr:nvSpPr>
        <xdr:cNvPr id="261" name="テキスト ボックス 260"/>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90311</xdr:rowOff>
    </xdr:from>
    <xdr:to>
      <xdr:col>24</xdr:col>
      <xdr:colOff>609600</xdr:colOff>
      <xdr:row>82</xdr:row>
      <xdr:rowOff>20461</xdr:rowOff>
    </xdr:to>
    <xdr:sp macro="" textlink="">
      <xdr:nvSpPr>
        <xdr:cNvPr id="267" name="円/楕円 266"/>
        <xdr:cNvSpPr/>
      </xdr:nvSpPr>
      <xdr:spPr>
        <a:xfrm>
          <a:off x="169672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106838</xdr:rowOff>
    </xdr:from>
    <xdr:ext cx="762000" cy="259045"/>
    <xdr:sp macro="" textlink="">
      <xdr:nvSpPr>
        <xdr:cNvPr id="268" name="給与水準   （国との比較）該当値テキスト"/>
        <xdr:cNvSpPr txBox="1"/>
      </xdr:nvSpPr>
      <xdr:spPr>
        <a:xfrm>
          <a:off x="17106900" y="1382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90311</xdr:rowOff>
    </xdr:from>
    <xdr:to>
      <xdr:col>23</xdr:col>
      <xdr:colOff>457200</xdr:colOff>
      <xdr:row>82</xdr:row>
      <xdr:rowOff>20461</xdr:rowOff>
    </xdr:to>
    <xdr:sp macro="" textlink="">
      <xdr:nvSpPr>
        <xdr:cNvPr id="269" name="円/楕円 268"/>
        <xdr:cNvSpPr/>
      </xdr:nvSpPr>
      <xdr:spPr>
        <a:xfrm>
          <a:off x="16129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5238</xdr:rowOff>
    </xdr:from>
    <xdr:ext cx="736600" cy="259045"/>
    <xdr:sp macro="" textlink="">
      <xdr:nvSpPr>
        <xdr:cNvPr id="270" name="テキスト ボックス 269"/>
        <xdr:cNvSpPr txBox="1"/>
      </xdr:nvSpPr>
      <xdr:spPr>
        <a:xfrm>
          <a:off x="15798800" y="1406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39511</xdr:rowOff>
    </xdr:from>
    <xdr:to>
      <xdr:col>22</xdr:col>
      <xdr:colOff>254000</xdr:colOff>
      <xdr:row>82</xdr:row>
      <xdr:rowOff>141111</xdr:rowOff>
    </xdr:to>
    <xdr:sp macro="" textlink="">
      <xdr:nvSpPr>
        <xdr:cNvPr id="271" name="円/楕円 270"/>
        <xdr:cNvSpPr/>
      </xdr:nvSpPr>
      <xdr:spPr>
        <a:xfrm>
          <a:off x="15240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125888</xdr:rowOff>
    </xdr:from>
    <xdr:ext cx="762000" cy="259045"/>
    <xdr:sp macro="" textlink="">
      <xdr:nvSpPr>
        <xdr:cNvPr id="272" name="テキスト ボックス 271"/>
        <xdr:cNvSpPr txBox="1"/>
      </xdr:nvSpPr>
      <xdr:spPr>
        <a:xfrm>
          <a:off x="14909800" y="1418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73" name="円/楕円 272"/>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74" name="テキスト ボックス 273"/>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75" name="円/楕円 274"/>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76" name="テキスト ボックス 275"/>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8" name="テキスト ボックス 277"/>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9" name="テキスト ボックス 278"/>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これまで一般行政部門等において、</a:t>
          </a:r>
          <a:r>
            <a:rPr kumimoji="1" lang="en-US" altLang="ja-JP" sz="1200">
              <a:solidFill>
                <a:schemeClr val="dk1"/>
              </a:solidFill>
              <a:effectLst/>
              <a:latin typeface="+mn-lt"/>
              <a:ea typeface="+mn-ea"/>
              <a:cs typeface="+mn-cs"/>
            </a:rPr>
            <a:t>IT</a:t>
          </a:r>
          <a:r>
            <a:rPr kumimoji="1" lang="ja-JP" altLang="ja-JP" sz="1200">
              <a:solidFill>
                <a:schemeClr val="dk1"/>
              </a:solidFill>
              <a:effectLst/>
              <a:latin typeface="+mn-lt"/>
              <a:ea typeface="+mn-ea"/>
              <a:cs typeface="+mn-cs"/>
            </a:rPr>
            <a:t>の活用や事務事業の見直し、民間委託の導入などにより計画的な定数削減を行ってきた。</a:t>
          </a:r>
          <a:endParaRPr lang="ja-JP" altLang="ja-JP" sz="1200">
            <a:effectLst/>
          </a:endParaRPr>
        </a:p>
        <a:p>
          <a:r>
            <a:rPr kumimoji="1" lang="ja-JP" altLang="ja-JP" sz="1200">
              <a:solidFill>
                <a:schemeClr val="dk1"/>
              </a:solidFill>
              <a:effectLst/>
              <a:latin typeface="+mn-lt"/>
              <a:ea typeface="+mn-ea"/>
              <a:cs typeface="+mn-cs"/>
            </a:rPr>
            <a:t>　人口１０万人当たりの職員数は平均値を下回り、効率的な行政運営を行ってきている。</a:t>
          </a:r>
          <a:endParaRPr lang="ja-JP" altLang="ja-JP" sz="1200">
            <a:effectLst/>
          </a:endParaRPr>
        </a:p>
        <a:p>
          <a:r>
            <a:rPr kumimoji="1" lang="ja-JP" altLang="ja-JP" sz="1200">
              <a:solidFill>
                <a:schemeClr val="dk1"/>
              </a:solidFill>
              <a:effectLst/>
              <a:latin typeface="+mn-lt"/>
              <a:ea typeface="+mn-ea"/>
              <a:cs typeface="+mn-cs"/>
            </a:rPr>
            <a:t>　今後は、ラグビーワールドカップ</a:t>
          </a:r>
          <a:r>
            <a:rPr kumimoji="1" lang="en-US" altLang="ja-JP" sz="1200">
              <a:solidFill>
                <a:schemeClr val="dk1"/>
              </a:solidFill>
              <a:effectLst/>
              <a:latin typeface="+mn-lt"/>
              <a:ea typeface="+mn-ea"/>
              <a:cs typeface="+mn-cs"/>
            </a:rPr>
            <a:t>2019</a:t>
          </a:r>
          <a:r>
            <a:rPr kumimoji="1" lang="ja-JP" altLang="ja-JP" sz="1200">
              <a:solidFill>
                <a:schemeClr val="dk1"/>
              </a:solidFill>
              <a:effectLst/>
              <a:latin typeface="+mn-lt"/>
              <a:ea typeface="+mn-ea"/>
              <a:cs typeface="+mn-cs"/>
            </a:rPr>
            <a:t>及び東京</a:t>
          </a:r>
          <a:r>
            <a:rPr kumimoji="1" lang="en-US" altLang="ja-JP" sz="1200">
              <a:solidFill>
                <a:schemeClr val="dk1"/>
              </a:solidFill>
              <a:effectLst/>
              <a:latin typeface="+mn-lt"/>
              <a:ea typeface="+mn-ea"/>
              <a:cs typeface="+mn-cs"/>
            </a:rPr>
            <a:t>2020</a:t>
          </a:r>
          <a:r>
            <a:rPr kumimoji="1" lang="ja-JP" altLang="ja-JP" sz="1200">
              <a:solidFill>
                <a:schemeClr val="dk1"/>
              </a:solidFill>
              <a:effectLst/>
              <a:latin typeface="+mn-lt"/>
              <a:ea typeface="+mn-ea"/>
              <a:cs typeface="+mn-cs"/>
            </a:rPr>
            <a:t>オリンピック・パラリンピックの開催準備等で業務量の増が見込まれるが、厳しい財政状況に加え、今後の高齢化の進展や人口減少時代の到来を踏まえ、引き続き簡素で効率的な組織体制を構築する。</a:t>
          </a:r>
          <a:endParaRPr lang="ja-JP" altLang="ja-JP" sz="1200">
            <a:effectLst/>
          </a:endParaRPr>
        </a:p>
        <a:p>
          <a:r>
            <a:rPr kumimoji="1" lang="ja-JP" altLang="ja-JP" sz="1200">
              <a:solidFill>
                <a:schemeClr val="dk1"/>
              </a:solidFill>
              <a:effectLst/>
              <a:latin typeface="+mn-lt"/>
              <a:ea typeface="+mn-ea"/>
              <a:cs typeface="+mn-cs"/>
            </a:rPr>
            <a:t>　このため、毎年度、業務改善や事務事業の見直しなどにより、定数の１％以上の削減を行い、増員は原則として削減の範囲内で措置する。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1" name="直線コネクタ 29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2" name="テキスト ボックス 29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3" name="直線コネクタ 29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4" name="テキスト ボックス 29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5" name="直線コネクタ 29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6" name="テキスト ボックス 29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7" name="直線コネクタ 29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8" name="テキスト ボックス 29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9" name="直線コネクタ 29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0" name="テキスト ボックス 29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134432</xdr:rowOff>
    </xdr:from>
    <xdr:to>
      <xdr:col>24</xdr:col>
      <xdr:colOff>558800</xdr:colOff>
      <xdr:row>66</xdr:row>
      <xdr:rowOff>119493</xdr:rowOff>
    </xdr:to>
    <xdr:cxnSp macro="">
      <xdr:nvCxnSpPr>
        <xdr:cNvPr id="302" name="直線コネクタ 301"/>
        <xdr:cNvCxnSpPr/>
      </xdr:nvCxnSpPr>
      <xdr:spPr>
        <a:xfrm flipV="1">
          <a:off x="17018000" y="10078532"/>
          <a:ext cx="0" cy="135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91570</xdr:rowOff>
    </xdr:from>
    <xdr:ext cx="762000" cy="259045"/>
    <xdr:sp macro="" textlink="">
      <xdr:nvSpPr>
        <xdr:cNvPr id="303" name="定員管理の状況最小値テキスト"/>
        <xdr:cNvSpPr txBox="1"/>
      </xdr:nvSpPr>
      <xdr:spPr>
        <a:xfrm>
          <a:off x="17106900" y="1140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1,365.31</a:t>
          </a:r>
          <a:endParaRPr kumimoji="1" lang="ja-JP" altLang="en-US" sz="1000" b="1">
            <a:latin typeface="ＭＳ Ｐゴシック"/>
          </a:endParaRPr>
        </a:p>
      </xdr:txBody>
    </xdr:sp>
    <xdr:clientData/>
  </xdr:oneCellAnchor>
  <xdr:twoCellAnchor>
    <xdr:from>
      <xdr:col>24</xdr:col>
      <xdr:colOff>469900</xdr:colOff>
      <xdr:row>66</xdr:row>
      <xdr:rowOff>119493</xdr:rowOff>
    </xdr:from>
    <xdr:to>
      <xdr:col>24</xdr:col>
      <xdr:colOff>647700</xdr:colOff>
      <xdr:row>66</xdr:row>
      <xdr:rowOff>119493</xdr:rowOff>
    </xdr:to>
    <xdr:cxnSp macro="">
      <xdr:nvCxnSpPr>
        <xdr:cNvPr id="304" name="直線コネクタ 303"/>
        <xdr:cNvCxnSpPr/>
      </xdr:nvCxnSpPr>
      <xdr:spPr>
        <a:xfrm>
          <a:off x="16929100" y="114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49359</xdr:rowOff>
    </xdr:from>
    <xdr:ext cx="762000" cy="259045"/>
    <xdr:sp macro="" textlink="">
      <xdr:nvSpPr>
        <xdr:cNvPr id="305" name="定員管理の状況最大値テキスト"/>
        <xdr:cNvSpPr txBox="1"/>
      </xdr:nvSpPr>
      <xdr:spPr>
        <a:xfrm>
          <a:off x="17106900" y="982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803.08</a:t>
          </a:r>
          <a:endParaRPr kumimoji="1" lang="ja-JP" altLang="en-US" sz="1000" b="1">
            <a:latin typeface="ＭＳ Ｐゴシック"/>
          </a:endParaRPr>
        </a:p>
      </xdr:txBody>
    </xdr:sp>
    <xdr:clientData/>
  </xdr:oneCellAnchor>
  <xdr:twoCellAnchor>
    <xdr:from>
      <xdr:col>24</xdr:col>
      <xdr:colOff>469900</xdr:colOff>
      <xdr:row>58</xdr:row>
      <xdr:rowOff>134432</xdr:rowOff>
    </xdr:from>
    <xdr:to>
      <xdr:col>24</xdr:col>
      <xdr:colOff>647700</xdr:colOff>
      <xdr:row>58</xdr:row>
      <xdr:rowOff>134432</xdr:rowOff>
    </xdr:to>
    <xdr:cxnSp macro="">
      <xdr:nvCxnSpPr>
        <xdr:cNvPr id="306" name="直線コネクタ 305"/>
        <xdr:cNvCxnSpPr/>
      </xdr:nvCxnSpPr>
      <xdr:spPr>
        <a:xfrm>
          <a:off x="16929100" y="1007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16285</xdr:rowOff>
    </xdr:from>
    <xdr:to>
      <xdr:col>24</xdr:col>
      <xdr:colOff>558800</xdr:colOff>
      <xdr:row>59</xdr:row>
      <xdr:rowOff>17805</xdr:rowOff>
    </xdr:to>
    <xdr:cxnSp macro="">
      <xdr:nvCxnSpPr>
        <xdr:cNvPr id="307" name="直線コネクタ 306"/>
        <xdr:cNvCxnSpPr/>
      </xdr:nvCxnSpPr>
      <xdr:spPr>
        <a:xfrm>
          <a:off x="16179800" y="10131835"/>
          <a:ext cx="8382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154171</xdr:rowOff>
    </xdr:from>
    <xdr:ext cx="762000" cy="259045"/>
    <xdr:sp macro="" textlink="">
      <xdr:nvSpPr>
        <xdr:cNvPr id="308" name="定員管理の状況平均値テキスト"/>
        <xdr:cNvSpPr txBox="1"/>
      </xdr:nvSpPr>
      <xdr:spPr>
        <a:xfrm>
          <a:off x="17106900" y="1044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985.99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10644</xdr:rowOff>
    </xdr:from>
    <xdr:to>
      <xdr:col>24</xdr:col>
      <xdr:colOff>609600</xdr:colOff>
      <xdr:row>61</xdr:row>
      <xdr:rowOff>112244</xdr:rowOff>
    </xdr:to>
    <xdr:sp macro="" textlink="">
      <xdr:nvSpPr>
        <xdr:cNvPr id="309" name="フローチャート : 判断 308"/>
        <xdr:cNvSpPr/>
      </xdr:nvSpPr>
      <xdr:spPr>
        <a:xfrm>
          <a:off x="16967200" y="104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16285</xdr:rowOff>
    </xdr:from>
    <xdr:to>
      <xdr:col>23</xdr:col>
      <xdr:colOff>406400</xdr:colOff>
      <xdr:row>59</xdr:row>
      <xdr:rowOff>18964</xdr:rowOff>
    </xdr:to>
    <xdr:cxnSp macro="">
      <xdr:nvCxnSpPr>
        <xdr:cNvPr id="310" name="直線コネクタ 309"/>
        <xdr:cNvCxnSpPr/>
      </xdr:nvCxnSpPr>
      <xdr:spPr>
        <a:xfrm flipV="1">
          <a:off x="15290800" y="10131835"/>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140952</xdr:rowOff>
    </xdr:from>
    <xdr:to>
      <xdr:col>23</xdr:col>
      <xdr:colOff>457200</xdr:colOff>
      <xdr:row>61</xdr:row>
      <xdr:rowOff>71102</xdr:rowOff>
    </xdr:to>
    <xdr:sp macro="" textlink="">
      <xdr:nvSpPr>
        <xdr:cNvPr id="311" name="フローチャート : 判断 310"/>
        <xdr:cNvSpPr/>
      </xdr:nvSpPr>
      <xdr:spPr>
        <a:xfrm>
          <a:off x="16129000" y="104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55879</xdr:rowOff>
    </xdr:from>
    <xdr:ext cx="736600" cy="259045"/>
    <xdr:sp macro="" textlink="">
      <xdr:nvSpPr>
        <xdr:cNvPr id="312" name="テキスト ボックス 311"/>
        <xdr:cNvSpPr txBox="1"/>
      </xdr:nvSpPr>
      <xdr:spPr>
        <a:xfrm>
          <a:off x="15798800" y="10514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13534</xdr:rowOff>
    </xdr:from>
    <xdr:to>
      <xdr:col>22</xdr:col>
      <xdr:colOff>203200</xdr:colOff>
      <xdr:row>59</xdr:row>
      <xdr:rowOff>18964</xdr:rowOff>
    </xdr:to>
    <xdr:cxnSp macro="">
      <xdr:nvCxnSpPr>
        <xdr:cNvPr id="313" name="直線コネクタ 312"/>
        <xdr:cNvCxnSpPr/>
      </xdr:nvCxnSpPr>
      <xdr:spPr>
        <a:xfrm>
          <a:off x="14401800" y="10129084"/>
          <a:ext cx="8890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124737</xdr:rowOff>
    </xdr:from>
    <xdr:to>
      <xdr:col>22</xdr:col>
      <xdr:colOff>254000</xdr:colOff>
      <xdr:row>61</xdr:row>
      <xdr:rowOff>54887</xdr:rowOff>
    </xdr:to>
    <xdr:sp macro="" textlink="">
      <xdr:nvSpPr>
        <xdr:cNvPr id="314" name="フローチャート : 判断 313"/>
        <xdr:cNvSpPr/>
      </xdr:nvSpPr>
      <xdr:spPr>
        <a:xfrm>
          <a:off x="15240000" y="1041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39664</xdr:rowOff>
    </xdr:from>
    <xdr:ext cx="762000" cy="259045"/>
    <xdr:sp macro="" textlink="">
      <xdr:nvSpPr>
        <xdr:cNvPr id="315" name="テキスト ボックス 314"/>
        <xdr:cNvSpPr txBox="1"/>
      </xdr:nvSpPr>
      <xdr:spPr>
        <a:xfrm>
          <a:off x="14909800" y="1049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13534</xdr:rowOff>
    </xdr:from>
    <xdr:to>
      <xdr:col>21</xdr:col>
      <xdr:colOff>0</xdr:colOff>
      <xdr:row>59</xdr:row>
      <xdr:rowOff>48764</xdr:rowOff>
    </xdr:to>
    <xdr:cxnSp macro="">
      <xdr:nvCxnSpPr>
        <xdr:cNvPr id="316" name="直線コネクタ 315"/>
        <xdr:cNvCxnSpPr/>
      </xdr:nvCxnSpPr>
      <xdr:spPr>
        <a:xfrm flipV="1">
          <a:off x="13512800" y="10129084"/>
          <a:ext cx="889000" cy="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124592</xdr:rowOff>
    </xdr:from>
    <xdr:to>
      <xdr:col>21</xdr:col>
      <xdr:colOff>50800</xdr:colOff>
      <xdr:row>61</xdr:row>
      <xdr:rowOff>54742</xdr:rowOff>
    </xdr:to>
    <xdr:sp macro="" textlink="">
      <xdr:nvSpPr>
        <xdr:cNvPr id="317" name="フローチャート : 判断 316"/>
        <xdr:cNvSpPr/>
      </xdr:nvSpPr>
      <xdr:spPr>
        <a:xfrm>
          <a:off x="14351000" y="1041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39519</xdr:rowOff>
    </xdr:from>
    <xdr:ext cx="762000" cy="259045"/>
    <xdr:sp macro="" textlink="">
      <xdr:nvSpPr>
        <xdr:cNvPr id="318" name="テキスト ボックス 317"/>
        <xdr:cNvSpPr txBox="1"/>
      </xdr:nvSpPr>
      <xdr:spPr>
        <a:xfrm>
          <a:off x="14020800" y="1049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4876</xdr:rowOff>
    </xdr:from>
    <xdr:to>
      <xdr:col>19</xdr:col>
      <xdr:colOff>533400</xdr:colOff>
      <xdr:row>61</xdr:row>
      <xdr:rowOff>106476</xdr:rowOff>
    </xdr:to>
    <xdr:sp macro="" textlink="">
      <xdr:nvSpPr>
        <xdr:cNvPr id="319" name="フローチャート : 判断 318"/>
        <xdr:cNvSpPr/>
      </xdr:nvSpPr>
      <xdr:spPr>
        <a:xfrm>
          <a:off x="13462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91253</xdr:rowOff>
    </xdr:from>
    <xdr:ext cx="762000" cy="259045"/>
    <xdr:sp macro="" textlink="">
      <xdr:nvSpPr>
        <xdr:cNvPr id="320" name="テキスト ボックス 319"/>
        <xdr:cNvSpPr txBox="1"/>
      </xdr:nvSpPr>
      <xdr:spPr>
        <a:xfrm>
          <a:off x="13131800" y="105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138455</xdr:rowOff>
    </xdr:from>
    <xdr:to>
      <xdr:col>24</xdr:col>
      <xdr:colOff>609600</xdr:colOff>
      <xdr:row>59</xdr:row>
      <xdr:rowOff>68605</xdr:rowOff>
    </xdr:to>
    <xdr:sp macro="" textlink="">
      <xdr:nvSpPr>
        <xdr:cNvPr id="326" name="円/楕円 325"/>
        <xdr:cNvSpPr/>
      </xdr:nvSpPr>
      <xdr:spPr>
        <a:xfrm>
          <a:off x="16967200" y="1008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59732</xdr:rowOff>
    </xdr:from>
    <xdr:ext cx="762000" cy="259045"/>
    <xdr:sp macro="" textlink="">
      <xdr:nvSpPr>
        <xdr:cNvPr id="327" name="定員管理の状況該当値テキスト"/>
        <xdr:cNvSpPr txBox="1"/>
      </xdr:nvSpPr>
      <xdr:spPr>
        <a:xfrm>
          <a:off x="17106900" y="100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825.80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136935</xdr:rowOff>
    </xdr:from>
    <xdr:to>
      <xdr:col>23</xdr:col>
      <xdr:colOff>457200</xdr:colOff>
      <xdr:row>59</xdr:row>
      <xdr:rowOff>67085</xdr:rowOff>
    </xdr:to>
    <xdr:sp macro="" textlink="">
      <xdr:nvSpPr>
        <xdr:cNvPr id="328" name="円/楕円 327"/>
        <xdr:cNvSpPr/>
      </xdr:nvSpPr>
      <xdr:spPr>
        <a:xfrm>
          <a:off x="16129000" y="1008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77262</xdr:rowOff>
    </xdr:from>
    <xdr:ext cx="736600" cy="259045"/>
    <xdr:sp macro="" textlink="">
      <xdr:nvSpPr>
        <xdr:cNvPr id="329" name="テキスト ボックス 328"/>
        <xdr:cNvSpPr txBox="1"/>
      </xdr:nvSpPr>
      <xdr:spPr>
        <a:xfrm>
          <a:off x="15798800" y="9849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825.17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139614</xdr:rowOff>
    </xdr:from>
    <xdr:to>
      <xdr:col>22</xdr:col>
      <xdr:colOff>254000</xdr:colOff>
      <xdr:row>59</xdr:row>
      <xdr:rowOff>69764</xdr:rowOff>
    </xdr:to>
    <xdr:sp macro="" textlink="">
      <xdr:nvSpPr>
        <xdr:cNvPr id="330" name="円/楕円 329"/>
        <xdr:cNvSpPr/>
      </xdr:nvSpPr>
      <xdr:spPr>
        <a:xfrm>
          <a:off x="15240000" y="1008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79941</xdr:rowOff>
    </xdr:from>
    <xdr:ext cx="762000" cy="259045"/>
    <xdr:sp macro="" textlink="">
      <xdr:nvSpPr>
        <xdr:cNvPr id="331" name="テキスト ボックス 330"/>
        <xdr:cNvSpPr txBox="1"/>
      </xdr:nvSpPr>
      <xdr:spPr>
        <a:xfrm>
          <a:off x="14909800" y="985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826.28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134184</xdr:rowOff>
    </xdr:from>
    <xdr:to>
      <xdr:col>21</xdr:col>
      <xdr:colOff>50800</xdr:colOff>
      <xdr:row>59</xdr:row>
      <xdr:rowOff>64334</xdr:rowOff>
    </xdr:to>
    <xdr:sp macro="" textlink="">
      <xdr:nvSpPr>
        <xdr:cNvPr id="332" name="円/楕円 331"/>
        <xdr:cNvSpPr/>
      </xdr:nvSpPr>
      <xdr:spPr>
        <a:xfrm>
          <a:off x="14351000" y="1007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74511</xdr:rowOff>
    </xdr:from>
    <xdr:ext cx="762000" cy="259045"/>
    <xdr:sp macro="" textlink="">
      <xdr:nvSpPr>
        <xdr:cNvPr id="333" name="テキスト ボックス 332"/>
        <xdr:cNvSpPr txBox="1"/>
      </xdr:nvSpPr>
      <xdr:spPr>
        <a:xfrm>
          <a:off x="14020800" y="984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824.03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169414</xdr:rowOff>
    </xdr:from>
    <xdr:to>
      <xdr:col>19</xdr:col>
      <xdr:colOff>533400</xdr:colOff>
      <xdr:row>59</xdr:row>
      <xdr:rowOff>99564</xdr:rowOff>
    </xdr:to>
    <xdr:sp macro="" textlink="">
      <xdr:nvSpPr>
        <xdr:cNvPr id="334" name="円/楕円 333"/>
        <xdr:cNvSpPr/>
      </xdr:nvSpPr>
      <xdr:spPr>
        <a:xfrm>
          <a:off x="13462000" y="1011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109741</xdr:rowOff>
    </xdr:from>
    <xdr:ext cx="762000" cy="259045"/>
    <xdr:sp macro="" textlink="">
      <xdr:nvSpPr>
        <xdr:cNvPr id="335" name="テキスト ボックス 334"/>
        <xdr:cNvSpPr txBox="1"/>
      </xdr:nvSpPr>
      <xdr:spPr>
        <a:xfrm>
          <a:off x="13131800" y="98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7" name="テキスト ボックス 336"/>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8" name="テキスト ボックス 337"/>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平成</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年度は平成</a:t>
          </a:r>
          <a:r>
            <a:rPr kumimoji="1" lang="en-US" altLang="ja-JP" sz="1300" baseline="0">
              <a:solidFill>
                <a:schemeClr val="dk1"/>
              </a:solidFill>
              <a:effectLst/>
              <a:latin typeface="+mn-lt"/>
              <a:ea typeface="+mn-ea"/>
              <a:cs typeface="+mn-cs"/>
            </a:rPr>
            <a:t>26</a:t>
          </a:r>
          <a:r>
            <a:rPr kumimoji="1" lang="ja-JP" altLang="ja-JP" sz="1300" baseline="0">
              <a:solidFill>
                <a:schemeClr val="dk1"/>
              </a:solidFill>
              <a:effectLst/>
              <a:latin typeface="+mn-lt"/>
              <a:ea typeface="+mn-ea"/>
              <a:cs typeface="+mn-cs"/>
            </a:rPr>
            <a:t>年度から</a:t>
          </a:r>
          <a:r>
            <a:rPr kumimoji="1" lang="en-US" altLang="ja-JP" sz="1300" baseline="0">
              <a:solidFill>
                <a:schemeClr val="dk1"/>
              </a:solidFill>
              <a:effectLst/>
              <a:latin typeface="+mn-lt"/>
              <a:ea typeface="+mn-ea"/>
              <a:cs typeface="+mn-cs"/>
            </a:rPr>
            <a:t>0.3</a:t>
          </a:r>
          <a:r>
            <a:rPr kumimoji="1" lang="ja-JP" altLang="ja-JP" sz="1300" baseline="0">
              <a:solidFill>
                <a:schemeClr val="dk1"/>
              </a:solidFill>
              <a:effectLst/>
              <a:latin typeface="+mn-lt"/>
              <a:ea typeface="+mn-ea"/>
              <a:cs typeface="+mn-cs"/>
            </a:rPr>
            <a:t>ポイント改善した。</a:t>
          </a:r>
          <a:endParaRPr lang="ja-JP" altLang="ja-JP" sz="1300">
            <a:effectLst/>
          </a:endParaRPr>
        </a:p>
        <a:p>
          <a:r>
            <a:rPr kumimoji="1" lang="ja-JP" altLang="ja-JP" sz="1300" baseline="0">
              <a:solidFill>
                <a:schemeClr val="dk1"/>
              </a:solidFill>
              <a:effectLst/>
              <a:latin typeface="+mn-lt"/>
              <a:ea typeface="+mn-ea"/>
              <a:cs typeface="+mn-cs"/>
            </a:rPr>
            <a:t>　分子については、</a:t>
          </a:r>
          <a:r>
            <a:rPr kumimoji="1" lang="ja-JP" altLang="ja-JP" sz="1300">
              <a:solidFill>
                <a:schemeClr val="dk1"/>
              </a:solidFill>
              <a:effectLst/>
              <a:latin typeface="+mn-lt"/>
              <a:ea typeface="+mn-ea"/>
              <a:cs typeface="+mn-cs"/>
            </a:rPr>
            <a:t>地方債に係る元利償還金が増加した一方で、控除される元利償還金に係る交付税措置額がそれ以上に増加したことが改善の主な要因である。</a:t>
          </a:r>
          <a:endParaRPr lang="ja-JP" altLang="ja-JP" sz="1300">
            <a:effectLst/>
          </a:endParaRPr>
        </a:p>
        <a:p>
          <a:r>
            <a:rPr kumimoji="1" lang="ja-JP" altLang="ja-JP" sz="1300">
              <a:solidFill>
                <a:schemeClr val="dk1"/>
              </a:solidFill>
              <a:effectLst/>
              <a:latin typeface="+mn-lt"/>
              <a:ea typeface="+mn-ea"/>
              <a:cs typeface="+mn-cs"/>
            </a:rPr>
            <a:t>　分母については、控除される元利償還金に係る交付税措置額の増加があった一方で税収の伸びにより標準財政規模がそれ以上に増加したことが改善の主な要因である。</a:t>
          </a:r>
          <a:endParaRPr lang="ja-JP" altLang="ja-JP" sz="1300">
            <a:effectLst/>
          </a:endParaRPr>
        </a:p>
        <a:p>
          <a:r>
            <a:rPr kumimoji="1" lang="ja-JP" altLang="ja-JP"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引き続き、県債の適切な管理に努めていく。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0" name="直線コネクタ 34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1" name="テキスト ボックス 35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2" name="直線コネクタ 35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3" name="テキスト ボックス 35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4" name="直線コネクタ 35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5" name="テキスト ボックス 35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6" name="直線コネクタ 35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7" name="テキスト ボックス 35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8" name="直線コネクタ 35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59" name="テキスト ボックス 35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0" name="直線コネクタ 35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1" name="テキスト ボックス 36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2" name="直線コネクタ 36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3" name="テキスト ボックス 36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106136</xdr:rowOff>
    </xdr:from>
    <xdr:to>
      <xdr:col>24</xdr:col>
      <xdr:colOff>558800</xdr:colOff>
      <xdr:row>45</xdr:row>
      <xdr:rowOff>28122</xdr:rowOff>
    </xdr:to>
    <xdr:cxnSp macro="">
      <xdr:nvCxnSpPr>
        <xdr:cNvPr id="365" name="直線コネクタ 364"/>
        <xdr:cNvCxnSpPr/>
      </xdr:nvCxnSpPr>
      <xdr:spPr>
        <a:xfrm flipV="1">
          <a:off x="17018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199</xdr:rowOff>
    </xdr:from>
    <xdr:ext cx="762000" cy="259045"/>
    <xdr:sp macro="" textlink="">
      <xdr:nvSpPr>
        <xdr:cNvPr id="366" name="公債費負担の状況最小値テキスト"/>
        <xdr:cNvSpPr txBox="1"/>
      </xdr:nvSpPr>
      <xdr:spPr>
        <a:xfrm>
          <a:off x="17106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24</xdr:col>
      <xdr:colOff>469900</xdr:colOff>
      <xdr:row>45</xdr:row>
      <xdr:rowOff>28122</xdr:rowOff>
    </xdr:from>
    <xdr:to>
      <xdr:col>24</xdr:col>
      <xdr:colOff>647700</xdr:colOff>
      <xdr:row>45</xdr:row>
      <xdr:rowOff>28122</xdr:rowOff>
    </xdr:to>
    <xdr:cxnSp macro="">
      <xdr:nvCxnSpPr>
        <xdr:cNvPr id="367" name="直線コネクタ 366"/>
        <xdr:cNvCxnSpPr/>
      </xdr:nvCxnSpPr>
      <xdr:spPr>
        <a:xfrm>
          <a:off x="16929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21063</xdr:rowOff>
    </xdr:from>
    <xdr:ext cx="762000" cy="259045"/>
    <xdr:sp macro="" textlink="">
      <xdr:nvSpPr>
        <xdr:cNvPr id="368" name="公債費負担の状況最大値テキスト"/>
        <xdr:cNvSpPr txBox="1"/>
      </xdr:nvSpPr>
      <xdr:spPr>
        <a:xfrm>
          <a:off x="17106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24</xdr:col>
      <xdr:colOff>469900</xdr:colOff>
      <xdr:row>36</xdr:row>
      <xdr:rowOff>106136</xdr:rowOff>
    </xdr:from>
    <xdr:to>
      <xdr:col>24</xdr:col>
      <xdr:colOff>647700</xdr:colOff>
      <xdr:row>36</xdr:row>
      <xdr:rowOff>106136</xdr:rowOff>
    </xdr:to>
    <xdr:cxnSp macro="">
      <xdr:nvCxnSpPr>
        <xdr:cNvPr id="369" name="直線コネクタ 368"/>
        <xdr:cNvCxnSpPr/>
      </xdr:nvCxnSpPr>
      <xdr:spPr>
        <a:xfrm>
          <a:off x="16929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124278</xdr:rowOff>
    </xdr:from>
    <xdr:to>
      <xdr:col>24</xdr:col>
      <xdr:colOff>558800</xdr:colOff>
      <xdr:row>38</xdr:row>
      <xdr:rowOff>4535</xdr:rowOff>
    </xdr:to>
    <xdr:cxnSp macro="">
      <xdr:nvCxnSpPr>
        <xdr:cNvPr id="370" name="直線コネクタ 369"/>
        <xdr:cNvCxnSpPr/>
      </xdr:nvCxnSpPr>
      <xdr:spPr>
        <a:xfrm flipV="1">
          <a:off x="16179800" y="6467928"/>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47370</xdr:rowOff>
    </xdr:from>
    <xdr:ext cx="762000" cy="259045"/>
    <xdr:sp macro="" textlink="">
      <xdr:nvSpPr>
        <xdr:cNvPr id="371" name="公債費負担の状況平均値テキスト"/>
        <xdr:cNvSpPr txBox="1"/>
      </xdr:nvSpPr>
      <xdr:spPr>
        <a:xfrm>
          <a:off x="17106900" y="673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75293</xdr:rowOff>
    </xdr:from>
    <xdr:to>
      <xdr:col>24</xdr:col>
      <xdr:colOff>609600</xdr:colOff>
      <xdr:row>40</xdr:row>
      <xdr:rowOff>5443</xdr:rowOff>
    </xdr:to>
    <xdr:sp macro="" textlink="">
      <xdr:nvSpPr>
        <xdr:cNvPr id="372" name="フローチャート : 判断 371"/>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4535</xdr:rowOff>
    </xdr:from>
    <xdr:to>
      <xdr:col>23</xdr:col>
      <xdr:colOff>406400</xdr:colOff>
      <xdr:row>38</xdr:row>
      <xdr:rowOff>73478</xdr:rowOff>
    </xdr:to>
    <xdr:cxnSp macro="">
      <xdr:nvCxnSpPr>
        <xdr:cNvPr id="373" name="直線コネクタ 372"/>
        <xdr:cNvCxnSpPr/>
      </xdr:nvCxnSpPr>
      <xdr:spPr>
        <a:xfrm flipV="1">
          <a:off x="15290800" y="65196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74" name="フローチャート : 判断 373"/>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75" name="テキスト ボックス 374"/>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73478</xdr:rowOff>
    </xdr:from>
    <xdr:to>
      <xdr:col>22</xdr:col>
      <xdr:colOff>203200</xdr:colOff>
      <xdr:row>38</xdr:row>
      <xdr:rowOff>142422</xdr:rowOff>
    </xdr:to>
    <xdr:cxnSp macro="">
      <xdr:nvCxnSpPr>
        <xdr:cNvPr id="376" name="直線コネクタ 375"/>
        <xdr:cNvCxnSpPr/>
      </xdr:nvCxnSpPr>
      <xdr:spPr>
        <a:xfrm flipV="1">
          <a:off x="14401800" y="658857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144235</xdr:rowOff>
    </xdr:from>
    <xdr:to>
      <xdr:col>22</xdr:col>
      <xdr:colOff>254000</xdr:colOff>
      <xdr:row>40</xdr:row>
      <xdr:rowOff>74385</xdr:rowOff>
    </xdr:to>
    <xdr:sp macro="" textlink="">
      <xdr:nvSpPr>
        <xdr:cNvPr id="377" name="フローチャート : 判断 376"/>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59162</xdr:rowOff>
    </xdr:from>
    <xdr:ext cx="762000" cy="259045"/>
    <xdr:sp macro="" textlink="">
      <xdr:nvSpPr>
        <xdr:cNvPr id="378" name="テキスト ボックス 377"/>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142422</xdr:rowOff>
    </xdr:from>
    <xdr:to>
      <xdr:col>21</xdr:col>
      <xdr:colOff>0</xdr:colOff>
      <xdr:row>39</xdr:row>
      <xdr:rowOff>74385</xdr:rowOff>
    </xdr:to>
    <xdr:cxnSp macro="">
      <xdr:nvCxnSpPr>
        <xdr:cNvPr id="379" name="直線コネクタ 378"/>
        <xdr:cNvCxnSpPr/>
      </xdr:nvCxnSpPr>
      <xdr:spPr>
        <a:xfrm flipV="1">
          <a:off x="13512800" y="665752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127000</xdr:rowOff>
    </xdr:from>
    <xdr:to>
      <xdr:col>21</xdr:col>
      <xdr:colOff>50800</xdr:colOff>
      <xdr:row>40</xdr:row>
      <xdr:rowOff>57150</xdr:rowOff>
    </xdr:to>
    <xdr:sp macro="" textlink="">
      <xdr:nvSpPr>
        <xdr:cNvPr id="380" name="フローチャート : 判断 379"/>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41927</xdr:rowOff>
    </xdr:from>
    <xdr:ext cx="762000" cy="259045"/>
    <xdr:sp macro="" textlink="">
      <xdr:nvSpPr>
        <xdr:cNvPr id="381" name="テキスト ボックス 380"/>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7257</xdr:rowOff>
    </xdr:from>
    <xdr:to>
      <xdr:col>19</xdr:col>
      <xdr:colOff>533400</xdr:colOff>
      <xdr:row>40</xdr:row>
      <xdr:rowOff>108857</xdr:rowOff>
    </xdr:to>
    <xdr:sp macro="" textlink="">
      <xdr:nvSpPr>
        <xdr:cNvPr id="382" name="フローチャート : 判断 381"/>
        <xdr:cNvSpPr/>
      </xdr:nvSpPr>
      <xdr:spPr>
        <a:xfrm>
          <a:off x="13462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93634</xdr:rowOff>
    </xdr:from>
    <xdr:ext cx="762000" cy="259045"/>
    <xdr:sp macro="" textlink="">
      <xdr:nvSpPr>
        <xdr:cNvPr id="383" name="テキスト ボックス 382"/>
        <xdr:cNvSpPr txBox="1"/>
      </xdr:nvSpPr>
      <xdr:spPr>
        <a:xfrm>
          <a:off x="13131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73478</xdr:rowOff>
    </xdr:from>
    <xdr:to>
      <xdr:col>24</xdr:col>
      <xdr:colOff>609600</xdr:colOff>
      <xdr:row>38</xdr:row>
      <xdr:rowOff>3628</xdr:rowOff>
    </xdr:to>
    <xdr:sp macro="" textlink="">
      <xdr:nvSpPr>
        <xdr:cNvPr id="389" name="円/楕円 388"/>
        <xdr:cNvSpPr/>
      </xdr:nvSpPr>
      <xdr:spPr>
        <a:xfrm>
          <a:off x="16967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90005</xdr:rowOff>
    </xdr:from>
    <xdr:ext cx="762000" cy="259045"/>
    <xdr:sp macro="" textlink="">
      <xdr:nvSpPr>
        <xdr:cNvPr id="390" name="公債費負担の状況該当値テキスト"/>
        <xdr:cNvSpPr txBox="1"/>
      </xdr:nvSpPr>
      <xdr:spPr>
        <a:xfrm>
          <a:off x="17106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125186</xdr:rowOff>
    </xdr:from>
    <xdr:to>
      <xdr:col>23</xdr:col>
      <xdr:colOff>457200</xdr:colOff>
      <xdr:row>38</xdr:row>
      <xdr:rowOff>55336</xdr:rowOff>
    </xdr:to>
    <xdr:sp macro="" textlink="">
      <xdr:nvSpPr>
        <xdr:cNvPr id="391" name="円/楕円 390"/>
        <xdr:cNvSpPr/>
      </xdr:nvSpPr>
      <xdr:spPr>
        <a:xfrm>
          <a:off x="16129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65513</xdr:rowOff>
    </xdr:from>
    <xdr:ext cx="736600" cy="259045"/>
    <xdr:sp macro="" textlink="">
      <xdr:nvSpPr>
        <xdr:cNvPr id="392" name="テキスト ボックス 391"/>
        <xdr:cNvSpPr txBox="1"/>
      </xdr:nvSpPr>
      <xdr:spPr>
        <a:xfrm>
          <a:off x="15798800" y="623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22678</xdr:rowOff>
    </xdr:from>
    <xdr:to>
      <xdr:col>22</xdr:col>
      <xdr:colOff>254000</xdr:colOff>
      <xdr:row>38</xdr:row>
      <xdr:rowOff>124278</xdr:rowOff>
    </xdr:to>
    <xdr:sp macro="" textlink="">
      <xdr:nvSpPr>
        <xdr:cNvPr id="393" name="円/楕円 392"/>
        <xdr:cNvSpPr/>
      </xdr:nvSpPr>
      <xdr:spPr>
        <a:xfrm>
          <a:off x="15240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134455</xdr:rowOff>
    </xdr:from>
    <xdr:ext cx="762000" cy="259045"/>
    <xdr:sp macro="" textlink="">
      <xdr:nvSpPr>
        <xdr:cNvPr id="394" name="テキスト ボックス 393"/>
        <xdr:cNvSpPr txBox="1"/>
      </xdr:nvSpPr>
      <xdr:spPr>
        <a:xfrm>
          <a:off x="14909800" y="630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91622</xdr:rowOff>
    </xdr:from>
    <xdr:to>
      <xdr:col>21</xdr:col>
      <xdr:colOff>50800</xdr:colOff>
      <xdr:row>39</xdr:row>
      <xdr:rowOff>21772</xdr:rowOff>
    </xdr:to>
    <xdr:sp macro="" textlink="">
      <xdr:nvSpPr>
        <xdr:cNvPr id="395" name="円/楕円 394"/>
        <xdr:cNvSpPr/>
      </xdr:nvSpPr>
      <xdr:spPr>
        <a:xfrm>
          <a:off x="143510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31949</xdr:rowOff>
    </xdr:from>
    <xdr:ext cx="762000" cy="259045"/>
    <xdr:sp macro="" textlink="">
      <xdr:nvSpPr>
        <xdr:cNvPr id="396" name="テキスト ボックス 395"/>
        <xdr:cNvSpPr txBox="1"/>
      </xdr:nvSpPr>
      <xdr:spPr>
        <a:xfrm>
          <a:off x="14020800" y="637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23585</xdr:rowOff>
    </xdr:from>
    <xdr:to>
      <xdr:col>19</xdr:col>
      <xdr:colOff>533400</xdr:colOff>
      <xdr:row>39</xdr:row>
      <xdr:rowOff>125185</xdr:rowOff>
    </xdr:to>
    <xdr:sp macro="" textlink="">
      <xdr:nvSpPr>
        <xdr:cNvPr id="397" name="円/楕円 396"/>
        <xdr:cNvSpPr/>
      </xdr:nvSpPr>
      <xdr:spPr>
        <a:xfrm>
          <a:off x="13462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135362</xdr:rowOff>
    </xdr:from>
    <xdr:ext cx="762000" cy="259045"/>
    <xdr:sp macro="" textlink="">
      <xdr:nvSpPr>
        <xdr:cNvPr id="398" name="テキスト ボックス 397"/>
        <xdr:cNvSpPr txBox="1"/>
      </xdr:nvSpPr>
      <xdr:spPr>
        <a:xfrm>
          <a:off x="13131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0" name="テキスト ボックス 399"/>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1" name="テキスト ボックス 400"/>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平成</a:t>
          </a:r>
          <a:r>
            <a:rPr kumimoji="1" lang="en-US" altLang="ja-JP" sz="1150">
              <a:latin typeface="ＭＳ Ｐゴシック"/>
            </a:rPr>
            <a:t>27</a:t>
          </a:r>
          <a:r>
            <a:rPr kumimoji="1" lang="ja-JP" altLang="en-US" sz="1150">
              <a:latin typeface="ＭＳ Ｐゴシック"/>
            </a:rPr>
            <a:t>年度は平成</a:t>
          </a:r>
          <a:r>
            <a:rPr kumimoji="1" lang="en-US" altLang="ja-JP" sz="1150">
              <a:latin typeface="ＭＳ Ｐゴシック"/>
            </a:rPr>
            <a:t>26</a:t>
          </a:r>
          <a:r>
            <a:rPr kumimoji="1" lang="ja-JP" altLang="en-US" sz="1150">
              <a:latin typeface="ＭＳ Ｐゴシック"/>
            </a:rPr>
            <a:t>年度から</a:t>
          </a:r>
          <a:r>
            <a:rPr kumimoji="1" lang="en-US" altLang="ja-JP" sz="1150">
              <a:latin typeface="ＭＳ Ｐゴシック"/>
            </a:rPr>
            <a:t>10.6</a:t>
          </a:r>
          <a:r>
            <a:rPr kumimoji="1" lang="ja-JP" altLang="en-US" sz="1150">
              <a:latin typeface="ＭＳ Ｐゴシック"/>
            </a:rPr>
            <a:t>ポイントの改善となり、６年連続の改善となった。</a:t>
          </a:r>
          <a:endParaRPr kumimoji="1" lang="en-US" altLang="ja-JP" sz="1150">
            <a:latin typeface="ＭＳ Ｐゴシック"/>
          </a:endParaRPr>
        </a:p>
        <a:p>
          <a:r>
            <a:rPr kumimoji="1" lang="ja-JP" altLang="en-US" sz="1150">
              <a:latin typeface="ＭＳ Ｐゴシック"/>
            </a:rPr>
            <a:t>　算定上の分子については、充当可能基金残高や地方債現在高等に係る交付税算入見込額が大幅に増加したことにより減少した（改善した）。 </a:t>
          </a:r>
        </a:p>
        <a:p>
          <a:r>
            <a:rPr kumimoji="1" lang="ja-JP" altLang="en-US" sz="1150">
              <a:latin typeface="ＭＳ Ｐゴシック"/>
            </a:rPr>
            <a:t>　また、算定上の分母についても、地方税の増収等により標準財政規模が増加し（改善し）ており、分子、分母のいずれも改善した結果、将来負担比率は対前年度比で低下している。 </a:t>
          </a:r>
        </a:p>
        <a:p>
          <a:r>
            <a:rPr kumimoji="1" lang="ja-JP" altLang="en-US" sz="1150">
              <a:latin typeface="ＭＳ Ｐゴシック"/>
            </a:rPr>
            <a:t>　今後も、将来世代に過度な負担を残さぬよう、県で発行をコントロールできる県債について残高の抑制に努めていく。 </a:t>
          </a:r>
        </a:p>
      </xdr:txBody>
    </xdr:sp>
    <xdr:clientData/>
  </xdr:twoCellAnchor>
  <xdr:oneCellAnchor>
    <xdr:from>
      <xdr:col>18</xdr:col>
      <xdr:colOff>444500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3" name="直線コネクタ 41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4" name="テキスト ボックス 41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5" name="直線コネクタ 41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6" name="テキスト ボックス 41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17" name="直線コネクタ 41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18" name="テキスト ボックス 41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9" name="直線コネクタ 41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0" name="テキスト ボックス 419"/>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170243</xdr:rowOff>
    </xdr:from>
    <xdr:to>
      <xdr:col>24</xdr:col>
      <xdr:colOff>558800</xdr:colOff>
      <xdr:row>22</xdr:row>
      <xdr:rowOff>130620</xdr:rowOff>
    </xdr:to>
    <xdr:cxnSp macro="">
      <xdr:nvCxnSpPr>
        <xdr:cNvPr id="422" name="直線コネクタ 421"/>
        <xdr:cNvCxnSpPr/>
      </xdr:nvCxnSpPr>
      <xdr:spPr>
        <a:xfrm flipV="1">
          <a:off x="17018000" y="2570543"/>
          <a:ext cx="0" cy="1331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102697</xdr:rowOff>
    </xdr:from>
    <xdr:ext cx="762000" cy="259045"/>
    <xdr:sp macro="" textlink="">
      <xdr:nvSpPr>
        <xdr:cNvPr id="423" name="将来負担の状況最小値テキスト"/>
        <xdr:cNvSpPr txBox="1"/>
      </xdr:nvSpPr>
      <xdr:spPr>
        <a:xfrm>
          <a:off x="17106900" y="38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320.6</a:t>
          </a:r>
          <a:endParaRPr kumimoji="1" lang="ja-JP" altLang="en-US" sz="1000" b="1">
            <a:latin typeface="ＭＳ Ｐゴシック"/>
          </a:endParaRPr>
        </a:p>
      </xdr:txBody>
    </xdr:sp>
    <xdr:clientData/>
  </xdr:oneCellAnchor>
  <xdr:twoCellAnchor>
    <xdr:from>
      <xdr:col>24</xdr:col>
      <xdr:colOff>469900</xdr:colOff>
      <xdr:row>22</xdr:row>
      <xdr:rowOff>130620</xdr:rowOff>
    </xdr:from>
    <xdr:to>
      <xdr:col>24</xdr:col>
      <xdr:colOff>647700</xdr:colOff>
      <xdr:row>22</xdr:row>
      <xdr:rowOff>130620</xdr:rowOff>
    </xdr:to>
    <xdr:cxnSp macro="">
      <xdr:nvCxnSpPr>
        <xdr:cNvPr id="424" name="直線コネクタ 423"/>
        <xdr:cNvCxnSpPr/>
      </xdr:nvCxnSpPr>
      <xdr:spPr>
        <a:xfrm>
          <a:off x="16929100" y="390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85170</xdr:rowOff>
    </xdr:from>
    <xdr:ext cx="762000" cy="259045"/>
    <xdr:sp macro="" textlink="">
      <xdr:nvSpPr>
        <xdr:cNvPr id="425" name="将来負担の状況最大値テキスト"/>
        <xdr:cNvSpPr txBox="1"/>
      </xdr:nvSpPr>
      <xdr:spPr>
        <a:xfrm>
          <a:off x="17106900" y="23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14</xdr:row>
      <xdr:rowOff>170243</xdr:rowOff>
    </xdr:from>
    <xdr:to>
      <xdr:col>24</xdr:col>
      <xdr:colOff>647700</xdr:colOff>
      <xdr:row>14</xdr:row>
      <xdr:rowOff>170243</xdr:rowOff>
    </xdr:to>
    <xdr:cxnSp macro="">
      <xdr:nvCxnSpPr>
        <xdr:cNvPr id="426" name="直線コネクタ 425"/>
        <xdr:cNvCxnSpPr/>
      </xdr:nvCxnSpPr>
      <xdr:spPr>
        <a:xfrm>
          <a:off x="16929100" y="257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46069</xdr:rowOff>
    </xdr:from>
    <xdr:to>
      <xdr:col>24</xdr:col>
      <xdr:colOff>558800</xdr:colOff>
      <xdr:row>18</xdr:row>
      <xdr:rowOff>110014</xdr:rowOff>
    </xdr:to>
    <xdr:cxnSp macro="">
      <xdr:nvCxnSpPr>
        <xdr:cNvPr id="427" name="直線コネクタ 426"/>
        <xdr:cNvCxnSpPr/>
      </xdr:nvCxnSpPr>
      <xdr:spPr>
        <a:xfrm flipV="1">
          <a:off x="16179800" y="3132169"/>
          <a:ext cx="838200" cy="6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159307</xdr:rowOff>
    </xdr:from>
    <xdr:ext cx="762000" cy="259045"/>
    <xdr:sp macro="" textlink="">
      <xdr:nvSpPr>
        <xdr:cNvPr id="428" name="将来負担の状況平均値テキスト"/>
        <xdr:cNvSpPr txBox="1"/>
      </xdr:nvSpPr>
      <xdr:spPr>
        <a:xfrm>
          <a:off x="17106900" y="307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15780</xdr:rowOff>
    </xdr:from>
    <xdr:to>
      <xdr:col>24</xdr:col>
      <xdr:colOff>609600</xdr:colOff>
      <xdr:row>18</xdr:row>
      <xdr:rowOff>117380</xdr:rowOff>
    </xdr:to>
    <xdr:sp macro="" textlink="">
      <xdr:nvSpPr>
        <xdr:cNvPr id="429" name="フローチャート : 判断 428"/>
        <xdr:cNvSpPr/>
      </xdr:nvSpPr>
      <xdr:spPr>
        <a:xfrm>
          <a:off x="16967200" y="310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110014</xdr:rowOff>
    </xdr:from>
    <xdr:to>
      <xdr:col>23</xdr:col>
      <xdr:colOff>406400</xdr:colOff>
      <xdr:row>18</xdr:row>
      <xdr:rowOff>167322</xdr:rowOff>
    </xdr:to>
    <xdr:cxnSp macro="">
      <xdr:nvCxnSpPr>
        <xdr:cNvPr id="430" name="直線コネクタ 429"/>
        <xdr:cNvCxnSpPr/>
      </xdr:nvCxnSpPr>
      <xdr:spPr>
        <a:xfrm flipV="1">
          <a:off x="15290800" y="3196114"/>
          <a:ext cx="889000" cy="5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96012</xdr:rowOff>
    </xdr:from>
    <xdr:to>
      <xdr:col>23</xdr:col>
      <xdr:colOff>457200</xdr:colOff>
      <xdr:row>19</xdr:row>
      <xdr:rowOff>26162</xdr:rowOff>
    </xdr:to>
    <xdr:sp macro="" textlink="">
      <xdr:nvSpPr>
        <xdr:cNvPr id="431" name="フローチャート : 判断 430"/>
        <xdr:cNvSpPr/>
      </xdr:nvSpPr>
      <xdr:spPr>
        <a:xfrm>
          <a:off x="16129000" y="318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10939</xdr:rowOff>
    </xdr:from>
    <xdr:ext cx="736600" cy="259045"/>
    <xdr:sp macro="" textlink="">
      <xdr:nvSpPr>
        <xdr:cNvPr id="432" name="テキスト ボックス 431"/>
        <xdr:cNvSpPr txBox="1"/>
      </xdr:nvSpPr>
      <xdr:spPr>
        <a:xfrm>
          <a:off x="15798800" y="326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167322</xdr:rowOff>
    </xdr:from>
    <xdr:to>
      <xdr:col>22</xdr:col>
      <xdr:colOff>203200</xdr:colOff>
      <xdr:row>19</xdr:row>
      <xdr:rowOff>53784</xdr:rowOff>
    </xdr:to>
    <xdr:cxnSp macro="">
      <xdr:nvCxnSpPr>
        <xdr:cNvPr id="433" name="直線コネクタ 432"/>
        <xdr:cNvCxnSpPr/>
      </xdr:nvCxnSpPr>
      <xdr:spPr>
        <a:xfrm flipV="1">
          <a:off x="14401800" y="325342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12636</xdr:rowOff>
    </xdr:from>
    <xdr:to>
      <xdr:col>22</xdr:col>
      <xdr:colOff>254000</xdr:colOff>
      <xdr:row>19</xdr:row>
      <xdr:rowOff>114236</xdr:rowOff>
    </xdr:to>
    <xdr:sp macro="" textlink="">
      <xdr:nvSpPr>
        <xdr:cNvPr id="434" name="フローチャート : 判断 433"/>
        <xdr:cNvSpPr/>
      </xdr:nvSpPr>
      <xdr:spPr>
        <a:xfrm>
          <a:off x="15240000" y="327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99013</xdr:rowOff>
    </xdr:from>
    <xdr:ext cx="762000" cy="259045"/>
    <xdr:sp macro="" textlink="">
      <xdr:nvSpPr>
        <xdr:cNvPr id="435" name="テキスト ボックス 434"/>
        <xdr:cNvSpPr txBox="1"/>
      </xdr:nvSpPr>
      <xdr:spPr>
        <a:xfrm>
          <a:off x="14909800" y="335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53784</xdr:rowOff>
    </xdr:from>
    <xdr:to>
      <xdr:col>21</xdr:col>
      <xdr:colOff>0</xdr:colOff>
      <xdr:row>19</xdr:row>
      <xdr:rowOff>90583</xdr:rowOff>
    </xdr:to>
    <xdr:cxnSp macro="">
      <xdr:nvCxnSpPr>
        <xdr:cNvPr id="436" name="直線コネクタ 435"/>
        <xdr:cNvCxnSpPr/>
      </xdr:nvCxnSpPr>
      <xdr:spPr>
        <a:xfrm flipV="1">
          <a:off x="13512800" y="3311334"/>
          <a:ext cx="889000" cy="3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75978</xdr:rowOff>
    </xdr:from>
    <xdr:to>
      <xdr:col>21</xdr:col>
      <xdr:colOff>50800</xdr:colOff>
      <xdr:row>20</xdr:row>
      <xdr:rowOff>6128</xdr:rowOff>
    </xdr:to>
    <xdr:sp macro="" textlink="">
      <xdr:nvSpPr>
        <xdr:cNvPr id="437" name="フローチャート : 判断 436"/>
        <xdr:cNvSpPr/>
      </xdr:nvSpPr>
      <xdr:spPr>
        <a:xfrm>
          <a:off x="14351000" y="33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162355</xdr:rowOff>
    </xdr:from>
    <xdr:ext cx="762000" cy="259045"/>
    <xdr:sp macro="" textlink="">
      <xdr:nvSpPr>
        <xdr:cNvPr id="438" name="テキスト ボックス 437"/>
        <xdr:cNvSpPr txBox="1"/>
      </xdr:nvSpPr>
      <xdr:spPr>
        <a:xfrm>
          <a:off x="14020800" y="34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116396</xdr:rowOff>
    </xdr:from>
    <xdr:to>
      <xdr:col>19</xdr:col>
      <xdr:colOff>533400</xdr:colOff>
      <xdr:row>20</xdr:row>
      <xdr:rowOff>46546</xdr:rowOff>
    </xdr:to>
    <xdr:sp macro="" textlink="">
      <xdr:nvSpPr>
        <xdr:cNvPr id="439" name="フローチャート : 判断 438"/>
        <xdr:cNvSpPr/>
      </xdr:nvSpPr>
      <xdr:spPr>
        <a:xfrm>
          <a:off x="13462000" y="337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31323</xdr:rowOff>
    </xdr:from>
    <xdr:ext cx="762000" cy="259045"/>
    <xdr:sp macro="" textlink="">
      <xdr:nvSpPr>
        <xdr:cNvPr id="440" name="テキスト ボックス 439"/>
        <xdr:cNvSpPr txBox="1"/>
      </xdr:nvSpPr>
      <xdr:spPr>
        <a:xfrm>
          <a:off x="13131800" y="346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166719</xdr:rowOff>
    </xdr:from>
    <xdr:to>
      <xdr:col>24</xdr:col>
      <xdr:colOff>609600</xdr:colOff>
      <xdr:row>18</xdr:row>
      <xdr:rowOff>96869</xdr:rowOff>
    </xdr:to>
    <xdr:sp macro="" textlink="">
      <xdr:nvSpPr>
        <xdr:cNvPr id="446" name="円/楕円 445"/>
        <xdr:cNvSpPr/>
      </xdr:nvSpPr>
      <xdr:spPr>
        <a:xfrm>
          <a:off x="16967200" y="30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11796</xdr:rowOff>
    </xdr:from>
    <xdr:ext cx="762000" cy="259045"/>
    <xdr:sp macro="" textlink="">
      <xdr:nvSpPr>
        <xdr:cNvPr id="447" name="将来負担の状況該当値テキスト"/>
        <xdr:cNvSpPr txBox="1"/>
      </xdr:nvSpPr>
      <xdr:spPr>
        <a:xfrm>
          <a:off x="17106900" y="292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59214</xdr:rowOff>
    </xdr:from>
    <xdr:to>
      <xdr:col>23</xdr:col>
      <xdr:colOff>457200</xdr:colOff>
      <xdr:row>18</xdr:row>
      <xdr:rowOff>160814</xdr:rowOff>
    </xdr:to>
    <xdr:sp macro="" textlink="">
      <xdr:nvSpPr>
        <xdr:cNvPr id="448" name="円/楕円 447"/>
        <xdr:cNvSpPr/>
      </xdr:nvSpPr>
      <xdr:spPr>
        <a:xfrm>
          <a:off x="16129000" y="314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170991</xdr:rowOff>
    </xdr:from>
    <xdr:ext cx="736600" cy="259045"/>
    <xdr:sp macro="" textlink="">
      <xdr:nvSpPr>
        <xdr:cNvPr id="449" name="テキスト ボックス 448"/>
        <xdr:cNvSpPr txBox="1"/>
      </xdr:nvSpPr>
      <xdr:spPr>
        <a:xfrm>
          <a:off x="15798800" y="2914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116523</xdr:rowOff>
    </xdr:from>
    <xdr:to>
      <xdr:col>22</xdr:col>
      <xdr:colOff>254000</xdr:colOff>
      <xdr:row>19</xdr:row>
      <xdr:rowOff>46672</xdr:rowOff>
    </xdr:to>
    <xdr:sp macro="" textlink="">
      <xdr:nvSpPr>
        <xdr:cNvPr id="450" name="円/楕円 449"/>
        <xdr:cNvSpPr/>
      </xdr:nvSpPr>
      <xdr:spPr>
        <a:xfrm>
          <a:off x="15240000" y="32026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56850</xdr:rowOff>
    </xdr:from>
    <xdr:ext cx="762000" cy="259045"/>
    <xdr:sp macro="" textlink="">
      <xdr:nvSpPr>
        <xdr:cNvPr id="451" name="テキスト ボックス 450"/>
        <xdr:cNvSpPr txBox="1"/>
      </xdr:nvSpPr>
      <xdr:spPr>
        <a:xfrm>
          <a:off x="14909800" y="297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2984</xdr:rowOff>
    </xdr:from>
    <xdr:to>
      <xdr:col>21</xdr:col>
      <xdr:colOff>50800</xdr:colOff>
      <xdr:row>19</xdr:row>
      <xdr:rowOff>104584</xdr:rowOff>
    </xdr:to>
    <xdr:sp macro="" textlink="">
      <xdr:nvSpPr>
        <xdr:cNvPr id="452" name="円/楕円 451"/>
        <xdr:cNvSpPr/>
      </xdr:nvSpPr>
      <xdr:spPr>
        <a:xfrm>
          <a:off x="14351000" y="326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114762</xdr:rowOff>
    </xdr:from>
    <xdr:ext cx="762000" cy="259045"/>
    <xdr:sp macro="" textlink="">
      <xdr:nvSpPr>
        <xdr:cNvPr id="453" name="テキスト ボックス 452"/>
        <xdr:cNvSpPr txBox="1"/>
      </xdr:nvSpPr>
      <xdr:spPr>
        <a:xfrm>
          <a:off x="14020800" y="3029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39783</xdr:rowOff>
    </xdr:from>
    <xdr:to>
      <xdr:col>19</xdr:col>
      <xdr:colOff>533400</xdr:colOff>
      <xdr:row>19</xdr:row>
      <xdr:rowOff>141383</xdr:rowOff>
    </xdr:to>
    <xdr:sp macro="" textlink="">
      <xdr:nvSpPr>
        <xdr:cNvPr id="454" name="円/楕円 453"/>
        <xdr:cNvSpPr/>
      </xdr:nvSpPr>
      <xdr:spPr>
        <a:xfrm>
          <a:off x="13462000" y="329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151560</xdr:rowOff>
    </xdr:from>
    <xdr:ext cx="762000" cy="259045"/>
    <xdr:sp macro="" textlink="">
      <xdr:nvSpPr>
        <xdr:cNvPr id="455" name="テキスト ボックス 454"/>
        <xdr:cNvSpPr txBox="1"/>
      </xdr:nvSpPr>
      <xdr:spPr>
        <a:xfrm>
          <a:off x="13131800" y="306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7,323,413
7,186,890
3,797.75
1,721,513,382
1,710,215,511
5,552,792
1,183,350,235
3,810,146,282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192.9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人件費に係る経常収支比率は、類似団体と比較して高く、平成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年度と比較して若干</a:t>
          </a:r>
          <a:r>
            <a:rPr kumimoji="1" lang="ja-JP" altLang="en-US" sz="1300">
              <a:solidFill>
                <a:schemeClr val="dk1"/>
              </a:solidFill>
              <a:effectLst/>
              <a:latin typeface="+mn-ea"/>
              <a:ea typeface="+mn-ea"/>
              <a:cs typeface="+mn-cs"/>
            </a:rPr>
            <a:t>低下</a:t>
          </a:r>
          <a:r>
            <a:rPr kumimoji="1" lang="ja-JP" altLang="ja-JP" sz="1300">
              <a:solidFill>
                <a:schemeClr val="dk1"/>
              </a:solidFill>
              <a:effectLst/>
              <a:latin typeface="+mn-ea"/>
              <a:ea typeface="+mn-ea"/>
              <a:cs typeface="+mn-cs"/>
            </a:rPr>
            <a:t>している。</a:t>
          </a:r>
          <a:r>
            <a:rPr kumimoji="1" lang="ja-JP" altLang="en-US" sz="1300">
              <a:solidFill>
                <a:schemeClr val="dk1"/>
              </a:solidFill>
              <a:effectLst/>
              <a:latin typeface="+mn-ea"/>
              <a:ea typeface="+mn-ea"/>
              <a:cs typeface="+mn-cs"/>
            </a:rPr>
            <a:t>主な要因は、人件費が人事委員会勧告に基づく地域手当の増により増加している一方、社会保障関連経費のうち補助費等の増により経常収支比率のうち人件費の占める割合が減少したことによる</a:t>
          </a:r>
          <a:r>
            <a:rPr kumimoji="1" lang="ja-JP" altLang="ja-JP" sz="1300">
              <a:solidFill>
                <a:schemeClr val="dk1"/>
              </a:solidFill>
              <a:effectLst/>
              <a:latin typeface="+mn-ea"/>
              <a:ea typeface="+mn-ea"/>
              <a:cs typeface="+mn-cs"/>
            </a:rPr>
            <a:t>。</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今後も、職員定数の適切な管理を行うとともに、人事委員会勧告を尊重しながら適切な給与水準としていく。</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78014</xdr:rowOff>
    </xdr:from>
    <xdr:to>
      <xdr:col>7</xdr:col>
      <xdr:colOff>15875</xdr:colOff>
      <xdr:row>39</xdr:row>
      <xdr:rowOff>4535</xdr:rowOff>
    </xdr:to>
    <xdr:cxnSp macro="">
      <xdr:nvCxnSpPr>
        <xdr:cNvPr id="62" name="直線コネクタ 61"/>
        <xdr:cNvCxnSpPr/>
      </xdr:nvCxnSpPr>
      <xdr:spPr>
        <a:xfrm flipV="1">
          <a:off x="4826000" y="5564414"/>
          <a:ext cx="0" cy="1126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148062</xdr:rowOff>
    </xdr:from>
    <xdr:ext cx="762000" cy="259045"/>
    <xdr:sp macro="" textlink="">
      <xdr:nvSpPr>
        <xdr:cNvPr id="63" name="人件費最小値テキスト"/>
        <xdr:cNvSpPr txBox="1"/>
      </xdr:nvSpPr>
      <xdr:spPr>
        <a:xfrm>
          <a:off x="4914900" y="666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6</xdr:col>
      <xdr:colOff>612775</xdr:colOff>
      <xdr:row>39</xdr:row>
      <xdr:rowOff>4535</xdr:rowOff>
    </xdr:from>
    <xdr:to>
      <xdr:col>7</xdr:col>
      <xdr:colOff>104775</xdr:colOff>
      <xdr:row>39</xdr:row>
      <xdr:rowOff>4535</xdr:rowOff>
    </xdr:to>
    <xdr:cxnSp macro="">
      <xdr:nvCxnSpPr>
        <xdr:cNvPr id="64" name="直線コネクタ 63"/>
        <xdr:cNvCxnSpPr/>
      </xdr:nvCxnSpPr>
      <xdr:spPr>
        <a:xfrm>
          <a:off x="4737100" y="669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164391</xdr:rowOff>
    </xdr:from>
    <xdr:ext cx="762000" cy="259045"/>
    <xdr:sp macro="" textlink="">
      <xdr:nvSpPr>
        <xdr:cNvPr id="65"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612775</xdr:colOff>
      <xdr:row>32</xdr:row>
      <xdr:rowOff>78014</xdr:rowOff>
    </xdr:from>
    <xdr:to>
      <xdr:col>7</xdr:col>
      <xdr:colOff>104775</xdr:colOff>
      <xdr:row>32</xdr:row>
      <xdr:rowOff>78014</xdr:rowOff>
    </xdr:to>
    <xdr:cxnSp macro="">
      <xdr:nvCxnSpPr>
        <xdr:cNvPr id="66" name="直線コネクタ 65"/>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78014</xdr:rowOff>
    </xdr:from>
    <xdr:to>
      <xdr:col>7</xdr:col>
      <xdr:colOff>15875</xdr:colOff>
      <xdr:row>36</xdr:row>
      <xdr:rowOff>127000</xdr:rowOff>
    </xdr:to>
    <xdr:cxnSp macro="">
      <xdr:nvCxnSpPr>
        <xdr:cNvPr id="67" name="直線コネクタ 66"/>
        <xdr:cNvCxnSpPr/>
      </xdr:nvCxnSpPr>
      <xdr:spPr>
        <a:xfrm flipV="1">
          <a:off x="3987800" y="62502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100891</xdr:rowOff>
    </xdr:from>
    <xdr:ext cx="762000" cy="259045"/>
    <xdr:sp macro="" textlink="">
      <xdr:nvSpPr>
        <xdr:cNvPr id="68" name="人件費平均値テキスト"/>
        <xdr:cNvSpPr txBox="1"/>
      </xdr:nvSpPr>
      <xdr:spPr>
        <a:xfrm>
          <a:off x="4914900" y="593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84364</xdr:rowOff>
    </xdr:from>
    <xdr:to>
      <xdr:col>7</xdr:col>
      <xdr:colOff>66675</xdr:colOff>
      <xdr:row>36</xdr:row>
      <xdr:rowOff>14514</xdr:rowOff>
    </xdr:to>
    <xdr:sp macro="" textlink="">
      <xdr:nvSpPr>
        <xdr:cNvPr id="69" name="フローチャート : 判断 68"/>
        <xdr:cNvSpPr/>
      </xdr:nvSpPr>
      <xdr:spPr>
        <a:xfrm>
          <a:off x="4775200" y="608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110672</xdr:rowOff>
    </xdr:from>
    <xdr:to>
      <xdr:col>5</xdr:col>
      <xdr:colOff>549275</xdr:colOff>
      <xdr:row>36</xdr:row>
      <xdr:rowOff>127000</xdr:rowOff>
    </xdr:to>
    <xdr:cxnSp macro="">
      <xdr:nvCxnSpPr>
        <xdr:cNvPr id="70" name="直線コネクタ 69"/>
        <xdr:cNvCxnSpPr/>
      </xdr:nvCxnSpPr>
      <xdr:spPr>
        <a:xfrm>
          <a:off x="3098800" y="6282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35378</xdr:rowOff>
    </xdr:from>
    <xdr:to>
      <xdr:col>5</xdr:col>
      <xdr:colOff>600075</xdr:colOff>
      <xdr:row>35</xdr:row>
      <xdr:rowOff>136978</xdr:rowOff>
    </xdr:to>
    <xdr:sp macro="" textlink="">
      <xdr:nvSpPr>
        <xdr:cNvPr id="71" name="フローチャート : 判断 70"/>
        <xdr:cNvSpPr/>
      </xdr:nvSpPr>
      <xdr:spPr>
        <a:xfrm>
          <a:off x="3937000" y="603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147155</xdr:rowOff>
    </xdr:from>
    <xdr:ext cx="736600" cy="259045"/>
    <xdr:sp macro="" textlink="">
      <xdr:nvSpPr>
        <xdr:cNvPr id="72" name="テキスト ボックス 71"/>
        <xdr:cNvSpPr txBox="1"/>
      </xdr:nvSpPr>
      <xdr:spPr>
        <a:xfrm>
          <a:off x="3606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110672</xdr:rowOff>
    </xdr:from>
    <xdr:to>
      <xdr:col>4</xdr:col>
      <xdr:colOff>346075</xdr:colOff>
      <xdr:row>39</xdr:row>
      <xdr:rowOff>53522</xdr:rowOff>
    </xdr:to>
    <xdr:cxnSp macro="">
      <xdr:nvCxnSpPr>
        <xdr:cNvPr id="73" name="直線コネクタ 72"/>
        <xdr:cNvCxnSpPr/>
      </xdr:nvCxnSpPr>
      <xdr:spPr>
        <a:xfrm flipV="1">
          <a:off x="2209800" y="6282872"/>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68036</xdr:rowOff>
    </xdr:from>
    <xdr:to>
      <xdr:col>4</xdr:col>
      <xdr:colOff>396875</xdr:colOff>
      <xdr:row>35</xdr:row>
      <xdr:rowOff>169636</xdr:rowOff>
    </xdr:to>
    <xdr:sp macro="" textlink="">
      <xdr:nvSpPr>
        <xdr:cNvPr id="74" name="フローチャート : 判断 73"/>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8363</xdr:rowOff>
    </xdr:from>
    <xdr:ext cx="762000" cy="259045"/>
    <xdr:sp macro="" textlink="">
      <xdr:nvSpPr>
        <xdr:cNvPr id="75" name="テキスト ボックス 74"/>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53522</xdr:rowOff>
    </xdr:from>
    <xdr:to>
      <xdr:col>3</xdr:col>
      <xdr:colOff>142875</xdr:colOff>
      <xdr:row>41</xdr:row>
      <xdr:rowOff>4535</xdr:rowOff>
    </xdr:to>
    <xdr:cxnSp macro="">
      <xdr:nvCxnSpPr>
        <xdr:cNvPr id="76" name="直線コネクタ 75"/>
        <xdr:cNvCxnSpPr/>
      </xdr:nvCxnSpPr>
      <xdr:spPr>
        <a:xfrm flipV="1">
          <a:off x="1320800" y="6740072"/>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84364</xdr:rowOff>
    </xdr:from>
    <xdr:to>
      <xdr:col>3</xdr:col>
      <xdr:colOff>193675</xdr:colOff>
      <xdr:row>38</xdr:row>
      <xdr:rowOff>14514</xdr:rowOff>
    </xdr:to>
    <xdr:sp macro="" textlink="">
      <xdr:nvSpPr>
        <xdr:cNvPr id="77" name="フローチャート : 判断 76"/>
        <xdr:cNvSpPr/>
      </xdr:nvSpPr>
      <xdr:spPr>
        <a:xfrm>
          <a:off x="2159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24691</xdr:rowOff>
    </xdr:from>
    <xdr:ext cx="762000" cy="259045"/>
    <xdr:sp macro="" textlink="">
      <xdr:nvSpPr>
        <xdr:cNvPr id="78" name="テキスト ボックス 77"/>
        <xdr:cNvSpPr txBox="1"/>
      </xdr:nvSpPr>
      <xdr:spPr>
        <a:xfrm>
          <a:off x="1828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2722</xdr:rowOff>
    </xdr:from>
    <xdr:to>
      <xdr:col>1</xdr:col>
      <xdr:colOff>676275</xdr:colOff>
      <xdr:row>39</xdr:row>
      <xdr:rowOff>104322</xdr:rowOff>
    </xdr:to>
    <xdr:sp macro="" textlink="">
      <xdr:nvSpPr>
        <xdr:cNvPr id="79" name="フローチャート : 判断 78"/>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114499</xdr:rowOff>
    </xdr:from>
    <xdr:ext cx="762000" cy="259045"/>
    <xdr:sp macro="" textlink="">
      <xdr:nvSpPr>
        <xdr:cNvPr id="80" name="テキスト ボックス 79"/>
        <xdr:cNvSpPr txBox="1"/>
      </xdr:nvSpPr>
      <xdr:spPr>
        <a:xfrm>
          <a:off x="939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27214</xdr:rowOff>
    </xdr:from>
    <xdr:to>
      <xdr:col>7</xdr:col>
      <xdr:colOff>66675</xdr:colOff>
      <xdr:row>36</xdr:row>
      <xdr:rowOff>128814</xdr:rowOff>
    </xdr:to>
    <xdr:sp macro="" textlink="">
      <xdr:nvSpPr>
        <xdr:cNvPr id="86" name="円/楕円 85"/>
        <xdr:cNvSpPr/>
      </xdr:nvSpPr>
      <xdr:spPr>
        <a:xfrm>
          <a:off x="4775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170741</xdr:rowOff>
    </xdr:from>
    <xdr:ext cx="762000" cy="259045"/>
    <xdr:sp macro="" textlink="">
      <xdr:nvSpPr>
        <xdr:cNvPr id="87" name="人件費該当値テキスト"/>
        <xdr:cNvSpPr txBox="1"/>
      </xdr:nvSpPr>
      <xdr:spPr>
        <a:xfrm>
          <a:off x="4914900" y="61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8" name="円/楕円 87"/>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89" name="テキスト ボックス 8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59872</xdr:rowOff>
    </xdr:from>
    <xdr:to>
      <xdr:col>4</xdr:col>
      <xdr:colOff>396875</xdr:colOff>
      <xdr:row>36</xdr:row>
      <xdr:rowOff>161472</xdr:rowOff>
    </xdr:to>
    <xdr:sp macro="" textlink="">
      <xdr:nvSpPr>
        <xdr:cNvPr id="90" name="円/楕円 89"/>
        <xdr:cNvSpPr/>
      </xdr:nvSpPr>
      <xdr:spPr>
        <a:xfrm>
          <a:off x="3048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146249</xdr:rowOff>
    </xdr:from>
    <xdr:ext cx="762000" cy="259045"/>
    <xdr:sp macro="" textlink="">
      <xdr:nvSpPr>
        <xdr:cNvPr id="91" name="テキスト ボックス 90"/>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2722</xdr:rowOff>
    </xdr:from>
    <xdr:to>
      <xdr:col>3</xdr:col>
      <xdr:colOff>193675</xdr:colOff>
      <xdr:row>39</xdr:row>
      <xdr:rowOff>104322</xdr:rowOff>
    </xdr:to>
    <xdr:sp macro="" textlink="">
      <xdr:nvSpPr>
        <xdr:cNvPr id="92" name="円/楕円 91"/>
        <xdr:cNvSpPr/>
      </xdr:nvSpPr>
      <xdr:spPr>
        <a:xfrm>
          <a:off x="2159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89099</xdr:rowOff>
    </xdr:from>
    <xdr:ext cx="762000" cy="259045"/>
    <xdr:sp macro="" textlink="">
      <xdr:nvSpPr>
        <xdr:cNvPr id="93" name="テキスト ボックス 92"/>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125185</xdr:rowOff>
    </xdr:from>
    <xdr:to>
      <xdr:col>1</xdr:col>
      <xdr:colOff>676275</xdr:colOff>
      <xdr:row>41</xdr:row>
      <xdr:rowOff>55335</xdr:rowOff>
    </xdr:to>
    <xdr:sp macro="" textlink="">
      <xdr:nvSpPr>
        <xdr:cNvPr id="94" name="円/楕円 93"/>
        <xdr:cNvSpPr/>
      </xdr:nvSpPr>
      <xdr:spPr>
        <a:xfrm>
          <a:off x="1270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40112</xdr:rowOff>
    </xdr:from>
    <xdr:ext cx="762000" cy="259045"/>
    <xdr:sp macro="" textlink="">
      <xdr:nvSpPr>
        <xdr:cNvPr id="95" name="テキスト ボックス 94"/>
        <xdr:cNvSpPr txBox="1"/>
      </xdr:nvSpPr>
      <xdr:spPr>
        <a:xfrm>
          <a:off x="939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物件費に係る経常収支比率は、</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25</a:t>
          </a:r>
          <a:r>
            <a:rPr kumimoji="1" lang="ja-JP" altLang="en-US" sz="1300">
              <a:solidFill>
                <a:schemeClr val="dk1"/>
              </a:solidFill>
              <a:effectLst/>
              <a:latin typeface="+mn-ea"/>
              <a:ea typeface="+mn-ea"/>
              <a:cs typeface="+mn-cs"/>
            </a:rPr>
            <a:t>年度は抗インフルエンザウイルス薬の購入経費の増、平成</a:t>
          </a:r>
          <a:r>
            <a:rPr kumimoji="1" lang="en-US" altLang="ja-JP" sz="1300">
              <a:solidFill>
                <a:schemeClr val="dk1"/>
              </a:solidFill>
              <a:effectLst/>
              <a:latin typeface="+mn-ea"/>
              <a:ea typeface="+mn-ea"/>
              <a:cs typeface="+mn-cs"/>
            </a:rPr>
            <a:t>26</a:t>
          </a:r>
          <a:r>
            <a:rPr kumimoji="1" lang="ja-JP" altLang="en-US" sz="1300">
              <a:solidFill>
                <a:schemeClr val="dk1"/>
              </a:solidFill>
              <a:effectLst/>
              <a:latin typeface="+mn-ea"/>
              <a:ea typeface="+mn-ea"/>
              <a:cs typeface="+mn-cs"/>
            </a:rPr>
            <a:t>年度は運転免許試験関係経費の増により増加傾向となった。平成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年度は</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年度と比較して</a:t>
          </a:r>
          <a:r>
            <a:rPr kumimoji="1" lang="en-US" altLang="ja-JP" sz="1300">
              <a:solidFill>
                <a:schemeClr val="dk1"/>
              </a:solidFill>
              <a:effectLst/>
              <a:latin typeface="+mn-ea"/>
              <a:ea typeface="+mn-ea"/>
              <a:cs typeface="+mn-cs"/>
            </a:rPr>
            <a:t>0.2</a:t>
          </a:r>
          <a:r>
            <a:rPr kumimoji="1" lang="ja-JP" altLang="ja-JP" sz="1300">
              <a:solidFill>
                <a:schemeClr val="dk1"/>
              </a:solidFill>
              <a:effectLst/>
              <a:latin typeface="+mn-ea"/>
              <a:ea typeface="+mn-ea"/>
              <a:cs typeface="+mn-cs"/>
            </a:rPr>
            <a:t>ポイント上昇し、類似団体と比較しても高くなっている。主な要因は、</a:t>
          </a:r>
          <a:r>
            <a:rPr kumimoji="1" lang="ja-JP" altLang="en-US" sz="1300">
              <a:solidFill>
                <a:schemeClr val="dk1"/>
              </a:solidFill>
              <a:effectLst/>
              <a:latin typeface="+mn-ea"/>
              <a:ea typeface="+mn-ea"/>
              <a:cs typeface="+mn-cs"/>
            </a:rPr>
            <a:t>衛生研究所の移転に伴い旧研究所の解体工事を行った</a:t>
          </a:r>
          <a:r>
            <a:rPr kumimoji="1" lang="ja-JP" altLang="ja-JP" sz="1300">
              <a:solidFill>
                <a:schemeClr val="dk1"/>
              </a:solidFill>
              <a:effectLst/>
              <a:latin typeface="+mn-ea"/>
              <a:ea typeface="+mn-ea"/>
              <a:cs typeface="+mn-cs"/>
            </a:rPr>
            <a:t>ことによる</a:t>
          </a:r>
          <a:r>
            <a:rPr kumimoji="1" lang="ja-JP" altLang="en-US" sz="1300">
              <a:solidFill>
                <a:schemeClr val="dk1"/>
              </a:solidFill>
              <a:effectLst/>
              <a:latin typeface="+mn-ea"/>
              <a:ea typeface="+mn-ea"/>
              <a:cs typeface="+mn-cs"/>
            </a:rPr>
            <a:t>増である</a:t>
          </a:r>
          <a:r>
            <a:rPr kumimoji="1" lang="ja-JP" altLang="ja-JP" sz="1300">
              <a:solidFill>
                <a:schemeClr val="dk1"/>
              </a:solidFill>
              <a:effectLst/>
              <a:latin typeface="+mn-ea"/>
              <a:ea typeface="+mn-ea"/>
              <a:cs typeface="+mn-cs"/>
            </a:rPr>
            <a:t>。</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今後も効率的な財政運営により、財政負担を減らすよう努めていく。</a:t>
          </a:r>
          <a:endParaRPr lang="ja-JP" altLang="ja-JP" sz="1300">
            <a:effectLst/>
            <a:latin typeface="+mn-ea"/>
            <a:ea typeface="+mn-ea"/>
          </a:endParaRPr>
        </a:p>
      </xdr:txBody>
    </xdr:sp>
    <xdr:clientData/>
  </xdr:twoCellAnchor>
  <xdr:oneCellAnchor>
    <xdr:from>
      <xdr:col>18</xdr:col>
      <xdr:colOff>34925</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9" name="テキスト ボックス 108"/>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11" name="テキスト ボックス 110"/>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3" name="テキスト ボックス 112"/>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5" name="テキスト ボックス 114"/>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7" name="テキスト ボックス 116"/>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9" name="直線コネクタ 118"/>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20"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21" name="直線コネクタ 120"/>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2"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3" name="直線コネクタ 122"/>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19</xdr:row>
      <xdr:rowOff>92710</xdr:rowOff>
    </xdr:from>
    <xdr:to>
      <xdr:col>24</xdr:col>
      <xdr:colOff>22225</xdr:colOff>
      <xdr:row>20</xdr:row>
      <xdr:rowOff>12700</xdr:rowOff>
    </xdr:to>
    <xdr:cxnSp macro="">
      <xdr:nvCxnSpPr>
        <xdr:cNvPr id="124" name="直線コネクタ 123"/>
        <xdr:cNvCxnSpPr/>
      </xdr:nvCxnSpPr>
      <xdr:spPr>
        <a:xfrm>
          <a:off x="15671800" y="33502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92727</xdr:rowOff>
    </xdr:from>
    <xdr:ext cx="762000" cy="259045"/>
    <xdr:sp macro="" textlink="">
      <xdr:nvSpPr>
        <xdr:cNvPr id="125"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26" name="フローチャート : 判断 125"/>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19</xdr:row>
      <xdr:rowOff>1270</xdr:rowOff>
    </xdr:from>
    <xdr:to>
      <xdr:col>22</xdr:col>
      <xdr:colOff>555625</xdr:colOff>
      <xdr:row>19</xdr:row>
      <xdr:rowOff>92710</xdr:rowOff>
    </xdr:to>
    <xdr:cxnSp macro="">
      <xdr:nvCxnSpPr>
        <xdr:cNvPr id="127" name="直線コネクタ 126"/>
        <xdr:cNvCxnSpPr/>
      </xdr:nvCxnSpPr>
      <xdr:spPr>
        <a:xfrm>
          <a:off x="14782800" y="3258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8" name="フローチャート : 判断 127"/>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142257</xdr:rowOff>
    </xdr:from>
    <xdr:ext cx="736600" cy="259045"/>
    <xdr:sp macro="" textlink="">
      <xdr:nvSpPr>
        <xdr:cNvPr id="129" name="テキスト ボックス 128"/>
        <xdr:cNvSpPr txBox="1"/>
      </xdr:nvSpPr>
      <xdr:spPr>
        <a:xfrm>
          <a:off x="15290800" y="288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16</xdr:row>
      <xdr:rowOff>149860</xdr:rowOff>
    </xdr:from>
    <xdr:to>
      <xdr:col>21</xdr:col>
      <xdr:colOff>352425</xdr:colOff>
      <xdr:row>19</xdr:row>
      <xdr:rowOff>1270</xdr:rowOff>
    </xdr:to>
    <xdr:cxnSp macro="">
      <xdr:nvCxnSpPr>
        <xdr:cNvPr id="130" name="直線コネクタ 129"/>
        <xdr:cNvCxnSpPr/>
      </xdr:nvCxnSpPr>
      <xdr:spPr>
        <a:xfrm>
          <a:off x="13893800" y="289306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31" name="フローチャート : 判断 130"/>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142257</xdr:rowOff>
    </xdr:from>
    <xdr:ext cx="762000" cy="259045"/>
    <xdr:sp macro="" textlink="">
      <xdr:nvSpPr>
        <xdr:cNvPr id="132" name="テキスト ボックス 131"/>
        <xdr:cNvSpPr txBox="1"/>
      </xdr:nvSpPr>
      <xdr:spPr>
        <a:xfrm>
          <a:off x="14401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16</xdr:row>
      <xdr:rowOff>149860</xdr:rowOff>
    </xdr:from>
    <xdr:to>
      <xdr:col>20</xdr:col>
      <xdr:colOff>149225</xdr:colOff>
      <xdr:row>19</xdr:row>
      <xdr:rowOff>92710</xdr:rowOff>
    </xdr:to>
    <xdr:cxnSp macro="">
      <xdr:nvCxnSpPr>
        <xdr:cNvPr id="133" name="直線コネクタ 132"/>
        <xdr:cNvCxnSpPr/>
      </xdr:nvCxnSpPr>
      <xdr:spPr>
        <a:xfrm flipV="1">
          <a:off x="13004800" y="289306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30480</xdr:rowOff>
    </xdr:from>
    <xdr:to>
      <xdr:col>20</xdr:col>
      <xdr:colOff>200025</xdr:colOff>
      <xdr:row>18</xdr:row>
      <xdr:rowOff>132080</xdr:rowOff>
    </xdr:to>
    <xdr:sp macro="" textlink="">
      <xdr:nvSpPr>
        <xdr:cNvPr id="134" name="フローチャート : 判断 133"/>
        <xdr:cNvSpPr/>
      </xdr:nvSpPr>
      <xdr:spPr>
        <a:xfrm>
          <a:off x="13843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116857</xdr:rowOff>
    </xdr:from>
    <xdr:ext cx="762000" cy="259045"/>
    <xdr:sp macro="" textlink="">
      <xdr:nvSpPr>
        <xdr:cNvPr id="135" name="テキスト ボックス 134"/>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36" name="フローチャート : 判断 135"/>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16527</xdr:rowOff>
    </xdr:from>
    <xdr:ext cx="762000" cy="259045"/>
    <xdr:sp macro="" textlink="">
      <xdr:nvSpPr>
        <xdr:cNvPr id="137" name="テキスト ボックス 136"/>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19</xdr:row>
      <xdr:rowOff>133350</xdr:rowOff>
    </xdr:from>
    <xdr:to>
      <xdr:col>24</xdr:col>
      <xdr:colOff>73025</xdr:colOff>
      <xdr:row>20</xdr:row>
      <xdr:rowOff>63500</xdr:rowOff>
    </xdr:to>
    <xdr:sp macro="" textlink="">
      <xdr:nvSpPr>
        <xdr:cNvPr id="143" name="円/楕円 142"/>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19</xdr:row>
      <xdr:rowOff>105427</xdr:rowOff>
    </xdr:from>
    <xdr:ext cx="762000" cy="259045"/>
    <xdr:sp macro="" textlink="">
      <xdr:nvSpPr>
        <xdr:cNvPr id="144"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504825</xdr:colOff>
      <xdr:row>19</xdr:row>
      <xdr:rowOff>41910</xdr:rowOff>
    </xdr:from>
    <xdr:to>
      <xdr:col>22</xdr:col>
      <xdr:colOff>606425</xdr:colOff>
      <xdr:row>19</xdr:row>
      <xdr:rowOff>143510</xdr:rowOff>
    </xdr:to>
    <xdr:sp macro="" textlink="">
      <xdr:nvSpPr>
        <xdr:cNvPr id="145" name="円/楕円 144"/>
        <xdr:cNvSpPr/>
      </xdr:nvSpPr>
      <xdr:spPr>
        <a:xfrm>
          <a:off x="15621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19</xdr:row>
      <xdr:rowOff>128287</xdr:rowOff>
    </xdr:from>
    <xdr:ext cx="736600" cy="259045"/>
    <xdr:sp macro="" textlink="">
      <xdr:nvSpPr>
        <xdr:cNvPr id="146" name="テキスト ボックス 145"/>
        <xdr:cNvSpPr txBox="1"/>
      </xdr:nvSpPr>
      <xdr:spPr>
        <a:xfrm>
          <a:off x="15290800" y="338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21</xdr:col>
      <xdr:colOff>301625</xdr:colOff>
      <xdr:row>18</xdr:row>
      <xdr:rowOff>121920</xdr:rowOff>
    </xdr:from>
    <xdr:to>
      <xdr:col>21</xdr:col>
      <xdr:colOff>403225</xdr:colOff>
      <xdr:row>19</xdr:row>
      <xdr:rowOff>52070</xdr:rowOff>
    </xdr:to>
    <xdr:sp macro="" textlink="">
      <xdr:nvSpPr>
        <xdr:cNvPr id="147" name="円/楕円 146"/>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19</xdr:row>
      <xdr:rowOff>36847</xdr:rowOff>
    </xdr:from>
    <xdr:ext cx="762000" cy="259045"/>
    <xdr:sp macro="" textlink="">
      <xdr:nvSpPr>
        <xdr:cNvPr id="148" name="テキスト ボックス 147"/>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98425</xdr:colOff>
      <xdr:row>16</xdr:row>
      <xdr:rowOff>99060</xdr:rowOff>
    </xdr:from>
    <xdr:to>
      <xdr:col>20</xdr:col>
      <xdr:colOff>200025</xdr:colOff>
      <xdr:row>17</xdr:row>
      <xdr:rowOff>29210</xdr:rowOff>
    </xdr:to>
    <xdr:sp macro="" textlink="">
      <xdr:nvSpPr>
        <xdr:cNvPr id="149" name="円/楕円 148"/>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15</xdr:row>
      <xdr:rowOff>39387</xdr:rowOff>
    </xdr:from>
    <xdr:ext cx="762000" cy="259045"/>
    <xdr:sp macro="" textlink="">
      <xdr:nvSpPr>
        <xdr:cNvPr id="150" name="テキスト ボックス 149"/>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581025</xdr:colOff>
      <xdr:row>19</xdr:row>
      <xdr:rowOff>41910</xdr:rowOff>
    </xdr:from>
    <xdr:to>
      <xdr:col>18</xdr:col>
      <xdr:colOff>682625</xdr:colOff>
      <xdr:row>19</xdr:row>
      <xdr:rowOff>143510</xdr:rowOff>
    </xdr:to>
    <xdr:sp macro="" textlink="">
      <xdr:nvSpPr>
        <xdr:cNvPr id="151" name="円/楕円 150"/>
        <xdr:cNvSpPr/>
      </xdr:nvSpPr>
      <xdr:spPr>
        <a:xfrm>
          <a:off x="12954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19</xdr:row>
      <xdr:rowOff>128287</xdr:rowOff>
    </xdr:from>
    <xdr:ext cx="762000" cy="259045"/>
    <xdr:sp macro="" textlink="">
      <xdr:nvSpPr>
        <xdr:cNvPr id="152" name="テキスト ボックス 151"/>
        <xdr:cNvSpPr txBox="1"/>
      </xdr:nvSpPr>
      <xdr:spPr>
        <a:xfrm>
          <a:off x="12623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6" name="正方形/長方形 155"/>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7" name="正方形/長方形 156"/>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9" name="正方形/長方形 158"/>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1" name="テキスト ボックス 160"/>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扶助費に係る経常収支比率は、</a:t>
          </a:r>
          <a:r>
            <a:rPr kumimoji="1" lang="ja-JP" altLang="en-US" sz="1300">
              <a:solidFill>
                <a:schemeClr val="dk1"/>
              </a:solidFill>
              <a:effectLst/>
              <a:latin typeface="+mn-ea"/>
              <a:ea typeface="+mn-ea"/>
              <a:cs typeface="+mn-cs"/>
            </a:rPr>
            <a:t>類似団体と同様に横ばいとなっている。</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　これは、平成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年度は平成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年度と比較して、</a:t>
          </a:r>
          <a:r>
            <a:rPr kumimoji="1" lang="ja-JP" altLang="en-US" sz="1300">
              <a:solidFill>
                <a:schemeClr val="dk1"/>
              </a:solidFill>
              <a:effectLst/>
              <a:latin typeface="+mn-ea"/>
              <a:ea typeface="+mn-ea"/>
              <a:cs typeface="+mn-cs"/>
            </a:rPr>
            <a:t>精神保健医療費が増加している一方、指定難病対策費が減少していることによる。</a:t>
          </a:r>
          <a:endParaRPr lang="ja-JP" altLang="ja-JP" sz="1300">
            <a:effectLst/>
            <a:latin typeface="+mn-ea"/>
            <a:ea typeface="+mn-ea"/>
          </a:endParaRPr>
        </a:p>
        <a:p>
          <a:endParaRPr lang="ja-JP" altLang="ja-JP" sz="13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50800</xdr:rowOff>
    </xdr:to>
    <xdr:cxnSp macro="">
      <xdr:nvCxnSpPr>
        <xdr:cNvPr id="178" name="直線コネクタ 177"/>
        <xdr:cNvCxnSpPr/>
      </xdr:nvCxnSpPr>
      <xdr:spPr>
        <a:xfrm flipV="1">
          <a:off x="4826000" y="9156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9"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0" name="直線コネクタ 179"/>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50800</xdr:rowOff>
    </xdr:to>
    <xdr:cxnSp macro="">
      <xdr:nvCxnSpPr>
        <xdr:cNvPr id="183" name="直線コネクタ 182"/>
        <xdr:cNvCxnSpPr/>
      </xdr:nvCxnSpPr>
      <xdr:spPr>
        <a:xfrm>
          <a:off x="3987800" y="930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4"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5" name="フローチャート : 判断 184"/>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88900</xdr:rowOff>
    </xdr:to>
    <xdr:cxnSp macro="">
      <xdr:nvCxnSpPr>
        <xdr:cNvPr id="186" name="直線コネクタ 185"/>
        <xdr:cNvCxnSpPr/>
      </xdr:nvCxnSpPr>
      <xdr:spPr>
        <a:xfrm flipV="1">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76200</xdr:rowOff>
    </xdr:from>
    <xdr:to>
      <xdr:col>5</xdr:col>
      <xdr:colOff>600075</xdr:colOff>
      <xdr:row>55</xdr:row>
      <xdr:rowOff>6350</xdr:rowOff>
    </xdr:to>
    <xdr:sp macro="" textlink="">
      <xdr:nvSpPr>
        <xdr:cNvPr id="187" name="フローチャート : 判断 186"/>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188" name="テキスト ボックス 187"/>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88900</xdr:rowOff>
    </xdr:to>
    <xdr:cxnSp macro="">
      <xdr:nvCxnSpPr>
        <xdr:cNvPr id="189" name="直線コネクタ 188"/>
        <xdr:cNvCxnSpPr/>
      </xdr:nvCxnSpPr>
      <xdr:spPr>
        <a:xfrm>
          <a:off x="2209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76200</xdr:rowOff>
    </xdr:from>
    <xdr:to>
      <xdr:col>4</xdr:col>
      <xdr:colOff>396875</xdr:colOff>
      <xdr:row>55</xdr:row>
      <xdr:rowOff>6350</xdr:rowOff>
    </xdr:to>
    <xdr:sp macro="" textlink="">
      <xdr:nvSpPr>
        <xdr:cNvPr id="190" name="フローチャート : 判断 189"/>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191" name="テキスト ボックス 190"/>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54</xdr:row>
      <xdr:rowOff>127000</xdr:rowOff>
    </xdr:to>
    <xdr:cxnSp macro="">
      <xdr:nvCxnSpPr>
        <xdr:cNvPr id="192" name="直線コネクタ 191"/>
        <xdr:cNvCxnSpPr/>
      </xdr:nvCxnSpPr>
      <xdr:spPr>
        <a:xfrm flipV="1">
          <a:off x="1320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3" name="フローチャート : 判断 192"/>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4" name="テキスト ボックス 193"/>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5" name="フローチャート : 判断 194"/>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6" name="テキスト ボックス 195"/>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2" name="円/楕円 201"/>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03"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4" name="円/楕円 203"/>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05" name="テキスト ボックス 204"/>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6" name="円/楕円 205"/>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07" name="テキスト ボックス 206"/>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08" name="円/楕円 207"/>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09" name="テキスト ボックス 208"/>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0" name="円/楕円 209"/>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1" name="テキスト ボックス 210"/>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その他は、公共土木施設に係る維持補修費や貸付金を主な内容としている。その他に係る経常収支比率は、平成</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年度から</a:t>
          </a:r>
          <a:r>
            <a:rPr kumimoji="1" lang="en-US" altLang="ja-JP" sz="1300">
              <a:solidFill>
                <a:schemeClr val="dk1"/>
              </a:solidFill>
              <a:effectLst/>
              <a:latin typeface="+mn-ea"/>
              <a:ea typeface="+mn-ea"/>
              <a:cs typeface="+mn-cs"/>
            </a:rPr>
            <a:t>5</a:t>
          </a:r>
          <a:r>
            <a:rPr kumimoji="1" lang="ja-JP" altLang="ja-JP" sz="1300">
              <a:solidFill>
                <a:schemeClr val="dk1"/>
              </a:solidFill>
              <a:effectLst/>
              <a:latin typeface="+mn-ea"/>
              <a:ea typeface="+mn-ea"/>
              <a:cs typeface="+mn-cs"/>
            </a:rPr>
            <a:t>年間横ばい</a:t>
          </a:r>
          <a:r>
            <a:rPr kumimoji="1" lang="ja-JP" altLang="en-US" sz="1300">
              <a:solidFill>
                <a:schemeClr val="dk1"/>
              </a:solidFill>
              <a:effectLst/>
              <a:latin typeface="+mn-ea"/>
              <a:ea typeface="+mn-ea"/>
              <a:cs typeface="+mn-cs"/>
            </a:rPr>
            <a:t>で推移している</a:t>
          </a:r>
          <a:r>
            <a:rPr kumimoji="1" lang="ja-JP" altLang="ja-JP" sz="1300">
              <a:solidFill>
                <a:schemeClr val="dk1"/>
              </a:solidFill>
              <a:effectLst/>
              <a:latin typeface="+mn-ea"/>
              <a:ea typeface="+mn-ea"/>
              <a:cs typeface="+mn-cs"/>
            </a:rPr>
            <a:t>。</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今後も効率的な財政運営により、財政負担を減らすよう努めていく。</a:t>
          </a:r>
          <a:endParaRPr lang="ja-JP" altLang="ja-JP" sz="1300">
            <a:effectLst/>
            <a:latin typeface="+mn-ea"/>
            <a:ea typeface="+mn-ea"/>
          </a:endParaRPr>
        </a:p>
      </xdr:txBody>
    </xdr:sp>
    <xdr:clientData/>
  </xdr:twoCellAnchor>
  <xdr:oneCellAnchor>
    <xdr:from>
      <xdr:col>18</xdr:col>
      <xdr:colOff>34925</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60</xdr:row>
      <xdr:rowOff>127000</xdr:rowOff>
    </xdr:from>
    <xdr:to>
      <xdr:col>24</xdr:col>
      <xdr:colOff>581025</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156227</xdr:rowOff>
    </xdr:from>
    <xdr:ext cx="762000" cy="259045"/>
    <xdr:sp macro="" textlink="">
      <xdr:nvSpPr>
        <xdr:cNvPr id="225" name="テキスト ボックス 224"/>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7" name="テキスト ボックス 226"/>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54</xdr:row>
      <xdr:rowOff>12700</xdr:rowOff>
    </xdr:from>
    <xdr:to>
      <xdr:col>24</xdr:col>
      <xdr:colOff>581025</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41927</xdr:rowOff>
    </xdr:from>
    <xdr:ext cx="762000" cy="259045"/>
    <xdr:sp macro="" textlink="">
      <xdr:nvSpPr>
        <xdr:cNvPr id="229" name="テキスト ボックス 228"/>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69850</xdr:rowOff>
    </xdr:from>
    <xdr:to>
      <xdr:col>24</xdr:col>
      <xdr:colOff>22225</xdr:colOff>
      <xdr:row>61</xdr:row>
      <xdr:rowOff>69850</xdr:rowOff>
    </xdr:to>
    <xdr:cxnSp macro="">
      <xdr:nvCxnSpPr>
        <xdr:cNvPr id="232" name="直線コネクタ 231"/>
        <xdr:cNvCxnSpPr/>
      </xdr:nvCxnSpPr>
      <xdr:spPr>
        <a:xfrm flipV="1">
          <a:off x="16510000" y="93281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619125</xdr:colOff>
      <xdr:row>61</xdr:row>
      <xdr:rowOff>69850</xdr:rowOff>
    </xdr:from>
    <xdr:to>
      <xdr:col>24</xdr:col>
      <xdr:colOff>111125</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156227</xdr:rowOff>
    </xdr:from>
    <xdr:ext cx="762000" cy="259045"/>
    <xdr:sp macro="" textlink="">
      <xdr:nvSpPr>
        <xdr:cNvPr id="235"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54</xdr:row>
      <xdr:rowOff>69850</xdr:rowOff>
    </xdr:from>
    <xdr:to>
      <xdr:col>24</xdr:col>
      <xdr:colOff>111125</xdr:colOff>
      <xdr:row>54</xdr:row>
      <xdr:rowOff>69850</xdr:rowOff>
    </xdr:to>
    <xdr:cxnSp macro="">
      <xdr:nvCxnSpPr>
        <xdr:cNvPr id="236" name="直線コネクタ 235"/>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56</xdr:row>
      <xdr:rowOff>69850</xdr:rowOff>
    </xdr:from>
    <xdr:to>
      <xdr:col>24</xdr:col>
      <xdr:colOff>22225</xdr:colOff>
      <xdr:row>56</xdr:row>
      <xdr:rowOff>127000</xdr:rowOff>
    </xdr:to>
    <xdr:cxnSp macro="">
      <xdr:nvCxnSpPr>
        <xdr:cNvPr id="237" name="直線コネクタ 236"/>
        <xdr:cNvCxnSpPr/>
      </xdr:nvCxnSpPr>
      <xdr:spPr>
        <a:xfrm>
          <a:off x="15671800" y="9671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105427</xdr:rowOff>
    </xdr:from>
    <xdr:ext cx="762000" cy="259045"/>
    <xdr:sp macro="" textlink="">
      <xdr:nvSpPr>
        <xdr:cNvPr id="238" name="その他平均値テキスト"/>
        <xdr:cNvSpPr txBox="1"/>
      </xdr:nvSpPr>
      <xdr:spPr>
        <a:xfrm>
          <a:off x="16598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133350</xdr:rowOff>
    </xdr:from>
    <xdr:to>
      <xdr:col>24</xdr:col>
      <xdr:colOff>73025</xdr:colOff>
      <xdr:row>57</xdr:row>
      <xdr:rowOff>63500</xdr:rowOff>
    </xdr:to>
    <xdr:sp macro="" textlink="">
      <xdr:nvSpPr>
        <xdr:cNvPr id="239" name="フローチャート : 判断 238"/>
        <xdr:cNvSpPr/>
      </xdr:nvSpPr>
      <xdr:spPr>
        <a:xfrm>
          <a:off x="16459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56</xdr:row>
      <xdr:rowOff>69850</xdr:rowOff>
    </xdr:from>
    <xdr:to>
      <xdr:col>22</xdr:col>
      <xdr:colOff>555625</xdr:colOff>
      <xdr:row>56</xdr:row>
      <xdr:rowOff>127000</xdr:rowOff>
    </xdr:to>
    <xdr:cxnSp macro="">
      <xdr:nvCxnSpPr>
        <xdr:cNvPr id="240" name="直線コネクタ 239"/>
        <xdr:cNvCxnSpPr/>
      </xdr:nvCxnSpPr>
      <xdr:spPr>
        <a:xfrm flipV="1">
          <a:off x="14782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133350</xdr:rowOff>
    </xdr:from>
    <xdr:to>
      <xdr:col>22</xdr:col>
      <xdr:colOff>606425</xdr:colOff>
      <xdr:row>56</xdr:row>
      <xdr:rowOff>63500</xdr:rowOff>
    </xdr:to>
    <xdr:sp macro="" textlink="">
      <xdr:nvSpPr>
        <xdr:cNvPr id="241" name="フローチャート : 判断 240"/>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73677</xdr:rowOff>
    </xdr:from>
    <xdr:ext cx="736600" cy="259045"/>
    <xdr:sp macro="" textlink="">
      <xdr:nvSpPr>
        <xdr:cNvPr id="242" name="テキスト ボックス 241"/>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20</xdr:col>
      <xdr:colOff>149225</xdr:colOff>
      <xdr:row>56</xdr:row>
      <xdr:rowOff>69850</xdr:rowOff>
    </xdr:from>
    <xdr:to>
      <xdr:col>21</xdr:col>
      <xdr:colOff>352425</xdr:colOff>
      <xdr:row>56</xdr:row>
      <xdr:rowOff>127000</xdr:rowOff>
    </xdr:to>
    <xdr:cxnSp macro="">
      <xdr:nvCxnSpPr>
        <xdr:cNvPr id="243" name="直線コネクタ 242"/>
        <xdr:cNvCxnSpPr/>
      </xdr:nvCxnSpPr>
      <xdr:spPr>
        <a:xfrm>
          <a:off x="13893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19050</xdr:rowOff>
    </xdr:from>
    <xdr:to>
      <xdr:col>21</xdr:col>
      <xdr:colOff>403225</xdr:colOff>
      <xdr:row>56</xdr:row>
      <xdr:rowOff>120650</xdr:rowOff>
    </xdr:to>
    <xdr:sp macro="" textlink="">
      <xdr:nvSpPr>
        <xdr:cNvPr id="244" name="フローチャート : 判断 243"/>
        <xdr:cNvSpPr/>
      </xdr:nvSpPr>
      <xdr:spPr>
        <a:xfrm>
          <a:off x="14732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130827</xdr:rowOff>
    </xdr:from>
    <xdr:ext cx="762000" cy="259045"/>
    <xdr:sp macro="" textlink="">
      <xdr:nvSpPr>
        <xdr:cNvPr id="245" name="テキスト ボックス 244"/>
        <xdr:cNvSpPr txBox="1"/>
      </xdr:nvSpPr>
      <xdr:spPr>
        <a:xfrm>
          <a:off x="14401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631825</xdr:colOff>
      <xdr:row>56</xdr:row>
      <xdr:rowOff>69850</xdr:rowOff>
    </xdr:from>
    <xdr:to>
      <xdr:col>20</xdr:col>
      <xdr:colOff>149225</xdr:colOff>
      <xdr:row>56</xdr:row>
      <xdr:rowOff>127000</xdr:rowOff>
    </xdr:to>
    <xdr:cxnSp macro="">
      <xdr:nvCxnSpPr>
        <xdr:cNvPr id="246" name="直線コネクタ 245"/>
        <xdr:cNvCxnSpPr/>
      </xdr:nvCxnSpPr>
      <xdr:spPr>
        <a:xfrm flipV="1">
          <a:off x="13004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19050</xdr:rowOff>
    </xdr:from>
    <xdr:to>
      <xdr:col>20</xdr:col>
      <xdr:colOff>200025</xdr:colOff>
      <xdr:row>56</xdr:row>
      <xdr:rowOff>120650</xdr:rowOff>
    </xdr:to>
    <xdr:sp macro="" textlink="">
      <xdr:nvSpPr>
        <xdr:cNvPr id="247" name="フローチャート : 判断 246"/>
        <xdr:cNvSpPr/>
      </xdr:nvSpPr>
      <xdr:spPr>
        <a:xfrm>
          <a:off x="13843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130827</xdr:rowOff>
    </xdr:from>
    <xdr:ext cx="762000" cy="259045"/>
    <xdr:sp macro="" textlink="">
      <xdr:nvSpPr>
        <xdr:cNvPr id="248" name="テキスト ボックス 247"/>
        <xdr:cNvSpPr txBox="1"/>
      </xdr:nvSpPr>
      <xdr:spPr>
        <a:xfrm>
          <a:off x="13512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133350</xdr:rowOff>
    </xdr:from>
    <xdr:to>
      <xdr:col>18</xdr:col>
      <xdr:colOff>682625</xdr:colOff>
      <xdr:row>56</xdr:row>
      <xdr:rowOff>63500</xdr:rowOff>
    </xdr:to>
    <xdr:sp macro="" textlink="">
      <xdr:nvSpPr>
        <xdr:cNvPr id="249" name="フローチャート : 判断 248"/>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73677</xdr:rowOff>
    </xdr:from>
    <xdr:ext cx="762000" cy="259045"/>
    <xdr:sp macro="" textlink="">
      <xdr:nvSpPr>
        <xdr:cNvPr id="250" name="テキスト ボックス 249"/>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56</xdr:row>
      <xdr:rowOff>76200</xdr:rowOff>
    </xdr:from>
    <xdr:to>
      <xdr:col>24</xdr:col>
      <xdr:colOff>73025</xdr:colOff>
      <xdr:row>57</xdr:row>
      <xdr:rowOff>6350</xdr:rowOff>
    </xdr:to>
    <xdr:sp macro="" textlink="">
      <xdr:nvSpPr>
        <xdr:cNvPr id="256" name="円/楕円 255"/>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55</xdr:row>
      <xdr:rowOff>92727</xdr:rowOff>
    </xdr:from>
    <xdr:ext cx="762000" cy="259045"/>
    <xdr:sp macro="" textlink="">
      <xdr:nvSpPr>
        <xdr:cNvPr id="257"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504825</xdr:colOff>
      <xdr:row>56</xdr:row>
      <xdr:rowOff>19050</xdr:rowOff>
    </xdr:from>
    <xdr:to>
      <xdr:col>22</xdr:col>
      <xdr:colOff>606425</xdr:colOff>
      <xdr:row>56</xdr:row>
      <xdr:rowOff>120650</xdr:rowOff>
    </xdr:to>
    <xdr:sp macro="" textlink="">
      <xdr:nvSpPr>
        <xdr:cNvPr id="258" name="円/楕円 257"/>
        <xdr:cNvSpPr/>
      </xdr:nvSpPr>
      <xdr:spPr>
        <a:xfrm>
          <a:off x="15621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105427</xdr:rowOff>
    </xdr:from>
    <xdr:ext cx="736600" cy="259045"/>
    <xdr:sp macro="" textlink="">
      <xdr:nvSpPr>
        <xdr:cNvPr id="259" name="テキスト ボックス 258"/>
        <xdr:cNvSpPr txBox="1"/>
      </xdr:nvSpPr>
      <xdr:spPr>
        <a:xfrm>
          <a:off x="15290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21</xdr:col>
      <xdr:colOff>301625</xdr:colOff>
      <xdr:row>56</xdr:row>
      <xdr:rowOff>76200</xdr:rowOff>
    </xdr:from>
    <xdr:to>
      <xdr:col>21</xdr:col>
      <xdr:colOff>403225</xdr:colOff>
      <xdr:row>57</xdr:row>
      <xdr:rowOff>6350</xdr:rowOff>
    </xdr:to>
    <xdr:sp macro="" textlink="">
      <xdr:nvSpPr>
        <xdr:cNvPr id="260" name="円/楕円 259"/>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162577</xdr:rowOff>
    </xdr:from>
    <xdr:ext cx="762000" cy="259045"/>
    <xdr:sp macro="" textlink="">
      <xdr:nvSpPr>
        <xdr:cNvPr id="261" name="テキスト ボックス 260"/>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20</xdr:col>
      <xdr:colOff>98425</xdr:colOff>
      <xdr:row>56</xdr:row>
      <xdr:rowOff>19050</xdr:rowOff>
    </xdr:from>
    <xdr:to>
      <xdr:col>20</xdr:col>
      <xdr:colOff>200025</xdr:colOff>
      <xdr:row>56</xdr:row>
      <xdr:rowOff>120650</xdr:rowOff>
    </xdr:to>
    <xdr:sp macro="" textlink="">
      <xdr:nvSpPr>
        <xdr:cNvPr id="262" name="円/楕円 261"/>
        <xdr:cNvSpPr/>
      </xdr:nvSpPr>
      <xdr:spPr>
        <a:xfrm>
          <a:off x="13843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105427</xdr:rowOff>
    </xdr:from>
    <xdr:ext cx="762000" cy="259045"/>
    <xdr:sp macro="" textlink="">
      <xdr:nvSpPr>
        <xdr:cNvPr id="263" name="テキスト ボックス 262"/>
        <xdr:cNvSpPr txBox="1"/>
      </xdr:nvSpPr>
      <xdr:spPr>
        <a:xfrm>
          <a:off x="13512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581025</xdr:colOff>
      <xdr:row>56</xdr:row>
      <xdr:rowOff>76200</xdr:rowOff>
    </xdr:from>
    <xdr:to>
      <xdr:col>18</xdr:col>
      <xdr:colOff>682625</xdr:colOff>
      <xdr:row>57</xdr:row>
      <xdr:rowOff>6350</xdr:rowOff>
    </xdr:to>
    <xdr:sp macro="" textlink="">
      <xdr:nvSpPr>
        <xdr:cNvPr id="264" name="円/楕円 263"/>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162577</xdr:rowOff>
    </xdr:from>
    <xdr:ext cx="762000" cy="259045"/>
    <xdr:sp macro="" textlink="">
      <xdr:nvSpPr>
        <xdr:cNvPr id="265" name="テキスト ボックス 264"/>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補助費等に係る経常収支比率は、平成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年度から横ばいで推移してい</a:t>
          </a:r>
          <a:r>
            <a:rPr kumimoji="1" lang="ja-JP" altLang="en-US" sz="1300">
              <a:solidFill>
                <a:schemeClr val="dk1"/>
              </a:solidFill>
              <a:effectLst/>
              <a:latin typeface="+mn-ea"/>
              <a:ea typeface="+mn-ea"/>
              <a:cs typeface="+mn-cs"/>
            </a:rPr>
            <a:t>たが、平成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年度は平成</a:t>
          </a:r>
          <a:r>
            <a:rPr kumimoji="1" lang="en-US" altLang="ja-JP" sz="1300">
              <a:solidFill>
                <a:schemeClr val="dk1"/>
              </a:solidFill>
              <a:effectLst/>
              <a:latin typeface="+mn-ea"/>
              <a:ea typeface="+mn-ea"/>
              <a:cs typeface="+mn-cs"/>
            </a:rPr>
            <a:t>26</a:t>
          </a:r>
          <a:r>
            <a:rPr kumimoji="1" lang="ja-JP" altLang="en-US" sz="1300">
              <a:solidFill>
                <a:schemeClr val="dk1"/>
              </a:solidFill>
              <a:effectLst/>
              <a:latin typeface="+mn-ea"/>
              <a:ea typeface="+mn-ea"/>
              <a:cs typeface="+mn-cs"/>
            </a:rPr>
            <a:t>年度と比較して増加している。主な要因は施設型給付費負担金及び後期高齢者医療対策費等の社会保障関連経費の増である。</a:t>
          </a:r>
          <a:endParaRPr lang="ja-JP" altLang="ja-JP" sz="1300">
            <a:effectLst/>
            <a:latin typeface="+mn-ea"/>
            <a:ea typeface="+mn-ea"/>
          </a:endParaRPr>
        </a:p>
      </xdr:txBody>
    </xdr:sp>
    <xdr:clientData/>
  </xdr:twoCellAnchor>
  <xdr:oneCellAnchor>
    <xdr:from>
      <xdr:col>18</xdr:col>
      <xdr:colOff>34925</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8" name="直線コネクタ 27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9" name="テキスト ボックス 278"/>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80" name="直線コネクタ 27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81" name="テキスト ボックス 280"/>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2" name="直線コネクタ 28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3" name="テキスト ボックス 282"/>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4" name="直線コネクタ 28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5" name="テキスト ボックス 284"/>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6" name="直線コネクタ 28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7" name="テキスト ボックス 286"/>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158750</xdr:rowOff>
    </xdr:from>
    <xdr:to>
      <xdr:col>24</xdr:col>
      <xdr:colOff>22225</xdr:colOff>
      <xdr:row>41</xdr:row>
      <xdr:rowOff>158750</xdr:rowOff>
    </xdr:to>
    <xdr:cxnSp macro="">
      <xdr:nvCxnSpPr>
        <xdr:cNvPr id="291" name="直線コネクタ 290"/>
        <xdr:cNvCxnSpPr/>
      </xdr:nvCxnSpPr>
      <xdr:spPr>
        <a:xfrm flipV="1">
          <a:off x="16510000" y="5816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130827</xdr:rowOff>
    </xdr:from>
    <xdr:ext cx="762000" cy="259045"/>
    <xdr:sp macro="" textlink="">
      <xdr:nvSpPr>
        <xdr:cNvPr id="292" name="補助費等最小値テキスト"/>
        <xdr:cNvSpPr txBox="1"/>
      </xdr:nvSpPr>
      <xdr:spPr>
        <a:xfrm>
          <a:off x="165989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23</xdr:col>
      <xdr:colOff>619125</xdr:colOff>
      <xdr:row>41</xdr:row>
      <xdr:rowOff>158750</xdr:rowOff>
    </xdr:from>
    <xdr:to>
      <xdr:col>24</xdr:col>
      <xdr:colOff>111125</xdr:colOff>
      <xdr:row>41</xdr:row>
      <xdr:rowOff>158750</xdr:rowOff>
    </xdr:to>
    <xdr:cxnSp macro="">
      <xdr:nvCxnSpPr>
        <xdr:cNvPr id="293" name="直線コネクタ 292"/>
        <xdr:cNvCxnSpPr/>
      </xdr:nvCxnSpPr>
      <xdr:spPr>
        <a:xfrm>
          <a:off x="164211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73677</xdr:rowOff>
    </xdr:from>
    <xdr:ext cx="762000" cy="259045"/>
    <xdr:sp macro="" textlink="">
      <xdr:nvSpPr>
        <xdr:cNvPr id="294" name="補助費等最大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619125</xdr:colOff>
      <xdr:row>33</xdr:row>
      <xdr:rowOff>158750</xdr:rowOff>
    </xdr:from>
    <xdr:to>
      <xdr:col>24</xdr:col>
      <xdr:colOff>111125</xdr:colOff>
      <xdr:row>33</xdr:row>
      <xdr:rowOff>158750</xdr:rowOff>
    </xdr:to>
    <xdr:cxnSp macro="">
      <xdr:nvCxnSpPr>
        <xdr:cNvPr id="295" name="直線コネクタ 294"/>
        <xdr:cNvCxnSpPr/>
      </xdr:nvCxnSpPr>
      <xdr:spPr>
        <a:xfrm>
          <a:off x="16421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25400</xdr:rowOff>
    </xdr:from>
    <xdr:to>
      <xdr:col>24</xdr:col>
      <xdr:colOff>22225</xdr:colOff>
      <xdr:row>36</xdr:row>
      <xdr:rowOff>114300</xdr:rowOff>
    </xdr:to>
    <xdr:cxnSp macro="">
      <xdr:nvCxnSpPr>
        <xdr:cNvPr id="296" name="直線コネクタ 295"/>
        <xdr:cNvCxnSpPr/>
      </xdr:nvCxnSpPr>
      <xdr:spPr>
        <a:xfrm>
          <a:off x="15671800" y="6197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3827</xdr:rowOff>
    </xdr:from>
    <xdr:ext cx="762000" cy="259045"/>
    <xdr:sp macro="" textlink="">
      <xdr:nvSpPr>
        <xdr:cNvPr id="297" name="補助費等平均値テキスト"/>
        <xdr:cNvSpPr txBox="1"/>
      </xdr:nvSpPr>
      <xdr:spPr>
        <a:xfrm>
          <a:off x="16598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31750</xdr:rowOff>
    </xdr:from>
    <xdr:to>
      <xdr:col>24</xdr:col>
      <xdr:colOff>73025</xdr:colOff>
      <xdr:row>37</xdr:row>
      <xdr:rowOff>133350</xdr:rowOff>
    </xdr:to>
    <xdr:sp macro="" textlink="">
      <xdr:nvSpPr>
        <xdr:cNvPr id="298" name="フローチャート : 判断 297"/>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25400</xdr:rowOff>
    </xdr:from>
    <xdr:to>
      <xdr:col>22</xdr:col>
      <xdr:colOff>555625</xdr:colOff>
      <xdr:row>36</xdr:row>
      <xdr:rowOff>38100</xdr:rowOff>
    </xdr:to>
    <xdr:cxnSp macro="">
      <xdr:nvCxnSpPr>
        <xdr:cNvPr id="299" name="直線コネクタ 298"/>
        <xdr:cNvCxnSpPr/>
      </xdr:nvCxnSpPr>
      <xdr:spPr>
        <a:xfrm flipV="1">
          <a:off x="14782800" y="619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25400</xdr:rowOff>
    </xdr:from>
    <xdr:to>
      <xdr:col>22</xdr:col>
      <xdr:colOff>606425</xdr:colOff>
      <xdr:row>36</xdr:row>
      <xdr:rowOff>127000</xdr:rowOff>
    </xdr:to>
    <xdr:sp macro="" textlink="">
      <xdr:nvSpPr>
        <xdr:cNvPr id="300" name="フローチャート : 判断 299"/>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111777</xdr:rowOff>
    </xdr:from>
    <xdr:ext cx="736600" cy="259045"/>
    <xdr:sp macro="" textlink="">
      <xdr:nvSpPr>
        <xdr:cNvPr id="301" name="テキスト ボックス 300"/>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20</xdr:col>
      <xdr:colOff>149225</xdr:colOff>
      <xdr:row>36</xdr:row>
      <xdr:rowOff>38100</xdr:rowOff>
    </xdr:from>
    <xdr:to>
      <xdr:col>21</xdr:col>
      <xdr:colOff>352425</xdr:colOff>
      <xdr:row>36</xdr:row>
      <xdr:rowOff>38100</xdr:rowOff>
    </xdr:to>
    <xdr:cxnSp macro="">
      <xdr:nvCxnSpPr>
        <xdr:cNvPr id="302" name="直線コネクタ 301"/>
        <xdr:cNvCxnSpPr/>
      </xdr:nvCxnSpPr>
      <xdr:spPr>
        <a:xfrm>
          <a:off x="13893800" y="621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25400</xdr:rowOff>
    </xdr:from>
    <xdr:to>
      <xdr:col>21</xdr:col>
      <xdr:colOff>403225</xdr:colOff>
      <xdr:row>36</xdr:row>
      <xdr:rowOff>127000</xdr:rowOff>
    </xdr:to>
    <xdr:sp macro="" textlink="">
      <xdr:nvSpPr>
        <xdr:cNvPr id="303" name="フローチャート : 判断 302"/>
        <xdr:cNvSpPr/>
      </xdr:nvSpPr>
      <xdr:spPr>
        <a:xfrm>
          <a:off x="14732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111777</xdr:rowOff>
    </xdr:from>
    <xdr:ext cx="762000" cy="259045"/>
    <xdr:sp macro="" textlink="">
      <xdr:nvSpPr>
        <xdr:cNvPr id="304" name="テキスト ボックス 303"/>
        <xdr:cNvSpPr txBox="1"/>
      </xdr:nvSpPr>
      <xdr:spPr>
        <a:xfrm>
          <a:off x="14401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139700</xdr:rowOff>
    </xdr:from>
    <xdr:to>
      <xdr:col>20</xdr:col>
      <xdr:colOff>149225</xdr:colOff>
      <xdr:row>36</xdr:row>
      <xdr:rowOff>38100</xdr:rowOff>
    </xdr:to>
    <xdr:cxnSp macro="">
      <xdr:nvCxnSpPr>
        <xdr:cNvPr id="305" name="直線コネクタ 304"/>
        <xdr:cNvCxnSpPr/>
      </xdr:nvCxnSpPr>
      <xdr:spPr>
        <a:xfrm>
          <a:off x="13004800" y="5969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0</xdr:rowOff>
    </xdr:from>
    <xdr:to>
      <xdr:col>20</xdr:col>
      <xdr:colOff>200025</xdr:colOff>
      <xdr:row>36</xdr:row>
      <xdr:rowOff>101600</xdr:rowOff>
    </xdr:to>
    <xdr:sp macro="" textlink="">
      <xdr:nvSpPr>
        <xdr:cNvPr id="306" name="フローチャート : 判断 305"/>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86377</xdr:rowOff>
    </xdr:from>
    <xdr:ext cx="762000" cy="259045"/>
    <xdr:sp macro="" textlink="">
      <xdr:nvSpPr>
        <xdr:cNvPr id="307" name="テキスト ボックス 306"/>
        <xdr:cNvSpPr txBox="1"/>
      </xdr:nvSpPr>
      <xdr:spPr>
        <a:xfrm>
          <a:off x="13512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152400</xdr:rowOff>
    </xdr:from>
    <xdr:to>
      <xdr:col>18</xdr:col>
      <xdr:colOff>682625</xdr:colOff>
      <xdr:row>35</xdr:row>
      <xdr:rowOff>82550</xdr:rowOff>
    </xdr:to>
    <xdr:sp macro="" textlink="">
      <xdr:nvSpPr>
        <xdr:cNvPr id="308" name="フローチャート : 判断 307"/>
        <xdr:cNvSpPr/>
      </xdr:nvSpPr>
      <xdr:spPr>
        <a:xfrm>
          <a:off x="12954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67327</xdr:rowOff>
    </xdr:from>
    <xdr:ext cx="762000" cy="259045"/>
    <xdr:sp macro="" textlink="">
      <xdr:nvSpPr>
        <xdr:cNvPr id="309" name="テキスト ボックス 308"/>
        <xdr:cNvSpPr txBox="1"/>
      </xdr:nvSpPr>
      <xdr:spPr>
        <a:xfrm>
          <a:off x="12623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36</xdr:row>
      <xdr:rowOff>63500</xdr:rowOff>
    </xdr:from>
    <xdr:to>
      <xdr:col>24</xdr:col>
      <xdr:colOff>73025</xdr:colOff>
      <xdr:row>36</xdr:row>
      <xdr:rowOff>165100</xdr:rowOff>
    </xdr:to>
    <xdr:sp macro="" textlink="">
      <xdr:nvSpPr>
        <xdr:cNvPr id="315" name="円/楕円 314"/>
        <xdr:cNvSpPr/>
      </xdr:nvSpPr>
      <xdr:spPr>
        <a:xfrm>
          <a:off x="16459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35</xdr:row>
      <xdr:rowOff>80027</xdr:rowOff>
    </xdr:from>
    <xdr:ext cx="762000" cy="259045"/>
    <xdr:sp macro="" textlink="">
      <xdr:nvSpPr>
        <xdr:cNvPr id="316" name="補助費等該当値テキスト"/>
        <xdr:cNvSpPr txBox="1"/>
      </xdr:nvSpPr>
      <xdr:spPr>
        <a:xfrm>
          <a:off x="16598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22</xdr:col>
      <xdr:colOff>504825</xdr:colOff>
      <xdr:row>35</xdr:row>
      <xdr:rowOff>146050</xdr:rowOff>
    </xdr:from>
    <xdr:to>
      <xdr:col>22</xdr:col>
      <xdr:colOff>606425</xdr:colOff>
      <xdr:row>36</xdr:row>
      <xdr:rowOff>76200</xdr:rowOff>
    </xdr:to>
    <xdr:sp macro="" textlink="">
      <xdr:nvSpPr>
        <xdr:cNvPr id="317" name="円/楕円 316"/>
        <xdr:cNvSpPr/>
      </xdr:nvSpPr>
      <xdr:spPr>
        <a:xfrm>
          <a:off x="15621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86377</xdr:rowOff>
    </xdr:from>
    <xdr:ext cx="736600" cy="259045"/>
    <xdr:sp macro="" textlink="">
      <xdr:nvSpPr>
        <xdr:cNvPr id="318" name="テキスト ボックス 317"/>
        <xdr:cNvSpPr txBox="1"/>
      </xdr:nvSpPr>
      <xdr:spPr>
        <a:xfrm>
          <a:off x="15290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21</xdr:col>
      <xdr:colOff>301625</xdr:colOff>
      <xdr:row>35</xdr:row>
      <xdr:rowOff>158750</xdr:rowOff>
    </xdr:from>
    <xdr:to>
      <xdr:col>21</xdr:col>
      <xdr:colOff>403225</xdr:colOff>
      <xdr:row>36</xdr:row>
      <xdr:rowOff>88900</xdr:rowOff>
    </xdr:to>
    <xdr:sp macro="" textlink="">
      <xdr:nvSpPr>
        <xdr:cNvPr id="319" name="円/楕円 318"/>
        <xdr:cNvSpPr/>
      </xdr:nvSpPr>
      <xdr:spPr>
        <a:xfrm>
          <a:off x="14732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99077</xdr:rowOff>
    </xdr:from>
    <xdr:ext cx="762000" cy="259045"/>
    <xdr:sp macro="" textlink="">
      <xdr:nvSpPr>
        <xdr:cNvPr id="320" name="テキスト ボックス 319"/>
        <xdr:cNvSpPr txBox="1"/>
      </xdr:nvSpPr>
      <xdr:spPr>
        <a:xfrm>
          <a:off x="14401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20</xdr:col>
      <xdr:colOff>98425</xdr:colOff>
      <xdr:row>35</xdr:row>
      <xdr:rowOff>158750</xdr:rowOff>
    </xdr:from>
    <xdr:to>
      <xdr:col>20</xdr:col>
      <xdr:colOff>200025</xdr:colOff>
      <xdr:row>36</xdr:row>
      <xdr:rowOff>88900</xdr:rowOff>
    </xdr:to>
    <xdr:sp macro="" textlink="">
      <xdr:nvSpPr>
        <xdr:cNvPr id="321" name="円/楕円 320"/>
        <xdr:cNvSpPr/>
      </xdr:nvSpPr>
      <xdr:spPr>
        <a:xfrm>
          <a:off x="13843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99077</xdr:rowOff>
    </xdr:from>
    <xdr:ext cx="762000" cy="259045"/>
    <xdr:sp macro="" textlink="">
      <xdr:nvSpPr>
        <xdr:cNvPr id="322" name="テキスト ボックス 321"/>
        <xdr:cNvSpPr txBox="1"/>
      </xdr:nvSpPr>
      <xdr:spPr>
        <a:xfrm>
          <a:off x="13512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88900</xdr:rowOff>
    </xdr:from>
    <xdr:to>
      <xdr:col>18</xdr:col>
      <xdr:colOff>682625</xdr:colOff>
      <xdr:row>35</xdr:row>
      <xdr:rowOff>19050</xdr:rowOff>
    </xdr:to>
    <xdr:sp macro="" textlink="">
      <xdr:nvSpPr>
        <xdr:cNvPr id="323" name="円/楕円 322"/>
        <xdr:cNvSpPr/>
      </xdr:nvSpPr>
      <xdr:spPr>
        <a:xfrm>
          <a:off x="12954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29227</xdr:rowOff>
    </xdr:from>
    <xdr:ext cx="762000" cy="259045"/>
    <xdr:sp macro="" textlink="">
      <xdr:nvSpPr>
        <xdr:cNvPr id="324" name="テキスト ボックス 323"/>
        <xdr:cNvSpPr txBox="1"/>
      </xdr:nvSpPr>
      <xdr:spPr>
        <a:xfrm>
          <a:off x="12623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公債費に係る経常収支比率は、県債残高の増加に伴い平成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年度まで増加傾向にあったが、平成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年度は平成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a:t>
          </a:r>
          <a:r>
            <a:rPr kumimoji="1" lang="ja-JP" altLang="en-US" sz="1300">
              <a:solidFill>
                <a:schemeClr val="dk1"/>
              </a:solidFill>
              <a:effectLst/>
              <a:latin typeface="+mn-ea"/>
              <a:ea typeface="+mn-ea"/>
              <a:cs typeface="+mn-cs"/>
            </a:rPr>
            <a:t>に引き続き低下</a:t>
          </a:r>
          <a:r>
            <a:rPr kumimoji="1" lang="ja-JP" altLang="ja-JP" sz="1300">
              <a:solidFill>
                <a:schemeClr val="dk1"/>
              </a:solidFill>
              <a:effectLst/>
              <a:latin typeface="+mn-ea"/>
              <a:ea typeface="+mn-ea"/>
              <a:cs typeface="+mn-cs"/>
            </a:rPr>
            <a:t>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今後も、後年度の財政負担に配慮しながら、県が発行をコントロールできる県債の残高を、維持もしくは減少させていく。</a:t>
          </a:r>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7" name="直線コネクタ 33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8" name="テキスト ボックス 33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9" name="直線コネクタ 33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0" name="テキスト ボックス 339"/>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1" name="直線コネクタ 34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2" name="テキスト ボックス 341"/>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3" name="直線コネクタ 34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4" name="テキスト ボックス 343"/>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5" name="直線コネクタ 34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6" name="テキスト ボックス 345"/>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7" name="直線コネクタ 34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8" name="テキスト ボックス 347"/>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4536</xdr:rowOff>
    </xdr:to>
    <xdr:cxnSp macro="">
      <xdr:nvCxnSpPr>
        <xdr:cNvPr id="352" name="直線コネクタ 351"/>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3"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4" name="直線コネクタ 353"/>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5"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6" name="直線コネクタ 355"/>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86178</xdr:rowOff>
    </xdr:from>
    <xdr:to>
      <xdr:col>7</xdr:col>
      <xdr:colOff>15875</xdr:colOff>
      <xdr:row>75</xdr:row>
      <xdr:rowOff>151493</xdr:rowOff>
    </xdr:to>
    <xdr:cxnSp macro="">
      <xdr:nvCxnSpPr>
        <xdr:cNvPr id="357" name="直線コネクタ 356"/>
        <xdr:cNvCxnSpPr/>
      </xdr:nvCxnSpPr>
      <xdr:spPr>
        <a:xfrm flipV="1">
          <a:off x="3987800" y="129449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48277</xdr:rowOff>
    </xdr:from>
    <xdr:ext cx="762000" cy="259045"/>
    <xdr:sp macro="" textlink="">
      <xdr:nvSpPr>
        <xdr:cNvPr id="358"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59" name="フローチャート : 判断 358"/>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151493</xdr:rowOff>
    </xdr:from>
    <xdr:to>
      <xdr:col>5</xdr:col>
      <xdr:colOff>549275</xdr:colOff>
      <xdr:row>76</xdr:row>
      <xdr:rowOff>12700</xdr:rowOff>
    </xdr:to>
    <xdr:cxnSp macro="">
      <xdr:nvCxnSpPr>
        <xdr:cNvPr id="360" name="直線コネクタ 359"/>
        <xdr:cNvCxnSpPr/>
      </xdr:nvCxnSpPr>
      <xdr:spPr>
        <a:xfrm flipV="1">
          <a:off x="3098800" y="13010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92529</xdr:rowOff>
    </xdr:from>
    <xdr:to>
      <xdr:col>5</xdr:col>
      <xdr:colOff>600075</xdr:colOff>
      <xdr:row>77</xdr:row>
      <xdr:rowOff>22679</xdr:rowOff>
    </xdr:to>
    <xdr:sp macro="" textlink="">
      <xdr:nvSpPr>
        <xdr:cNvPr id="361" name="フローチャート : 判断 360"/>
        <xdr:cNvSpPr/>
      </xdr:nvSpPr>
      <xdr:spPr>
        <a:xfrm>
          <a:off x="3937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7456</xdr:rowOff>
    </xdr:from>
    <xdr:ext cx="736600" cy="259045"/>
    <xdr:sp macro="" textlink="">
      <xdr:nvSpPr>
        <xdr:cNvPr id="362" name="テキスト ボックス 361"/>
        <xdr:cNvSpPr txBox="1"/>
      </xdr:nvSpPr>
      <xdr:spPr>
        <a:xfrm>
          <a:off x="3606800" y="13209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69850</xdr:rowOff>
    </xdr:from>
    <xdr:to>
      <xdr:col>4</xdr:col>
      <xdr:colOff>346075</xdr:colOff>
      <xdr:row>76</xdr:row>
      <xdr:rowOff>12700</xdr:rowOff>
    </xdr:to>
    <xdr:cxnSp macro="">
      <xdr:nvCxnSpPr>
        <xdr:cNvPr id="363" name="直線コネクタ 362"/>
        <xdr:cNvCxnSpPr/>
      </xdr:nvCxnSpPr>
      <xdr:spPr>
        <a:xfrm>
          <a:off x="2209800" y="12928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125186</xdr:rowOff>
    </xdr:from>
    <xdr:to>
      <xdr:col>4</xdr:col>
      <xdr:colOff>396875</xdr:colOff>
      <xdr:row>77</xdr:row>
      <xdr:rowOff>55336</xdr:rowOff>
    </xdr:to>
    <xdr:sp macro="" textlink="">
      <xdr:nvSpPr>
        <xdr:cNvPr id="364" name="フローチャート : 判断 363"/>
        <xdr:cNvSpPr/>
      </xdr:nvSpPr>
      <xdr:spPr>
        <a:xfrm>
          <a:off x="3048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40113</xdr:rowOff>
    </xdr:from>
    <xdr:ext cx="762000" cy="259045"/>
    <xdr:sp macro="" textlink="">
      <xdr:nvSpPr>
        <xdr:cNvPr id="365" name="テキスト ボックス 364"/>
        <xdr:cNvSpPr txBox="1"/>
      </xdr:nvSpPr>
      <xdr:spPr>
        <a:xfrm>
          <a:off x="27178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37193</xdr:rowOff>
    </xdr:from>
    <xdr:to>
      <xdr:col>3</xdr:col>
      <xdr:colOff>142875</xdr:colOff>
      <xdr:row>75</xdr:row>
      <xdr:rowOff>69850</xdr:rowOff>
    </xdr:to>
    <xdr:cxnSp macro="">
      <xdr:nvCxnSpPr>
        <xdr:cNvPr id="366" name="直線コネクタ 365"/>
        <xdr:cNvCxnSpPr/>
      </xdr:nvCxnSpPr>
      <xdr:spPr>
        <a:xfrm>
          <a:off x="1320800" y="12895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100693</xdr:rowOff>
    </xdr:from>
    <xdr:to>
      <xdr:col>3</xdr:col>
      <xdr:colOff>193675</xdr:colOff>
      <xdr:row>76</xdr:row>
      <xdr:rowOff>30843</xdr:rowOff>
    </xdr:to>
    <xdr:sp macro="" textlink="">
      <xdr:nvSpPr>
        <xdr:cNvPr id="367" name="フローチャート : 判断 366"/>
        <xdr:cNvSpPr/>
      </xdr:nvSpPr>
      <xdr:spPr>
        <a:xfrm>
          <a:off x="2159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15620</xdr:rowOff>
    </xdr:from>
    <xdr:ext cx="762000" cy="259045"/>
    <xdr:sp macro="" textlink="">
      <xdr:nvSpPr>
        <xdr:cNvPr id="368" name="テキスト ボックス 367"/>
        <xdr:cNvSpPr txBox="1"/>
      </xdr:nvSpPr>
      <xdr:spPr>
        <a:xfrm>
          <a:off x="1828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100693</xdr:rowOff>
    </xdr:from>
    <xdr:to>
      <xdr:col>1</xdr:col>
      <xdr:colOff>676275</xdr:colOff>
      <xdr:row>76</xdr:row>
      <xdr:rowOff>30843</xdr:rowOff>
    </xdr:to>
    <xdr:sp macro="" textlink="">
      <xdr:nvSpPr>
        <xdr:cNvPr id="369" name="フローチャート : 判断 368"/>
        <xdr:cNvSpPr/>
      </xdr:nvSpPr>
      <xdr:spPr>
        <a:xfrm>
          <a:off x="1270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15620</xdr:rowOff>
    </xdr:from>
    <xdr:ext cx="762000" cy="259045"/>
    <xdr:sp macro="" textlink="">
      <xdr:nvSpPr>
        <xdr:cNvPr id="370" name="テキスト ボックス 369"/>
        <xdr:cNvSpPr txBox="1"/>
      </xdr:nvSpPr>
      <xdr:spPr>
        <a:xfrm>
          <a:off x="939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35378</xdr:rowOff>
    </xdr:from>
    <xdr:to>
      <xdr:col>7</xdr:col>
      <xdr:colOff>66675</xdr:colOff>
      <xdr:row>75</xdr:row>
      <xdr:rowOff>136978</xdr:rowOff>
    </xdr:to>
    <xdr:sp macro="" textlink="">
      <xdr:nvSpPr>
        <xdr:cNvPr id="376" name="円/楕円 375"/>
        <xdr:cNvSpPr/>
      </xdr:nvSpPr>
      <xdr:spPr>
        <a:xfrm>
          <a:off x="47752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51905</xdr:rowOff>
    </xdr:from>
    <xdr:ext cx="762000" cy="259045"/>
    <xdr:sp macro="" textlink="">
      <xdr:nvSpPr>
        <xdr:cNvPr id="377" name="公債費該当値テキスト"/>
        <xdr:cNvSpPr txBox="1"/>
      </xdr:nvSpPr>
      <xdr:spPr>
        <a:xfrm>
          <a:off x="49149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100693</xdr:rowOff>
    </xdr:from>
    <xdr:to>
      <xdr:col>5</xdr:col>
      <xdr:colOff>600075</xdr:colOff>
      <xdr:row>76</xdr:row>
      <xdr:rowOff>30843</xdr:rowOff>
    </xdr:to>
    <xdr:sp macro="" textlink="">
      <xdr:nvSpPr>
        <xdr:cNvPr id="378" name="円/楕円 377"/>
        <xdr:cNvSpPr/>
      </xdr:nvSpPr>
      <xdr:spPr>
        <a:xfrm>
          <a:off x="3937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41020</xdr:rowOff>
    </xdr:from>
    <xdr:ext cx="736600" cy="259045"/>
    <xdr:sp macro="" textlink="">
      <xdr:nvSpPr>
        <xdr:cNvPr id="379" name="テキスト ボックス 378"/>
        <xdr:cNvSpPr txBox="1"/>
      </xdr:nvSpPr>
      <xdr:spPr>
        <a:xfrm>
          <a:off x="3606800" y="1272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133350</xdr:rowOff>
    </xdr:from>
    <xdr:to>
      <xdr:col>4</xdr:col>
      <xdr:colOff>396875</xdr:colOff>
      <xdr:row>76</xdr:row>
      <xdr:rowOff>63500</xdr:rowOff>
    </xdr:to>
    <xdr:sp macro="" textlink="">
      <xdr:nvSpPr>
        <xdr:cNvPr id="380" name="円/楕円 379"/>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73677</xdr:rowOff>
    </xdr:from>
    <xdr:ext cx="762000" cy="259045"/>
    <xdr:sp macro="" textlink="">
      <xdr:nvSpPr>
        <xdr:cNvPr id="381" name="テキスト ボックス 380"/>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19050</xdr:rowOff>
    </xdr:from>
    <xdr:to>
      <xdr:col>3</xdr:col>
      <xdr:colOff>193675</xdr:colOff>
      <xdr:row>75</xdr:row>
      <xdr:rowOff>120650</xdr:rowOff>
    </xdr:to>
    <xdr:sp macro="" textlink="">
      <xdr:nvSpPr>
        <xdr:cNvPr id="382" name="円/楕円 381"/>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130827</xdr:rowOff>
    </xdr:from>
    <xdr:ext cx="762000" cy="259045"/>
    <xdr:sp macro="" textlink="">
      <xdr:nvSpPr>
        <xdr:cNvPr id="383" name="テキスト ボックス 382"/>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157843</xdr:rowOff>
    </xdr:from>
    <xdr:to>
      <xdr:col>1</xdr:col>
      <xdr:colOff>676275</xdr:colOff>
      <xdr:row>75</xdr:row>
      <xdr:rowOff>87993</xdr:rowOff>
    </xdr:to>
    <xdr:sp macro="" textlink="">
      <xdr:nvSpPr>
        <xdr:cNvPr id="384" name="円/楕円 383"/>
        <xdr:cNvSpPr/>
      </xdr:nvSpPr>
      <xdr:spPr>
        <a:xfrm>
          <a:off x="1270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98170</xdr:rowOff>
    </xdr:from>
    <xdr:ext cx="762000" cy="259045"/>
    <xdr:sp macro="" textlink="">
      <xdr:nvSpPr>
        <xdr:cNvPr id="385" name="テキスト ボックス 384"/>
        <xdr:cNvSpPr txBox="1"/>
      </xdr:nvSpPr>
      <xdr:spPr>
        <a:xfrm>
          <a:off x="939800" y="126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公債費以外に係る経常収支比率は、比率の高い人件費</a:t>
          </a:r>
          <a:r>
            <a:rPr kumimoji="1" lang="ja-JP" altLang="en-US" sz="1300">
              <a:solidFill>
                <a:schemeClr val="dk1"/>
              </a:solidFill>
              <a:effectLst/>
              <a:latin typeface="+mn-ea"/>
              <a:ea typeface="+mn-ea"/>
              <a:cs typeface="+mn-cs"/>
            </a:rPr>
            <a:t>及び補助費等</a:t>
          </a:r>
          <a:r>
            <a:rPr kumimoji="1" lang="ja-JP" altLang="ja-JP" sz="1300">
              <a:solidFill>
                <a:schemeClr val="dk1"/>
              </a:solidFill>
              <a:effectLst/>
              <a:latin typeface="+mn-ea"/>
              <a:ea typeface="+mn-ea"/>
              <a:cs typeface="+mn-cs"/>
            </a:rPr>
            <a:t>と同様の推移をする</a:t>
          </a:r>
          <a:r>
            <a:rPr kumimoji="1" lang="ja-JP" altLang="en-US" sz="1300">
              <a:solidFill>
                <a:schemeClr val="dk1"/>
              </a:solidFill>
              <a:effectLst/>
              <a:latin typeface="+mn-ea"/>
              <a:ea typeface="+mn-ea"/>
              <a:cs typeface="+mn-cs"/>
            </a:rPr>
            <a:t>。その</a:t>
          </a:r>
          <a:r>
            <a:rPr kumimoji="1" lang="ja-JP" altLang="ja-JP" sz="1300">
              <a:solidFill>
                <a:schemeClr val="dk1"/>
              </a:solidFill>
              <a:effectLst/>
              <a:latin typeface="+mn-ea"/>
              <a:ea typeface="+mn-ea"/>
              <a:cs typeface="+mn-cs"/>
            </a:rPr>
            <a:t>ため</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年度から平成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年度にかけて</a:t>
          </a:r>
          <a:r>
            <a:rPr kumimoji="1" lang="ja-JP" altLang="en-US" sz="1300">
              <a:solidFill>
                <a:schemeClr val="dk1"/>
              </a:solidFill>
              <a:effectLst/>
              <a:latin typeface="+mn-ea"/>
              <a:ea typeface="+mn-ea"/>
              <a:cs typeface="+mn-cs"/>
            </a:rPr>
            <a:t>は</a:t>
          </a:r>
          <a:r>
            <a:rPr kumimoji="1" lang="ja-JP" altLang="ja-JP" sz="1300">
              <a:solidFill>
                <a:schemeClr val="dk1"/>
              </a:solidFill>
              <a:effectLst/>
              <a:latin typeface="+mn-ea"/>
              <a:ea typeface="+mn-ea"/>
              <a:cs typeface="+mn-cs"/>
            </a:rPr>
            <a:t>人件費の減少に伴い減少</a:t>
          </a:r>
          <a:r>
            <a:rPr kumimoji="1" lang="ja-JP" altLang="en-US" sz="1300">
              <a:solidFill>
                <a:schemeClr val="dk1"/>
              </a:solidFill>
              <a:effectLst/>
              <a:latin typeface="+mn-ea"/>
              <a:ea typeface="+mn-ea"/>
              <a:cs typeface="+mn-cs"/>
            </a:rPr>
            <a:t>し、平成</a:t>
          </a:r>
          <a:r>
            <a:rPr kumimoji="1" lang="en-US" altLang="ja-JP" sz="1300">
              <a:solidFill>
                <a:schemeClr val="dk1"/>
              </a:solidFill>
              <a:effectLst/>
              <a:latin typeface="+mn-ea"/>
              <a:ea typeface="+mn-ea"/>
              <a:cs typeface="+mn-cs"/>
            </a:rPr>
            <a:t>26</a:t>
          </a:r>
          <a:r>
            <a:rPr kumimoji="1" lang="ja-JP" altLang="en-US" sz="1300">
              <a:solidFill>
                <a:schemeClr val="dk1"/>
              </a:solidFill>
              <a:effectLst/>
              <a:latin typeface="+mn-ea"/>
              <a:ea typeface="+mn-ea"/>
              <a:cs typeface="+mn-cs"/>
            </a:rPr>
            <a:t>年度は横ばい</a:t>
          </a:r>
          <a:r>
            <a:rPr kumimoji="1" lang="ja-JP" altLang="ja-JP" sz="1300">
              <a:solidFill>
                <a:schemeClr val="dk1"/>
              </a:solidFill>
              <a:effectLst/>
              <a:latin typeface="+mn-ea"/>
              <a:ea typeface="+mn-ea"/>
              <a:cs typeface="+mn-cs"/>
            </a:rPr>
            <a:t>と</a:t>
          </a:r>
          <a:r>
            <a:rPr kumimoji="1" lang="ja-JP" altLang="en-US" sz="1300">
              <a:solidFill>
                <a:schemeClr val="dk1"/>
              </a:solidFill>
              <a:effectLst/>
              <a:latin typeface="+mn-ea"/>
              <a:ea typeface="+mn-ea"/>
              <a:cs typeface="+mn-cs"/>
            </a:rPr>
            <a:t>なっている</a:t>
          </a:r>
          <a:r>
            <a:rPr kumimoji="1" lang="ja-JP" altLang="ja-JP" sz="1300">
              <a:solidFill>
                <a:schemeClr val="dk1"/>
              </a:solidFill>
              <a:effectLst/>
              <a:latin typeface="+mn-ea"/>
              <a:ea typeface="+mn-ea"/>
              <a:cs typeface="+mn-cs"/>
            </a:rPr>
            <a:t>。</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年度は、平成</a:t>
          </a:r>
          <a:r>
            <a:rPr kumimoji="1" lang="en-US" altLang="ja-JP" sz="1300">
              <a:solidFill>
                <a:schemeClr val="dk1"/>
              </a:solidFill>
              <a:effectLst/>
              <a:latin typeface="+mn-ea"/>
              <a:ea typeface="+mn-ea"/>
              <a:cs typeface="+mn-cs"/>
            </a:rPr>
            <a:t>26</a:t>
          </a:r>
          <a:r>
            <a:rPr kumimoji="1" lang="ja-JP" altLang="en-US" sz="1300">
              <a:solidFill>
                <a:schemeClr val="dk1"/>
              </a:solidFill>
              <a:effectLst/>
              <a:latin typeface="+mn-ea"/>
              <a:ea typeface="+mn-ea"/>
              <a:cs typeface="+mn-cs"/>
            </a:rPr>
            <a:t>年度と比較すると増加している。</a:t>
          </a:r>
          <a:r>
            <a:rPr kumimoji="1" lang="ja-JP" altLang="ja-JP" sz="1300">
              <a:solidFill>
                <a:schemeClr val="dk1"/>
              </a:solidFill>
              <a:effectLst/>
              <a:latin typeface="+mn-ea"/>
              <a:ea typeface="+mn-ea"/>
              <a:cs typeface="+mn-cs"/>
            </a:rPr>
            <a:t>主な要因は施設型給付費負担金及び後期高齢者医療対策費等の社会保障関連経費の増である。</a:t>
          </a:r>
          <a:endParaRPr lang="ja-JP" altLang="ja-JP" sz="1300">
            <a:effectLst/>
            <a:latin typeface="+mn-ea"/>
            <a:ea typeface="+mn-ea"/>
          </a:endParaRPr>
        </a:p>
      </xdr:txBody>
    </xdr:sp>
    <xdr:clientData/>
  </xdr:twoCellAnchor>
  <xdr:oneCellAnchor>
    <xdr:from>
      <xdr:col>18</xdr:col>
      <xdr:colOff>34925</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8" name="直線コネクタ 39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9" name="テキスト ボックス 398"/>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0" name="直線コネクタ 39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1" name="テキスト ボックス 400"/>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2" name="直線コネクタ 40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3" name="テキスト ボックス 402"/>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4" name="直線コネクタ 40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5" name="テキスト ボックス 404"/>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6" name="直線コネクタ 40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7" name="テキスト ボックス 406"/>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8" name="直線コネクタ 40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9" name="テキスト ボックス 408"/>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1" name="テキスト ボックス 410"/>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91622</xdr:rowOff>
    </xdr:from>
    <xdr:to>
      <xdr:col>24</xdr:col>
      <xdr:colOff>22225</xdr:colOff>
      <xdr:row>81</xdr:row>
      <xdr:rowOff>15421</xdr:rowOff>
    </xdr:to>
    <xdr:cxnSp macro="">
      <xdr:nvCxnSpPr>
        <xdr:cNvPr id="413" name="直線コネクタ 412"/>
        <xdr:cNvCxnSpPr/>
      </xdr:nvCxnSpPr>
      <xdr:spPr>
        <a:xfrm flipV="1">
          <a:off x="16510000" y="12607472"/>
          <a:ext cx="0" cy="1295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158948</xdr:rowOff>
    </xdr:from>
    <xdr:ext cx="762000" cy="259045"/>
    <xdr:sp macro="" textlink="">
      <xdr:nvSpPr>
        <xdr:cNvPr id="414"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619125</xdr:colOff>
      <xdr:row>81</xdr:row>
      <xdr:rowOff>15421</xdr:rowOff>
    </xdr:from>
    <xdr:to>
      <xdr:col>24</xdr:col>
      <xdr:colOff>111125</xdr:colOff>
      <xdr:row>81</xdr:row>
      <xdr:rowOff>15421</xdr:rowOff>
    </xdr:to>
    <xdr:cxnSp macro="">
      <xdr:nvCxnSpPr>
        <xdr:cNvPr id="415" name="直線コネクタ 414"/>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6549</xdr:rowOff>
    </xdr:from>
    <xdr:ext cx="762000" cy="259045"/>
    <xdr:sp macro="" textlink="">
      <xdr:nvSpPr>
        <xdr:cNvPr id="416"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a:t>
          </a:r>
          <a:endParaRPr kumimoji="1" lang="ja-JP" altLang="en-US" sz="1000" b="1">
            <a:latin typeface="ＭＳ Ｐゴシック"/>
          </a:endParaRPr>
        </a:p>
      </xdr:txBody>
    </xdr:sp>
    <xdr:clientData/>
  </xdr:oneCellAnchor>
  <xdr:twoCellAnchor>
    <xdr:from>
      <xdr:col>23</xdr:col>
      <xdr:colOff>619125</xdr:colOff>
      <xdr:row>73</xdr:row>
      <xdr:rowOff>91622</xdr:rowOff>
    </xdr:from>
    <xdr:to>
      <xdr:col>24</xdr:col>
      <xdr:colOff>111125</xdr:colOff>
      <xdr:row>73</xdr:row>
      <xdr:rowOff>91622</xdr:rowOff>
    </xdr:to>
    <xdr:cxnSp macro="">
      <xdr:nvCxnSpPr>
        <xdr:cNvPr id="417" name="直線コネクタ 416"/>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77</xdr:row>
      <xdr:rowOff>37193</xdr:rowOff>
    </xdr:from>
    <xdr:to>
      <xdr:col>24</xdr:col>
      <xdr:colOff>22225</xdr:colOff>
      <xdr:row>77</xdr:row>
      <xdr:rowOff>113393</xdr:rowOff>
    </xdr:to>
    <xdr:cxnSp macro="">
      <xdr:nvCxnSpPr>
        <xdr:cNvPr id="418" name="直線コネクタ 417"/>
        <xdr:cNvCxnSpPr/>
      </xdr:nvCxnSpPr>
      <xdr:spPr>
        <a:xfrm>
          <a:off x="15671800" y="132388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45556</xdr:rowOff>
    </xdr:from>
    <xdr:ext cx="762000" cy="259045"/>
    <xdr:sp macro="" textlink="">
      <xdr:nvSpPr>
        <xdr:cNvPr id="419" name="公債費以外平均値テキスト"/>
        <xdr:cNvSpPr txBox="1"/>
      </xdr:nvSpPr>
      <xdr:spPr>
        <a:xfrm>
          <a:off x="16598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73479</xdr:rowOff>
    </xdr:from>
    <xdr:to>
      <xdr:col>24</xdr:col>
      <xdr:colOff>73025</xdr:colOff>
      <xdr:row>78</xdr:row>
      <xdr:rowOff>3629</xdr:rowOff>
    </xdr:to>
    <xdr:sp macro="" textlink="">
      <xdr:nvSpPr>
        <xdr:cNvPr id="420" name="フローチャート : 判断 419"/>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77</xdr:row>
      <xdr:rowOff>37193</xdr:rowOff>
    </xdr:from>
    <xdr:to>
      <xdr:col>22</xdr:col>
      <xdr:colOff>555625</xdr:colOff>
      <xdr:row>77</xdr:row>
      <xdr:rowOff>37193</xdr:rowOff>
    </xdr:to>
    <xdr:cxnSp macro="">
      <xdr:nvCxnSpPr>
        <xdr:cNvPr id="421" name="直線コネクタ 420"/>
        <xdr:cNvCxnSpPr/>
      </xdr:nvCxnSpPr>
      <xdr:spPr>
        <a:xfrm>
          <a:off x="14782800" y="13238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76</xdr:row>
      <xdr:rowOff>27214</xdr:rowOff>
    </xdr:from>
    <xdr:to>
      <xdr:col>22</xdr:col>
      <xdr:colOff>606425</xdr:colOff>
      <xdr:row>76</xdr:row>
      <xdr:rowOff>128814</xdr:rowOff>
    </xdr:to>
    <xdr:sp macro="" textlink="">
      <xdr:nvSpPr>
        <xdr:cNvPr id="422" name="フローチャート : 判断 421"/>
        <xdr:cNvSpPr/>
      </xdr:nvSpPr>
      <xdr:spPr>
        <a:xfrm>
          <a:off x="15621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74</xdr:row>
      <xdr:rowOff>138992</xdr:rowOff>
    </xdr:from>
    <xdr:ext cx="736600" cy="259045"/>
    <xdr:sp macro="" textlink="">
      <xdr:nvSpPr>
        <xdr:cNvPr id="423" name="テキスト ボックス 422"/>
        <xdr:cNvSpPr txBox="1"/>
      </xdr:nvSpPr>
      <xdr:spPr>
        <a:xfrm>
          <a:off x="15290800" y="128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149225</xdr:colOff>
      <xdr:row>77</xdr:row>
      <xdr:rowOff>37193</xdr:rowOff>
    </xdr:from>
    <xdr:to>
      <xdr:col>21</xdr:col>
      <xdr:colOff>352425</xdr:colOff>
      <xdr:row>78</xdr:row>
      <xdr:rowOff>72571</xdr:rowOff>
    </xdr:to>
    <xdr:cxnSp macro="">
      <xdr:nvCxnSpPr>
        <xdr:cNvPr id="424" name="直線コネクタ 423"/>
        <xdr:cNvCxnSpPr/>
      </xdr:nvCxnSpPr>
      <xdr:spPr>
        <a:xfrm flipV="1">
          <a:off x="13893800" y="132388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59871</xdr:rowOff>
    </xdr:from>
    <xdr:to>
      <xdr:col>21</xdr:col>
      <xdr:colOff>403225</xdr:colOff>
      <xdr:row>76</xdr:row>
      <xdr:rowOff>161471</xdr:rowOff>
    </xdr:to>
    <xdr:sp macro="" textlink="">
      <xdr:nvSpPr>
        <xdr:cNvPr id="425" name="フローチャート : 判断 424"/>
        <xdr:cNvSpPr/>
      </xdr:nvSpPr>
      <xdr:spPr>
        <a:xfrm>
          <a:off x="14732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199</xdr:rowOff>
    </xdr:from>
    <xdr:ext cx="762000" cy="259045"/>
    <xdr:sp macro="" textlink="">
      <xdr:nvSpPr>
        <xdr:cNvPr id="426" name="テキスト ボックス 425"/>
        <xdr:cNvSpPr txBox="1"/>
      </xdr:nvSpPr>
      <xdr:spPr>
        <a:xfrm>
          <a:off x="14401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18</xdr:col>
      <xdr:colOff>631825</xdr:colOff>
      <xdr:row>78</xdr:row>
      <xdr:rowOff>72571</xdr:rowOff>
    </xdr:from>
    <xdr:to>
      <xdr:col>20</xdr:col>
      <xdr:colOff>149225</xdr:colOff>
      <xdr:row>79</xdr:row>
      <xdr:rowOff>20864</xdr:rowOff>
    </xdr:to>
    <xdr:cxnSp macro="">
      <xdr:nvCxnSpPr>
        <xdr:cNvPr id="427" name="直線コネクタ 426"/>
        <xdr:cNvCxnSpPr/>
      </xdr:nvCxnSpPr>
      <xdr:spPr>
        <a:xfrm flipV="1">
          <a:off x="13004800" y="134456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77</xdr:row>
      <xdr:rowOff>117021</xdr:rowOff>
    </xdr:from>
    <xdr:to>
      <xdr:col>20</xdr:col>
      <xdr:colOff>200025</xdr:colOff>
      <xdr:row>78</xdr:row>
      <xdr:rowOff>47171</xdr:rowOff>
    </xdr:to>
    <xdr:sp macro="" textlink="">
      <xdr:nvSpPr>
        <xdr:cNvPr id="428" name="フローチャート : 判断 427"/>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57348</xdr:rowOff>
    </xdr:from>
    <xdr:ext cx="762000" cy="259045"/>
    <xdr:sp macro="" textlink="">
      <xdr:nvSpPr>
        <xdr:cNvPr id="429" name="テキスト ボックス 428"/>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18</xdr:col>
      <xdr:colOff>581025</xdr:colOff>
      <xdr:row>77</xdr:row>
      <xdr:rowOff>138793</xdr:rowOff>
    </xdr:from>
    <xdr:to>
      <xdr:col>18</xdr:col>
      <xdr:colOff>682625</xdr:colOff>
      <xdr:row>78</xdr:row>
      <xdr:rowOff>68943</xdr:rowOff>
    </xdr:to>
    <xdr:sp macro="" textlink="">
      <xdr:nvSpPr>
        <xdr:cNvPr id="430" name="フローチャート : 判断 429"/>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76</xdr:row>
      <xdr:rowOff>79120</xdr:rowOff>
    </xdr:from>
    <xdr:ext cx="762000" cy="259045"/>
    <xdr:sp macro="" textlink="">
      <xdr:nvSpPr>
        <xdr:cNvPr id="431" name="テキスト ボックス 430"/>
        <xdr:cNvSpPr txBox="1"/>
      </xdr:nvSpPr>
      <xdr:spPr>
        <a:xfrm>
          <a:off x="12623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77</xdr:row>
      <xdr:rowOff>62593</xdr:rowOff>
    </xdr:from>
    <xdr:to>
      <xdr:col>24</xdr:col>
      <xdr:colOff>73025</xdr:colOff>
      <xdr:row>77</xdr:row>
      <xdr:rowOff>164193</xdr:rowOff>
    </xdr:to>
    <xdr:sp macro="" textlink="">
      <xdr:nvSpPr>
        <xdr:cNvPr id="437" name="円/楕円 436"/>
        <xdr:cNvSpPr/>
      </xdr:nvSpPr>
      <xdr:spPr>
        <a:xfrm>
          <a:off x="164592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76</xdr:row>
      <xdr:rowOff>79120</xdr:rowOff>
    </xdr:from>
    <xdr:ext cx="762000" cy="259045"/>
    <xdr:sp macro="" textlink="">
      <xdr:nvSpPr>
        <xdr:cNvPr id="438" name="公債費以外該当値テキスト"/>
        <xdr:cNvSpPr txBox="1"/>
      </xdr:nvSpPr>
      <xdr:spPr>
        <a:xfrm>
          <a:off x="165989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504825</xdr:colOff>
      <xdr:row>76</xdr:row>
      <xdr:rowOff>157843</xdr:rowOff>
    </xdr:from>
    <xdr:to>
      <xdr:col>22</xdr:col>
      <xdr:colOff>606425</xdr:colOff>
      <xdr:row>77</xdr:row>
      <xdr:rowOff>87993</xdr:rowOff>
    </xdr:to>
    <xdr:sp macro="" textlink="">
      <xdr:nvSpPr>
        <xdr:cNvPr id="439" name="円/楕円 438"/>
        <xdr:cNvSpPr/>
      </xdr:nvSpPr>
      <xdr:spPr>
        <a:xfrm>
          <a:off x="15621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72770</xdr:rowOff>
    </xdr:from>
    <xdr:ext cx="736600" cy="259045"/>
    <xdr:sp macro="" textlink="">
      <xdr:nvSpPr>
        <xdr:cNvPr id="440" name="テキスト ボックス 439"/>
        <xdr:cNvSpPr txBox="1"/>
      </xdr:nvSpPr>
      <xdr:spPr>
        <a:xfrm>
          <a:off x="15290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301625</xdr:colOff>
      <xdr:row>76</xdr:row>
      <xdr:rowOff>157843</xdr:rowOff>
    </xdr:from>
    <xdr:to>
      <xdr:col>21</xdr:col>
      <xdr:colOff>403225</xdr:colOff>
      <xdr:row>77</xdr:row>
      <xdr:rowOff>87993</xdr:rowOff>
    </xdr:to>
    <xdr:sp macro="" textlink="">
      <xdr:nvSpPr>
        <xdr:cNvPr id="441" name="円/楕円 440"/>
        <xdr:cNvSpPr/>
      </xdr:nvSpPr>
      <xdr:spPr>
        <a:xfrm>
          <a:off x="14732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72770</xdr:rowOff>
    </xdr:from>
    <xdr:ext cx="762000" cy="259045"/>
    <xdr:sp macro="" textlink="">
      <xdr:nvSpPr>
        <xdr:cNvPr id="442" name="テキスト ボックス 441"/>
        <xdr:cNvSpPr txBox="1"/>
      </xdr:nvSpPr>
      <xdr:spPr>
        <a:xfrm>
          <a:off x="14401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98425</xdr:colOff>
      <xdr:row>78</xdr:row>
      <xdr:rowOff>21771</xdr:rowOff>
    </xdr:from>
    <xdr:to>
      <xdr:col>20</xdr:col>
      <xdr:colOff>200025</xdr:colOff>
      <xdr:row>78</xdr:row>
      <xdr:rowOff>123371</xdr:rowOff>
    </xdr:to>
    <xdr:sp macro="" textlink="">
      <xdr:nvSpPr>
        <xdr:cNvPr id="443" name="円/楕円 442"/>
        <xdr:cNvSpPr/>
      </xdr:nvSpPr>
      <xdr:spPr>
        <a:xfrm>
          <a:off x="13843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108148</xdr:rowOff>
    </xdr:from>
    <xdr:ext cx="762000" cy="259045"/>
    <xdr:sp macro="" textlink="">
      <xdr:nvSpPr>
        <xdr:cNvPr id="444" name="テキスト ボックス 443"/>
        <xdr:cNvSpPr txBox="1"/>
      </xdr:nvSpPr>
      <xdr:spPr>
        <a:xfrm>
          <a:off x="13512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581025</xdr:colOff>
      <xdr:row>78</xdr:row>
      <xdr:rowOff>141514</xdr:rowOff>
    </xdr:from>
    <xdr:to>
      <xdr:col>18</xdr:col>
      <xdr:colOff>682625</xdr:colOff>
      <xdr:row>79</xdr:row>
      <xdr:rowOff>71664</xdr:rowOff>
    </xdr:to>
    <xdr:sp macro="" textlink="">
      <xdr:nvSpPr>
        <xdr:cNvPr id="445" name="円/楕円 444"/>
        <xdr:cNvSpPr/>
      </xdr:nvSpPr>
      <xdr:spPr>
        <a:xfrm>
          <a:off x="12954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79</xdr:row>
      <xdr:rowOff>56441</xdr:rowOff>
    </xdr:from>
    <xdr:ext cx="762000" cy="259045"/>
    <xdr:sp macro="" textlink="">
      <xdr:nvSpPr>
        <xdr:cNvPr id="446" name="テキスト ボックス 445"/>
        <xdr:cNvSpPr txBox="1"/>
      </xdr:nvSpPr>
      <xdr:spPr>
        <a:xfrm>
          <a:off x="12623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79756</xdr:rowOff>
    </xdr:from>
    <xdr:to>
      <xdr:col>4</xdr:col>
      <xdr:colOff>1117600</xdr:colOff>
      <xdr:row>18</xdr:row>
      <xdr:rowOff>42266</xdr:rowOff>
    </xdr:to>
    <xdr:cxnSp macro="">
      <xdr:nvCxnSpPr>
        <xdr:cNvPr id="43" name="直線コネクタ 42"/>
        <xdr:cNvCxnSpPr/>
      </xdr:nvCxnSpPr>
      <xdr:spPr bwMode="auto">
        <a:xfrm flipV="1">
          <a:off x="5651500" y="2013331"/>
          <a:ext cx="0" cy="11626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14343</xdr:rowOff>
    </xdr:from>
    <xdr:ext cx="762000" cy="259045"/>
    <xdr:sp macro="" textlink="">
      <xdr:nvSpPr>
        <xdr:cNvPr id="44" name="人口1人当たり決算額の推移最小値テキスト130"/>
        <xdr:cNvSpPr txBox="1"/>
      </xdr:nvSpPr>
      <xdr:spPr>
        <a:xfrm>
          <a:off x="5740400" y="314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73,290</a:t>
          </a:r>
          <a:endParaRPr kumimoji="1" lang="ja-JP" altLang="en-US" sz="1000" b="1">
            <a:latin typeface="ＭＳ Ｐゴシック"/>
          </a:endParaRPr>
        </a:p>
      </xdr:txBody>
    </xdr:sp>
    <xdr:clientData/>
  </xdr:oneCellAnchor>
  <xdr:twoCellAnchor>
    <xdr:from>
      <xdr:col>4</xdr:col>
      <xdr:colOff>1028700</xdr:colOff>
      <xdr:row>18</xdr:row>
      <xdr:rowOff>42266</xdr:rowOff>
    </xdr:from>
    <xdr:to>
      <xdr:col>5</xdr:col>
      <xdr:colOff>73025</xdr:colOff>
      <xdr:row>18</xdr:row>
      <xdr:rowOff>42266</xdr:rowOff>
    </xdr:to>
    <xdr:cxnSp macro="">
      <xdr:nvCxnSpPr>
        <xdr:cNvPr id="45" name="直線コネクタ 44"/>
        <xdr:cNvCxnSpPr/>
      </xdr:nvCxnSpPr>
      <xdr:spPr bwMode="auto">
        <a:xfrm>
          <a:off x="5562600" y="317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166133</xdr:rowOff>
    </xdr:from>
    <xdr:ext cx="762000" cy="259045"/>
    <xdr:sp macro="" textlink="">
      <xdr:nvSpPr>
        <xdr:cNvPr id="46" name="人口1人当たり決算額の推移最大値テキスト130"/>
        <xdr:cNvSpPr txBox="1"/>
      </xdr:nvSpPr>
      <xdr:spPr>
        <a:xfrm>
          <a:off x="5740400" y="175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124,150</a:t>
          </a:r>
          <a:endParaRPr kumimoji="1" lang="ja-JP" altLang="en-US" sz="1000" b="1">
            <a:latin typeface="ＭＳ Ｐゴシック"/>
          </a:endParaRPr>
        </a:p>
      </xdr:txBody>
    </xdr:sp>
    <xdr:clientData/>
  </xdr:oneCellAnchor>
  <xdr:twoCellAnchor>
    <xdr:from>
      <xdr:col>4</xdr:col>
      <xdr:colOff>1028700</xdr:colOff>
      <xdr:row>11</xdr:row>
      <xdr:rowOff>79756</xdr:rowOff>
    </xdr:from>
    <xdr:to>
      <xdr:col>5</xdr:col>
      <xdr:colOff>73025</xdr:colOff>
      <xdr:row>11</xdr:row>
      <xdr:rowOff>79756</xdr:rowOff>
    </xdr:to>
    <xdr:cxnSp macro="">
      <xdr:nvCxnSpPr>
        <xdr:cNvPr id="47" name="直線コネクタ 46"/>
        <xdr:cNvCxnSpPr/>
      </xdr:nvCxnSpPr>
      <xdr:spPr bwMode="auto">
        <a:xfrm>
          <a:off x="5562600" y="2013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141547</xdr:rowOff>
    </xdr:from>
    <xdr:to>
      <xdr:col>4</xdr:col>
      <xdr:colOff>1117600</xdr:colOff>
      <xdr:row>17</xdr:row>
      <xdr:rowOff>145341</xdr:rowOff>
    </xdr:to>
    <xdr:cxnSp macro="">
      <xdr:nvCxnSpPr>
        <xdr:cNvPr id="48" name="直線コネクタ 47"/>
        <xdr:cNvCxnSpPr/>
      </xdr:nvCxnSpPr>
      <xdr:spPr bwMode="auto">
        <a:xfrm flipV="1">
          <a:off x="5003800" y="3103822"/>
          <a:ext cx="647700" cy="3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158411</xdr:rowOff>
    </xdr:from>
    <xdr:ext cx="762000" cy="259045"/>
    <xdr:sp macro="" textlink="">
      <xdr:nvSpPr>
        <xdr:cNvPr id="49" name="人口1人当たり決算額の推移平均値テキスト130"/>
        <xdr:cNvSpPr txBox="1"/>
      </xdr:nvSpPr>
      <xdr:spPr>
        <a:xfrm>
          <a:off x="5740400" y="2606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89,210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141884</xdr:rowOff>
    </xdr:from>
    <xdr:to>
      <xdr:col>5</xdr:col>
      <xdr:colOff>34925</xdr:colOff>
      <xdr:row>16</xdr:row>
      <xdr:rowOff>72034</xdr:rowOff>
    </xdr:to>
    <xdr:sp macro="" textlink="">
      <xdr:nvSpPr>
        <xdr:cNvPr id="50" name="フローチャート : 判断 49"/>
        <xdr:cNvSpPr/>
      </xdr:nvSpPr>
      <xdr:spPr bwMode="auto">
        <a:xfrm>
          <a:off x="5600700" y="2761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145341</xdr:rowOff>
    </xdr:from>
    <xdr:to>
      <xdr:col>4</xdr:col>
      <xdr:colOff>469900</xdr:colOff>
      <xdr:row>18</xdr:row>
      <xdr:rowOff>41648</xdr:rowOff>
    </xdr:to>
    <xdr:cxnSp macro="">
      <xdr:nvCxnSpPr>
        <xdr:cNvPr id="51" name="直線コネクタ 50"/>
        <xdr:cNvCxnSpPr/>
      </xdr:nvCxnSpPr>
      <xdr:spPr bwMode="auto">
        <a:xfrm flipV="1">
          <a:off x="4305300" y="3107616"/>
          <a:ext cx="698500" cy="67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9822</xdr:rowOff>
    </xdr:from>
    <xdr:to>
      <xdr:col>4</xdr:col>
      <xdr:colOff>520700</xdr:colOff>
      <xdr:row>16</xdr:row>
      <xdr:rowOff>111422</xdr:rowOff>
    </xdr:to>
    <xdr:sp macro="" textlink="">
      <xdr:nvSpPr>
        <xdr:cNvPr id="52" name="フローチャート : 判断 51"/>
        <xdr:cNvSpPr/>
      </xdr:nvSpPr>
      <xdr:spPr bwMode="auto">
        <a:xfrm>
          <a:off x="4953000" y="280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121599</xdr:rowOff>
    </xdr:from>
    <xdr:ext cx="736600" cy="259045"/>
    <xdr:sp macro="" textlink="">
      <xdr:nvSpPr>
        <xdr:cNvPr id="53" name="テキスト ボックス 52"/>
        <xdr:cNvSpPr txBox="1"/>
      </xdr:nvSpPr>
      <xdr:spPr>
        <a:xfrm>
          <a:off x="4622800" y="256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117772</xdr:rowOff>
    </xdr:from>
    <xdr:to>
      <xdr:col>3</xdr:col>
      <xdr:colOff>904875</xdr:colOff>
      <xdr:row>18</xdr:row>
      <xdr:rowOff>41648</xdr:rowOff>
    </xdr:to>
    <xdr:cxnSp macro="">
      <xdr:nvCxnSpPr>
        <xdr:cNvPr id="54" name="直線コネクタ 53"/>
        <xdr:cNvCxnSpPr/>
      </xdr:nvCxnSpPr>
      <xdr:spPr bwMode="auto">
        <a:xfrm>
          <a:off x="3606800" y="3080047"/>
          <a:ext cx="698500" cy="95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88643</xdr:rowOff>
    </xdr:from>
    <xdr:to>
      <xdr:col>3</xdr:col>
      <xdr:colOff>955675</xdr:colOff>
      <xdr:row>17</xdr:row>
      <xdr:rowOff>18793</xdr:rowOff>
    </xdr:to>
    <xdr:sp macro="" textlink="">
      <xdr:nvSpPr>
        <xdr:cNvPr id="55" name="フローチャート : 判断 54"/>
        <xdr:cNvSpPr/>
      </xdr:nvSpPr>
      <xdr:spPr bwMode="auto">
        <a:xfrm>
          <a:off x="4254500" y="2879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28970</xdr:rowOff>
    </xdr:from>
    <xdr:ext cx="762000" cy="259045"/>
    <xdr:sp macro="" textlink="">
      <xdr:nvSpPr>
        <xdr:cNvPr id="56" name="テキスト ボックス 55"/>
        <xdr:cNvSpPr txBox="1"/>
      </xdr:nvSpPr>
      <xdr:spPr>
        <a:xfrm>
          <a:off x="3924300" y="264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48141</xdr:rowOff>
    </xdr:from>
    <xdr:to>
      <xdr:col>3</xdr:col>
      <xdr:colOff>206375</xdr:colOff>
      <xdr:row>17</xdr:row>
      <xdr:rowOff>117772</xdr:rowOff>
    </xdr:to>
    <xdr:cxnSp macro="">
      <xdr:nvCxnSpPr>
        <xdr:cNvPr id="57" name="直線コネクタ 56"/>
        <xdr:cNvCxnSpPr/>
      </xdr:nvCxnSpPr>
      <xdr:spPr bwMode="auto">
        <a:xfrm>
          <a:off x="2908300" y="3010416"/>
          <a:ext cx="698500" cy="69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12817</xdr:rowOff>
    </xdr:from>
    <xdr:to>
      <xdr:col>3</xdr:col>
      <xdr:colOff>257175</xdr:colOff>
      <xdr:row>16</xdr:row>
      <xdr:rowOff>114417</xdr:rowOff>
    </xdr:to>
    <xdr:sp macro="" textlink="">
      <xdr:nvSpPr>
        <xdr:cNvPr id="58" name="フローチャート : 判断 57"/>
        <xdr:cNvSpPr/>
      </xdr:nvSpPr>
      <xdr:spPr bwMode="auto">
        <a:xfrm>
          <a:off x="3556000" y="28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124594</xdr:rowOff>
    </xdr:from>
    <xdr:ext cx="762000" cy="259045"/>
    <xdr:sp macro="" textlink="">
      <xdr:nvSpPr>
        <xdr:cNvPr id="59" name="テキスト ボックス 58"/>
        <xdr:cNvSpPr txBox="1"/>
      </xdr:nvSpPr>
      <xdr:spPr>
        <a:xfrm>
          <a:off x="3225800" y="25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108280</xdr:rowOff>
    </xdr:from>
    <xdr:to>
      <xdr:col>2</xdr:col>
      <xdr:colOff>692150</xdr:colOff>
      <xdr:row>16</xdr:row>
      <xdr:rowOff>38430</xdr:rowOff>
    </xdr:to>
    <xdr:sp macro="" textlink="">
      <xdr:nvSpPr>
        <xdr:cNvPr id="60" name="フローチャート : 判断 59"/>
        <xdr:cNvSpPr/>
      </xdr:nvSpPr>
      <xdr:spPr bwMode="auto">
        <a:xfrm>
          <a:off x="2857500" y="2727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48607</xdr:rowOff>
    </xdr:from>
    <xdr:ext cx="762000" cy="259045"/>
    <xdr:sp macro="" textlink="">
      <xdr:nvSpPr>
        <xdr:cNvPr id="61" name="テキスト ボックス 60"/>
        <xdr:cNvSpPr txBox="1"/>
      </xdr:nvSpPr>
      <xdr:spPr>
        <a:xfrm>
          <a:off x="2527300" y="249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90747</xdr:rowOff>
    </xdr:from>
    <xdr:to>
      <xdr:col>5</xdr:col>
      <xdr:colOff>34925</xdr:colOff>
      <xdr:row>18</xdr:row>
      <xdr:rowOff>20897</xdr:rowOff>
    </xdr:to>
    <xdr:sp macro="" textlink="">
      <xdr:nvSpPr>
        <xdr:cNvPr id="67" name="円/楕円 66"/>
        <xdr:cNvSpPr/>
      </xdr:nvSpPr>
      <xdr:spPr bwMode="auto">
        <a:xfrm>
          <a:off x="5600700" y="3053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170774</xdr:rowOff>
    </xdr:from>
    <xdr:ext cx="762000" cy="259045"/>
    <xdr:sp macro="" textlink="">
      <xdr:nvSpPr>
        <xdr:cNvPr id="68" name="人口1人当たり決算額の推移該当値テキスト130"/>
        <xdr:cNvSpPr txBox="1"/>
      </xdr:nvSpPr>
      <xdr:spPr>
        <a:xfrm>
          <a:off x="5740400" y="296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76,447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94541</xdr:rowOff>
    </xdr:from>
    <xdr:to>
      <xdr:col>4</xdr:col>
      <xdr:colOff>520700</xdr:colOff>
      <xdr:row>18</xdr:row>
      <xdr:rowOff>24691</xdr:rowOff>
    </xdr:to>
    <xdr:sp macro="" textlink="">
      <xdr:nvSpPr>
        <xdr:cNvPr id="69" name="円/楕円 68"/>
        <xdr:cNvSpPr/>
      </xdr:nvSpPr>
      <xdr:spPr bwMode="auto">
        <a:xfrm>
          <a:off x="4953000" y="3056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9468</xdr:rowOff>
    </xdr:from>
    <xdr:ext cx="736600" cy="259045"/>
    <xdr:sp macro="" textlink="">
      <xdr:nvSpPr>
        <xdr:cNvPr id="70" name="テキスト ボックス 69"/>
        <xdr:cNvSpPr txBox="1"/>
      </xdr:nvSpPr>
      <xdr:spPr>
        <a:xfrm>
          <a:off x="4622800" y="3143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76,281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162298</xdr:rowOff>
    </xdr:from>
    <xdr:to>
      <xdr:col>3</xdr:col>
      <xdr:colOff>955675</xdr:colOff>
      <xdr:row>18</xdr:row>
      <xdr:rowOff>92448</xdr:rowOff>
    </xdr:to>
    <xdr:sp macro="" textlink="">
      <xdr:nvSpPr>
        <xdr:cNvPr id="71" name="円/楕円 70"/>
        <xdr:cNvSpPr/>
      </xdr:nvSpPr>
      <xdr:spPr bwMode="auto">
        <a:xfrm>
          <a:off x="4254500" y="3124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77225</xdr:rowOff>
    </xdr:from>
    <xdr:ext cx="762000" cy="259045"/>
    <xdr:sp macro="" textlink="">
      <xdr:nvSpPr>
        <xdr:cNvPr id="72" name="テキスト ボックス 71"/>
        <xdr:cNvSpPr txBox="1"/>
      </xdr:nvSpPr>
      <xdr:spPr>
        <a:xfrm>
          <a:off x="3924300" y="321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73,317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66972</xdr:rowOff>
    </xdr:from>
    <xdr:to>
      <xdr:col>3</xdr:col>
      <xdr:colOff>257175</xdr:colOff>
      <xdr:row>17</xdr:row>
      <xdr:rowOff>168572</xdr:rowOff>
    </xdr:to>
    <xdr:sp macro="" textlink="">
      <xdr:nvSpPr>
        <xdr:cNvPr id="73" name="円/楕円 72"/>
        <xdr:cNvSpPr/>
      </xdr:nvSpPr>
      <xdr:spPr bwMode="auto">
        <a:xfrm>
          <a:off x="3556000" y="3029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153349</xdr:rowOff>
    </xdr:from>
    <xdr:ext cx="762000" cy="259045"/>
    <xdr:sp macro="" textlink="">
      <xdr:nvSpPr>
        <xdr:cNvPr id="74" name="テキスト ボックス 73"/>
        <xdr:cNvSpPr txBox="1"/>
      </xdr:nvSpPr>
      <xdr:spPr>
        <a:xfrm>
          <a:off x="3225800" y="3115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77,487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168791</xdr:rowOff>
    </xdr:from>
    <xdr:to>
      <xdr:col>2</xdr:col>
      <xdr:colOff>692150</xdr:colOff>
      <xdr:row>17</xdr:row>
      <xdr:rowOff>98941</xdr:rowOff>
    </xdr:to>
    <xdr:sp macro="" textlink="">
      <xdr:nvSpPr>
        <xdr:cNvPr id="75" name="円/楕円 74"/>
        <xdr:cNvSpPr/>
      </xdr:nvSpPr>
      <xdr:spPr bwMode="auto">
        <a:xfrm>
          <a:off x="2857500" y="2959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83718</xdr:rowOff>
    </xdr:from>
    <xdr:ext cx="762000" cy="259045"/>
    <xdr:sp macro="" textlink="">
      <xdr:nvSpPr>
        <xdr:cNvPr id="76" name="テキスト ボックス 75"/>
        <xdr:cNvSpPr txBox="1"/>
      </xdr:nvSpPr>
      <xdr:spPr>
        <a:xfrm>
          <a:off x="2527300" y="304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110724</xdr:rowOff>
    </xdr:from>
    <xdr:to>
      <xdr:col>4</xdr:col>
      <xdr:colOff>1117600</xdr:colOff>
      <xdr:row>37</xdr:row>
      <xdr:rowOff>336032</xdr:rowOff>
    </xdr:to>
    <xdr:cxnSp macro="">
      <xdr:nvCxnSpPr>
        <xdr:cNvPr id="104" name="直線コネクタ 103"/>
        <xdr:cNvCxnSpPr/>
      </xdr:nvCxnSpPr>
      <xdr:spPr bwMode="auto">
        <a:xfrm flipV="1">
          <a:off x="5651500" y="6035274"/>
          <a:ext cx="0" cy="14254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308109</xdr:rowOff>
    </xdr:from>
    <xdr:ext cx="762000" cy="259045"/>
    <xdr:sp macro="" textlink="">
      <xdr:nvSpPr>
        <xdr:cNvPr id="105" name="人口1人当たり決算額の推移最小値テキスト445"/>
        <xdr:cNvSpPr txBox="1"/>
      </xdr:nvSpPr>
      <xdr:spPr>
        <a:xfrm>
          <a:off x="5740400" y="743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15,214</a:t>
          </a:r>
          <a:endParaRPr kumimoji="1" lang="ja-JP" altLang="en-US" sz="1000" b="1">
            <a:latin typeface="ＭＳ Ｐゴシック"/>
          </a:endParaRPr>
        </a:p>
      </xdr:txBody>
    </xdr:sp>
    <xdr:clientData/>
  </xdr:oneCellAnchor>
  <xdr:twoCellAnchor>
    <xdr:from>
      <xdr:col>4</xdr:col>
      <xdr:colOff>1028700</xdr:colOff>
      <xdr:row>37</xdr:row>
      <xdr:rowOff>336032</xdr:rowOff>
    </xdr:from>
    <xdr:to>
      <xdr:col>5</xdr:col>
      <xdr:colOff>73025</xdr:colOff>
      <xdr:row>37</xdr:row>
      <xdr:rowOff>336032</xdr:rowOff>
    </xdr:to>
    <xdr:cxnSp macro="">
      <xdr:nvCxnSpPr>
        <xdr:cNvPr id="106" name="直線コネクタ 105"/>
        <xdr:cNvCxnSpPr/>
      </xdr:nvCxnSpPr>
      <xdr:spPr bwMode="auto">
        <a:xfrm>
          <a:off x="5562600" y="7460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25651</xdr:rowOff>
    </xdr:from>
    <xdr:ext cx="762000" cy="259045"/>
    <xdr:sp macro="" textlink="">
      <xdr:nvSpPr>
        <xdr:cNvPr id="107" name="人口1人当たり決算額の推移最大値テキスト445"/>
        <xdr:cNvSpPr txBox="1"/>
      </xdr:nvSpPr>
      <xdr:spPr>
        <a:xfrm>
          <a:off x="5740400" y="577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30,803</a:t>
          </a:r>
          <a:endParaRPr kumimoji="1" lang="ja-JP" altLang="en-US" sz="1000" b="1">
            <a:latin typeface="ＭＳ Ｐゴシック"/>
          </a:endParaRPr>
        </a:p>
      </xdr:txBody>
    </xdr:sp>
    <xdr:clientData/>
  </xdr:oneCellAnchor>
  <xdr:twoCellAnchor>
    <xdr:from>
      <xdr:col>4</xdr:col>
      <xdr:colOff>1028700</xdr:colOff>
      <xdr:row>33</xdr:row>
      <xdr:rowOff>110724</xdr:rowOff>
    </xdr:from>
    <xdr:to>
      <xdr:col>5</xdr:col>
      <xdr:colOff>73025</xdr:colOff>
      <xdr:row>33</xdr:row>
      <xdr:rowOff>110724</xdr:rowOff>
    </xdr:to>
    <xdr:cxnSp macro="">
      <xdr:nvCxnSpPr>
        <xdr:cNvPr id="108" name="直線コネクタ 107"/>
        <xdr:cNvCxnSpPr/>
      </xdr:nvCxnSpPr>
      <xdr:spPr bwMode="auto">
        <a:xfrm>
          <a:off x="5562600" y="60352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204998</xdr:rowOff>
    </xdr:from>
    <xdr:to>
      <xdr:col>4</xdr:col>
      <xdr:colOff>1117600</xdr:colOff>
      <xdr:row>37</xdr:row>
      <xdr:rowOff>230236</xdr:rowOff>
    </xdr:to>
    <xdr:cxnSp macro="">
      <xdr:nvCxnSpPr>
        <xdr:cNvPr id="109" name="直線コネクタ 108"/>
        <xdr:cNvCxnSpPr/>
      </xdr:nvCxnSpPr>
      <xdr:spPr bwMode="auto">
        <a:xfrm flipV="1">
          <a:off x="5003800" y="7329698"/>
          <a:ext cx="647700" cy="25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16191</xdr:rowOff>
    </xdr:from>
    <xdr:ext cx="762000" cy="259045"/>
    <xdr:sp macro="" textlink="">
      <xdr:nvSpPr>
        <xdr:cNvPr id="110" name="人口1人当たり決算額の推移平均値テキスト445"/>
        <xdr:cNvSpPr txBox="1"/>
      </xdr:nvSpPr>
      <xdr:spPr>
        <a:xfrm>
          <a:off x="5740400" y="6626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171114</xdr:rowOff>
    </xdr:from>
    <xdr:to>
      <xdr:col>5</xdr:col>
      <xdr:colOff>34925</xdr:colOff>
      <xdr:row>35</xdr:row>
      <xdr:rowOff>272714</xdr:rowOff>
    </xdr:to>
    <xdr:sp macro="" textlink="">
      <xdr:nvSpPr>
        <xdr:cNvPr id="111" name="フローチャート : 判断 110"/>
        <xdr:cNvSpPr/>
      </xdr:nvSpPr>
      <xdr:spPr bwMode="auto">
        <a:xfrm>
          <a:off x="5600700" y="678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188082</xdr:rowOff>
    </xdr:from>
    <xdr:to>
      <xdr:col>4</xdr:col>
      <xdr:colOff>469900</xdr:colOff>
      <xdr:row>37</xdr:row>
      <xdr:rowOff>230236</xdr:rowOff>
    </xdr:to>
    <xdr:cxnSp macro="">
      <xdr:nvCxnSpPr>
        <xdr:cNvPr id="112" name="直線コネクタ 111"/>
        <xdr:cNvCxnSpPr/>
      </xdr:nvCxnSpPr>
      <xdr:spPr bwMode="auto">
        <a:xfrm>
          <a:off x="4305300" y="7312782"/>
          <a:ext cx="698500" cy="42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131338</xdr:rowOff>
    </xdr:from>
    <xdr:to>
      <xdr:col>4</xdr:col>
      <xdr:colOff>520700</xdr:colOff>
      <xdr:row>35</xdr:row>
      <xdr:rowOff>232938</xdr:rowOff>
    </xdr:to>
    <xdr:sp macro="" textlink="">
      <xdr:nvSpPr>
        <xdr:cNvPr id="113" name="フローチャート : 判断 112"/>
        <xdr:cNvSpPr/>
      </xdr:nvSpPr>
      <xdr:spPr bwMode="auto">
        <a:xfrm>
          <a:off x="4953000" y="6741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243115</xdr:rowOff>
    </xdr:from>
    <xdr:ext cx="736600" cy="259045"/>
    <xdr:sp macro="" textlink="">
      <xdr:nvSpPr>
        <xdr:cNvPr id="114" name="テキスト ボックス 113"/>
        <xdr:cNvSpPr txBox="1"/>
      </xdr:nvSpPr>
      <xdr:spPr>
        <a:xfrm>
          <a:off x="4622800" y="6510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151049</xdr:rowOff>
    </xdr:from>
    <xdr:to>
      <xdr:col>3</xdr:col>
      <xdr:colOff>904875</xdr:colOff>
      <xdr:row>37</xdr:row>
      <xdr:rowOff>188082</xdr:rowOff>
    </xdr:to>
    <xdr:cxnSp macro="">
      <xdr:nvCxnSpPr>
        <xdr:cNvPr id="115" name="直線コネクタ 114"/>
        <xdr:cNvCxnSpPr/>
      </xdr:nvCxnSpPr>
      <xdr:spPr bwMode="auto">
        <a:xfrm>
          <a:off x="3606800" y="7275749"/>
          <a:ext cx="698500" cy="37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110765</xdr:rowOff>
    </xdr:from>
    <xdr:to>
      <xdr:col>3</xdr:col>
      <xdr:colOff>955675</xdr:colOff>
      <xdr:row>35</xdr:row>
      <xdr:rowOff>212365</xdr:rowOff>
    </xdr:to>
    <xdr:sp macro="" textlink="">
      <xdr:nvSpPr>
        <xdr:cNvPr id="116" name="フローチャート : 判断 115"/>
        <xdr:cNvSpPr/>
      </xdr:nvSpPr>
      <xdr:spPr bwMode="auto">
        <a:xfrm>
          <a:off x="4254500" y="6721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222542</xdr:rowOff>
    </xdr:from>
    <xdr:ext cx="762000" cy="259045"/>
    <xdr:sp macro="" textlink="">
      <xdr:nvSpPr>
        <xdr:cNvPr id="117" name="テキスト ボックス 116"/>
        <xdr:cNvSpPr txBox="1"/>
      </xdr:nvSpPr>
      <xdr:spPr>
        <a:xfrm>
          <a:off x="3924300" y="648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77165</xdr:rowOff>
    </xdr:from>
    <xdr:to>
      <xdr:col>3</xdr:col>
      <xdr:colOff>206375</xdr:colOff>
      <xdr:row>37</xdr:row>
      <xdr:rowOff>151049</xdr:rowOff>
    </xdr:to>
    <xdr:cxnSp macro="">
      <xdr:nvCxnSpPr>
        <xdr:cNvPr id="118" name="直線コネクタ 117"/>
        <xdr:cNvCxnSpPr/>
      </xdr:nvCxnSpPr>
      <xdr:spPr bwMode="auto">
        <a:xfrm>
          <a:off x="2908300" y="7201865"/>
          <a:ext cx="698500" cy="73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205770</xdr:rowOff>
    </xdr:from>
    <xdr:to>
      <xdr:col>3</xdr:col>
      <xdr:colOff>257175</xdr:colOff>
      <xdr:row>35</xdr:row>
      <xdr:rowOff>307370</xdr:rowOff>
    </xdr:to>
    <xdr:sp macro="" textlink="">
      <xdr:nvSpPr>
        <xdr:cNvPr id="119" name="フローチャート : 判断 118"/>
        <xdr:cNvSpPr/>
      </xdr:nvSpPr>
      <xdr:spPr bwMode="auto">
        <a:xfrm>
          <a:off x="3556000" y="6816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317547</xdr:rowOff>
    </xdr:from>
    <xdr:ext cx="762000" cy="259045"/>
    <xdr:sp macro="" textlink="">
      <xdr:nvSpPr>
        <xdr:cNvPr id="120" name="テキスト ボックス 119"/>
        <xdr:cNvSpPr txBox="1"/>
      </xdr:nvSpPr>
      <xdr:spPr>
        <a:xfrm>
          <a:off x="3225800" y="658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111587</xdr:rowOff>
    </xdr:from>
    <xdr:to>
      <xdr:col>2</xdr:col>
      <xdr:colOff>692150</xdr:colOff>
      <xdr:row>35</xdr:row>
      <xdr:rowOff>213187</xdr:rowOff>
    </xdr:to>
    <xdr:sp macro="" textlink="">
      <xdr:nvSpPr>
        <xdr:cNvPr id="121" name="フローチャート : 判断 120"/>
        <xdr:cNvSpPr/>
      </xdr:nvSpPr>
      <xdr:spPr bwMode="auto">
        <a:xfrm>
          <a:off x="2857500" y="6721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223364</xdr:rowOff>
    </xdr:from>
    <xdr:ext cx="762000" cy="259045"/>
    <xdr:sp macro="" textlink="">
      <xdr:nvSpPr>
        <xdr:cNvPr id="122" name="テキスト ボックス 121"/>
        <xdr:cNvSpPr txBox="1"/>
      </xdr:nvSpPr>
      <xdr:spPr>
        <a:xfrm>
          <a:off x="2527300" y="64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154198</xdr:rowOff>
    </xdr:from>
    <xdr:to>
      <xdr:col>5</xdr:col>
      <xdr:colOff>34925</xdr:colOff>
      <xdr:row>37</xdr:row>
      <xdr:rowOff>255798</xdr:rowOff>
    </xdr:to>
    <xdr:sp macro="" textlink="">
      <xdr:nvSpPr>
        <xdr:cNvPr id="128" name="円/楕円 127"/>
        <xdr:cNvSpPr/>
      </xdr:nvSpPr>
      <xdr:spPr bwMode="auto">
        <a:xfrm>
          <a:off x="5600700" y="7278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126275</xdr:rowOff>
    </xdr:from>
    <xdr:ext cx="762000" cy="259045"/>
    <xdr:sp macro="" textlink="">
      <xdr:nvSpPr>
        <xdr:cNvPr id="129" name="人口1人当たり決算額の推移該当値テキスト445"/>
        <xdr:cNvSpPr txBox="1"/>
      </xdr:nvSpPr>
      <xdr:spPr>
        <a:xfrm>
          <a:off x="5740400" y="72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16,647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179436</xdr:rowOff>
    </xdr:from>
    <xdr:to>
      <xdr:col>4</xdr:col>
      <xdr:colOff>520700</xdr:colOff>
      <xdr:row>37</xdr:row>
      <xdr:rowOff>281036</xdr:rowOff>
    </xdr:to>
    <xdr:sp macro="" textlink="">
      <xdr:nvSpPr>
        <xdr:cNvPr id="130" name="円/楕円 129"/>
        <xdr:cNvSpPr/>
      </xdr:nvSpPr>
      <xdr:spPr bwMode="auto">
        <a:xfrm>
          <a:off x="4953000" y="7304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265813</xdr:rowOff>
    </xdr:from>
    <xdr:ext cx="736600" cy="259045"/>
    <xdr:sp macro="" textlink="">
      <xdr:nvSpPr>
        <xdr:cNvPr id="131" name="テキスト ボックス 130"/>
        <xdr:cNvSpPr txBox="1"/>
      </xdr:nvSpPr>
      <xdr:spPr>
        <a:xfrm>
          <a:off x="4622800" y="7390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137282</xdr:rowOff>
    </xdr:from>
    <xdr:to>
      <xdr:col>3</xdr:col>
      <xdr:colOff>955675</xdr:colOff>
      <xdr:row>37</xdr:row>
      <xdr:rowOff>238882</xdr:rowOff>
    </xdr:to>
    <xdr:sp macro="" textlink="">
      <xdr:nvSpPr>
        <xdr:cNvPr id="132" name="円/楕円 131"/>
        <xdr:cNvSpPr/>
      </xdr:nvSpPr>
      <xdr:spPr bwMode="auto">
        <a:xfrm>
          <a:off x="4254500" y="7261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223659</xdr:rowOff>
    </xdr:from>
    <xdr:ext cx="762000" cy="259045"/>
    <xdr:sp macro="" textlink="">
      <xdr:nvSpPr>
        <xdr:cNvPr id="133" name="テキスト ボックス 132"/>
        <xdr:cNvSpPr txBox="1"/>
      </xdr:nvSpPr>
      <xdr:spPr>
        <a:xfrm>
          <a:off x="3924300" y="73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16,832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100249</xdr:rowOff>
    </xdr:from>
    <xdr:to>
      <xdr:col>3</xdr:col>
      <xdr:colOff>257175</xdr:colOff>
      <xdr:row>37</xdr:row>
      <xdr:rowOff>201849</xdr:rowOff>
    </xdr:to>
    <xdr:sp macro="" textlink="">
      <xdr:nvSpPr>
        <xdr:cNvPr id="134" name="円/楕円 133"/>
        <xdr:cNvSpPr/>
      </xdr:nvSpPr>
      <xdr:spPr bwMode="auto">
        <a:xfrm>
          <a:off x="3556000" y="7224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186626</xdr:rowOff>
    </xdr:from>
    <xdr:ext cx="762000" cy="259045"/>
    <xdr:sp macro="" textlink="">
      <xdr:nvSpPr>
        <xdr:cNvPr id="135" name="テキスト ボックス 134"/>
        <xdr:cNvSpPr txBox="1"/>
      </xdr:nvSpPr>
      <xdr:spPr>
        <a:xfrm>
          <a:off x="3225800" y="731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17,237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26365</xdr:rowOff>
    </xdr:from>
    <xdr:to>
      <xdr:col>2</xdr:col>
      <xdr:colOff>692150</xdr:colOff>
      <xdr:row>37</xdr:row>
      <xdr:rowOff>127965</xdr:rowOff>
    </xdr:to>
    <xdr:sp macro="" textlink="">
      <xdr:nvSpPr>
        <xdr:cNvPr id="136" name="円/楕円 135"/>
        <xdr:cNvSpPr/>
      </xdr:nvSpPr>
      <xdr:spPr bwMode="auto">
        <a:xfrm>
          <a:off x="2857500" y="7151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112742</xdr:rowOff>
    </xdr:from>
    <xdr:ext cx="762000" cy="259045"/>
    <xdr:sp macro="" textlink="">
      <xdr:nvSpPr>
        <xdr:cNvPr id="137" name="テキスト ボックス 136"/>
        <xdr:cNvSpPr txBox="1"/>
      </xdr:nvSpPr>
      <xdr:spPr>
        <a:xfrm>
          <a:off x="2527300" y="7237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7,323,413
7,186,890
3,797.75
1,721,513,382
1,710,215,511
5,552,792
1,183,350,235
3,810,146,282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192.9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147861</xdr:rowOff>
    </xdr:from>
    <xdr:to>
      <xdr:col>6</xdr:col>
      <xdr:colOff>510540</xdr:colOff>
      <xdr:row>38</xdr:row>
      <xdr:rowOff>152936</xdr:rowOff>
    </xdr:to>
    <xdr:cxnSp macro="">
      <xdr:nvCxnSpPr>
        <xdr:cNvPr id="54" name="直線コネクタ 53"/>
        <xdr:cNvCxnSpPr/>
      </xdr:nvCxnSpPr>
      <xdr:spPr>
        <a:xfrm flipV="1">
          <a:off x="4633595" y="5462811"/>
          <a:ext cx="1270" cy="120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156763</xdr:rowOff>
    </xdr:from>
    <xdr:ext cx="534377" cy="259045"/>
    <xdr:sp macro="" textlink="">
      <xdr:nvSpPr>
        <xdr:cNvPr id="55" name="人件費最小値テキスト"/>
        <xdr:cNvSpPr txBox="1"/>
      </xdr:nvSpPr>
      <xdr:spPr>
        <a:xfrm>
          <a:off x="4686300" y="667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79,421</a:t>
          </a:r>
          <a:endParaRPr kumimoji="1" lang="ja-JP" altLang="en-US" sz="1000" b="1">
            <a:latin typeface="ＭＳ Ｐゴシック"/>
          </a:endParaRPr>
        </a:p>
      </xdr:txBody>
    </xdr:sp>
    <xdr:clientData/>
  </xdr:oneCellAnchor>
  <xdr:twoCellAnchor>
    <xdr:from>
      <xdr:col>6</xdr:col>
      <xdr:colOff>422275</xdr:colOff>
      <xdr:row>38</xdr:row>
      <xdr:rowOff>152936</xdr:rowOff>
    </xdr:from>
    <xdr:to>
      <xdr:col>6</xdr:col>
      <xdr:colOff>600075</xdr:colOff>
      <xdr:row>38</xdr:row>
      <xdr:rowOff>152936</xdr:rowOff>
    </xdr:to>
    <xdr:cxnSp macro="">
      <xdr:nvCxnSpPr>
        <xdr:cNvPr id="56" name="直線コネクタ 55"/>
        <xdr:cNvCxnSpPr/>
      </xdr:nvCxnSpPr>
      <xdr:spPr>
        <a:xfrm>
          <a:off x="4546600" y="66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94538</xdr:rowOff>
    </xdr:from>
    <xdr:ext cx="599010" cy="259045"/>
    <xdr:sp macro="" textlink="">
      <xdr:nvSpPr>
        <xdr:cNvPr id="57" name="人件費最大値テキスト"/>
        <xdr:cNvSpPr txBox="1"/>
      </xdr:nvSpPr>
      <xdr:spPr>
        <a:xfrm>
          <a:off x="4686300" y="523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132,143</a:t>
          </a:r>
          <a:endParaRPr kumimoji="1" lang="ja-JP" altLang="en-US" sz="1000" b="1">
            <a:latin typeface="ＭＳ Ｐゴシック"/>
          </a:endParaRPr>
        </a:p>
      </xdr:txBody>
    </xdr:sp>
    <xdr:clientData/>
  </xdr:oneCellAnchor>
  <xdr:twoCellAnchor>
    <xdr:from>
      <xdr:col>6</xdr:col>
      <xdr:colOff>422275</xdr:colOff>
      <xdr:row>31</xdr:row>
      <xdr:rowOff>147861</xdr:rowOff>
    </xdr:from>
    <xdr:to>
      <xdr:col>6</xdr:col>
      <xdr:colOff>600075</xdr:colOff>
      <xdr:row>31</xdr:row>
      <xdr:rowOff>147861</xdr:rowOff>
    </xdr:to>
    <xdr:cxnSp macro="">
      <xdr:nvCxnSpPr>
        <xdr:cNvPr id="58" name="直線コネクタ 57"/>
        <xdr:cNvCxnSpPr/>
      </xdr:nvCxnSpPr>
      <xdr:spPr>
        <a:xfrm>
          <a:off x="4546600" y="54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58181</xdr:rowOff>
    </xdr:from>
    <xdr:to>
      <xdr:col>6</xdr:col>
      <xdr:colOff>511175</xdr:colOff>
      <xdr:row>38</xdr:row>
      <xdr:rowOff>60330</xdr:rowOff>
    </xdr:to>
    <xdr:cxnSp macro="">
      <xdr:nvCxnSpPr>
        <xdr:cNvPr id="59" name="直線コネクタ 58"/>
        <xdr:cNvCxnSpPr/>
      </xdr:nvCxnSpPr>
      <xdr:spPr>
        <a:xfrm>
          <a:off x="3797300" y="6573281"/>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81350</xdr:rowOff>
    </xdr:from>
    <xdr:ext cx="534377" cy="259045"/>
    <xdr:sp macro="" textlink="">
      <xdr:nvSpPr>
        <xdr:cNvPr id="60" name="人件費平均値テキスト"/>
        <xdr:cNvSpPr txBox="1"/>
      </xdr:nvSpPr>
      <xdr:spPr>
        <a:xfrm>
          <a:off x="4686300" y="608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96,331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58473</xdr:rowOff>
    </xdr:from>
    <xdr:to>
      <xdr:col>6</xdr:col>
      <xdr:colOff>561975</xdr:colOff>
      <xdr:row>36</xdr:row>
      <xdr:rowOff>160073</xdr:rowOff>
    </xdr:to>
    <xdr:sp macro="" textlink="">
      <xdr:nvSpPr>
        <xdr:cNvPr id="61" name="フローチャート : 判断 60"/>
        <xdr:cNvSpPr/>
      </xdr:nvSpPr>
      <xdr:spPr>
        <a:xfrm>
          <a:off x="4584700" y="623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58181</xdr:rowOff>
    </xdr:from>
    <xdr:to>
      <xdr:col>5</xdr:col>
      <xdr:colOff>358775</xdr:colOff>
      <xdr:row>38</xdr:row>
      <xdr:rowOff>116405</xdr:rowOff>
    </xdr:to>
    <xdr:cxnSp macro="">
      <xdr:nvCxnSpPr>
        <xdr:cNvPr id="62" name="直線コネクタ 61"/>
        <xdr:cNvCxnSpPr/>
      </xdr:nvCxnSpPr>
      <xdr:spPr>
        <a:xfrm flipV="1">
          <a:off x="2908300" y="6573281"/>
          <a:ext cx="889000" cy="5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98273</xdr:rowOff>
    </xdr:from>
    <xdr:to>
      <xdr:col>5</xdr:col>
      <xdr:colOff>409575</xdr:colOff>
      <xdr:row>37</xdr:row>
      <xdr:rowOff>28423</xdr:rowOff>
    </xdr:to>
    <xdr:sp macro="" textlink="">
      <xdr:nvSpPr>
        <xdr:cNvPr id="63" name="フローチャート : 判断 62"/>
        <xdr:cNvSpPr/>
      </xdr:nvSpPr>
      <xdr:spPr>
        <a:xfrm>
          <a:off x="3746500" y="627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35</xdr:row>
      <xdr:rowOff>44950</xdr:rowOff>
    </xdr:from>
    <xdr:ext cx="534377" cy="259045"/>
    <xdr:sp macro="" textlink="">
      <xdr:nvSpPr>
        <xdr:cNvPr id="64" name="テキスト ボックス 63"/>
        <xdr:cNvSpPr txBox="1"/>
      </xdr:nvSpPr>
      <xdr:spPr>
        <a:xfrm>
          <a:off x="3517411" y="604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94,590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1740</xdr:rowOff>
    </xdr:from>
    <xdr:to>
      <xdr:col>4</xdr:col>
      <xdr:colOff>155575</xdr:colOff>
      <xdr:row>38</xdr:row>
      <xdr:rowOff>116405</xdr:rowOff>
    </xdr:to>
    <xdr:cxnSp macro="">
      <xdr:nvCxnSpPr>
        <xdr:cNvPr id="65" name="直線コネクタ 64"/>
        <xdr:cNvCxnSpPr/>
      </xdr:nvCxnSpPr>
      <xdr:spPr>
        <a:xfrm>
          <a:off x="2019300" y="6516840"/>
          <a:ext cx="889000" cy="11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163264</xdr:rowOff>
    </xdr:from>
    <xdr:to>
      <xdr:col>4</xdr:col>
      <xdr:colOff>206375</xdr:colOff>
      <xdr:row>37</xdr:row>
      <xdr:rowOff>93414</xdr:rowOff>
    </xdr:to>
    <xdr:sp macro="" textlink="">
      <xdr:nvSpPr>
        <xdr:cNvPr id="66" name="フローチャート : 判断 65"/>
        <xdr:cNvSpPr/>
      </xdr:nvSpPr>
      <xdr:spPr>
        <a:xfrm>
          <a:off x="2857500" y="633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109941</xdr:rowOff>
    </xdr:from>
    <xdr:ext cx="534377" cy="259045"/>
    <xdr:sp macro="" textlink="">
      <xdr:nvSpPr>
        <xdr:cNvPr id="67" name="テキスト ボックス 66"/>
        <xdr:cNvSpPr txBox="1"/>
      </xdr:nvSpPr>
      <xdr:spPr>
        <a:xfrm>
          <a:off x="2641111" y="61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91,747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104153</xdr:rowOff>
    </xdr:from>
    <xdr:to>
      <xdr:col>2</xdr:col>
      <xdr:colOff>638175</xdr:colOff>
      <xdr:row>38</xdr:row>
      <xdr:rowOff>1740</xdr:rowOff>
    </xdr:to>
    <xdr:cxnSp macro="">
      <xdr:nvCxnSpPr>
        <xdr:cNvPr id="68" name="直線コネクタ 67"/>
        <xdr:cNvCxnSpPr/>
      </xdr:nvCxnSpPr>
      <xdr:spPr>
        <a:xfrm>
          <a:off x="1130300" y="6447803"/>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61674</xdr:rowOff>
    </xdr:from>
    <xdr:to>
      <xdr:col>3</xdr:col>
      <xdr:colOff>3175</xdr:colOff>
      <xdr:row>36</xdr:row>
      <xdr:rowOff>163274</xdr:rowOff>
    </xdr:to>
    <xdr:sp macro="" textlink="">
      <xdr:nvSpPr>
        <xdr:cNvPr id="69" name="フローチャート : 判断 68"/>
        <xdr:cNvSpPr/>
      </xdr:nvSpPr>
      <xdr:spPr>
        <a:xfrm>
          <a:off x="1968500" y="623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8351</xdr:rowOff>
    </xdr:from>
    <xdr:ext cx="534377" cy="259045"/>
    <xdr:sp macro="" textlink="">
      <xdr:nvSpPr>
        <xdr:cNvPr id="70" name="テキスト ボックス 69"/>
        <xdr:cNvSpPr txBox="1"/>
      </xdr:nvSpPr>
      <xdr:spPr>
        <a:xfrm>
          <a:off x="1752111" y="6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96,191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163241</xdr:rowOff>
    </xdr:from>
    <xdr:to>
      <xdr:col>1</xdr:col>
      <xdr:colOff>485775</xdr:colOff>
      <xdr:row>36</xdr:row>
      <xdr:rowOff>93391</xdr:rowOff>
    </xdr:to>
    <xdr:sp macro="" textlink="">
      <xdr:nvSpPr>
        <xdr:cNvPr id="71" name="フローチャート : 判断 70"/>
        <xdr:cNvSpPr/>
      </xdr:nvSpPr>
      <xdr:spPr>
        <a:xfrm>
          <a:off x="1079500" y="616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109918</xdr:rowOff>
    </xdr:from>
    <xdr:ext cx="534377" cy="259045"/>
    <xdr:sp macro="" textlink="">
      <xdr:nvSpPr>
        <xdr:cNvPr id="72" name="テキスト ボックス 71"/>
        <xdr:cNvSpPr txBox="1"/>
      </xdr:nvSpPr>
      <xdr:spPr>
        <a:xfrm>
          <a:off x="863111" y="593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9530</xdr:rowOff>
    </xdr:from>
    <xdr:to>
      <xdr:col>6</xdr:col>
      <xdr:colOff>561975</xdr:colOff>
      <xdr:row>38</xdr:row>
      <xdr:rowOff>111130</xdr:rowOff>
    </xdr:to>
    <xdr:sp macro="" textlink="">
      <xdr:nvSpPr>
        <xdr:cNvPr id="78" name="円/楕円 77"/>
        <xdr:cNvSpPr/>
      </xdr:nvSpPr>
      <xdr:spPr>
        <a:xfrm>
          <a:off x="4584700" y="65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95907</xdr:rowOff>
    </xdr:from>
    <xdr:ext cx="534377" cy="259045"/>
    <xdr:sp macro="" textlink="">
      <xdr:nvSpPr>
        <xdr:cNvPr id="79" name="人件費該当値テキスト"/>
        <xdr:cNvSpPr txBox="1"/>
      </xdr:nvSpPr>
      <xdr:spPr>
        <a:xfrm>
          <a:off x="4686300" y="64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83,472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7381</xdr:rowOff>
    </xdr:from>
    <xdr:to>
      <xdr:col>5</xdr:col>
      <xdr:colOff>409575</xdr:colOff>
      <xdr:row>38</xdr:row>
      <xdr:rowOff>108981</xdr:rowOff>
    </xdr:to>
    <xdr:sp macro="" textlink="">
      <xdr:nvSpPr>
        <xdr:cNvPr id="80" name="円/楕円 79"/>
        <xdr:cNvSpPr/>
      </xdr:nvSpPr>
      <xdr:spPr>
        <a:xfrm>
          <a:off x="3746500" y="652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38</xdr:row>
      <xdr:rowOff>100108</xdr:rowOff>
    </xdr:from>
    <xdr:ext cx="534377" cy="259045"/>
    <xdr:sp macro="" textlink="">
      <xdr:nvSpPr>
        <xdr:cNvPr id="81" name="テキスト ボックス 80"/>
        <xdr:cNvSpPr txBox="1"/>
      </xdr:nvSpPr>
      <xdr:spPr>
        <a:xfrm>
          <a:off x="3517411" y="661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83,566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65605</xdr:rowOff>
    </xdr:from>
    <xdr:to>
      <xdr:col>4</xdr:col>
      <xdr:colOff>206375</xdr:colOff>
      <xdr:row>38</xdr:row>
      <xdr:rowOff>167205</xdr:rowOff>
    </xdr:to>
    <xdr:sp macro="" textlink="">
      <xdr:nvSpPr>
        <xdr:cNvPr id="82" name="円/楕円 81"/>
        <xdr:cNvSpPr/>
      </xdr:nvSpPr>
      <xdr:spPr>
        <a:xfrm>
          <a:off x="2857500" y="658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158332</xdr:rowOff>
    </xdr:from>
    <xdr:ext cx="534377" cy="259045"/>
    <xdr:sp macro="" textlink="">
      <xdr:nvSpPr>
        <xdr:cNvPr id="83" name="テキスト ボックス 82"/>
        <xdr:cNvSpPr txBox="1"/>
      </xdr:nvSpPr>
      <xdr:spPr>
        <a:xfrm>
          <a:off x="2641111" y="667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81,019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122390</xdr:rowOff>
    </xdr:from>
    <xdr:to>
      <xdr:col>3</xdr:col>
      <xdr:colOff>3175</xdr:colOff>
      <xdr:row>38</xdr:row>
      <xdr:rowOff>52539</xdr:rowOff>
    </xdr:to>
    <xdr:sp macro="" textlink="">
      <xdr:nvSpPr>
        <xdr:cNvPr id="84" name="円/楕円 83"/>
        <xdr:cNvSpPr/>
      </xdr:nvSpPr>
      <xdr:spPr>
        <a:xfrm>
          <a:off x="1968500" y="64660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43667</xdr:rowOff>
    </xdr:from>
    <xdr:ext cx="534377" cy="259045"/>
    <xdr:sp macro="" textlink="">
      <xdr:nvSpPr>
        <xdr:cNvPr id="85" name="テキスト ボックス 84"/>
        <xdr:cNvSpPr txBox="1"/>
      </xdr:nvSpPr>
      <xdr:spPr>
        <a:xfrm>
          <a:off x="1752111" y="65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86,035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53353</xdr:rowOff>
    </xdr:from>
    <xdr:to>
      <xdr:col>1</xdr:col>
      <xdr:colOff>485775</xdr:colOff>
      <xdr:row>37</xdr:row>
      <xdr:rowOff>154953</xdr:rowOff>
    </xdr:to>
    <xdr:sp macro="" textlink="">
      <xdr:nvSpPr>
        <xdr:cNvPr id="86" name="円/楕円 85"/>
        <xdr:cNvSpPr/>
      </xdr:nvSpPr>
      <xdr:spPr>
        <a:xfrm>
          <a:off x="1079500" y="639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146080</xdr:rowOff>
    </xdr:from>
    <xdr:ext cx="534377" cy="259045"/>
    <xdr:sp macro="" textlink="">
      <xdr:nvSpPr>
        <xdr:cNvPr id="87" name="テキスト ボックス 86"/>
        <xdr:cNvSpPr txBox="1"/>
      </xdr:nvSpPr>
      <xdr:spPr>
        <a:xfrm>
          <a:off x="863111" y="64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99" name="テキスト ボックス 98"/>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1" name="テキスト ボックス 100"/>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3" name="テキスト ボックス 102"/>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5" name="テキスト ボックス 104"/>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59553</xdr:rowOff>
    </xdr:from>
    <xdr:to>
      <xdr:col>6</xdr:col>
      <xdr:colOff>510540</xdr:colOff>
      <xdr:row>57</xdr:row>
      <xdr:rowOff>10999</xdr:rowOff>
    </xdr:to>
    <xdr:cxnSp macro="">
      <xdr:nvCxnSpPr>
        <xdr:cNvPr id="107" name="直線コネクタ 106"/>
        <xdr:cNvCxnSpPr/>
      </xdr:nvCxnSpPr>
      <xdr:spPr>
        <a:xfrm flipV="1">
          <a:off x="4633595" y="8632053"/>
          <a:ext cx="1270" cy="1151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14826</xdr:rowOff>
    </xdr:from>
    <xdr:ext cx="469744" cy="259045"/>
    <xdr:sp macro="" textlink="">
      <xdr:nvSpPr>
        <xdr:cNvPr id="108" name="物件費最小値テキスト"/>
        <xdr:cNvSpPr txBox="1"/>
      </xdr:nvSpPr>
      <xdr:spPr>
        <a:xfrm>
          <a:off x="4686300" y="978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6,565</a:t>
          </a:r>
          <a:endParaRPr kumimoji="1" lang="ja-JP" altLang="en-US" sz="1000" b="1">
            <a:latin typeface="ＭＳ Ｐゴシック"/>
          </a:endParaRPr>
        </a:p>
      </xdr:txBody>
    </xdr:sp>
    <xdr:clientData/>
  </xdr:oneCellAnchor>
  <xdr:twoCellAnchor>
    <xdr:from>
      <xdr:col>6</xdr:col>
      <xdr:colOff>422275</xdr:colOff>
      <xdr:row>57</xdr:row>
      <xdr:rowOff>10999</xdr:rowOff>
    </xdr:from>
    <xdr:to>
      <xdr:col>6</xdr:col>
      <xdr:colOff>600075</xdr:colOff>
      <xdr:row>57</xdr:row>
      <xdr:rowOff>10999</xdr:rowOff>
    </xdr:to>
    <xdr:cxnSp macro="">
      <xdr:nvCxnSpPr>
        <xdr:cNvPr id="109" name="直線コネクタ 108"/>
        <xdr:cNvCxnSpPr/>
      </xdr:nvCxnSpPr>
      <xdr:spPr>
        <a:xfrm>
          <a:off x="4546600" y="978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6230</xdr:rowOff>
    </xdr:from>
    <xdr:ext cx="534377" cy="259045"/>
    <xdr:sp macro="" textlink="">
      <xdr:nvSpPr>
        <xdr:cNvPr id="110" name="物件費最大値テキスト"/>
        <xdr:cNvSpPr txBox="1"/>
      </xdr:nvSpPr>
      <xdr:spPr>
        <a:xfrm>
          <a:off x="4686300" y="84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31,753</a:t>
          </a:r>
          <a:endParaRPr kumimoji="1" lang="ja-JP" altLang="en-US" sz="1000" b="1">
            <a:latin typeface="ＭＳ Ｐゴシック"/>
          </a:endParaRPr>
        </a:p>
      </xdr:txBody>
    </xdr:sp>
    <xdr:clientData/>
  </xdr:oneCellAnchor>
  <xdr:twoCellAnchor>
    <xdr:from>
      <xdr:col>6</xdr:col>
      <xdr:colOff>422275</xdr:colOff>
      <xdr:row>50</xdr:row>
      <xdr:rowOff>59553</xdr:rowOff>
    </xdr:from>
    <xdr:to>
      <xdr:col>6</xdr:col>
      <xdr:colOff>600075</xdr:colOff>
      <xdr:row>50</xdr:row>
      <xdr:rowOff>59553</xdr:rowOff>
    </xdr:to>
    <xdr:cxnSp macro="">
      <xdr:nvCxnSpPr>
        <xdr:cNvPr id="111" name="直線コネクタ 110"/>
        <xdr:cNvCxnSpPr/>
      </xdr:nvCxnSpPr>
      <xdr:spPr>
        <a:xfrm>
          <a:off x="4546600" y="863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76240</xdr:rowOff>
    </xdr:from>
    <xdr:to>
      <xdr:col>6</xdr:col>
      <xdr:colOff>511175</xdr:colOff>
      <xdr:row>56</xdr:row>
      <xdr:rowOff>79121</xdr:rowOff>
    </xdr:to>
    <xdr:cxnSp macro="">
      <xdr:nvCxnSpPr>
        <xdr:cNvPr id="112" name="直線コネクタ 111"/>
        <xdr:cNvCxnSpPr/>
      </xdr:nvCxnSpPr>
      <xdr:spPr>
        <a:xfrm flipV="1">
          <a:off x="3797300" y="9677440"/>
          <a:ext cx="8382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158686</xdr:rowOff>
    </xdr:from>
    <xdr:ext cx="534377" cy="259045"/>
    <xdr:sp macro="" textlink="">
      <xdr:nvSpPr>
        <xdr:cNvPr id="113" name="物件費平均値テキスト"/>
        <xdr:cNvSpPr txBox="1"/>
      </xdr:nvSpPr>
      <xdr:spPr>
        <a:xfrm>
          <a:off x="4686300" y="9416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10,224</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135809</xdr:rowOff>
    </xdr:from>
    <xdr:to>
      <xdr:col>6</xdr:col>
      <xdr:colOff>561975</xdr:colOff>
      <xdr:row>56</xdr:row>
      <xdr:rowOff>65959</xdr:rowOff>
    </xdr:to>
    <xdr:sp macro="" textlink="">
      <xdr:nvSpPr>
        <xdr:cNvPr id="114" name="フローチャート : 判断 113"/>
        <xdr:cNvSpPr/>
      </xdr:nvSpPr>
      <xdr:spPr>
        <a:xfrm>
          <a:off x="45847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79121</xdr:rowOff>
    </xdr:from>
    <xdr:to>
      <xdr:col>5</xdr:col>
      <xdr:colOff>358775</xdr:colOff>
      <xdr:row>56</xdr:row>
      <xdr:rowOff>89636</xdr:rowOff>
    </xdr:to>
    <xdr:cxnSp macro="">
      <xdr:nvCxnSpPr>
        <xdr:cNvPr id="115" name="直線コネクタ 114"/>
        <xdr:cNvCxnSpPr/>
      </xdr:nvCxnSpPr>
      <xdr:spPr>
        <a:xfrm flipV="1">
          <a:off x="2908300" y="9680321"/>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165481</xdr:rowOff>
    </xdr:from>
    <xdr:to>
      <xdr:col>5</xdr:col>
      <xdr:colOff>409575</xdr:colOff>
      <xdr:row>56</xdr:row>
      <xdr:rowOff>95631</xdr:rowOff>
    </xdr:to>
    <xdr:sp macro="" textlink="">
      <xdr:nvSpPr>
        <xdr:cNvPr id="116" name="フローチャート : 判断 115"/>
        <xdr:cNvSpPr/>
      </xdr:nvSpPr>
      <xdr:spPr>
        <a:xfrm>
          <a:off x="3746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54</xdr:row>
      <xdr:rowOff>112158</xdr:rowOff>
    </xdr:from>
    <xdr:ext cx="469744" cy="259045"/>
    <xdr:sp macro="" textlink="">
      <xdr:nvSpPr>
        <xdr:cNvPr id="117" name="テキスト ボックス 116"/>
        <xdr:cNvSpPr txBox="1"/>
      </xdr:nvSpPr>
      <xdr:spPr>
        <a:xfrm>
          <a:off x="3549727" y="937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89636</xdr:rowOff>
    </xdr:from>
    <xdr:to>
      <xdr:col>4</xdr:col>
      <xdr:colOff>155575</xdr:colOff>
      <xdr:row>56</xdr:row>
      <xdr:rowOff>99284</xdr:rowOff>
    </xdr:to>
    <xdr:cxnSp macro="">
      <xdr:nvCxnSpPr>
        <xdr:cNvPr id="118" name="直線コネクタ 117"/>
        <xdr:cNvCxnSpPr/>
      </xdr:nvCxnSpPr>
      <xdr:spPr>
        <a:xfrm flipV="1">
          <a:off x="2019300" y="9690836"/>
          <a:ext cx="8890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78384</xdr:rowOff>
    </xdr:from>
    <xdr:to>
      <xdr:col>4</xdr:col>
      <xdr:colOff>206375</xdr:colOff>
      <xdr:row>56</xdr:row>
      <xdr:rowOff>8534</xdr:rowOff>
    </xdr:to>
    <xdr:sp macro="" textlink="">
      <xdr:nvSpPr>
        <xdr:cNvPr id="119" name="フローチャート : 判断 118"/>
        <xdr:cNvSpPr/>
      </xdr:nvSpPr>
      <xdr:spPr>
        <a:xfrm>
          <a:off x="2857500" y="950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25061</xdr:rowOff>
    </xdr:from>
    <xdr:ext cx="534377" cy="259045"/>
    <xdr:sp macro="" textlink="">
      <xdr:nvSpPr>
        <xdr:cNvPr id="120" name="テキスト ボックス 119"/>
        <xdr:cNvSpPr txBox="1"/>
      </xdr:nvSpPr>
      <xdr:spPr>
        <a:xfrm>
          <a:off x="2641111" y="92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63576</xdr:rowOff>
    </xdr:from>
    <xdr:to>
      <xdr:col>2</xdr:col>
      <xdr:colOff>638175</xdr:colOff>
      <xdr:row>56</xdr:row>
      <xdr:rowOff>99284</xdr:rowOff>
    </xdr:to>
    <xdr:cxnSp macro="">
      <xdr:nvCxnSpPr>
        <xdr:cNvPr id="121" name="直線コネクタ 120"/>
        <xdr:cNvCxnSpPr/>
      </xdr:nvCxnSpPr>
      <xdr:spPr>
        <a:xfrm>
          <a:off x="1130300" y="9664776"/>
          <a:ext cx="889000" cy="3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85425</xdr:rowOff>
    </xdr:from>
    <xdr:to>
      <xdr:col>3</xdr:col>
      <xdr:colOff>3175</xdr:colOff>
      <xdr:row>56</xdr:row>
      <xdr:rowOff>15575</xdr:rowOff>
    </xdr:to>
    <xdr:sp macro="" textlink="">
      <xdr:nvSpPr>
        <xdr:cNvPr id="122" name="フローチャート : 判断 121"/>
        <xdr:cNvSpPr/>
      </xdr:nvSpPr>
      <xdr:spPr>
        <a:xfrm>
          <a:off x="1968500" y="95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32102</xdr:rowOff>
    </xdr:from>
    <xdr:ext cx="534377" cy="259045"/>
    <xdr:sp macro="" textlink="">
      <xdr:nvSpPr>
        <xdr:cNvPr id="123" name="テキスト ボックス 122"/>
        <xdr:cNvSpPr txBox="1"/>
      </xdr:nvSpPr>
      <xdr:spPr>
        <a:xfrm>
          <a:off x="1752111" y="929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105680</xdr:rowOff>
    </xdr:from>
    <xdr:to>
      <xdr:col>1</xdr:col>
      <xdr:colOff>485775</xdr:colOff>
      <xdr:row>56</xdr:row>
      <xdr:rowOff>35830</xdr:rowOff>
    </xdr:to>
    <xdr:sp macro="" textlink="">
      <xdr:nvSpPr>
        <xdr:cNvPr id="124" name="フローチャート : 判断 123"/>
        <xdr:cNvSpPr/>
      </xdr:nvSpPr>
      <xdr:spPr>
        <a:xfrm>
          <a:off x="1079500" y="953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52357</xdr:rowOff>
    </xdr:from>
    <xdr:ext cx="534377" cy="259045"/>
    <xdr:sp macro="" textlink="">
      <xdr:nvSpPr>
        <xdr:cNvPr id="125" name="テキスト ボックス 124"/>
        <xdr:cNvSpPr txBox="1"/>
      </xdr:nvSpPr>
      <xdr:spPr>
        <a:xfrm>
          <a:off x="863111" y="931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25440</xdr:rowOff>
    </xdr:from>
    <xdr:to>
      <xdr:col>6</xdr:col>
      <xdr:colOff>561975</xdr:colOff>
      <xdr:row>56</xdr:row>
      <xdr:rowOff>127040</xdr:rowOff>
    </xdr:to>
    <xdr:sp macro="" textlink="">
      <xdr:nvSpPr>
        <xdr:cNvPr id="131" name="円/楕円 130"/>
        <xdr:cNvSpPr/>
      </xdr:nvSpPr>
      <xdr:spPr>
        <a:xfrm>
          <a:off x="4584700" y="962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114235</xdr:rowOff>
    </xdr:from>
    <xdr:ext cx="469744" cy="259045"/>
    <xdr:sp macro="" textlink="">
      <xdr:nvSpPr>
        <xdr:cNvPr id="132" name="物件費該当値テキスト"/>
        <xdr:cNvSpPr txBox="1"/>
      </xdr:nvSpPr>
      <xdr:spPr>
        <a:xfrm>
          <a:off x="4686300" y="954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28321</xdr:rowOff>
    </xdr:from>
    <xdr:to>
      <xdr:col>5</xdr:col>
      <xdr:colOff>409575</xdr:colOff>
      <xdr:row>56</xdr:row>
      <xdr:rowOff>129921</xdr:rowOff>
    </xdr:to>
    <xdr:sp macro="" textlink="">
      <xdr:nvSpPr>
        <xdr:cNvPr id="133" name="円/楕円 132"/>
        <xdr:cNvSpPr/>
      </xdr:nvSpPr>
      <xdr:spPr>
        <a:xfrm>
          <a:off x="3746500" y="96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56</xdr:row>
      <xdr:rowOff>121048</xdr:rowOff>
    </xdr:from>
    <xdr:ext cx="469744" cy="259045"/>
    <xdr:sp macro="" textlink="">
      <xdr:nvSpPr>
        <xdr:cNvPr id="134" name="テキスト ボックス 133"/>
        <xdr:cNvSpPr txBox="1"/>
      </xdr:nvSpPr>
      <xdr:spPr>
        <a:xfrm>
          <a:off x="3549727" y="972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38836</xdr:rowOff>
    </xdr:from>
    <xdr:to>
      <xdr:col>4</xdr:col>
      <xdr:colOff>206375</xdr:colOff>
      <xdr:row>56</xdr:row>
      <xdr:rowOff>140436</xdr:rowOff>
    </xdr:to>
    <xdr:sp macro="" textlink="">
      <xdr:nvSpPr>
        <xdr:cNvPr id="135" name="円/楕円 134"/>
        <xdr:cNvSpPr/>
      </xdr:nvSpPr>
      <xdr:spPr>
        <a:xfrm>
          <a:off x="2857500" y="964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56</xdr:row>
      <xdr:rowOff>131563</xdr:rowOff>
    </xdr:from>
    <xdr:ext cx="469744" cy="259045"/>
    <xdr:sp macro="" textlink="">
      <xdr:nvSpPr>
        <xdr:cNvPr id="136" name="テキスト ボックス 135"/>
        <xdr:cNvSpPr txBox="1"/>
      </xdr:nvSpPr>
      <xdr:spPr>
        <a:xfrm>
          <a:off x="2673427" y="973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48484</xdr:rowOff>
    </xdr:from>
    <xdr:to>
      <xdr:col>3</xdr:col>
      <xdr:colOff>3175</xdr:colOff>
      <xdr:row>56</xdr:row>
      <xdr:rowOff>150084</xdr:rowOff>
    </xdr:to>
    <xdr:sp macro="" textlink="">
      <xdr:nvSpPr>
        <xdr:cNvPr id="137" name="円/楕円 136"/>
        <xdr:cNvSpPr/>
      </xdr:nvSpPr>
      <xdr:spPr>
        <a:xfrm>
          <a:off x="1968500" y="964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56</xdr:row>
      <xdr:rowOff>141211</xdr:rowOff>
    </xdr:from>
    <xdr:ext cx="469744" cy="259045"/>
    <xdr:sp macro="" textlink="">
      <xdr:nvSpPr>
        <xdr:cNvPr id="138" name="テキスト ボックス 137"/>
        <xdr:cNvSpPr txBox="1"/>
      </xdr:nvSpPr>
      <xdr:spPr>
        <a:xfrm>
          <a:off x="1784427" y="974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12776</xdr:rowOff>
    </xdr:from>
    <xdr:to>
      <xdr:col>1</xdr:col>
      <xdr:colOff>485775</xdr:colOff>
      <xdr:row>56</xdr:row>
      <xdr:rowOff>114376</xdr:rowOff>
    </xdr:to>
    <xdr:sp macro="" textlink="">
      <xdr:nvSpPr>
        <xdr:cNvPr id="139" name="円/楕円 138"/>
        <xdr:cNvSpPr/>
      </xdr:nvSpPr>
      <xdr:spPr>
        <a:xfrm>
          <a:off x="1079500" y="96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56</xdr:row>
      <xdr:rowOff>105503</xdr:rowOff>
    </xdr:from>
    <xdr:ext cx="469744" cy="259045"/>
    <xdr:sp macro="" textlink="">
      <xdr:nvSpPr>
        <xdr:cNvPr id="140" name="テキスト ボックス 139"/>
        <xdr:cNvSpPr txBox="1"/>
      </xdr:nvSpPr>
      <xdr:spPr>
        <a:xfrm>
          <a:off x="895427" y="970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2" name="正方形/長方形 141"/>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3" name="正方形/長方形 142"/>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4" name="正方形/長方形 143"/>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5" name="正方形/長方形 144"/>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6" name="正方形/長方形 14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7" name="テキスト ボックス 14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8" name="直線コネクタ 14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49" name="直線コネクタ 14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0" name="テキスト ボックス 14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1" name="直線コネクタ 15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2" name="テキスト ボックス 151"/>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3" name="直線コネクタ 15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4" name="テキスト ボックス 153"/>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5" name="直線コネクタ 15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6" name="テキスト ボックス 155"/>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57" name="直線コネクタ 15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58" name="テキスト ボックス 157"/>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59" name="直線コネクタ 15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0" name="テキスト ボックス 15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59200</xdr:rowOff>
    </xdr:from>
    <xdr:to>
      <xdr:col>6</xdr:col>
      <xdr:colOff>510540</xdr:colOff>
      <xdr:row>79</xdr:row>
      <xdr:rowOff>45321</xdr:rowOff>
    </xdr:to>
    <xdr:cxnSp macro="">
      <xdr:nvCxnSpPr>
        <xdr:cNvPr id="164" name="直線コネクタ 163"/>
        <xdr:cNvCxnSpPr/>
      </xdr:nvCxnSpPr>
      <xdr:spPr>
        <a:xfrm flipV="1">
          <a:off x="4633595" y="12060700"/>
          <a:ext cx="1270" cy="152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49148</xdr:rowOff>
    </xdr:from>
    <xdr:ext cx="378565" cy="259045"/>
    <xdr:sp macro="" textlink="">
      <xdr:nvSpPr>
        <xdr:cNvPr id="165" name="維持補修費最小値テキスト"/>
        <xdr:cNvSpPr txBox="1"/>
      </xdr:nvSpPr>
      <xdr:spPr>
        <a:xfrm>
          <a:off x="4686300" y="13593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422275</xdr:colOff>
      <xdr:row>79</xdr:row>
      <xdr:rowOff>45321</xdr:rowOff>
    </xdr:from>
    <xdr:to>
      <xdr:col>6</xdr:col>
      <xdr:colOff>600075</xdr:colOff>
      <xdr:row>79</xdr:row>
      <xdr:rowOff>45321</xdr:rowOff>
    </xdr:to>
    <xdr:cxnSp macro="">
      <xdr:nvCxnSpPr>
        <xdr:cNvPr id="166" name="直線コネクタ 165"/>
        <xdr:cNvCxnSpPr/>
      </xdr:nvCxnSpPr>
      <xdr:spPr>
        <a:xfrm>
          <a:off x="4546600" y="135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5877</xdr:rowOff>
    </xdr:from>
    <xdr:ext cx="469744" cy="259045"/>
    <xdr:sp macro="" textlink="">
      <xdr:nvSpPr>
        <xdr:cNvPr id="167" name="維持補修費最大値テキスト"/>
        <xdr:cNvSpPr txBox="1"/>
      </xdr:nvSpPr>
      <xdr:spPr>
        <a:xfrm>
          <a:off x="4686300" y="1183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9,693</a:t>
          </a:r>
          <a:endParaRPr kumimoji="1" lang="ja-JP" altLang="en-US" sz="1000" b="1">
            <a:latin typeface="ＭＳ Ｐゴシック"/>
          </a:endParaRPr>
        </a:p>
      </xdr:txBody>
    </xdr:sp>
    <xdr:clientData/>
  </xdr:oneCellAnchor>
  <xdr:twoCellAnchor>
    <xdr:from>
      <xdr:col>6</xdr:col>
      <xdr:colOff>422275</xdr:colOff>
      <xdr:row>70</xdr:row>
      <xdr:rowOff>59200</xdr:rowOff>
    </xdr:from>
    <xdr:to>
      <xdr:col>6</xdr:col>
      <xdr:colOff>600075</xdr:colOff>
      <xdr:row>70</xdr:row>
      <xdr:rowOff>59200</xdr:rowOff>
    </xdr:to>
    <xdr:cxnSp macro="">
      <xdr:nvCxnSpPr>
        <xdr:cNvPr id="168" name="直線コネクタ 167"/>
        <xdr:cNvCxnSpPr/>
      </xdr:nvCxnSpPr>
      <xdr:spPr>
        <a:xfrm>
          <a:off x="4546600" y="1206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159947</xdr:rowOff>
    </xdr:from>
    <xdr:to>
      <xdr:col>6</xdr:col>
      <xdr:colOff>511175</xdr:colOff>
      <xdr:row>77</xdr:row>
      <xdr:rowOff>165663</xdr:rowOff>
    </xdr:to>
    <xdr:cxnSp macro="">
      <xdr:nvCxnSpPr>
        <xdr:cNvPr id="169" name="直線コネクタ 168"/>
        <xdr:cNvCxnSpPr/>
      </xdr:nvCxnSpPr>
      <xdr:spPr>
        <a:xfrm flipV="1">
          <a:off x="3797300" y="13361597"/>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54790</xdr:rowOff>
    </xdr:from>
    <xdr:ext cx="469744" cy="259045"/>
    <xdr:sp macro="" textlink="">
      <xdr:nvSpPr>
        <xdr:cNvPr id="170" name="維持補修費平均値テキスト"/>
        <xdr:cNvSpPr txBox="1"/>
      </xdr:nvSpPr>
      <xdr:spPr>
        <a:xfrm>
          <a:off x="4686300" y="1308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31913</xdr:rowOff>
    </xdr:from>
    <xdr:to>
      <xdr:col>6</xdr:col>
      <xdr:colOff>561975</xdr:colOff>
      <xdr:row>77</xdr:row>
      <xdr:rowOff>133513</xdr:rowOff>
    </xdr:to>
    <xdr:sp macro="" textlink="">
      <xdr:nvSpPr>
        <xdr:cNvPr id="171" name="フローチャート : 判断 170"/>
        <xdr:cNvSpPr/>
      </xdr:nvSpPr>
      <xdr:spPr>
        <a:xfrm>
          <a:off x="4584700" y="1323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145414</xdr:rowOff>
    </xdr:from>
    <xdr:to>
      <xdr:col>5</xdr:col>
      <xdr:colOff>358775</xdr:colOff>
      <xdr:row>77</xdr:row>
      <xdr:rowOff>165663</xdr:rowOff>
    </xdr:to>
    <xdr:cxnSp macro="">
      <xdr:nvCxnSpPr>
        <xdr:cNvPr id="172" name="直線コネクタ 171"/>
        <xdr:cNvCxnSpPr/>
      </xdr:nvCxnSpPr>
      <xdr:spPr>
        <a:xfrm>
          <a:off x="2908300" y="13347064"/>
          <a:ext cx="889000" cy="2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76490</xdr:rowOff>
    </xdr:from>
    <xdr:to>
      <xdr:col>5</xdr:col>
      <xdr:colOff>409575</xdr:colOff>
      <xdr:row>78</xdr:row>
      <xdr:rowOff>6640</xdr:rowOff>
    </xdr:to>
    <xdr:sp macro="" textlink="">
      <xdr:nvSpPr>
        <xdr:cNvPr id="173" name="フローチャート : 判断 172"/>
        <xdr:cNvSpPr/>
      </xdr:nvSpPr>
      <xdr:spPr>
        <a:xfrm>
          <a:off x="3746500" y="132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76</xdr:row>
      <xdr:rowOff>23167</xdr:rowOff>
    </xdr:from>
    <xdr:ext cx="469744" cy="259045"/>
    <xdr:sp macro="" textlink="">
      <xdr:nvSpPr>
        <xdr:cNvPr id="174" name="テキスト ボックス 173"/>
        <xdr:cNvSpPr txBox="1"/>
      </xdr:nvSpPr>
      <xdr:spPr>
        <a:xfrm>
          <a:off x="3549727" y="1305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145414</xdr:rowOff>
    </xdr:from>
    <xdr:to>
      <xdr:col>4</xdr:col>
      <xdr:colOff>155575</xdr:colOff>
      <xdr:row>78</xdr:row>
      <xdr:rowOff>6296</xdr:rowOff>
    </xdr:to>
    <xdr:cxnSp macro="">
      <xdr:nvCxnSpPr>
        <xdr:cNvPr id="175" name="直線コネクタ 174"/>
        <xdr:cNvCxnSpPr/>
      </xdr:nvCxnSpPr>
      <xdr:spPr>
        <a:xfrm flipV="1">
          <a:off x="2019300" y="13347064"/>
          <a:ext cx="889000" cy="3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92655</xdr:rowOff>
    </xdr:from>
    <xdr:to>
      <xdr:col>4</xdr:col>
      <xdr:colOff>206375</xdr:colOff>
      <xdr:row>78</xdr:row>
      <xdr:rowOff>22805</xdr:rowOff>
    </xdr:to>
    <xdr:sp macro="" textlink="">
      <xdr:nvSpPr>
        <xdr:cNvPr id="176" name="フローチャート : 判断 175"/>
        <xdr:cNvSpPr/>
      </xdr:nvSpPr>
      <xdr:spPr>
        <a:xfrm>
          <a:off x="2857500" y="132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39332</xdr:rowOff>
    </xdr:from>
    <xdr:ext cx="469744" cy="259045"/>
    <xdr:sp macro="" textlink="">
      <xdr:nvSpPr>
        <xdr:cNvPr id="177" name="テキスト ボックス 176"/>
        <xdr:cNvSpPr txBox="1"/>
      </xdr:nvSpPr>
      <xdr:spPr>
        <a:xfrm>
          <a:off x="2673427" y="1306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132352</xdr:rowOff>
    </xdr:from>
    <xdr:to>
      <xdr:col>2</xdr:col>
      <xdr:colOff>638175</xdr:colOff>
      <xdr:row>78</xdr:row>
      <xdr:rowOff>6296</xdr:rowOff>
    </xdr:to>
    <xdr:cxnSp macro="">
      <xdr:nvCxnSpPr>
        <xdr:cNvPr id="178" name="直線コネクタ 177"/>
        <xdr:cNvCxnSpPr/>
      </xdr:nvCxnSpPr>
      <xdr:spPr>
        <a:xfrm>
          <a:off x="1130300" y="13334002"/>
          <a:ext cx="889000" cy="4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95104</xdr:rowOff>
    </xdr:from>
    <xdr:to>
      <xdr:col>3</xdr:col>
      <xdr:colOff>3175</xdr:colOff>
      <xdr:row>78</xdr:row>
      <xdr:rowOff>25254</xdr:rowOff>
    </xdr:to>
    <xdr:sp macro="" textlink="">
      <xdr:nvSpPr>
        <xdr:cNvPr id="179" name="フローチャート : 判断 178"/>
        <xdr:cNvSpPr/>
      </xdr:nvSpPr>
      <xdr:spPr>
        <a:xfrm>
          <a:off x="1968500" y="132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41781</xdr:rowOff>
    </xdr:from>
    <xdr:ext cx="469744" cy="259045"/>
    <xdr:sp macro="" textlink="">
      <xdr:nvSpPr>
        <xdr:cNvPr id="180" name="テキスト ボックス 179"/>
        <xdr:cNvSpPr txBox="1"/>
      </xdr:nvSpPr>
      <xdr:spPr>
        <a:xfrm>
          <a:off x="1784427" y="1307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76490</xdr:rowOff>
    </xdr:from>
    <xdr:to>
      <xdr:col>1</xdr:col>
      <xdr:colOff>485775</xdr:colOff>
      <xdr:row>78</xdr:row>
      <xdr:rowOff>6640</xdr:rowOff>
    </xdr:to>
    <xdr:sp macro="" textlink="">
      <xdr:nvSpPr>
        <xdr:cNvPr id="181" name="フローチャート : 判断 180"/>
        <xdr:cNvSpPr/>
      </xdr:nvSpPr>
      <xdr:spPr>
        <a:xfrm>
          <a:off x="1079500" y="132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23167</xdr:rowOff>
    </xdr:from>
    <xdr:ext cx="469744" cy="259045"/>
    <xdr:sp macro="" textlink="">
      <xdr:nvSpPr>
        <xdr:cNvPr id="182" name="テキスト ボックス 181"/>
        <xdr:cNvSpPr txBox="1"/>
      </xdr:nvSpPr>
      <xdr:spPr>
        <a:xfrm>
          <a:off x="895427" y="1305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109147</xdr:rowOff>
    </xdr:from>
    <xdr:to>
      <xdr:col>6</xdr:col>
      <xdr:colOff>561975</xdr:colOff>
      <xdr:row>78</xdr:row>
      <xdr:rowOff>39297</xdr:rowOff>
    </xdr:to>
    <xdr:sp macro="" textlink="">
      <xdr:nvSpPr>
        <xdr:cNvPr id="188" name="円/楕円 187"/>
        <xdr:cNvSpPr/>
      </xdr:nvSpPr>
      <xdr:spPr>
        <a:xfrm>
          <a:off x="4584700" y="1331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87574</xdr:rowOff>
    </xdr:from>
    <xdr:ext cx="469744" cy="259045"/>
    <xdr:sp macro="" textlink="">
      <xdr:nvSpPr>
        <xdr:cNvPr id="189" name="維持補修費該当値テキスト"/>
        <xdr:cNvSpPr txBox="1"/>
      </xdr:nvSpPr>
      <xdr:spPr>
        <a:xfrm>
          <a:off x="4686300" y="1328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114863</xdr:rowOff>
    </xdr:from>
    <xdr:to>
      <xdr:col>5</xdr:col>
      <xdr:colOff>409575</xdr:colOff>
      <xdr:row>78</xdr:row>
      <xdr:rowOff>45013</xdr:rowOff>
    </xdr:to>
    <xdr:sp macro="" textlink="">
      <xdr:nvSpPr>
        <xdr:cNvPr id="190" name="円/楕円 189"/>
        <xdr:cNvSpPr/>
      </xdr:nvSpPr>
      <xdr:spPr>
        <a:xfrm>
          <a:off x="3746500" y="1331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78</xdr:row>
      <xdr:rowOff>36140</xdr:rowOff>
    </xdr:from>
    <xdr:ext cx="469744" cy="259045"/>
    <xdr:sp macro="" textlink="">
      <xdr:nvSpPr>
        <xdr:cNvPr id="191" name="テキスト ボックス 190"/>
        <xdr:cNvSpPr txBox="1"/>
      </xdr:nvSpPr>
      <xdr:spPr>
        <a:xfrm>
          <a:off x="3549727" y="1340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94614</xdr:rowOff>
    </xdr:from>
    <xdr:to>
      <xdr:col>4</xdr:col>
      <xdr:colOff>206375</xdr:colOff>
      <xdr:row>78</xdr:row>
      <xdr:rowOff>24764</xdr:rowOff>
    </xdr:to>
    <xdr:sp macro="" textlink="">
      <xdr:nvSpPr>
        <xdr:cNvPr id="192" name="円/楕円 191"/>
        <xdr:cNvSpPr/>
      </xdr:nvSpPr>
      <xdr:spPr>
        <a:xfrm>
          <a:off x="2857500" y="132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15891</xdr:rowOff>
    </xdr:from>
    <xdr:ext cx="469744" cy="259045"/>
    <xdr:sp macro="" textlink="">
      <xdr:nvSpPr>
        <xdr:cNvPr id="193" name="テキスト ボックス 192"/>
        <xdr:cNvSpPr txBox="1"/>
      </xdr:nvSpPr>
      <xdr:spPr>
        <a:xfrm>
          <a:off x="2673427" y="1338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126946</xdr:rowOff>
    </xdr:from>
    <xdr:to>
      <xdr:col>3</xdr:col>
      <xdr:colOff>3175</xdr:colOff>
      <xdr:row>78</xdr:row>
      <xdr:rowOff>57096</xdr:rowOff>
    </xdr:to>
    <xdr:sp macro="" textlink="">
      <xdr:nvSpPr>
        <xdr:cNvPr id="194" name="円/楕円 193"/>
        <xdr:cNvSpPr/>
      </xdr:nvSpPr>
      <xdr:spPr>
        <a:xfrm>
          <a:off x="1968500" y="1332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48223</xdr:rowOff>
    </xdr:from>
    <xdr:ext cx="469744" cy="259045"/>
    <xdr:sp macro="" textlink="">
      <xdr:nvSpPr>
        <xdr:cNvPr id="195" name="テキスト ボックス 194"/>
        <xdr:cNvSpPr txBox="1"/>
      </xdr:nvSpPr>
      <xdr:spPr>
        <a:xfrm>
          <a:off x="1784427" y="1342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81552</xdr:rowOff>
    </xdr:from>
    <xdr:to>
      <xdr:col>1</xdr:col>
      <xdr:colOff>485775</xdr:colOff>
      <xdr:row>78</xdr:row>
      <xdr:rowOff>11702</xdr:rowOff>
    </xdr:to>
    <xdr:sp macro="" textlink="">
      <xdr:nvSpPr>
        <xdr:cNvPr id="196" name="円/楕円 195"/>
        <xdr:cNvSpPr/>
      </xdr:nvSpPr>
      <xdr:spPr>
        <a:xfrm>
          <a:off x="1079500" y="132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2829</xdr:rowOff>
    </xdr:from>
    <xdr:ext cx="469744" cy="259045"/>
    <xdr:sp macro="" textlink="">
      <xdr:nvSpPr>
        <xdr:cNvPr id="197" name="テキスト ボックス 196"/>
        <xdr:cNvSpPr txBox="1"/>
      </xdr:nvSpPr>
      <xdr:spPr>
        <a:xfrm>
          <a:off x="895427" y="1337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21971</xdr:rowOff>
    </xdr:from>
    <xdr:to>
      <xdr:col>6</xdr:col>
      <xdr:colOff>510540</xdr:colOff>
      <xdr:row>99</xdr:row>
      <xdr:rowOff>3683</xdr:rowOff>
    </xdr:to>
    <xdr:cxnSp macro="">
      <xdr:nvCxnSpPr>
        <xdr:cNvPr id="222" name="直線コネクタ 221"/>
        <xdr:cNvCxnSpPr/>
      </xdr:nvCxnSpPr>
      <xdr:spPr>
        <a:xfrm flipV="1">
          <a:off x="4633595" y="15623921"/>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7510</xdr:rowOff>
    </xdr:from>
    <xdr:ext cx="469744" cy="259045"/>
    <xdr:sp macro="" textlink="">
      <xdr:nvSpPr>
        <xdr:cNvPr id="223" name="扶助費最小値テキスト"/>
        <xdr:cNvSpPr txBox="1"/>
      </xdr:nvSpPr>
      <xdr:spPr>
        <a:xfrm>
          <a:off x="4686300" y="1698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4,583</a:t>
          </a:r>
          <a:endParaRPr kumimoji="1" lang="ja-JP" altLang="en-US" sz="1000" b="1">
            <a:latin typeface="ＭＳ Ｐゴシック"/>
          </a:endParaRPr>
        </a:p>
      </xdr:txBody>
    </xdr:sp>
    <xdr:clientData/>
  </xdr:oneCellAnchor>
  <xdr:twoCellAnchor>
    <xdr:from>
      <xdr:col>6</xdr:col>
      <xdr:colOff>422275</xdr:colOff>
      <xdr:row>99</xdr:row>
      <xdr:rowOff>3683</xdr:rowOff>
    </xdr:from>
    <xdr:to>
      <xdr:col>6</xdr:col>
      <xdr:colOff>600075</xdr:colOff>
      <xdr:row>99</xdr:row>
      <xdr:rowOff>3683</xdr:rowOff>
    </xdr:to>
    <xdr:cxnSp macro="">
      <xdr:nvCxnSpPr>
        <xdr:cNvPr id="224" name="直線コネクタ 223"/>
        <xdr:cNvCxnSpPr/>
      </xdr:nvCxnSpPr>
      <xdr:spPr>
        <a:xfrm>
          <a:off x="4546600" y="16977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140098</xdr:rowOff>
    </xdr:from>
    <xdr:ext cx="534377" cy="259045"/>
    <xdr:sp macro="" textlink="">
      <xdr:nvSpPr>
        <xdr:cNvPr id="225" name="扶助費最大値テキスト"/>
        <xdr:cNvSpPr txBox="1"/>
      </xdr:nvSpPr>
      <xdr:spPr>
        <a:xfrm>
          <a:off x="4686300" y="1539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12,871</a:t>
          </a:r>
          <a:endParaRPr kumimoji="1" lang="ja-JP" altLang="en-US" sz="1000" b="1">
            <a:latin typeface="ＭＳ Ｐゴシック"/>
          </a:endParaRPr>
        </a:p>
      </xdr:txBody>
    </xdr:sp>
    <xdr:clientData/>
  </xdr:oneCellAnchor>
  <xdr:twoCellAnchor>
    <xdr:from>
      <xdr:col>6</xdr:col>
      <xdr:colOff>422275</xdr:colOff>
      <xdr:row>91</xdr:row>
      <xdr:rowOff>21971</xdr:rowOff>
    </xdr:from>
    <xdr:to>
      <xdr:col>6</xdr:col>
      <xdr:colOff>600075</xdr:colOff>
      <xdr:row>91</xdr:row>
      <xdr:rowOff>21971</xdr:rowOff>
    </xdr:to>
    <xdr:cxnSp macro="">
      <xdr:nvCxnSpPr>
        <xdr:cNvPr id="226" name="直線コネクタ 225"/>
        <xdr:cNvCxnSpPr/>
      </xdr:nvCxnSpPr>
      <xdr:spPr>
        <a:xfrm>
          <a:off x="4546600" y="1562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168112</xdr:rowOff>
    </xdr:from>
    <xdr:to>
      <xdr:col>6</xdr:col>
      <xdr:colOff>511175</xdr:colOff>
      <xdr:row>98</xdr:row>
      <xdr:rowOff>37973</xdr:rowOff>
    </xdr:to>
    <xdr:cxnSp macro="">
      <xdr:nvCxnSpPr>
        <xdr:cNvPr id="227" name="直線コネクタ 226"/>
        <xdr:cNvCxnSpPr/>
      </xdr:nvCxnSpPr>
      <xdr:spPr>
        <a:xfrm flipV="1">
          <a:off x="3797300" y="16798762"/>
          <a:ext cx="8382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4825</xdr:rowOff>
    </xdr:from>
    <xdr:ext cx="469744" cy="259045"/>
    <xdr:sp macro="" textlink="">
      <xdr:nvSpPr>
        <xdr:cNvPr id="228" name="扶助費平均値テキスト"/>
        <xdr:cNvSpPr txBox="1"/>
      </xdr:nvSpPr>
      <xdr:spPr>
        <a:xfrm>
          <a:off x="4686300" y="16464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153398</xdr:rowOff>
    </xdr:from>
    <xdr:to>
      <xdr:col>6</xdr:col>
      <xdr:colOff>561975</xdr:colOff>
      <xdr:row>97</xdr:row>
      <xdr:rowOff>83548</xdr:rowOff>
    </xdr:to>
    <xdr:sp macro="" textlink="">
      <xdr:nvSpPr>
        <xdr:cNvPr id="229" name="フローチャート : 判断 228"/>
        <xdr:cNvSpPr/>
      </xdr:nvSpPr>
      <xdr:spPr>
        <a:xfrm>
          <a:off x="45847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37973</xdr:rowOff>
    </xdr:from>
    <xdr:to>
      <xdr:col>5</xdr:col>
      <xdr:colOff>358775</xdr:colOff>
      <xdr:row>98</xdr:row>
      <xdr:rowOff>70304</xdr:rowOff>
    </xdr:to>
    <xdr:cxnSp macro="">
      <xdr:nvCxnSpPr>
        <xdr:cNvPr id="230" name="直線コネクタ 229"/>
        <xdr:cNvCxnSpPr/>
      </xdr:nvCxnSpPr>
      <xdr:spPr>
        <a:xfrm flipV="1">
          <a:off x="2908300" y="16840073"/>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73</xdr:rowOff>
    </xdr:from>
    <xdr:to>
      <xdr:col>5</xdr:col>
      <xdr:colOff>409575</xdr:colOff>
      <xdr:row>97</xdr:row>
      <xdr:rowOff>101673</xdr:rowOff>
    </xdr:to>
    <xdr:sp macro="" textlink="">
      <xdr:nvSpPr>
        <xdr:cNvPr id="231" name="フローチャート : 判断 230"/>
        <xdr:cNvSpPr/>
      </xdr:nvSpPr>
      <xdr:spPr>
        <a:xfrm>
          <a:off x="3746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95</xdr:row>
      <xdr:rowOff>118200</xdr:rowOff>
    </xdr:from>
    <xdr:ext cx="469744" cy="259045"/>
    <xdr:sp macro="" textlink="">
      <xdr:nvSpPr>
        <xdr:cNvPr id="232" name="テキスト ボックス 231"/>
        <xdr:cNvSpPr txBox="1"/>
      </xdr:nvSpPr>
      <xdr:spPr>
        <a:xfrm>
          <a:off x="3549727" y="164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68345</xdr:rowOff>
    </xdr:from>
    <xdr:to>
      <xdr:col>4</xdr:col>
      <xdr:colOff>155575</xdr:colOff>
      <xdr:row>98</xdr:row>
      <xdr:rowOff>70304</xdr:rowOff>
    </xdr:to>
    <xdr:cxnSp macro="">
      <xdr:nvCxnSpPr>
        <xdr:cNvPr id="233" name="直線コネクタ 232"/>
        <xdr:cNvCxnSpPr/>
      </xdr:nvCxnSpPr>
      <xdr:spPr>
        <a:xfrm>
          <a:off x="2019300" y="16870445"/>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26361</xdr:rowOff>
    </xdr:from>
    <xdr:to>
      <xdr:col>4</xdr:col>
      <xdr:colOff>206375</xdr:colOff>
      <xdr:row>97</xdr:row>
      <xdr:rowOff>127961</xdr:rowOff>
    </xdr:to>
    <xdr:sp macro="" textlink="">
      <xdr:nvSpPr>
        <xdr:cNvPr id="234" name="フローチャート : 判断 233"/>
        <xdr:cNvSpPr/>
      </xdr:nvSpPr>
      <xdr:spPr>
        <a:xfrm>
          <a:off x="2857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95</xdr:row>
      <xdr:rowOff>144488</xdr:rowOff>
    </xdr:from>
    <xdr:ext cx="469744" cy="259045"/>
    <xdr:sp macro="" textlink="">
      <xdr:nvSpPr>
        <xdr:cNvPr id="235" name="テキスト ボックス 234"/>
        <xdr:cNvSpPr txBox="1"/>
      </xdr:nvSpPr>
      <xdr:spPr>
        <a:xfrm>
          <a:off x="2673427" y="1643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34544</xdr:rowOff>
    </xdr:from>
    <xdr:to>
      <xdr:col>2</xdr:col>
      <xdr:colOff>638175</xdr:colOff>
      <xdr:row>98</xdr:row>
      <xdr:rowOff>68345</xdr:rowOff>
    </xdr:to>
    <xdr:cxnSp macro="">
      <xdr:nvCxnSpPr>
        <xdr:cNvPr id="236" name="直線コネクタ 235"/>
        <xdr:cNvCxnSpPr/>
      </xdr:nvCxnSpPr>
      <xdr:spPr>
        <a:xfrm>
          <a:off x="1130300" y="16836644"/>
          <a:ext cx="889000" cy="3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20157</xdr:rowOff>
    </xdr:from>
    <xdr:to>
      <xdr:col>3</xdr:col>
      <xdr:colOff>3175</xdr:colOff>
      <xdr:row>97</xdr:row>
      <xdr:rowOff>121757</xdr:rowOff>
    </xdr:to>
    <xdr:sp macro="" textlink="">
      <xdr:nvSpPr>
        <xdr:cNvPr id="237" name="フローチャート : 判断 236"/>
        <xdr:cNvSpPr/>
      </xdr:nvSpPr>
      <xdr:spPr>
        <a:xfrm>
          <a:off x="1968500" y="1665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95</xdr:row>
      <xdr:rowOff>138284</xdr:rowOff>
    </xdr:from>
    <xdr:ext cx="469744" cy="259045"/>
    <xdr:sp macro="" textlink="">
      <xdr:nvSpPr>
        <xdr:cNvPr id="238" name="テキスト ボックス 237"/>
        <xdr:cNvSpPr txBox="1"/>
      </xdr:nvSpPr>
      <xdr:spPr>
        <a:xfrm>
          <a:off x="1784427" y="1642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128251</xdr:rowOff>
    </xdr:from>
    <xdr:to>
      <xdr:col>1</xdr:col>
      <xdr:colOff>485775</xdr:colOff>
      <xdr:row>97</xdr:row>
      <xdr:rowOff>58401</xdr:rowOff>
    </xdr:to>
    <xdr:sp macro="" textlink="">
      <xdr:nvSpPr>
        <xdr:cNvPr id="239" name="フローチャート : 判断 238"/>
        <xdr:cNvSpPr/>
      </xdr:nvSpPr>
      <xdr:spPr>
        <a:xfrm>
          <a:off x="1079500" y="165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95</xdr:row>
      <xdr:rowOff>74928</xdr:rowOff>
    </xdr:from>
    <xdr:ext cx="469744" cy="259045"/>
    <xdr:sp macro="" textlink="">
      <xdr:nvSpPr>
        <xdr:cNvPr id="240" name="テキスト ボックス 239"/>
        <xdr:cNvSpPr txBox="1"/>
      </xdr:nvSpPr>
      <xdr:spPr>
        <a:xfrm>
          <a:off x="895427" y="163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117312</xdr:rowOff>
    </xdr:from>
    <xdr:to>
      <xdr:col>6</xdr:col>
      <xdr:colOff>561975</xdr:colOff>
      <xdr:row>98</xdr:row>
      <xdr:rowOff>47462</xdr:rowOff>
    </xdr:to>
    <xdr:sp macro="" textlink="">
      <xdr:nvSpPr>
        <xdr:cNvPr id="246" name="円/楕円 245"/>
        <xdr:cNvSpPr/>
      </xdr:nvSpPr>
      <xdr:spPr>
        <a:xfrm>
          <a:off x="4584700" y="1674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95739</xdr:rowOff>
    </xdr:from>
    <xdr:ext cx="469744" cy="259045"/>
    <xdr:sp macro="" textlink="">
      <xdr:nvSpPr>
        <xdr:cNvPr id="247" name="扶助費該当値テキスト"/>
        <xdr:cNvSpPr txBox="1"/>
      </xdr:nvSpPr>
      <xdr:spPr>
        <a:xfrm>
          <a:off x="4686300" y="1672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158623</xdr:rowOff>
    </xdr:from>
    <xdr:to>
      <xdr:col>5</xdr:col>
      <xdr:colOff>409575</xdr:colOff>
      <xdr:row>98</xdr:row>
      <xdr:rowOff>88773</xdr:rowOff>
    </xdr:to>
    <xdr:sp macro="" textlink="">
      <xdr:nvSpPr>
        <xdr:cNvPr id="248" name="円/楕円 247"/>
        <xdr:cNvSpPr/>
      </xdr:nvSpPr>
      <xdr:spPr>
        <a:xfrm>
          <a:off x="3746500" y="1678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79900</xdr:rowOff>
    </xdr:from>
    <xdr:ext cx="469744" cy="259045"/>
    <xdr:sp macro="" textlink="">
      <xdr:nvSpPr>
        <xdr:cNvPr id="249" name="テキスト ボックス 248"/>
        <xdr:cNvSpPr txBox="1"/>
      </xdr:nvSpPr>
      <xdr:spPr>
        <a:xfrm>
          <a:off x="3549727" y="1688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19504</xdr:rowOff>
    </xdr:from>
    <xdr:to>
      <xdr:col>4</xdr:col>
      <xdr:colOff>206375</xdr:colOff>
      <xdr:row>98</xdr:row>
      <xdr:rowOff>121104</xdr:rowOff>
    </xdr:to>
    <xdr:sp macro="" textlink="">
      <xdr:nvSpPr>
        <xdr:cNvPr id="250" name="円/楕円 249"/>
        <xdr:cNvSpPr/>
      </xdr:nvSpPr>
      <xdr:spPr>
        <a:xfrm>
          <a:off x="2857500" y="168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98</xdr:row>
      <xdr:rowOff>112231</xdr:rowOff>
    </xdr:from>
    <xdr:ext cx="469744" cy="259045"/>
    <xdr:sp macro="" textlink="">
      <xdr:nvSpPr>
        <xdr:cNvPr id="251" name="テキスト ボックス 250"/>
        <xdr:cNvSpPr txBox="1"/>
      </xdr:nvSpPr>
      <xdr:spPr>
        <a:xfrm>
          <a:off x="2673427" y="169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17545</xdr:rowOff>
    </xdr:from>
    <xdr:to>
      <xdr:col>3</xdr:col>
      <xdr:colOff>3175</xdr:colOff>
      <xdr:row>98</xdr:row>
      <xdr:rowOff>119145</xdr:rowOff>
    </xdr:to>
    <xdr:sp macro="" textlink="">
      <xdr:nvSpPr>
        <xdr:cNvPr id="252" name="円/楕円 251"/>
        <xdr:cNvSpPr/>
      </xdr:nvSpPr>
      <xdr:spPr>
        <a:xfrm>
          <a:off x="1968500" y="168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98</xdr:row>
      <xdr:rowOff>110272</xdr:rowOff>
    </xdr:from>
    <xdr:ext cx="469744" cy="259045"/>
    <xdr:sp macro="" textlink="">
      <xdr:nvSpPr>
        <xdr:cNvPr id="253" name="テキスト ボックス 252"/>
        <xdr:cNvSpPr txBox="1"/>
      </xdr:nvSpPr>
      <xdr:spPr>
        <a:xfrm>
          <a:off x="1784427" y="1691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155194</xdr:rowOff>
    </xdr:from>
    <xdr:to>
      <xdr:col>1</xdr:col>
      <xdr:colOff>485775</xdr:colOff>
      <xdr:row>98</xdr:row>
      <xdr:rowOff>85344</xdr:rowOff>
    </xdr:to>
    <xdr:sp macro="" textlink="">
      <xdr:nvSpPr>
        <xdr:cNvPr id="254" name="円/楕円 253"/>
        <xdr:cNvSpPr/>
      </xdr:nvSpPr>
      <xdr:spPr>
        <a:xfrm>
          <a:off x="1079500" y="1678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98</xdr:row>
      <xdr:rowOff>76471</xdr:rowOff>
    </xdr:from>
    <xdr:ext cx="469744" cy="259045"/>
    <xdr:sp macro="" textlink="">
      <xdr:nvSpPr>
        <xdr:cNvPr id="255" name="テキスト ボックス 254"/>
        <xdr:cNvSpPr txBox="1"/>
      </xdr:nvSpPr>
      <xdr:spPr>
        <a:xfrm>
          <a:off x="895427" y="1687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5" name="テキスト ボックス 26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7" name="テキスト ボックス 26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9" name="テキスト ボックス 26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1" name="テキスト ボックス 27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3" name="テキスト ボックス 27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107792</xdr:rowOff>
    </xdr:from>
    <xdr:to>
      <xdr:col>15</xdr:col>
      <xdr:colOff>180340</xdr:colOff>
      <xdr:row>36</xdr:row>
      <xdr:rowOff>147669</xdr:rowOff>
    </xdr:to>
    <xdr:cxnSp macro="">
      <xdr:nvCxnSpPr>
        <xdr:cNvPr id="275" name="直線コネクタ 274"/>
        <xdr:cNvCxnSpPr/>
      </xdr:nvCxnSpPr>
      <xdr:spPr>
        <a:xfrm flipV="1">
          <a:off x="10475595" y="5251292"/>
          <a:ext cx="1270" cy="1068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151496</xdr:rowOff>
    </xdr:from>
    <xdr:ext cx="534377" cy="259045"/>
    <xdr:sp macro="" textlink="">
      <xdr:nvSpPr>
        <xdr:cNvPr id="276" name="補助費等最小値テキスト"/>
        <xdr:cNvSpPr txBox="1"/>
      </xdr:nvSpPr>
      <xdr:spPr>
        <a:xfrm>
          <a:off x="10528300" y="63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73,257</a:t>
          </a:r>
          <a:endParaRPr kumimoji="1" lang="ja-JP" altLang="en-US" sz="1000" b="1">
            <a:latin typeface="ＭＳ Ｐゴシック"/>
          </a:endParaRPr>
        </a:p>
      </xdr:txBody>
    </xdr:sp>
    <xdr:clientData/>
  </xdr:oneCellAnchor>
  <xdr:twoCellAnchor>
    <xdr:from>
      <xdr:col>15</xdr:col>
      <xdr:colOff>92075</xdr:colOff>
      <xdr:row>36</xdr:row>
      <xdr:rowOff>147669</xdr:rowOff>
    </xdr:from>
    <xdr:to>
      <xdr:col>15</xdr:col>
      <xdr:colOff>269875</xdr:colOff>
      <xdr:row>36</xdr:row>
      <xdr:rowOff>147669</xdr:rowOff>
    </xdr:to>
    <xdr:cxnSp macro="">
      <xdr:nvCxnSpPr>
        <xdr:cNvPr id="277" name="直線コネクタ 276"/>
        <xdr:cNvCxnSpPr/>
      </xdr:nvCxnSpPr>
      <xdr:spPr>
        <a:xfrm>
          <a:off x="10388600" y="63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54469</xdr:rowOff>
    </xdr:from>
    <xdr:ext cx="599010" cy="259045"/>
    <xdr:sp macro="" textlink="">
      <xdr:nvSpPr>
        <xdr:cNvPr id="278" name="補助費等最大値テキスト"/>
        <xdr:cNvSpPr txBox="1"/>
      </xdr:nvSpPr>
      <xdr:spPr>
        <a:xfrm>
          <a:off x="10528300" y="502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306,979</a:t>
          </a:r>
          <a:endParaRPr kumimoji="1" lang="ja-JP" altLang="en-US" sz="1000" b="1">
            <a:latin typeface="ＭＳ Ｐゴシック"/>
          </a:endParaRPr>
        </a:p>
      </xdr:txBody>
    </xdr:sp>
    <xdr:clientData/>
  </xdr:oneCellAnchor>
  <xdr:twoCellAnchor>
    <xdr:from>
      <xdr:col>15</xdr:col>
      <xdr:colOff>92075</xdr:colOff>
      <xdr:row>30</xdr:row>
      <xdr:rowOff>107792</xdr:rowOff>
    </xdr:from>
    <xdr:to>
      <xdr:col>15</xdr:col>
      <xdr:colOff>269875</xdr:colOff>
      <xdr:row>30</xdr:row>
      <xdr:rowOff>107792</xdr:rowOff>
    </xdr:to>
    <xdr:cxnSp macro="">
      <xdr:nvCxnSpPr>
        <xdr:cNvPr id="279" name="直線コネクタ 278"/>
        <xdr:cNvCxnSpPr/>
      </xdr:nvCxnSpPr>
      <xdr:spPr>
        <a:xfrm>
          <a:off x="10388600" y="5251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145986</xdr:rowOff>
    </xdr:from>
    <xdr:to>
      <xdr:col>15</xdr:col>
      <xdr:colOff>180975</xdr:colOff>
      <xdr:row>37</xdr:row>
      <xdr:rowOff>126</xdr:rowOff>
    </xdr:to>
    <xdr:cxnSp macro="">
      <xdr:nvCxnSpPr>
        <xdr:cNvPr id="280" name="直線コネクタ 279"/>
        <xdr:cNvCxnSpPr/>
      </xdr:nvCxnSpPr>
      <xdr:spPr>
        <a:xfrm flipV="1">
          <a:off x="9639300" y="6318186"/>
          <a:ext cx="838200" cy="2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30491</xdr:rowOff>
    </xdr:from>
    <xdr:ext cx="534377" cy="259045"/>
    <xdr:sp macro="" textlink="">
      <xdr:nvSpPr>
        <xdr:cNvPr id="281" name="補助費等平均値テキスト"/>
        <xdr:cNvSpPr txBox="1"/>
      </xdr:nvSpPr>
      <xdr:spPr>
        <a:xfrm>
          <a:off x="10528300" y="6031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92,779</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7614</xdr:rowOff>
    </xdr:from>
    <xdr:to>
      <xdr:col>15</xdr:col>
      <xdr:colOff>231775</xdr:colOff>
      <xdr:row>36</xdr:row>
      <xdr:rowOff>109214</xdr:rowOff>
    </xdr:to>
    <xdr:sp macro="" textlink="">
      <xdr:nvSpPr>
        <xdr:cNvPr id="282" name="フローチャート : 判断 281"/>
        <xdr:cNvSpPr/>
      </xdr:nvSpPr>
      <xdr:spPr>
        <a:xfrm>
          <a:off x="104267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126</xdr:rowOff>
    </xdr:from>
    <xdr:to>
      <xdr:col>14</xdr:col>
      <xdr:colOff>28575</xdr:colOff>
      <xdr:row>37</xdr:row>
      <xdr:rowOff>38590</xdr:rowOff>
    </xdr:to>
    <xdr:cxnSp macro="">
      <xdr:nvCxnSpPr>
        <xdr:cNvPr id="283" name="直線コネクタ 282"/>
        <xdr:cNvCxnSpPr/>
      </xdr:nvCxnSpPr>
      <xdr:spPr>
        <a:xfrm flipV="1">
          <a:off x="8750300" y="6343776"/>
          <a:ext cx="889000" cy="3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81681</xdr:rowOff>
    </xdr:from>
    <xdr:to>
      <xdr:col>14</xdr:col>
      <xdr:colOff>79375</xdr:colOff>
      <xdr:row>37</xdr:row>
      <xdr:rowOff>11831</xdr:rowOff>
    </xdr:to>
    <xdr:sp macro="" textlink="">
      <xdr:nvSpPr>
        <xdr:cNvPr id="284" name="フローチャート : 判断 283"/>
        <xdr:cNvSpPr/>
      </xdr:nvSpPr>
      <xdr:spPr>
        <a:xfrm>
          <a:off x="9588500" y="625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35</xdr:row>
      <xdr:rowOff>28358</xdr:rowOff>
    </xdr:from>
    <xdr:ext cx="534377" cy="259045"/>
    <xdr:sp macro="" textlink="">
      <xdr:nvSpPr>
        <xdr:cNvPr id="285" name="テキスト ボックス 284"/>
        <xdr:cNvSpPr txBox="1"/>
      </xdr:nvSpPr>
      <xdr:spPr>
        <a:xfrm>
          <a:off x="9359411" y="602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76,579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38590</xdr:rowOff>
    </xdr:from>
    <xdr:to>
      <xdr:col>12</xdr:col>
      <xdr:colOff>511175</xdr:colOff>
      <xdr:row>37</xdr:row>
      <xdr:rowOff>44625</xdr:rowOff>
    </xdr:to>
    <xdr:cxnSp macro="">
      <xdr:nvCxnSpPr>
        <xdr:cNvPr id="286" name="直線コネクタ 285"/>
        <xdr:cNvCxnSpPr/>
      </xdr:nvCxnSpPr>
      <xdr:spPr>
        <a:xfrm flipV="1">
          <a:off x="7861300" y="6382240"/>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91401</xdr:rowOff>
    </xdr:from>
    <xdr:to>
      <xdr:col>12</xdr:col>
      <xdr:colOff>561975</xdr:colOff>
      <xdr:row>37</xdr:row>
      <xdr:rowOff>21551</xdr:rowOff>
    </xdr:to>
    <xdr:sp macro="" textlink="">
      <xdr:nvSpPr>
        <xdr:cNvPr id="287" name="フローチャート : 判断 286"/>
        <xdr:cNvSpPr/>
      </xdr:nvSpPr>
      <xdr:spPr>
        <a:xfrm>
          <a:off x="8699500" y="626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38078</xdr:rowOff>
    </xdr:from>
    <xdr:ext cx="534377" cy="259045"/>
    <xdr:sp macro="" textlink="">
      <xdr:nvSpPr>
        <xdr:cNvPr id="288" name="テキスト ボックス 287"/>
        <xdr:cNvSpPr txBox="1"/>
      </xdr:nvSpPr>
      <xdr:spPr>
        <a:xfrm>
          <a:off x="8483111" y="603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44625</xdr:rowOff>
    </xdr:from>
    <xdr:to>
      <xdr:col>11</xdr:col>
      <xdr:colOff>307975</xdr:colOff>
      <xdr:row>37</xdr:row>
      <xdr:rowOff>49211</xdr:rowOff>
    </xdr:to>
    <xdr:cxnSp macro="">
      <xdr:nvCxnSpPr>
        <xdr:cNvPr id="289" name="直線コネクタ 288"/>
        <xdr:cNvCxnSpPr/>
      </xdr:nvCxnSpPr>
      <xdr:spPr>
        <a:xfrm flipV="1">
          <a:off x="6972300" y="6388275"/>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89855</xdr:rowOff>
    </xdr:from>
    <xdr:to>
      <xdr:col>11</xdr:col>
      <xdr:colOff>358775</xdr:colOff>
      <xdr:row>37</xdr:row>
      <xdr:rowOff>20005</xdr:rowOff>
    </xdr:to>
    <xdr:sp macro="" textlink="">
      <xdr:nvSpPr>
        <xdr:cNvPr id="290" name="フローチャート : 判断 289"/>
        <xdr:cNvSpPr/>
      </xdr:nvSpPr>
      <xdr:spPr>
        <a:xfrm>
          <a:off x="7810500" y="626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36532</xdr:rowOff>
    </xdr:from>
    <xdr:ext cx="534377" cy="259045"/>
    <xdr:sp macro="" textlink="">
      <xdr:nvSpPr>
        <xdr:cNvPr id="291" name="テキスト ボックス 290"/>
        <xdr:cNvSpPr txBox="1"/>
      </xdr:nvSpPr>
      <xdr:spPr>
        <a:xfrm>
          <a:off x="7594111" y="603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74,791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96000</xdr:rowOff>
    </xdr:from>
    <xdr:to>
      <xdr:col>10</xdr:col>
      <xdr:colOff>155575</xdr:colOff>
      <xdr:row>37</xdr:row>
      <xdr:rowOff>26150</xdr:rowOff>
    </xdr:to>
    <xdr:sp macro="" textlink="">
      <xdr:nvSpPr>
        <xdr:cNvPr id="292" name="フローチャート : 判断 291"/>
        <xdr:cNvSpPr/>
      </xdr:nvSpPr>
      <xdr:spPr>
        <a:xfrm>
          <a:off x="6921500" y="626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42677</xdr:rowOff>
    </xdr:from>
    <xdr:ext cx="534377" cy="259045"/>
    <xdr:sp macro="" textlink="">
      <xdr:nvSpPr>
        <xdr:cNvPr id="293" name="テキスト ボックス 292"/>
        <xdr:cNvSpPr txBox="1"/>
      </xdr:nvSpPr>
      <xdr:spPr>
        <a:xfrm>
          <a:off x="6705111" y="604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95186</xdr:rowOff>
    </xdr:from>
    <xdr:to>
      <xdr:col>15</xdr:col>
      <xdr:colOff>231775</xdr:colOff>
      <xdr:row>37</xdr:row>
      <xdr:rowOff>25336</xdr:rowOff>
    </xdr:to>
    <xdr:sp macro="" textlink="">
      <xdr:nvSpPr>
        <xdr:cNvPr id="299" name="円/楕円 298"/>
        <xdr:cNvSpPr/>
      </xdr:nvSpPr>
      <xdr:spPr>
        <a:xfrm>
          <a:off x="10426700" y="626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10113</xdr:rowOff>
    </xdr:from>
    <xdr:ext cx="534377" cy="259045"/>
    <xdr:sp macro="" textlink="">
      <xdr:nvSpPr>
        <xdr:cNvPr id="300" name="補助費等該当値テキスト"/>
        <xdr:cNvSpPr txBox="1"/>
      </xdr:nvSpPr>
      <xdr:spPr>
        <a:xfrm>
          <a:off x="10528300" y="618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73,625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120776</xdr:rowOff>
    </xdr:from>
    <xdr:to>
      <xdr:col>14</xdr:col>
      <xdr:colOff>79375</xdr:colOff>
      <xdr:row>37</xdr:row>
      <xdr:rowOff>50926</xdr:rowOff>
    </xdr:to>
    <xdr:sp macro="" textlink="">
      <xdr:nvSpPr>
        <xdr:cNvPr id="301" name="円/楕円 300"/>
        <xdr:cNvSpPr/>
      </xdr:nvSpPr>
      <xdr:spPr>
        <a:xfrm>
          <a:off x="9588500" y="629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37</xdr:row>
      <xdr:rowOff>42053</xdr:rowOff>
    </xdr:from>
    <xdr:ext cx="534377" cy="259045"/>
    <xdr:sp macro="" textlink="">
      <xdr:nvSpPr>
        <xdr:cNvPr id="302" name="テキスト ボックス 301"/>
        <xdr:cNvSpPr txBox="1"/>
      </xdr:nvSpPr>
      <xdr:spPr>
        <a:xfrm>
          <a:off x="9359411" y="638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68,028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159240</xdr:rowOff>
    </xdr:from>
    <xdr:to>
      <xdr:col>12</xdr:col>
      <xdr:colOff>561975</xdr:colOff>
      <xdr:row>37</xdr:row>
      <xdr:rowOff>89390</xdr:rowOff>
    </xdr:to>
    <xdr:sp macro="" textlink="">
      <xdr:nvSpPr>
        <xdr:cNvPr id="303" name="円/楕円 302"/>
        <xdr:cNvSpPr/>
      </xdr:nvSpPr>
      <xdr:spPr>
        <a:xfrm>
          <a:off x="8699500" y="633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80517</xdr:rowOff>
    </xdr:from>
    <xdr:ext cx="534377" cy="259045"/>
    <xdr:sp macro="" textlink="">
      <xdr:nvSpPr>
        <xdr:cNvPr id="304" name="テキスト ボックス 303"/>
        <xdr:cNvSpPr txBox="1"/>
      </xdr:nvSpPr>
      <xdr:spPr>
        <a:xfrm>
          <a:off x="8483111" y="642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59,615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165275</xdr:rowOff>
    </xdr:from>
    <xdr:to>
      <xdr:col>11</xdr:col>
      <xdr:colOff>358775</xdr:colOff>
      <xdr:row>37</xdr:row>
      <xdr:rowOff>95425</xdr:rowOff>
    </xdr:to>
    <xdr:sp macro="" textlink="">
      <xdr:nvSpPr>
        <xdr:cNvPr id="305" name="円/楕円 304"/>
        <xdr:cNvSpPr/>
      </xdr:nvSpPr>
      <xdr:spPr>
        <a:xfrm>
          <a:off x="7810500" y="633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86552</xdr:rowOff>
    </xdr:from>
    <xdr:ext cx="534377" cy="259045"/>
    <xdr:sp macro="" textlink="">
      <xdr:nvSpPr>
        <xdr:cNvPr id="306" name="テキスト ボックス 305"/>
        <xdr:cNvSpPr txBox="1"/>
      </xdr:nvSpPr>
      <xdr:spPr>
        <a:xfrm>
          <a:off x="7594111" y="64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58,295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169861</xdr:rowOff>
    </xdr:from>
    <xdr:to>
      <xdr:col>10</xdr:col>
      <xdr:colOff>155575</xdr:colOff>
      <xdr:row>37</xdr:row>
      <xdr:rowOff>100011</xdr:rowOff>
    </xdr:to>
    <xdr:sp macro="" textlink="">
      <xdr:nvSpPr>
        <xdr:cNvPr id="307" name="円/楕円 306"/>
        <xdr:cNvSpPr/>
      </xdr:nvSpPr>
      <xdr:spPr>
        <a:xfrm>
          <a:off x="6921500" y="63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91138</xdr:rowOff>
    </xdr:from>
    <xdr:ext cx="534377" cy="259045"/>
    <xdr:sp macro="" textlink="">
      <xdr:nvSpPr>
        <xdr:cNvPr id="308" name="テキスト ボックス 307"/>
        <xdr:cNvSpPr txBox="1"/>
      </xdr:nvSpPr>
      <xdr:spPr>
        <a:xfrm>
          <a:off x="6705111" y="643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17" name="直線コネクタ 31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18" name="テキスト ボックス 31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19" name="直線コネクタ 31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0" name="テキスト ボックス 31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1" name="直線コネクタ 32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2" name="テキスト ボックス 32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3" name="直線コネクタ 32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24" name="テキスト ボックス 32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25" name="直線コネクタ 32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26" name="テキスト ボックス 32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27" name="直線コネクタ 32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28" name="テキスト ボックス 32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170931</xdr:rowOff>
    </xdr:from>
    <xdr:to>
      <xdr:col>15</xdr:col>
      <xdr:colOff>180340</xdr:colOff>
      <xdr:row>58</xdr:row>
      <xdr:rowOff>107739</xdr:rowOff>
    </xdr:to>
    <xdr:cxnSp macro="">
      <xdr:nvCxnSpPr>
        <xdr:cNvPr id="332" name="直線コネクタ 331"/>
        <xdr:cNvCxnSpPr/>
      </xdr:nvCxnSpPr>
      <xdr:spPr>
        <a:xfrm flipV="1">
          <a:off x="10475595" y="8743431"/>
          <a:ext cx="1270" cy="130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111566</xdr:rowOff>
    </xdr:from>
    <xdr:ext cx="534377" cy="259045"/>
    <xdr:sp macro="" textlink="">
      <xdr:nvSpPr>
        <xdr:cNvPr id="333" name="普通建設事業費最小値テキスト"/>
        <xdr:cNvSpPr txBox="1"/>
      </xdr:nvSpPr>
      <xdr:spPr>
        <a:xfrm>
          <a:off x="10528300" y="1005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14,936</a:t>
          </a:r>
          <a:endParaRPr kumimoji="1" lang="ja-JP" altLang="en-US" sz="1000" b="1">
            <a:latin typeface="ＭＳ Ｐゴシック"/>
          </a:endParaRPr>
        </a:p>
      </xdr:txBody>
    </xdr:sp>
    <xdr:clientData/>
  </xdr:oneCellAnchor>
  <xdr:twoCellAnchor>
    <xdr:from>
      <xdr:col>15</xdr:col>
      <xdr:colOff>92075</xdr:colOff>
      <xdr:row>58</xdr:row>
      <xdr:rowOff>107739</xdr:rowOff>
    </xdr:from>
    <xdr:to>
      <xdr:col>15</xdr:col>
      <xdr:colOff>269875</xdr:colOff>
      <xdr:row>58</xdr:row>
      <xdr:rowOff>107739</xdr:rowOff>
    </xdr:to>
    <xdr:cxnSp macro="">
      <xdr:nvCxnSpPr>
        <xdr:cNvPr id="334" name="直線コネクタ 333"/>
        <xdr:cNvCxnSpPr/>
      </xdr:nvCxnSpPr>
      <xdr:spPr>
        <a:xfrm>
          <a:off x="10388600" y="1005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117608</xdr:rowOff>
    </xdr:from>
    <xdr:ext cx="599010" cy="259045"/>
    <xdr:sp macro="" textlink="">
      <xdr:nvSpPr>
        <xdr:cNvPr id="335" name="普通建設事業費最大値テキスト"/>
        <xdr:cNvSpPr txBox="1"/>
      </xdr:nvSpPr>
      <xdr:spPr>
        <a:xfrm>
          <a:off x="10528300" y="851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135,131</a:t>
          </a:r>
          <a:endParaRPr kumimoji="1" lang="ja-JP" altLang="en-US" sz="1000" b="1">
            <a:latin typeface="ＭＳ Ｐゴシック"/>
          </a:endParaRPr>
        </a:p>
      </xdr:txBody>
    </xdr:sp>
    <xdr:clientData/>
  </xdr:oneCellAnchor>
  <xdr:twoCellAnchor>
    <xdr:from>
      <xdr:col>15</xdr:col>
      <xdr:colOff>92075</xdr:colOff>
      <xdr:row>50</xdr:row>
      <xdr:rowOff>170931</xdr:rowOff>
    </xdr:from>
    <xdr:to>
      <xdr:col>15</xdr:col>
      <xdr:colOff>269875</xdr:colOff>
      <xdr:row>50</xdr:row>
      <xdr:rowOff>170931</xdr:rowOff>
    </xdr:to>
    <xdr:cxnSp macro="">
      <xdr:nvCxnSpPr>
        <xdr:cNvPr id="336" name="直線コネクタ 335"/>
        <xdr:cNvCxnSpPr/>
      </xdr:nvCxnSpPr>
      <xdr:spPr>
        <a:xfrm>
          <a:off x="10388600" y="87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30004</xdr:rowOff>
    </xdr:from>
    <xdr:to>
      <xdr:col>15</xdr:col>
      <xdr:colOff>180975</xdr:colOff>
      <xdr:row>58</xdr:row>
      <xdr:rowOff>80700</xdr:rowOff>
    </xdr:to>
    <xdr:cxnSp macro="">
      <xdr:nvCxnSpPr>
        <xdr:cNvPr id="337" name="直線コネクタ 336"/>
        <xdr:cNvCxnSpPr/>
      </xdr:nvCxnSpPr>
      <xdr:spPr>
        <a:xfrm>
          <a:off x="9639300" y="9974104"/>
          <a:ext cx="838200" cy="5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13958</xdr:rowOff>
    </xdr:from>
    <xdr:ext cx="534377" cy="259045"/>
    <xdr:sp macro="" textlink="">
      <xdr:nvSpPr>
        <xdr:cNvPr id="338" name="普通建設事業費平均値テキスト"/>
        <xdr:cNvSpPr txBox="1"/>
      </xdr:nvSpPr>
      <xdr:spPr>
        <a:xfrm>
          <a:off x="10528300" y="9615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36,736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162531</xdr:rowOff>
    </xdr:from>
    <xdr:to>
      <xdr:col>15</xdr:col>
      <xdr:colOff>231775</xdr:colOff>
      <xdr:row>57</xdr:row>
      <xdr:rowOff>92681</xdr:rowOff>
    </xdr:to>
    <xdr:sp macro="" textlink="">
      <xdr:nvSpPr>
        <xdr:cNvPr id="339" name="フローチャート : 判断 338"/>
        <xdr:cNvSpPr/>
      </xdr:nvSpPr>
      <xdr:spPr>
        <a:xfrm>
          <a:off x="104267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30004</xdr:rowOff>
    </xdr:from>
    <xdr:to>
      <xdr:col>14</xdr:col>
      <xdr:colOff>28575</xdr:colOff>
      <xdr:row>58</xdr:row>
      <xdr:rowOff>32814</xdr:rowOff>
    </xdr:to>
    <xdr:cxnSp macro="">
      <xdr:nvCxnSpPr>
        <xdr:cNvPr id="340" name="直線コネクタ 339"/>
        <xdr:cNvCxnSpPr/>
      </xdr:nvCxnSpPr>
      <xdr:spPr>
        <a:xfrm flipV="1">
          <a:off x="8750300" y="9974104"/>
          <a:ext cx="8890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7627</xdr:rowOff>
    </xdr:from>
    <xdr:to>
      <xdr:col>14</xdr:col>
      <xdr:colOff>79375</xdr:colOff>
      <xdr:row>57</xdr:row>
      <xdr:rowOff>109227</xdr:rowOff>
    </xdr:to>
    <xdr:sp macro="" textlink="">
      <xdr:nvSpPr>
        <xdr:cNvPr id="341" name="フローチャート : 判断 340"/>
        <xdr:cNvSpPr/>
      </xdr:nvSpPr>
      <xdr:spPr>
        <a:xfrm>
          <a:off x="9588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125754</xdr:rowOff>
    </xdr:from>
    <xdr:ext cx="534377" cy="259045"/>
    <xdr:sp macro="" textlink="">
      <xdr:nvSpPr>
        <xdr:cNvPr id="342" name="テキスト ボックス 341"/>
        <xdr:cNvSpPr txBox="1"/>
      </xdr:nvSpPr>
      <xdr:spPr>
        <a:xfrm>
          <a:off x="9359411" y="955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35,216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32814</xdr:rowOff>
    </xdr:from>
    <xdr:to>
      <xdr:col>12</xdr:col>
      <xdr:colOff>511175</xdr:colOff>
      <xdr:row>58</xdr:row>
      <xdr:rowOff>40770</xdr:rowOff>
    </xdr:to>
    <xdr:cxnSp macro="">
      <xdr:nvCxnSpPr>
        <xdr:cNvPr id="343" name="直線コネクタ 342"/>
        <xdr:cNvCxnSpPr/>
      </xdr:nvCxnSpPr>
      <xdr:spPr>
        <a:xfrm flipV="1">
          <a:off x="7861300" y="9976914"/>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16793</xdr:rowOff>
    </xdr:from>
    <xdr:to>
      <xdr:col>12</xdr:col>
      <xdr:colOff>561975</xdr:colOff>
      <xdr:row>57</xdr:row>
      <xdr:rowOff>118393</xdr:rowOff>
    </xdr:to>
    <xdr:sp macro="" textlink="">
      <xdr:nvSpPr>
        <xdr:cNvPr id="344" name="フローチャート : 判断 343"/>
        <xdr:cNvSpPr/>
      </xdr:nvSpPr>
      <xdr:spPr>
        <a:xfrm>
          <a:off x="8699500" y="97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134920</xdr:rowOff>
    </xdr:from>
    <xdr:ext cx="534377" cy="259045"/>
    <xdr:sp macro="" textlink="">
      <xdr:nvSpPr>
        <xdr:cNvPr id="345" name="テキスト ボックス 344"/>
        <xdr:cNvSpPr txBox="1"/>
      </xdr:nvSpPr>
      <xdr:spPr>
        <a:xfrm>
          <a:off x="8483111" y="956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34,374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32857</xdr:rowOff>
    </xdr:from>
    <xdr:to>
      <xdr:col>11</xdr:col>
      <xdr:colOff>307975</xdr:colOff>
      <xdr:row>58</xdr:row>
      <xdr:rowOff>40770</xdr:rowOff>
    </xdr:to>
    <xdr:cxnSp macro="">
      <xdr:nvCxnSpPr>
        <xdr:cNvPr id="346" name="直線コネクタ 345"/>
        <xdr:cNvCxnSpPr/>
      </xdr:nvCxnSpPr>
      <xdr:spPr>
        <a:xfrm>
          <a:off x="6972300" y="9976957"/>
          <a:ext cx="889000" cy="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48057</xdr:rowOff>
    </xdr:from>
    <xdr:to>
      <xdr:col>11</xdr:col>
      <xdr:colOff>358775</xdr:colOff>
      <xdr:row>57</xdr:row>
      <xdr:rowOff>149657</xdr:rowOff>
    </xdr:to>
    <xdr:sp macro="" textlink="">
      <xdr:nvSpPr>
        <xdr:cNvPr id="347" name="フローチャート : 判断 346"/>
        <xdr:cNvSpPr/>
      </xdr:nvSpPr>
      <xdr:spPr>
        <a:xfrm>
          <a:off x="7810500" y="9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166184</xdr:rowOff>
    </xdr:from>
    <xdr:ext cx="534377" cy="259045"/>
    <xdr:sp macro="" textlink="">
      <xdr:nvSpPr>
        <xdr:cNvPr id="348" name="テキスト ボックス 347"/>
        <xdr:cNvSpPr txBox="1"/>
      </xdr:nvSpPr>
      <xdr:spPr>
        <a:xfrm>
          <a:off x="7594111" y="95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31,502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22519</xdr:rowOff>
    </xdr:from>
    <xdr:to>
      <xdr:col>10</xdr:col>
      <xdr:colOff>155575</xdr:colOff>
      <xdr:row>57</xdr:row>
      <xdr:rowOff>124119</xdr:rowOff>
    </xdr:to>
    <xdr:sp macro="" textlink="">
      <xdr:nvSpPr>
        <xdr:cNvPr id="349" name="フローチャート : 判断 348"/>
        <xdr:cNvSpPr/>
      </xdr:nvSpPr>
      <xdr:spPr>
        <a:xfrm>
          <a:off x="6921500" y="97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140646</xdr:rowOff>
    </xdr:from>
    <xdr:ext cx="534377" cy="259045"/>
    <xdr:sp macro="" textlink="">
      <xdr:nvSpPr>
        <xdr:cNvPr id="350" name="テキスト ボックス 349"/>
        <xdr:cNvSpPr txBox="1"/>
      </xdr:nvSpPr>
      <xdr:spPr>
        <a:xfrm>
          <a:off x="6705111" y="957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29900</xdr:rowOff>
    </xdr:from>
    <xdr:to>
      <xdr:col>15</xdr:col>
      <xdr:colOff>231775</xdr:colOff>
      <xdr:row>58</xdr:row>
      <xdr:rowOff>131500</xdr:rowOff>
    </xdr:to>
    <xdr:sp macro="" textlink="">
      <xdr:nvSpPr>
        <xdr:cNvPr id="356" name="円/楕円 355"/>
        <xdr:cNvSpPr/>
      </xdr:nvSpPr>
      <xdr:spPr>
        <a:xfrm>
          <a:off x="10426700" y="997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116277</xdr:rowOff>
    </xdr:from>
    <xdr:ext cx="534377" cy="259045"/>
    <xdr:sp macro="" textlink="">
      <xdr:nvSpPr>
        <xdr:cNvPr id="357" name="普通建設事業費該当値テキスト"/>
        <xdr:cNvSpPr txBox="1"/>
      </xdr:nvSpPr>
      <xdr:spPr>
        <a:xfrm>
          <a:off x="10528300" y="98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17,420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150654</xdr:rowOff>
    </xdr:from>
    <xdr:to>
      <xdr:col>14</xdr:col>
      <xdr:colOff>79375</xdr:colOff>
      <xdr:row>58</xdr:row>
      <xdr:rowOff>80804</xdr:rowOff>
    </xdr:to>
    <xdr:sp macro="" textlink="">
      <xdr:nvSpPr>
        <xdr:cNvPr id="358" name="円/楕円 357"/>
        <xdr:cNvSpPr/>
      </xdr:nvSpPr>
      <xdr:spPr>
        <a:xfrm>
          <a:off x="9588500" y="99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58</xdr:row>
      <xdr:rowOff>71931</xdr:rowOff>
    </xdr:from>
    <xdr:ext cx="534377" cy="259045"/>
    <xdr:sp macro="" textlink="">
      <xdr:nvSpPr>
        <xdr:cNvPr id="359" name="テキスト ボックス 358"/>
        <xdr:cNvSpPr txBox="1"/>
      </xdr:nvSpPr>
      <xdr:spPr>
        <a:xfrm>
          <a:off x="9359411" y="10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153464</xdr:rowOff>
    </xdr:from>
    <xdr:to>
      <xdr:col>12</xdr:col>
      <xdr:colOff>561975</xdr:colOff>
      <xdr:row>58</xdr:row>
      <xdr:rowOff>83614</xdr:rowOff>
    </xdr:to>
    <xdr:sp macro="" textlink="">
      <xdr:nvSpPr>
        <xdr:cNvPr id="360" name="円/楕円 359"/>
        <xdr:cNvSpPr/>
      </xdr:nvSpPr>
      <xdr:spPr>
        <a:xfrm>
          <a:off x="8699500" y="99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74741</xdr:rowOff>
    </xdr:from>
    <xdr:ext cx="534377" cy="259045"/>
    <xdr:sp macro="" textlink="">
      <xdr:nvSpPr>
        <xdr:cNvPr id="361" name="テキスト ボックス 360"/>
        <xdr:cNvSpPr txBox="1"/>
      </xdr:nvSpPr>
      <xdr:spPr>
        <a:xfrm>
          <a:off x="8483111" y="1001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161420</xdr:rowOff>
    </xdr:from>
    <xdr:to>
      <xdr:col>11</xdr:col>
      <xdr:colOff>358775</xdr:colOff>
      <xdr:row>58</xdr:row>
      <xdr:rowOff>91570</xdr:rowOff>
    </xdr:to>
    <xdr:sp macro="" textlink="">
      <xdr:nvSpPr>
        <xdr:cNvPr id="362" name="円/楕円 361"/>
        <xdr:cNvSpPr/>
      </xdr:nvSpPr>
      <xdr:spPr>
        <a:xfrm>
          <a:off x="7810500" y="993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82697</xdr:rowOff>
    </xdr:from>
    <xdr:ext cx="534377" cy="259045"/>
    <xdr:sp macro="" textlink="">
      <xdr:nvSpPr>
        <xdr:cNvPr id="363" name="テキスト ボックス 362"/>
        <xdr:cNvSpPr txBox="1"/>
      </xdr:nvSpPr>
      <xdr:spPr>
        <a:xfrm>
          <a:off x="7594111" y="1002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153507</xdr:rowOff>
    </xdr:from>
    <xdr:to>
      <xdr:col>10</xdr:col>
      <xdr:colOff>155575</xdr:colOff>
      <xdr:row>58</xdr:row>
      <xdr:rowOff>83657</xdr:rowOff>
    </xdr:to>
    <xdr:sp macro="" textlink="">
      <xdr:nvSpPr>
        <xdr:cNvPr id="364" name="円/楕円 363"/>
        <xdr:cNvSpPr/>
      </xdr:nvSpPr>
      <xdr:spPr>
        <a:xfrm>
          <a:off x="6921500" y="992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74784</xdr:rowOff>
    </xdr:from>
    <xdr:ext cx="534377" cy="259045"/>
    <xdr:sp macro="" textlink="">
      <xdr:nvSpPr>
        <xdr:cNvPr id="365" name="テキスト ボックス 364"/>
        <xdr:cNvSpPr txBox="1"/>
      </xdr:nvSpPr>
      <xdr:spPr>
        <a:xfrm>
          <a:off x="6705111" y="1001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4" name="直線コネクタ 37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5" name="テキスト ボックス 37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6" name="直線コネクタ 37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7" name="テキスト ボックス 37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8" name="直線コネクタ 37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9" name="テキスト ボックス 37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0" name="直線コネクタ 37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1" name="テキスト ボックス 38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2" name="直線コネクタ 38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3" name="テキスト ボックス 38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5" name="テキスト ボックス 38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13513</xdr:rowOff>
    </xdr:from>
    <xdr:to>
      <xdr:col>15</xdr:col>
      <xdr:colOff>180340</xdr:colOff>
      <xdr:row>78</xdr:row>
      <xdr:rowOff>128803</xdr:rowOff>
    </xdr:to>
    <xdr:cxnSp macro="">
      <xdr:nvCxnSpPr>
        <xdr:cNvPr id="387" name="直線コネクタ 386"/>
        <xdr:cNvCxnSpPr/>
      </xdr:nvCxnSpPr>
      <xdr:spPr>
        <a:xfrm flipV="1">
          <a:off x="10475595" y="12186463"/>
          <a:ext cx="1270" cy="13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132630</xdr:rowOff>
    </xdr:from>
    <xdr:ext cx="469744" cy="259045"/>
    <xdr:sp macro="" textlink="">
      <xdr:nvSpPr>
        <xdr:cNvPr id="388" name="普通建設事業費 （ うち新規整備　）最小値テキスト"/>
        <xdr:cNvSpPr txBox="1"/>
      </xdr:nvSpPr>
      <xdr:spPr>
        <a:xfrm>
          <a:off x="10528300" y="1350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4,572</a:t>
          </a:r>
          <a:endParaRPr kumimoji="1" lang="ja-JP" altLang="en-US" sz="1000" b="1">
            <a:latin typeface="ＭＳ Ｐゴシック"/>
          </a:endParaRPr>
        </a:p>
      </xdr:txBody>
    </xdr:sp>
    <xdr:clientData/>
  </xdr:oneCellAnchor>
  <xdr:twoCellAnchor>
    <xdr:from>
      <xdr:col>15</xdr:col>
      <xdr:colOff>92075</xdr:colOff>
      <xdr:row>78</xdr:row>
      <xdr:rowOff>128803</xdr:rowOff>
    </xdr:from>
    <xdr:to>
      <xdr:col>15</xdr:col>
      <xdr:colOff>269875</xdr:colOff>
      <xdr:row>78</xdr:row>
      <xdr:rowOff>128803</xdr:rowOff>
    </xdr:to>
    <xdr:cxnSp macro="">
      <xdr:nvCxnSpPr>
        <xdr:cNvPr id="389" name="直線コネクタ 388"/>
        <xdr:cNvCxnSpPr/>
      </xdr:nvCxnSpPr>
      <xdr:spPr>
        <a:xfrm>
          <a:off x="10388600" y="1350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131640</xdr:rowOff>
    </xdr:from>
    <xdr:ext cx="534377" cy="259045"/>
    <xdr:sp macro="" textlink="">
      <xdr:nvSpPr>
        <xdr:cNvPr id="390" name="普通建設事業費 （ うち新規整備　）最大値テキスト"/>
        <xdr:cNvSpPr txBox="1"/>
      </xdr:nvSpPr>
      <xdr:spPr>
        <a:xfrm>
          <a:off x="10528300" y="1196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73,624</a:t>
          </a:r>
          <a:endParaRPr kumimoji="1" lang="ja-JP" altLang="en-US" sz="1000" b="1">
            <a:latin typeface="ＭＳ Ｐゴシック"/>
          </a:endParaRPr>
        </a:p>
      </xdr:txBody>
    </xdr:sp>
    <xdr:clientData/>
  </xdr:oneCellAnchor>
  <xdr:twoCellAnchor>
    <xdr:from>
      <xdr:col>15</xdr:col>
      <xdr:colOff>92075</xdr:colOff>
      <xdr:row>71</xdr:row>
      <xdr:rowOff>13513</xdr:rowOff>
    </xdr:from>
    <xdr:to>
      <xdr:col>15</xdr:col>
      <xdr:colOff>269875</xdr:colOff>
      <xdr:row>71</xdr:row>
      <xdr:rowOff>13513</xdr:rowOff>
    </xdr:to>
    <xdr:cxnSp macro="">
      <xdr:nvCxnSpPr>
        <xdr:cNvPr id="391" name="直線コネクタ 390"/>
        <xdr:cNvCxnSpPr/>
      </xdr:nvCxnSpPr>
      <xdr:spPr>
        <a:xfrm>
          <a:off x="10388600" y="1218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112934</xdr:rowOff>
    </xdr:from>
    <xdr:to>
      <xdr:col>15</xdr:col>
      <xdr:colOff>180975</xdr:colOff>
      <xdr:row>78</xdr:row>
      <xdr:rowOff>121565</xdr:rowOff>
    </xdr:to>
    <xdr:cxnSp macro="">
      <xdr:nvCxnSpPr>
        <xdr:cNvPr id="392" name="直線コネクタ 391"/>
        <xdr:cNvCxnSpPr/>
      </xdr:nvCxnSpPr>
      <xdr:spPr>
        <a:xfrm>
          <a:off x="9639300" y="13486034"/>
          <a:ext cx="838200" cy="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118863</xdr:rowOff>
    </xdr:from>
    <xdr:ext cx="534377" cy="259045"/>
    <xdr:sp macro="" textlink="">
      <xdr:nvSpPr>
        <xdr:cNvPr id="393" name="普通建設事業費 （ うち新規整備　）平均値テキスト"/>
        <xdr:cNvSpPr txBox="1"/>
      </xdr:nvSpPr>
      <xdr:spPr>
        <a:xfrm>
          <a:off x="10528300" y="13149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12,628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95986</xdr:rowOff>
    </xdr:from>
    <xdr:to>
      <xdr:col>15</xdr:col>
      <xdr:colOff>231775</xdr:colOff>
      <xdr:row>78</xdr:row>
      <xdr:rowOff>26136</xdr:rowOff>
    </xdr:to>
    <xdr:sp macro="" textlink="">
      <xdr:nvSpPr>
        <xdr:cNvPr id="394" name="フローチャート : 判断 393"/>
        <xdr:cNvSpPr/>
      </xdr:nvSpPr>
      <xdr:spPr>
        <a:xfrm>
          <a:off x="104267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118427</xdr:rowOff>
    </xdr:from>
    <xdr:to>
      <xdr:col>14</xdr:col>
      <xdr:colOff>79375</xdr:colOff>
      <xdr:row>78</xdr:row>
      <xdr:rowOff>48577</xdr:rowOff>
    </xdr:to>
    <xdr:sp macro="" textlink="">
      <xdr:nvSpPr>
        <xdr:cNvPr id="395" name="フローチャート : 判断 394"/>
        <xdr:cNvSpPr/>
      </xdr:nvSpPr>
      <xdr:spPr>
        <a:xfrm>
          <a:off x="9588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65104</xdr:rowOff>
    </xdr:from>
    <xdr:ext cx="534377" cy="259045"/>
    <xdr:sp macro="" textlink="">
      <xdr:nvSpPr>
        <xdr:cNvPr id="396" name="テキスト ボックス 395"/>
        <xdr:cNvSpPr txBox="1"/>
      </xdr:nvSpPr>
      <xdr:spPr>
        <a:xfrm>
          <a:off x="9359411" y="1309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7" name="テキスト ボックス 39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398" name="テキスト ボックス 39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399" name="テキスト ボックス 39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0" name="テキスト ボックス 39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1" name="テキスト ボックス 40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70765</xdr:rowOff>
    </xdr:from>
    <xdr:to>
      <xdr:col>15</xdr:col>
      <xdr:colOff>231775</xdr:colOff>
      <xdr:row>79</xdr:row>
      <xdr:rowOff>915</xdr:rowOff>
    </xdr:to>
    <xdr:sp macro="" textlink="">
      <xdr:nvSpPr>
        <xdr:cNvPr id="402" name="円/楕円 401"/>
        <xdr:cNvSpPr/>
      </xdr:nvSpPr>
      <xdr:spPr>
        <a:xfrm>
          <a:off x="10426700" y="134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157142</xdr:rowOff>
    </xdr:from>
    <xdr:ext cx="469744" cy="259045"/>
    <xdr:sp macro="" textlink="">
      <xdr:nvSpPr>
        <xdr:cNvPr id="403" name="普通建設事業費 （ うち新規整備　）該当値テキスト"/>
        <xdr:cNvSpPr txBox="1"/>
      </xdr:nvSpPr>
      <xdr:spPr>
        <a:xfrm>
          <a:off x="10528300" y="1335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62134</xdr:rowOff>
    </xdr:from>
    <xdr:to>
      <xdr:col>14</xdr:col>
      <xdr:colOff>79375</xdr:colOff>
      <xdr:row>78</xdr:row>
      <xdr:rowOff>163734</xdr:rowOff>
    </xdr:to>
    <xdr:sp macro="" textlink="">
      <xdr:nvSpPr>
        <xdr:cNvPr id="404" name="円/楕円 403"/>
        <xdr:cNvSpPr/>
      </xdr:nvSpPr>
      <xdr:spPr>
        <a:xfrm>
          <a:off x="9588500" y="1343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154861</xdr:rowOff>
    </xdr:from>
    <xdr:ext cx="469744" cy="259045"/>
    <xdr:sp macro="" textlink="">
      <xdr:nvSpPr>
        <xdr:cNvPr id="405" name="テキスト ボックス 404"/>
        <xdr:cNvSpPr txBox="1"/>
      </xdr:nvSpPr>
      <xdr:spPr>
        <a:xfrm>
          <a:off x="9391727" y="1352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6" name="正方形/長方形 40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07" name="正方形/長方形 40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08" name="正方形/長方形 40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09" name="正方形/長方形 40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0" name="正方形/長方形 40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1" name="正方形/長方形 41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2" name="テキスト ボックス 41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3" name="直線コネクタ 41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14" name="直線コネクタ 41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15" name="テキスト ボックス 41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16" name="直線コネクタ 41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17" name="テキスト ボックス 41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18" name="直線コネクタ 41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19" name="テキスト ボックス 41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20" name="直線コネクタ 41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21" name="テキスト ボックス 42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22" name="直線コネクタ 42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23" name="テキスト ボックス 42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24" name="直線コネクタ 42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25" name="テキスト ボックス 42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6" name="直線コネクタ 42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27" name="テキスト ボックス 42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2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151423</xdr:rowOff>
    </xdr:from>
    <xdr:to>
      <xdr:col>15</xdr:col>
      <xdr:colOff>180340</xdr:colOff>
      <xdr:row>98</xdr:row>
      <xdr:rowOff>94666</xdr:rowOff>
    </xdr:to>
    <xdr:cxnSp macro="">
      <xdr:nvCxnSpPr>
        <xdr:cNvPr id="429" name="直線コネクタ 428"/>
        <xdr:cNvCxnSpPr/>
      </xdr:nvCxnSpPr>
      <xdr:spPr>
        <a:xfrm flipV="1">
          <a:off x="10475595" y="15581923"/>
          <a:ext cx="1270" cy="1314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98493</xdr:rowOff>
    </xdr:from>
    <xdr:ext cx="469744" cy="259045"/>
    <xdr:sp macro="" textlink="">
      <xdr:nvSpPr>
        <xdr:cNvPr id="430" name="普通建設事業費 （ うち更新整備　）最小値テキスト"/>
        <xdr:cNvSpPr txBox="1"/>
      </xdr:nvSpPr>
      <xdr:spPr>
        <a:xfrm>
          <a:off x="10528300" y="1690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5,379</a:t>
          </a:r>
          <a:endParaRPr kumimoji="1" lang="ja-JP" altLang="en-US" sz="1000" b="1">
            <a:latin typeface="ＭＳ Ｐゴシック"/>
          </a:endParaRPr>
        </a:p>
      </xdr:txBody>
    </xdr:sp>
    <xdr:clientData/>
  </xdr:oneCellAnchor>
  <xdr:twoCellAnchor>
    <xdr:from>
      <xdr:col>15</xdr:col>
      <xdr:colOff>92075</xdr:colOff>
      <xdr:row>98</xdr:row>
      <xdr:rowOff>94666</xdr:rowOff>
    </xdr:from>
    <xdr:to>
      <xdr:col>15</xdr:col>
      <xdr:colOff>269875</xdr:colOff>
      <xdr:row>98</xdr:row>
      <xdr:rowOff>94666</xdr:rowOff>
    </xdr:to>
    <xdr:cxnSp macro="">
      <xdr:nvCxnSpPr>
        <xdr:cNvPr id="431" name="直線コネクタ 430"/>
        <xdr:cNvCxnSpPr/>
      </xdr:nvCxnSpPr>
      <xdr:spPr>
        <a:xfrm>
          <a:off x="10388600" y="168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98100</xdr:rowOff>
    </xdr:from>
    <xdr:ext cx="534377" cy="259045"/>
    <xdr:sp macro="" textlink="">
      <xdr:nvSpPr>
        <xdr:cNvPr id="432" name="普通建設事業費 （ うち更新整備　）最大値テキスト"/>
        <xdr:cNvSpPr txBox="1"/>
      </xdr:nvSpPr>
      <xdr:spPr>
        <a:xfrm>
          <a:off x="10528300" y="153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45,641</a:t>
          </a:r>
          <a:endParaRPr kumimoji="1" lang="ja-JP" altLang="en-US" sz="1000" b="1">
            <a:latin typeface="ＭＳ Ｐゴシック"/>
          </a:endParaRPr>
        </a:p>
      </xdr:txBody>
    </xdr:sp>
    <xdr:clientData/>
  </xdr:oneCellAnchor>
  <xdr:twoCellAnchor>
    <xdr:from>
      <xdr:col>15</xdr:col>
      <xdr:colOff>92075</xdr:colOff>
      <xdr:row>90</xdr:row>
      <xdr:rowOff>151423</xdr:rowOff>
    </xdr:from>
    <xdr:to>
      <xdr:col>15</xdr:col>
      <xdr:colOff>269875</xdr:colOff>
      <xdr:row>90</xdr:row>
      <xdr:rowOff>151423</xdr:rowOff>
    </xdr:to>
    <xdr:cxnSp macro="">
      <xdr:nvCxnSpPr>
        <xdr:cNvPr id="433" name="直線コネクタ 432"/>
        <xdr:cNvCxnSpPr/>
      </xdr:nvCxnSpPr>
      <xdr:spPr>
        <a:xfrm>
          <a:off x="10388600" y="1558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61127</xdr:rowOff>
    </xdr:from>
    <xdr:to>
      <xdr:col>15</xdr:col>
      <xdr:colOff>180975</xdr:colOff>
      <xdr:row>98</xdr:row>
      <xdr:rowOff>94666</xdr:rowOff>
    </xdr:to>
    <xdr:cxnSp macro="">
      <xdr:nvCxnSpPr>
        <xdr:cNvPr id="434" name="直線コネクタ 433"/>
        <xdr:cNvCxnSpPr/>
      </xdr:nvCxnSpPr>
      <xdr:spPr>
        <a:xfrm>
          <a:off x="9639300" y="16863227"/>
          <a:ext cx="838200" cy="3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28174</xdr:rowOff>
    </xdr:from>
    <xdr:ext cx="534377" cy="259045"/>
    <xdr:sp macro="" textlink="">
      <xdr:nvSpPr>
        <xdr:cNvPr id="435" name="普通建設事業費 （ うち更新整備　）平均値テキスト"/>
        <xdr:cNvSpPr txBox="1"/>
      </xdr:nvSpPr>
      <xdr:spPr>
        <a:xfrm>
          <a:off x="10528300" y="16487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11,810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5297</xdr:rowOff>
    </xdr:from>
    <xdr:to>
      <xdr:col>15</xdr:col>
      <xdr:colOff>231775</xdr:colOff>
      <xdr:row>97</xdr:row>
      <xdr:rowOff>106897</xdr:rowOff>
    </xdr:to>
    <xdr:sp macro="" textlink="">
      <xdr:nvSpPr>
        <xdr:cNvPr id="436" name="フローチャート : 判断 435"/>
        <xdr:cNvSpPr/>
      </xdr:nvSpPr>
      <xdr:spPr>
        <a:xfrm>
          <a:off x="104267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7355</xdr:rowOff>
    </xdr:from>
    <xdr:to>
      <xdr:col>14</xdr:col>
      <xdr:colOff>79375</xdr:colOff>
      <xdr:row>97</xdr:row>
      <xdr:rowOff>108955</xdr:rowOff>
    </xdr:to>
    <xdr:sp macro="" textlink="">
      <xdr:nvSpPr>
        <xdr:cNvPr id="437" name="フローチャート : 判断 436"/>
        <xdr:cNvSpPr/>
      </xdr:nvSpPr>
      <xdr:spPr>
        <a:xfrm>
          <a:off x="9588500" y="166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125482</xdr:rowOff>
    </xdr:from>
    <xdr:ext cx="534377" cy="259045"/>
    <xdr:sp macro="" textlink="">
      <xdr:nvSpPr>
        <xdr:cNvPr id="438" name="テキスト ボックス 437"/>
        <xdr:cNvSpPr txBox="1"/>
      </xdr:nvSpPr>
      <xdr:spPr>
        <a:xfrm>
          <a:off x="9359411" y="164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39" name="テキスト ボックス 43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0" name="テキスト ボックス 43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1" name="テキスト ボックス 44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2" name="テキスト ボックス 44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3" name="テキスト ボックス 44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43866</xdr:rowOff>
    </xdr:from>
    <xdr:to>
      <xdr:col>15</xdr:col>
      <xdr:colOff>231775</xdr:colOff>
      <xdr:row>98</xdr:row>
      <xdr:rowOff>145466</xdr:rowOff>
    </xdr:to>
    <xdr:sp macro="" textlink="">
      <xdr:nvSpPr>
        <xdr:cNvPr id="444" name="円/楕円 443"/>
        <xdr:cNvSpPr/>
      </xdr:nvSpPr>
      <xdr:spPr>
        <a:xfrm>
          <a:off x="10426700" y="1684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130243</xdr:rowOff>
    </xdr:from>
    <xdr:ext cx="469744" cy="259045"/>
    <xdr:sp macro="" textlink="">
      <xdr:nvSpPr>
        <xdr:cNvPr id="445" name="普通建設事業費 （ うち更新整備　）該当値テキスト"/>
        <xdr:cNvSpPr txBox="1"/>
      </xdr:nvSpPr>
      <xdr:spPr>
        <a:xfrm>
          <a:off x="10528300" y="1676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10327</xdr:rowOff>
    </xdr:from>
    <xdr:to>
      <xdr:col>14</xdr:col>
      <xdr:colOff>79375</xdr:colOff>
      <xdr:row>98</xdr:row>
      <xdr:rowOff>111927</xdr:rowOff>
    </xdr:to>
    <xdr:sp macro="" textlink="">
      <xdr:nvSpPr>
        <xdr:cNvPr id="446" name="円/楕円 445"/>
        <xdr:cNvSpPr/>
      </xdr:nvSpPr>
      <xdr:spPr>
        <a:xfrm>
          <a:off x="9588500" y="1681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103054</xdr:rowOff>
    </xdr:from>
    <xdr:ext cx="469744" cy="259045"/>
    <xdr:sp macro="" textlink="">
      <xdr:nvSpPr>
        <xdr:cNvPr id="447" name="テキスト ボックス 446"/>
        <xdr:cNvSpPr txBox="1"/>
      </xdr:nvSpPr>
      <xdr:spPr>
        <a:xfrm>
          <a:off x="9391727" y="1690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48" name="正方形/長方形 44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49" name="正方形/長方形 44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0" name="正方形/長方形 44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1" name="正方形/長方形 45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2" name="正方形/長方形 45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3" name="正方形/長方形 45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4" name="テキスト ボックス 45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5" name="直線コネクタ 45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56" name="直線コネクタ 45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57" name="テキスト ボックス 45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58" name="直線コネクタ 45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59" name="テキスト ボックス 45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0" name="直線コネクタ 45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61" name="テキスト ボックス 46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62" name="直線コネクタ 46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63" name="テキスト ボックス 46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64" name="直線コネクタ 46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65" name="テキスト ボックス 46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6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149164</xdr:rowOff>
    </xdr:from>
    <xdr:to>
      <xdr:col>23</xdr:col>
      <xdr:colOff>516889</xdr:colOff>
      <xdr:row>38</xdr:row>
      <xdr:rowOff>139037</xdr:rowOff>
    </xdr:to>
    <xdr:cxnSp macro="">
      <xdr:nvCxnSpPr>
        <xdr:cNvPr id="467" name="直線コネクタ 466"/>
        <xdr:cNvCxnSpPr/>
      </xdr:nvCxnSpPr>
      <xdr:spPr>
        <a:xfrm flipV="1">
          <a:off x="16317595" y="5292664"/>
          <a:ext cx="1269" cy="1361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142864</xdr:rowOff>
    </xdr:from>
    <xdr:ext cx="313932" cy="259045"/>
    <xdr:sp macro="" textlink="">
      <xdr:nvSpPr>
        <xdr:cNvPr id="468" name="災害復旧事業費最小値テキスト"/>
        <xdr:cNvSpPr txBox="1"/>
      </xdr:nvSpPr>
      <xdr:spPr>
        <a:xfrm>
          <a:off x="16370300" y="665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38</xdr:row>
      <xdr:rowOff>139037</xdr:rowOff>
    </xdr:from>
    <xdr:to>
      <xdr:col>23</xdr:col>
      <xdr:colOff>606425</xdr:colOff>
      <xdr:row>38</xdr:row>
      <xdr:rowOff>139037</xdr:rowOff>
    </xdr:to>
    <xdr:cxnSp macro="">
      <xdr:nvCxnSpPr>
        <xdr:cNvPr id="469" name="直線コネクタ 468"/>
        <xdr:cNvCxnSpPr/>
      </xdr:nvCxnSpPr>
      <xdr:spPr>
        <a:xfrm>
          <a:off x="16230600" y="665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95841</xdr:rowOff>
    </xdr:from>
    <xdr:ext cx="534377" cy="259045"/>
    <xdr:sp macro="" textlink="">
      <xdr:nvSpPr>
        <xdr:cNvPr id="470" name="災害復旧事業費最大値テキスト"/>
        <xdr:cNvSpPr txBox="1"/>
      </xdr:nvSpPr>
      <xdr:spPr>
        <a:xfrm>
          <a:off x="16370300" y="506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30</xdr:row>
      <xdr:rowOff>149164</xdr:rowOff>
    </xdr:from>
    <xdr:to>
      <xdr:col>23</xdr:col>
      <xdr:colOff>606425</xdr:colOff>
      <xdr:row>30</xdr:row>
      <xdr:rowOff>149164</xdr:rowOff>
    </xdr:to>
    <xdr:cxnSp macro="">
      <xdr:nvCxnSpPr>
        <xdr:cNvPr id="471" name="直線コネクタ 470"/>
        <xdr:cNvCxnSpPr/>
      </xdr:nvCxnSpPr>
      <xdr:spPr>
        <a:xfrm>
          <a:off x="16230600" y="529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131013</xdr:rowOff>
    </xdr:from>
    <xdr:to>
      <xdr:col>23</xdr:col>
      <xdr:colOff>517525</xdr:colOff>
      <xdr:row>38</xdr:row>
      <xdr:rowOff>137894</xdr:rowOff>
    </xdr:to>
    <xdr:cxnSp macro="">
      <xdr:nvCxnSpPr>
        <xdr:cNvPr id="472" name="直線コネクタ 471"/>
        <xdr:cNvCxnSpPr/>
      </xdr:nvCxnSpPr>
      <xdr:spPr>
        <a:xfrm flipV="1">
          <a:off x="15481300" y="6646113"/>
          <a:ext cx="8382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25069</xdr:rowOff>
    </xdr:from>
    <xdr:ext cx="469744" cy="259045"/>
    <xdr:sp macro="" textlink="">
      <xdr:nvSpPr>
        <xdr:cNvPr id="473" name="災害復旧事業費平均値テキスト"/>
        <xdr:cNvSpPr txBox="1"/>
      </xdr:nvSpPr>
      <xdr:spPr>
        <a:xfrm>
          <a:off x="16370300" y="636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2192</xdr:rowOff>
    </xdr:from>
    <xdr:to>
      <xdr:col>23</xdr:col>
      <xdr:colOff>568325</xdr:colOff>
      <xdr:row>38</xdr:row>
      <xdr:rowOff>103792</xdr:rowOff>
    </xdr:to>
    <xdr:sp macro="" textlink="">
      <xdr:nvSpPr>
        <xdr:cNvPr id="474" name="フローチャート : 判断 473"/>
        <xdr:cNvSpPr/>
      </xdr:nvSpPr>
      <xdr:spPr>
        <a:xfrm>
          <a:off x="162687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137894</xdr:rowOff>
    </xdr:from>
    <xdr:to>
      <xdr:col>22</xdr:col>
      <xdr:colOff>365125</xdr:colOff>
      <xdr:row>38</xdr:row>
      <xdr:rowOff>139334</xdr:rowOff>
    </xdr:to>
    <xdr:cxnSp macro="">
      <xdr:nvCxnSpPr>
        <xdr:cNvPr id="475" name="直線コネクタ 474"/>
        <xdr:cNvCxnSpPr/>
      </xdr:nvCxnSpPr>
      <xdr:spPr>
        <a:xfrm flipV="1">
          <a:off x="14592300" y="6652994"/>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31201</xdr:rowOff>
    </xdr:from>
    <xdr:to>
      <xdr:col>22</xdr:col>
      <xdr:colOff>415925</xdr:colOff>
      <xdr:row>38</xdr:row>
      <xdr:rowOff>132801</xdr:rowOff>
    </xdr:to>
    <xdr:sp macro="" textlink="">
      <xdr:nvSpPr>
        <xdr:cNvPr id="476" name="フローチャート : 判断 475"/>
        <xdr:cNvSpPr/>
      </xdr:nvSpPr>
      <xdr:spPr>
        <a:xfrm>
          <a:off x="15430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149328</xdr:rowOff>
    </xdr:from>
    <xdr:ext cx="469744" cy="259045"/>
    <xdr:sp macro="" textlink="">
      <xdr:nvSpPr>
        <xdr:cNvPr id="477" name="テキスト ボックス 476"/>
        <xdr:cNvSpPr txBox="1"/>
      </xdr:nvSpPr>
      <xdr:spPr>
        <a:xfrm>
          <a:off x="15233727" y="632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139151</xdr:rowOff>
    </xdr:from>
    <xdr:to>
      <xdr:col>21</xdr:col>
      <xdr:colOff>161925</xdr:colOff>
      <xdr:row>38</xdr:row>
      <xdr:rowOff>139334</xdr:rowOff>
    </xdr:to>
    <xdr:cxnSp macro="">
      <xdr:nvCxnSpPr>
        <xdr:cNvPr id="478" name="直線コネクタ 477"/>
        <xdr:cNvCxnSpPr/>
      </xdr:nvCxnSpPr>
      <xdr:spPr>
        <a:xfrm>
          <a:off x="13703300" y="665425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27658</xdr:rowOff>
    </xdr:from>
    <xdr:to>
      <xdr:col>21</xdr:col>
      <xdr:colOff>212725</xdr:colOff>
      <xdr:row>38</xdr:row>
      <xdr:rowOff>129258</xdr:rowOff>
    </xdr:to>
    <xdr:sp macro="" textlink="">
      <xdr:nvSpPr>
        <xdr:cNvPr id="479" name="フローチャート : 判断 478"/>
        <xdr:cNvSpPr/>
      </xdr:nvSpPr>
      <xdr:spPr>
        <a:xfrm>
          <a:off x="14541500" y="654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145785</xdr:rowOff>
    </xdr:from>
    <xdr:ext cx="469744" cy="259045"/>
    <xdr:sp macro="" textlink="">
      <xdr:nvSpPr>
        <xdr:cNvPr id="480" name="テキスト ボックス 479"/>
        <xdr:cNvSpPr txBox="1"/>
      </xdr:nvSpPr>
      <xdr:spPr>
        <a:xfrm>
          <a:off x="14357427" y="631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137323</xdr:rowOff>
    </xdr:from>
    <xdr:to>
      <xdr:col>19</xdr:col>
      <xdr:colOff>644525</xdr:colOff>
      <xdr:row>38</xdr:row>
      <xdr:rowOff>139151</xdr:rowOff>
    </xdr:to>
    <xdr:cxnSp macro="">
      <xdr:nvCxnSpPr>
        <xdr:cNvPr id="481" name="直線コネクタ 480"/>
        <xdr:cNvCxnSpPr/>
      </xdr:nvCxnSpPr>
      <xdr:spPr>
        <a:xfrm>
          <a:off x="12814300" y="6652423"/>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21417</xdr:rowOff>
    </xdr:from>
    <xdr:to>
      <xdr:col>20</xdr:col>
      <xdr:colOff>9525</xdr:colOff>
      <xdr:row>38</xdr:row>
      <xdr:rowOff>123017</xdr:rowOff>
    </xdr:to>
    <xdr:sp macro="" textlink="">
      <xdr:nvSpPr>
        <xdr:cNvPr id="482" name="フローチャート : 判断 481"/>
        <xdr:cNvSpPr/>
      </xdr:nvSpPr>
      <xdr:spPr>
        <a:xfrm>
          <a:off x="13652500" y="653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139544</xdr:rowOff>
    </xdr:from>
    <xdr:ext cx="469744" cy="259045"/>
    <xdr:sp macro="" textlink="">
      <xdr:nvSpPr>
        <xdr:cNvPr id="483" name="テキスト ボックス 482"/>
        <xdr:cNvSpPr txBox="1"/>
      </xdr:nvSpPr>
      <xdr:spPr>
        <a:xfrm>
          <a:off x="13468427" y="631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29235</xdr:rowOff>
    </xdr:from>
    <xdr:to>
      <xdr:col>18</xdr:col>
      <xdr:colOff>492125</xdr:colOff>
      <xdr:row>38</xdr:row>
      <xdr:rowOff>130835</xdr:rowOff>
    </xdr:to>
    <xdr:sp macro="" textlink="">
      <xdr:nvSpPr>
        <xdr:cNvPr id="484" name="フローチャート : 判断 483"/>
        <xdr:cNvSpPr/>
      </xdr:nvSpPr>
      <xdr:spPr>
        <a:xfrm>
          <a:off x="12763500" y="65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147362</xdr:rowOff>
    </xdr:from>
    <xdr:ext cx="469744" cy="259045"/>
    <xdr:sp macro="" textlink="">
      <xdr:nvSpPr>
        <xdr:cNvPr id="485" name="テキスト ボックス 484"/>
        <xdr:cNvSpPr txBox="1"/>
      </xdr:nvSpPr>
      <xdr:spPr>
        <a:xfrm>
          <a:off x="12579427" y="631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86" name="テキスト ボックス 48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87" name="テキスト ボックス 48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88" name="テキスト ボックス 48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89" name="テキスト ボックス 48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0" name="テキスト ボックス 48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80213</xdr:rowOff>
    </xdr:from>
    <xdr:to>
      <xdr:col>23</xdr:col>
      <xdr:colOff>568325</xdr:colOff>
      <xdr:row>39</xdr:row>
      <xdr:rowOff>10363</xdr:rowOff>
    </xdr:to>
    <xdr:sp macro="" textlink="">
      <xdr:nvSpPr>
        <xdr:cNvPr id="491" name="円/楕円 490"/>
        <xdr:cNvSpPr/>
      </xdr:nvSpPr>
      <xdr:spPr>
        <a:xfrm>
          <a:off x="162687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166590</xdr:rowOff>
    </xdr:from>
    <xdr:ext cx="378565" cy="259045"/>
    <xdr:sp macro="" textlink="">
      <xdr:nvSpPr>
        <xdr:cNvPr id="492" name="災害復旧事業費該当値テキスト"/>
        <xdr:cNvSpPr txBox="1"/>
      </xdr:nvSpPr>
      <xdr:spPr>
        <a:xfrm>
          <a:off x="16370300" y="651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87094</xdr:rowOff>
    </xdr:from>
    <xdr:to>
      <xdr:col>22</xdr:col>
      <xdr:colOff>415925</xdr:colOff>
      <xdr:row>39</xdr:row>
      <xdr:rowOff>17244</xdr:rowOff>
    </xdr:to>
    <xdr:sp macro="" textlink="">
      <xdr:nvSpPr>
        <xdr:cNvPr id="493" name="円/楕円 492"/>
        <xdr:cNvSpPr/>
      </xdr:nvSpPr>
      <xdr:spPr>
        <a:xfrm>
          <a:off x="15430500" y="660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195458</xdr:colOff>
      <xdr:row>39</xdr:row>
      <xdr:rowOff>8371</xdr:rowOff>
    </xdr:from>
    <xdr:ext cx="313932" cy="259045"/>
    <xdr:sp macro="" textlink="">
      <xdr:nvSpPr>
        <xdr:cNvPr id="494" name="テキスト ボックス 493"/>
        <xdr:cNvSpPr txBox="1"/>
      </xdr:nvSpPr>
      <xdr:spPr>
        <a:xfrm>
          <a:off x="15311633" y="6694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88534</xdr:rowOff>
    </xdr:from>
    <xdr:to>
      <xdr:col>21</xdr:col>
      <xdr:colOff>212725</xdr:colOff>
      <xdr:row>39</xdr:row>
      <xdr:rowOff>18684</xdr:rowOff>
    </xdr:to>
    <xdr:sp macro="" textlink="">
      <xdr:nvSpPr>
        <xdr:cNvPr id="495" name="円/楕円 494"/>
        <xdr:cNvSpPr/>
      </xdr:nvSpPr>
      <xdr:spPr>
        <a:xfrm>
          <a:off x="14541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9811</xdr:rowOff>
    </xdr:from>
    <xdr:ext cx="313932" cy="259045"/>
    <xdr:sp macro="" textlink="">
      <xdr:nvSpPr>
        <xdr:cNvPr id="496" name="テキスト ボックス 495"/>
        <xdr:cNvSpPr txBox="1"/>
      </xdr:nvSpPr>
      <xdr:spPr>
        <a:xfrm>
          <a:off x="14435333" y="6696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88351</xdr:rowOff>
    </xdr:from>
    <xdr:to>
      <xdr:col>20</xdr:col>
      <xdr:colOff>9525</xdr:colOff>
      <xdr:row>39</xdr:row>
      <xdr:rowOff>18501</xdr:rowOff>
    </xdr:to>
    <xdr:sp macro="" textlink="">
      <xdr:nvSpPr>
        <xdr:cNvPr id="497" name="円/楕円 496"/>
        <xdr:cNvSpPr/>
      </xdr:nvSpPr>
      <xdr:spPr>
        <a:xfrm>
          <a:off x="13652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9628</xdr:rowOff>
    </xdr:from>
    <xdr:ext cx="313932" cy="259045"/>
    <xdr:sp macro="" textlink="">
      <xdr:nvSpPr>
        <xdr:cNvPr id="498" name="テキスト ボックス 497"/>
        <xdr:cNvSpPr txBox="1"/>
      </xdr:nvSpPr>
      <xdr:spPr>
        <a:xfrm>
          <a:off x="13546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86523</xdr:rowOff>
    </xdr:from>
    <xdr:to>
      <xdr:col>18</xdr:col>
      <xdr:colOff>492125</xdr:colOff>
      <xdr:row>39</xdr:row>
      <xdr:rowOff>16673</xdr:rowOff>
    </xdr:to>
    <xdr:sp macro="" textlink="">
      <xdr:nvSpPr>
        <xdr:cNvPr id="499" name="円/楕円 498"/>
        <xdr:cNvSpPr/>
      </xdr:nvSpPr>
      <xdr:spPr>
        <a:xfrm>
          <a:off x="12763500" y="66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7800</xdr:rowOff>
    </xdr:from>
    <xdr:ext cx="378565" cy="259045"/>
    <xdr:sp macro="" textlink="">
      <xdr:nvSpPr>
        <xdr:cNvPr id="500" name="テキスト ボックス 499"/>
        <xdr:cNvSpPr txBox="1"/>
      </xdr:nvSpPr>
      <xdr:spPr>
        <a:xfrm>
          <a:off x="12625017" y="6694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1" name="正方形/長方形 50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2" name="正方形/長方形 50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3" name="正方形/長方形 50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04" name="正方形/長方形 50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05" name="正方形/長方形 50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06" name="正方形/長方形 50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07" name="テキスト ボックス 50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08" name="直線コネクタ 50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09" name="直線コネクタ 50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0" name="テキスト ボックス 50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1" name="直線コネクタ 51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2" name="テキスト ボックス 51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14" name="直線コネクタ 51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1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6" name="直線コネクタ 51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1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8" name="直線コネクタ 51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19" name="直線コネクタ 51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1" name="フローチャート : 判断 52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2" name="直線コネクタ 52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3" name="フローチャート : 判断 52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24" name="テキスト ボックス 523"/>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25" name="直線コネクタ 52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26" name="フローチャート : 判断 52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27" name="テキスト ボックス 52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28" name="直線コネクタ 52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29" name="フローチャート : 判断 52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0" name="テキスト ボックス 52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1" name="フローチャート : 判断 53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2" name="テキスト ボックス 53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3" name="テキスト ボックス 53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34" name="テキスト ボックス 53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35" name="テキスト ボックス 53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36" name="テキスト ボックス 53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37" name="テキスト ボックス 53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円/楕円 53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3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0" name="円/楕円 53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1" name="テキスト ボックス 540"/>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2" name="円/楕円 54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3" name="テキスト ボックス 54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44" name="円/楕円 54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45" name="テキスト ボックス 54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円/楕円 54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47" name="テキスト ボックス 54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48" name="正方形/長方形 54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49" name="正方形/長方形 54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0" name="正方形/長方形 54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1" name="正方形/長方形 55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2" name="正方形/長方形 55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3" name="正方形/長方形 55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54" name="テキスト ボックス 55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55" name="直線コネクタ 55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56" name="テキスト ボックス 55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57" name="直線コネクタ 55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58" name="テキスト ボックス 55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59" name="直線コネクタ 55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60" name="テキスト ボックス 55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1" name="直線コネクタ 56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62" name="テキスト ボックス 56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63" name="直線コネクタ 56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64" name="テキスト ボックス 56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65" name="直線コネクタ 56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66" name="テキスト ボックス 56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67" name="直線コネクタ 56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68" name="テキスト ボックス 56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6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123165</xdr:rowOff>
    </xdr:from>
    <xdr:to>
      <xdr:col>23</xdr:col>
      <xdr:colOff>516889</xdr:colOff>
      <xdr:row>78</xdr:row>
      <xdr:rowOff>156845</xdr:rowOff>
    </xdr:to>
    <xdr:cxnSp macro="">
      <xdr:nvCxnSpPr>
        <xdr:cNvPr id="570" name="直線コネクタ 569"/>
        <xdr:cNvCxnSpPr/>
      </xdr:nvCxnSpPr>
      <xdr:spPr>
        <a:xfrm flipV="1">
          <a:off x="16317595" y="12296115"/>
          <a:ext cx="1269" cy="12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160672</xdr:rowOff>
    </xdr:from>
    <xdr:ext cx="534377" cy="259045"/>
    <xdr:sp macro="" textlink="">
      <xdr:nvSpPr>
        <xdr:cNvPr id="571" name="公債費最小値テキスト"/>
        <xdr:cNvSpPr txBox="1"/>
      </xdr:nvSpPr>
      <xdr:spPr>
        <a:xfrm>
          <a:off x="16370300" y="1353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31,550</a:t>
          </a:r>
          <a:endParaRPr kumimoji="1" lang="ja-JP" altLang="en-US" sz="1000" b="1">
            <a:latin typeface="ＭＳ Ｐゴシック"/>
          </a:endParaRPr>
        </a:p>
      </xdr:txBody>
    </xdr:sp>
    <xdr:clientData/>
  </xdr:oneCellAnchor>
  <xdr:twoCellAnchor>
    <xdr:from>
      <xdr:col>23</xdr:col>
      <xdr:colOff>428625</xdr:colOff>
      <xdr:row>78</xdr:row>
      <xdr:rowOff>156845</xdr:rowOff>
    </xdr:from>
    <xdr:to>
      <xdr:col>23</xdr:col>
      <xdr:colOff>606425</xdr:colOff>
      <xdr:row>78</xdr:row>
      <xdr:rowOff>156845</xdr:rowOff>
    </xdr:to>
    <xdr:cxnSp macro="">
      <xdr:nvCxnSpPr>
        <xdr:cNvPr id="572" name="直線コネクタ 571"/>
        <xdr:cNvCxnSpPr/>
      </xdr:nvCxnSpPr>
      <xdr:spPr>
        <a:xfrm>
          <a:off x="16230600" y="1352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69842</xdr:rowOff>
    </xdr:from>
    <xdr:ext cx="534377" cy="259045"/>
    <xdr:sp macro="" textlink="">
      <xdr:nvSpPr>
        <xdr:cNvPr id="573" name="公債費最大値テキスト"/>
        <xdr:cNvSpPr txBox="1"/>
      </xdr:nvSpPr>
      <xdr:spPr>
        <a:xfrm>
          <a:off x="16370300" y="120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63,934</a:t>
          </a:r>
          <a:endParaRPr kumimoji="1" lang="ja-JP" altLang="en-US" sz="1000" b="1">
            <a:latin typeface="ＭＳ Ｐゴシック"/>
          </a:endParaRPr>
        </a:p>
      </xdr:txBody>
    </xdr:sp>
    <xdr:clientData/>
  </xdr:oneCellAnchor>
  <xdr:twoCellAnchor>
    <xdr:from>
      <xdr:col>23</xdr:col>
      <xdr:colOff>428625</xdr:colOff>
      <xdr:row>71</xdr:row>
      <xdr:rowOff>123165</xdr:rowOff>
    </xdr:from>
    <xdr:to>
      <xdr:col>23</xdr:col>
      <xdr:colOff>606425</xdr:colOff>
      <xdr:row>71</xdr:row>
      <xdr:rowOff>123165</xdr:rowOff>
    </xdr:to>
    <xdr:cxnSp macro="">
      <xdr:nvCxnSpPr>
        <xdr:cNvPr id="574" name="直線コネクタ 573"/>
        <xdr:cNvCxnSpPr/>
      </xdr:nvCxnSpPr>
      <xdr:spPr>
        <a:xfrm>
          <a:off x="16230600" y="122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89103</xdr:rowOff>
    </xdr:from>
    <xdr:to>
      <xdr:col>23</xdr:col>
      <xdr:colOff>517525</xdr:colOff>
      <xdr:row>77</xdr:row>
      <xdr:rowOff>119126</xdr:rowOff>
    </xdr:to>
    <xdr:cxnSp macro="">
      <xdr:nvCxnSpPr>
        <xdr:cNvPr id="575" name="直線コネクタ 574"/>
        <xdr:cNvCxnSpPr/>
      </xdr:nvCxnSpPr>
      <xdr:spPr>
        <a:xfrm flipV="1">
          <a:off x="15481300" y="13290753"/>
          <a:ext cx="8382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97871</xdr:rowOff>
    </xdr:from>
    <xdr:ext cx="534377" cy="259045"/>
    <xdr:sp macro="" textlink="">
      <xdr:nvSpPr>
        <xdr:cNvPr id="576" name="公債費平均値テキスト"/>
        <xdr:cNvSpPr txBox="1"/>
      </xdr:nvSpPr>
      <xdr:spPr>
        <a:xfrm>
          <a:off x="16370300" y="12785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45,865</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74994</xdr:rowOff>
    </xdr:from>
    <xdr:to>
      <xdr:col>23</xdr:col>
      <xdr:colOff>568325</xdr:colOff>
      <xdr:row>76</xdr:row>
      <xdr:rowOff>5144</xdr:rowOff>
    </xdr:to>
    <xdr:sp macro="" textlink="">
      <xdr:nvSpPr>
        <xdr:cNvPr id="577" name="フローチャート : 判断 576"/>
        <xdr:cNvSpPr/>
      </xdr:nvSpPr>
      <xdr:spPr>
        <a:xfrm>
          <a:off x="162687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79959</xdr:rowOff>
    </xdr:from>
    <xdr:to>
      <xdr:col>22</xdr:col>
      <xdr:colOff>365125</xdr:colOff>
      <xdr:row>77</xdr:row>
      <xdr:rowOff>119126</xdr:rowOff>
    </xdr:to>
    <xdr:cxnSp macro="">
      <xdr:nvCxnSpPr>
        <xdr:cNvPr id="578" name="直線コネクタ 577"/>
        <xdr:cNvCxnSpPr/>
      </xdr:nvCxnSpPr>
      <xdr:spPr>
        <a:xfrm>
          <a:off x="14592300" y="13281609"/>
          <a:ext cx="8890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93663</xdr:rowOff>
    </xdr:from>
    <xdr:to>
      <xdr:col>22</xdr:col>
      <xdr:colOff>415925</xdr:colOff>
      <xdr:row>76</xdr:row>
      <xdr:rowOff>23813</xdr:rowOff>
    </xdr:to>
    <xdr:sp macro="" textlink="">
      <xdr:nvSpPr>
        <xdr:cNvPr id="579" name="フローチャート : 判断 578"/>
        <xdr:cNvSpPr/>
      </xdr:nvSpPr>
      <xdr:spPr>
        <a:xfrm>
          <a:off x="15430500" y="129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74</xdr:row>
      <xdr:rowOff>40340</xdr:rowOff>
    </xdr:from>
    <xdr:ext cx="534377" cy="259045"/>
    <xdr:sp macro="" textlink="">
      <xdr:nvSpPr>
        <xdr:cNvPr id="580" name="テキスト ボックス 579"/>
        <xdr:cNvSpPr txBox="1"/>
      </xdr:nvSpPr>
      <xdr:spPr>
        <a:xfrm>
          <a:off x="15201411" y="127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79959</xdr:rowOff>
    </xdr:from>
    <xdr:to>
      <xdr:col>21</xdr:col>
      <xdr:colOff>161925</xdr:colOff>
      <xdr:row>78</xdr:row>
      <xdr:rowOff>8483</xdr:rowOff>
    </xdr:to>
    <xdr:cxnSp macro="">
      <xdr:nvCxnSpPr>
        <xdr:cNvPr id="581" name="直線コネクタ 580"/>
        <xdr:cNvCxnSpPr/>
      </xdr:nvCxnSpPr>
      <xdr:spPr>
        <a:xfrm flipV="1">
          <a:off x="13703300" y="13281609"/>
          <a:ext cx="889000" cy="9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121895</xdr:rowOff>
    </xdr:from>
    <xdr:to>
      <xdr:col>21</xdr:col>
      <xdr:colOff>212725</xdr:colOff>
      <xdr:row>76</xdr:row>
      <xdr:rowOff>52045</xdr:rowOff>
    </xdr:to>
    <xdr:sp macro="" textlink="">
      <xdr:nvSpPr>
        <xdr:cNvPr id="582" name="フローチャート : 判断 581"/>
        <xdr:cNvSpPr/>
      </xdr:nvSpPr>
      <xdr:spPr>
        <a:xfrm>
          <a:off x="14541500" y="1298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68572</xdr:rowOff>
    </xdr:from>
    <xdr:ext cx="534377" cy="259045"/>
    <xdr:sp macro="" textlink="">
      <xdr:nvSpPr>
        <xdr:cNvPr id="583" name="テキスト ボックス 582"/>
        <xdr:cNvSpPr txBox="1"/>
      </xdr:nvSpPr>
      <xdr:spPr>
        <a:xfrm>
          <a:off x="14325111" y="1275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8483</xdr:rowOff>
    </xdr:from>
    <xdr:to>
      <xdr:col>19</xdr:col>
      <xdr:colOff>644525</xdr:colOff>
      <xdr:row>78</xdr:row>
      <xdr:rowOff>103887</xdr:rowOff>
    </xdr:to>
    <xdr:cxnSp macro="">
      <xdr:nvCxnSpPr>
        <xdr:cNvPr id="584" name="直線コネクタ 583"/>
        <xdr:cNvCxnSpPr/>
      </xdr:nvCxnSpPr>
      <xdr:spPr>
        <a:xfrm flipV="1">
          <a:off x="12814300" y="13381583"/>
          <a:ext cx="889000" cy="9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88100</xdr:rowOff>
    </xdr:from>
    <xdr:to>
      <xdr:col>20</xdr:col>
      <xdr:colOff>9525</xdr:colOff>
      <xdr:row>77</xdr:row>
      <xdr:rowOff>18250</xdr:rowOff>
    </xdr:to>
    <xdr:sp macro="" textlink="">
      <xdr:nvSpPr>
        <xdr:cNvPr id="585" name="フローチャート : 判断 584"/>
        <xdr:cNvSpPr/>
      </xdr:nvSpPr>
      <xdr:spPr>
        <a:xfrm>
          <a:off x="13652500" y="131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34777</xdr:rowOff>
    </xdr:from>
    <xdr:ext cx="534377" cy="259045"/>
    <xdr:sp macro="" textlink="">
      <xdr:nvSpPr>
        <xdr:cNvPr id="586" name="テキスト ボックス 585"/>
        <xdr:cNvSpPr txBox="1"/>
      </xdr:nvSpPr>
      <xdr:spPr>
        <a:xfrm>
          <a:off x="13436111" y="128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41,021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99834</xdr:rowOff>
    </xdr:from>
    <xdr:to>
      <xdr:col>18</xdr:col>
      <xdr:colOff>492125</xdr:colOff>
      <xdr:row>77</xdr:row>
      <xdr:rowOff>29984</xdr:rowOff>
    </xdr:to>
    <xdr:sp macro="" textlink="">
      <xdr:nvSpPr>
        <xdr:cNvPr id="587" name="フローチャート : 判断 586"/>
        <xdr:cNvSpPr/>
      </xdr:nvSpPr>
      <xdr:spPr>
        <a:xfrm>
          <a:off x="12763500" y="131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46512</xdr:rowOff>
    </xdr:from>
    <xdr:ext cx="534377" cy="259045"/>
    <xdr:sp macro="" textlink="">
      <xdr:nvSpPr>
        <xdr:cNvPr id="588" name="テキスト ボックス 587"/>
        <xdr:cNvSpPr txBox="1"/>
      </xdr:nvSpPr>
      <xdr:spPr>
        <a:xfrm>
          <a:off x="12547111" y="1290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89" name="テキスト ボックス 58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0" name="テキスト ボックス 58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1" name="テキスト ボックス 59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2" name="テキスト ボックス 59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3" name="テキスト ボックス 59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38303</xdr:rowOff>
    </xdr:from>
    <xdr:to>
      <xdr:col>23</xdr:col>
      <xdr:colOff>568325</xdr:colOff>
      <xdr:row>77</xdr:row>
      <xdr:rowOff>139903</xdr:rowOff>
    </xdr:to>
    <xdr:sp macro="" textlink="">
      <xdr:nvSpPr>
        <xdr:cNvPr id="594" name="円/楕円 593"/>
        <xdr:cNvSpPr/>
      </xdr:nvSpPr>
      <xdr:spPr>
        <a:xfrm>
          <a:off x="16268700" y="1323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16730</xdr:rowOff>
    </xdr:from>
    <xdr:ext cx="534377" cy="259045"/>
    <xdr:sp macro="" textlink="">
      <xdr:nvSpPr>
        <xdr:cNvPr id="595" name="公債費該当値テキスト"/>
        <xdr:cNvSpPr txBox="1"/>
      </xdr:nvSpPr>
      <xdr:spPr>
        <a:xfrm>
          <a:off x="16370300" y="1321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37,828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68326</xdr:rowOff>
    </xdr:from>
    <xdr:to>
      <xdr:col>22</xdr:col>
      <xdr:colOff>415925</xdr:colOff>
      <xdr:row>77</xdr:row>
      <xdr:rowOff>169926</xdr:rowOff>
    </xdr:to>
    <xdr:sp macro="" textlink="">
      <xdr:nvSpPr>
        <xdr:cNvPr id="596" name="円/楕円 595"/>
        <xdr:cNvSpPr/>
      </xdr:nvSpPr>
      <xdr:spPr>
        <a:xfrm>
          <a:off x="15430500" y="132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77</xdr:row>
      <xdr:rowOff>161053</xdr:rowOff>
    </xdr:from>
    <xdr:ext cx="534377" cy="259045"/>
    <xdr:sp macro="" textlink="">
      <xdr:nvSpPr>
        <xdr:cNvPr id="597" name="テキスト ボックス 596"/>
        <xdr:cNvSpPr txBox="1"/>
      </xdr:nvSpPr>
      <xdr:spPr>
        <a:xfrm>
          <a:off x="15201411" y="1336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29159</xdr:rowOff>
    </xdr:from>
    <xdr:to>
      <xdr:col>21</xdr:col>
      <xdr:colOff>212725</xdr:colOff>
      <xdr:row>77</xdr:row>
      <xdr:rowOff>130759</xdr:rowOff>
    </xdr:to>
    <xdr:sp macro="" textlink="">
      <xdr:nvSpPr>
        <xdr:cNvPr id="598" name="円/楕円 597"/>
        <xdr:cNvSpPr/>
      </xdr:nvSpPr>
      <xdr:spPr>
        <a:xfrm>
          <a:off x="14541500" y="1323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121886</xdr:rowOff>
    </xdr:from>
    <xdr:ext cx="534377" cy="259045"/>
    <xdr:sp macro="" textlink="">
      <xdr:nvSpPr>
        <xdr:cNvPr id="599" name="テキスト ボックス 598"/>
        <xdr:cNvSpPr txBox="1"/>
      </xdr:nvSpPr>
      <xdr:spPr>
        <a:xfrm>
          <a:off x="14325111" y="1332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129133</xdr:rowOff>
    </xdr:from>
    <xdr:to>
      <xdr:col>20</xdr:col>
      <xdr:colOff>9525</xdr:colOff>
      <xdr:row>78</xdr:row>
      <xdr:rowOff>59283</xdr:rowOff>
    </xdr:to>
    <xdr:sp macro="" textlink="">
      <xdr:nvSpPr>
        <xdr:cNvPr id="600" name="円/楕円 599"/>
        <xdr:cNvSpPr/>
      </xdr:nvSpPr>
      <xdr:spPr>
        <a:xfrm>
          <a:off x="13652500" y="1333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50410</xdr:rowOff>
    </xdr:from>
    <xdr:ext cx="534377" cy="259045"/>
    <xdr:sp macro="" textlink="">
      <xdr:nvSpPr>
        <xdr:cNvPr id="601" name="テキスト ボックス 600"/>
        <xdr:cNvSpPr txBox="1"/>
      </xdr:nvSpPr>
      <xdr:spPr>
        <a:xfrm>
          <a:off x="13436111" y="134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53087</xdr:rowOff>
    </xdr:from>
    <xdr:to>
      <xdr:col>18</xdr:col>
      <xdr:colOff>492125</xdr:colOff>
      <xdr:row>78</xdr:row>
      <xdr:rowOff>154687</xdr:rowOff>
    </xdr:to>
    <xdr:sp macro="" textlink="">
      <xdr:nvSpPr>
        <xdr:cNvPr id="602" name="円/楕円 601"/>
        <xdr:cNvSpPr/>
      </xdr:nvSpPr>
      <xdr:spPr>
        <a:xfrm>
          <a:off x="12763500" y="1342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145814</xdr:rowOff>
    </xdr:from>
    <xdr:ext cx="534377" cy="259045"/>
    <xdr:sp macro="" textlink="">
      <xdr:nvSpPr>
        <xdr:cNvPr id="603" name="テキスト ボックス 602"/>
        <xdr:cNvSpPr txBox="1"/>
      </xdr:nvSpPr>
      <xdr:spPr>
        <a:xfrm>
          <a:off x="12547111" y="135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4" name="正方形/長方形 60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5" name="正方形/長方形 60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06" name="正方形/長方形 60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07" name="正方形/長方形 60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08" name="正方形/長方形 60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09" name="正方形/長方形 60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0" name="テキスト ボックス 60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1" name="直線コネクタ 61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12" name="直線コネクタ 61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13" name="テキスト ボックス 61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14" name="直線コネクタ 61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15" name="テキスト ボックス 61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16" name="直線コネクタ 61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17" name="テキスト ボックス 61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18" name="直線コネクタ 61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19" name="テキスト ボックス 61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0" name="直線コネクタ 61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21" name="テキスト ボックス 62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2" name="直線コネクタ 62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23" name="テキスト ボックス 62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2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102918</xdr:rowOff>
    </xdr:from>
    <xdr:to>
      <xdr:col>23</xdr:col>
      <xdr:colOff>516889</xdr:colOff>
      <xdr:row>99</xdr:row>
      <xdr:rowOff>31107</xdr:rowOff>
    </xdr:to>
    <xdr:cxnSp macro="">
      <xdr:nvCxnSpPr>
        <xdr:cNvPr id="625" name="直線コネクタ 624"/>
        <xdr:cNvCxnSpPr/>
      </xdr:nvCxnSpPr>
      <xdr:spPr>
        <a:xfrm flipV="1">
          <a:off x="16317595" y="15533418"/>
          <a:ext cx="1269" cy="147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34934</xdr:rowOff>
    </xdr:from>
    <xdr:ext cx="469744" cy="259045"/>
    <xdr:sp macro="" textlink="">
      <xdr:nvSpPr>
        <xdr:cNvPr id="626" name="積立金最小値テキスト"/>
        <xdr:cNvSpPr txBox="1"/>
      </xdr:nvSpPr>
      <xdr:spPr>
        <a:xfrm>
          <a:off x="16370300" y="1700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a:t>
          </a:r>
          <a:endParaRPr kumimoji="1" lang="ja-JP" altLang="en-US" sz="1000" b="1">
            <a:latin typeface="ＭＳ Ｐゴシック"/>
          </a:endParaRPr>
        </a:p>
      </xdr:txBody>
    </xdr:sp>
    <xdr:clientData/>
  </xdr:oneCellAnchor>
  <xdr:twoCellAnchor>
    <xdr:from>
      <xdr:col>23</xdr:col>
      <xdr:colOff>428625</xdr:colOff>
      <xdr:row>99</xdr:row>
      <xdr:rowOff>31107</xdr:rowOff>
    </xdr:from>
    <xdr:to>
      <xdr:col>23</xdr:col>
      <xdr:colOff>606425</xdr:colOff>
      <xdr:row>99</xdr:row>
      <xdr:rowOff>31107</xdr:rowOff>
    </xdr:to>
    <xdr:cxnSp macro="">
      <xdr:nvCxnSpPr>
        <xdr:cNvPr id="627" name="直線コネクタ 626"/>
        <xdr:cNvCxnSpPr/>
      </xdr:nvCxnSpPr>
      <xdr:spPr>
        <a:xfrm>
          <a:off x="16230600" y="1700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49595</xdr:rowOff>
    </xdr:from>
    <xdr:ext cx="599010" cy="259045"/>
    <xdr:sp macro="" textlink="">
      <xdr:nvSpPr>
        <xdr:cNvPr id="628" name="積立金最大値テキスト"/>
        <xdr:cNvSpPr txBox="1"/>
      </xdr:nvSpPr>
      <xdr:spPr>
        <a:xfrm>
          <a:off x="16370300" y="1530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194,827</a:t>
          </a:r>
          <a:endParaRPr kumimoji="1" lang="ja-JP" altLang="en-US" sz="1000" b="1">
            <a:latin typeface="ＭＳ Ｐゴシック"/>
          </a:endParaRPr>
        </a:p>
      </xdr:txBody>
    </xdr:sp>
    <xdr:clientData/>
  </xdr:oneCellAnchor>
  <xdr:twoCellAnchor>
    <xdr:from>
      <xdr:col>23</xdr:col>
      <xdr:colOff>428625</xdr:colOff>
      <xdr:row>90</xdr:row>
      <xdr:rowOff>102918</xdr:rowOff>
    </xdr:from>
    <xdr:to>
      <xdr:col>23</xdr:col>
      <xdr:colOff>606425</xdr:colOff>
      <xdr:row>90</xdr:row>
      <xdr:rowOff>102918</xdr:rowOff>
    </xdr:to>
    <xdr:cxnSp macro="">
      <xdr:nvCxnSpPr>
        <xdr:cNvPr id="629" name="直線コネクタ 628"/>
        <xdr:cNvCxnSpPr/>
      </xdr:nvCxnSpPr>
      <xdr:spPr>
        <a:xfrm>
          <a:off x="16230600" y="1553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15449</xdr:rowOff>
    </xdr:from>
    <xdr:to>
      <xdr:col>23</xdr:col>
      <xdr:colOff>517525</xdr:colOff>
      <xdr:row>99</xdr:row>
      <xdr:rowOff>31107</xdr:rowOff>
    </xdr:to>
    <xdr:cxnSp macro="">
      <xdr:nvCxnSpPr>
        <xdr:cNvPr id="630" name="直線コネクタ 629"/>
        <xdr:cNvCxnSpPr/>
      </xdr:nvCxnSpPr>
      <xdr:spPr>
        <a:xfrm>
          <a:off x="15481300" y="16988999"/>
          <a:ext cx="8382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102657</xdr:rowOff>
    </xdr:from>
    <xdr:ext cx="534377" cy="259045"/>
    <xdr:sp macro="" textlink="">
      <xdr:nvSpPr>
        <xdr:cNvPr id="631" name="積立金平均値テキスト"/>
        <xdr:cNvSpPr txBox="1"/>
      </xdr:nvSpPr>
      <xdr:spPr>
        <a:xfrm>
          <a:off x="16370300" y="16733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11,197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79780</xdr:rowOff>
    </xdr:from>
    <xdr:to>
      <xdr:col>23</xdr:col>
      <xdr:colOff>568325</xdr:colOff>
      <xdr:row>99</xdr:row>
      <xdr:rowOff>9930</xdr:rowOff>
    </xdr:to>
    <xdr:sp macro="" textlink="">
      <xdr:nvSpPr>
        <xdr:cNvPr id="632" name="フローチャート : 判断 631"/>
        <xdr:cNvSpPr/>
      </xdr:nvSpPr>
      <xdr:spPr>
        <a:xfrm>
          <a:off x="16268700" y="168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15449</xdr:rowOff>
    </xdr:from>
    <xdr:to>
      <xdr:col>22</xdr:col>
      <xdr:colOff>365125</xdr:colOff>
      <xdr:row>99</xdr:row>
      <xdr:rowOff>18878</xdr:rowOff>
    </xdr:to>
    <xdr:cxnSp macro="">
      <xdr:nvCxnSpPr>
        <xdr:cNvPr id="633" name="直線コネクタ 632"/>
        <xdr:cNvCxnSpPr/>
      </xdr:nvCxnSpPr>
      <xdr:spPr>
        <a:xfrm flipV="1">
          <a:off x="14592300" y="1698899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86888</xdr:rowOff>
    </xdr:from>
    <xdr:to>
      <xdr:col>22</xdr:col>
      <xdr:colOff>415925</xdr:colOff>
      <xdr:row>99</xdr:row>
      <xdr:rowOff>17038</xdr:rowOff>
    </xdr:to>
    <xdr:sp macro="" textlink="">
      <xdr:nvSpPr>
        <xdr:cNvPr id="634" name="フローチャート : 判断 633"/>
        <xdr:cNvSpPr/>
      </xdr:nvSpPr>
      <xdr:spPr>
        <a:xfrm>
          <a:off x="15430500" y="1688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97</xdr:row>
      <xdr:rowOff>33565</xdr:rowOff>
    </xdr:from>
    <xdr:ext cx="534377" cy="259045"/>
    <xdr:sp macro="" textlink="">
      <xdr:nvSpPr>
        <xdr:cNvPr id="635" name="テキスト ボックス 634"/>
        <xdr:cNvSpPr txBox="1"/>
      </xdr:nvSpPr>
      <xdr:spPr>
        <a:xfrm>
          <a:off x="15201411" y="1666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18878</xdr:rowOff>
    </xdr:from>
    <xdr:to>
      <xdr:col>21</xdr:col>
      <xdr:colOff>161925</xdr:colOff>
      <xdr:row>99</xdr:row>
      <xdr:rowOff>19777</xdr:rowOff>
    </xdr:to>
    <xdr:cxnSp macro="">
      <xdr:nvCxnSpPr>
        <xdr:cNvPr id="636" name="直線コネクタ 635"/>
        <xdr:cNvCxnSpPr/>
      </xdr:nvCxnSpPr>
      <xdr:spPr>
        <a:xfrm flipV="1">
          <a:off x="13703300" y="16992428"/>
          <a:ext cx="8890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81014</xdr:rowOff>
    </xdr:from>
    <xdr:to>
      <xdr:col>21</xdr:col>
      <xdr:colOff>212725</xdr:colOff>
      <xdr:row>99</xdr:row>
      <xdr:rowOff>11164</xdr:rowOff>
    </xdr:to>
    <xdr:sp macro="" textlink="">
      <xdr:nvSpPr>
        <xdr:cNvPr id="637" name="フローチャート : 判断 636"/>
        <xdr:cNvSpPr/>
      </xdr:nvSpPr>
      <xdr:spPr>
        <a:xfrm>
          <a:off x="14541500" y="1688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27691</xdr:rowOff>
    </xdr:from>
    <xdr:ext cx="534377" cy="259045"/>
    <xdr:sp macro="" textlink="">
      <xdr:nvSpPr>
        <xdr:cNvPr id="638" name="テキスト ボックス 637"/>
        <xdr:cNvSpPr txBox="1"/>
      </xdr:nvSpPr>
      <xdr:spPr>
        <a:xfrm>
          <a:off x="14325111" y="1665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11,035</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12971</xdr:rowOff>
    </xdr:from>
    <xdr:to>
      <xdr:col>19</xdr:col>
      <xdr:colOff>644525</xdr:colOff>
      <xdr:row>99</xdr:row>
      <xdr:rowOff>19777</xdr:rowOff>
    </xdr:to>
    <xdr:cxnSp macro="">
      <xdr:nvCxnSpPr>
        <xdr:cNvPr id="639" name="直線コネクタ 638"/>
        <xdr:cNvCxnSpPr/>
      </xdr:nvCxnSpPr>
      <xdr:spPr>
        <a:xfrm>
          <a:off x="12814300" y="16986521"/>
          <a:ext cx="889000" cy="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80716</xdr:rowOff>
    </xdr:from>
    <xdr:to>
      <xdr:col>20</xdr:col>
      <xdr:colOff>9525</xdr:colOff>
      <xdr:row>99</xdr:row>
      <xdr:rowOff>10866</xdr:rowOff>
    </xdr:to>
    <xdr:sp macro="" textlink="">
      <xdr:nvSpPr>
        <xdr:cNvPr id="640" name="フローチャート : 判断 639"/>
        <xdr:cNvSpPr/>
      </xdr:nvSpPr>
      <xdr:spPr>
        <a:xfrm>
          <a:off x="13652500" y="168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27393</xdr:rowOff>
    </xdr:from>
    <xdr:ext cx="534377" cy="259045"/>
    <xdr:sp macro="" textlink="">
      <xdr:nvSpPr>
        <xdr:cNvPr id="641" name="テキスト ボックス 640"/>
        <xdr:cNvSpPr txBox="1"/>
      </xdr:nvSpPr>
      <xdr:spPr>
        <a:xfrm>
          <a:off x="13436111" y="1665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11,074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63441</xdr:rowOff>
    </xdr:from>
    <xdr:to>
      <xdr:col>18</xdr:col>
      <xdr:colOff>492125</xdr:colOff>
      <xdr:row>98</xdr:row>
      <xdr:rowOff>165041</xdr:rowOff>
    </xdr:to>
    <xdr:sp macro="" textlink="">
      <xdr:nvSpPr>
        <xdr:cNvPr id="642" name="フローチャート : 判断 641"/>
        <xdr:cNvSpPr/>
      </xdr:nvSpPr>
      <xdr:spPr>
        <a:xfrm>
          <a:off x="12763500" y="1686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10118</xdr:rowOff>
    </xdr:from>
    <xdr:ext cx="534377" cy="259045"/>
    <xdr:sp macro="" textlink="">
      <xdr:nvSpPr>
        <xdr:cNvPr id="643" name="テキスト ボックス 642"/>
        <xdr:cNvSpPr txBox="1"/>
      </xdr:nvSpPr>
      <xdr:spPr>
        <a:xfrm>
          <a:off x="12547111" y="1664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44" name="テキスト ボックス 64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45" name="テキスト ボックス 64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46" name="テキスト ボックス 64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47" name="テキスト ボックス 64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48" name="テキスト ボックス 64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151757</xdr:rowOff>
    </xdr:from>
    <xdr:to>
      <xdr:col>23</xdr:col>
      <xdr:colOff>568325</xdr:colOff>
      <xdr:row>99</xdr:row>
      <xdr:rowOff>81907</xdr:rowOff>
    </xdr:to>
    <xdr:sp macro="" textlink="">
      <xdr:nvSpPr>
        <xdr:cNvPr id="649" name="円/楕円 648"/>
        <xdr:cNvSpPr/>
      </xdr:nvSpPr>
      <xdr:spPr>
        <a:xfrm>
          <a:off x="16268700" y="1695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66684</xdr:rowOff>
    </xdr:from>
    <xdr:ext cx="469744" cy="259045"/>
    <xdr:sp macro="" textlink="">
      <xdr:nvSpPr>
        <xdr:cNvPr id="650" name="積立金該当値テキスト"/>
        <xdr:cNvSpPr txBox="1"/>
      </xdr:nvSpPr>
      <xdr:spPr>
        <a:xfrm>
          <a:off x="16370300" y="1686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136099</xdr:rowOff>
    </xdr:from>
    <xdr:to>
      <xdr:col>22</xdr:col>
      <xdr:colOff>415925</xdr:colOff>
      <xdr:row>99</xdr:row>
      <xdr:rowOff>66249</xdr:rowOff>
    </xdr:to>
    <xdr:sp macro="" textlink="">
      <xdr:nvSpPr>
        <xdr:cNvPr id="651" name="円/楕円 650"/>
        <xdr:cNvSpPr/>
      </xdr:nvSpPr>
      <xdr:spPr>
        <a:xfrm>
          <a:off x="15430500" y="1693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99</xdr:row>
      <xdr:rowOff>57376</xdr:rowOff>
    </xdr:from>
    <xdr:ext cx="469744" cy="259045"/>
    <xdr:sp macro="" textlink="">
      <xdr:nvSpPr>
        <xdr:cNvPr id="652" name="テキスト ボックス 651"/>
        <xdr:cNvSpPr txBox="1"/>
      </xdr:nvSpPr>
      <xdr:spPr>
        <a:xfrm>
          <a:off x="15233727" y="170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139528</xdr:rowOff>
    </xdr:from>
    <xdr:to>
      <xdr:col>21</xdr:col>
      <xdr:colOff>212725</xdr:colOff>
      <xdr:row>99</xdr:row>
      <xdr:rowOff>69678</xdr:rowOff>
    </xdr:to>
    <xdr:sp macro="" textlink="">
      <xdr:nvSpPr>
        <xdr:cNvPr id="653" name="円/楕円 652"/>
        <xdr:cNvSpPr/>
      </xdr:nvSpPr>
      <xdr:spPr>
        <a:xfrm>
          <a:off x="14541500" y="169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60805</xdr:rowOff>
    </xdr:from>
    <xdr:ext cx="469744" cy="259045"/>
    <xdr:sp macro="" textlink="">
      <xdr:nvSpPr>
        <xdr:cNvPr id="654" name="テキスト ボックス 653"/>
        <xdr:cNvSpPr txBox="1"/>
      </xdr:nvSpPr>
      <xdr:spPr>
        <a:xfrm>
          <a:off x="14357427" y="1703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140427</xdr:rowOff>
    </xdr:from>
    <xdr:to>
      <xdr:col>20</xdr:col>
      <xdr:colOff>9525</xdr:colOff>
      <xdr:row>99</xdr:row>
      <xdr:rowOff>70577</xdr:rowOff>
    </xdr:to>
    <xdr:sp macro="" textlink="">
      <xdr:nvSpPr>
        <xdr:cNvPr id="655" name="円/楕円 654"/>
        <xdr:cNvSpPr/>
      </xdr:nvSpPr>
      <xdr:spPr>
        <a:xfrm>
          <a:off x="13652500" y="1694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61704</xdr:rowOff>
    </xdr:from>
    <xdr:ext cx="469744" cy="259045"/>
    <xdr:sp macro="" textlink="">
      <xdr:nvSpPr>
        <xdr:cNvPr id="656" name="テキスト ボックス 655"/>
        <xdr:cNvSpPr txBox="1"/>
      </xdr:nvSpPr>
      <xdr:spPr>
        <a:xfrm>
          <a:off x="13468427" y="1703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133621</xdr:rowOff>
    </xdr:from>
    <xdr:to>
      <xdr:col>18</xdr:col>
      <xdr:colOff>492125</xdr:colOff>
      <xdr:row>99</xdr:row>
      <xdr:rowOff>63771</xdr:rowOff>
    </xdr:to>
    <xdr:sp macro="" textlink="">
      <xdr:nvSpPr>
        <xdr:cNvPr id="657" name="円/楕円 656"/>
        <xdr:cNvSpPr/>
      </xdr:nvSpPr>
      <xdr:spPr>
        <a:xfrm>
          <a:off x="12763500" y="1693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54898</xdr:rowOff>
    </xdr:from>
    <xdr:ext cx="469744" cy="259045"/>
    <xdr:sp macro="" textlink="">
      <xdr:nvSpPr>
        <xdr:cNvPr id="658" name="テキスト ボックス 657"/>
        <xdr:cNvSpPr txBox="1"/>
      </xdr:nvSpPr>
      <xdr:spPr>
        <a:xfrm>
          <a:off x="12579427" y="1702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59" name="正方形/長方形 65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0" name="正方形/長方形 65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1" name="正方形/長方形 66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2" name="正方形/長方形 66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3" name="正方形/長方形 66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64" name="正方形/長方形 66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65" name="テキスト ボックス 66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66" name="直線コネクタ 66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67" name="直線コネクタ 66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68" name="テキスト ボックス 66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69" name="直線コネクタ 66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670" name="テキスト ボックス 66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1" name="直線コネクタ 67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72" name="テキスト ボックス 67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73" name="直線コネクタ 67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74" name="テキスト ボックス 67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75" name="直線コネクタ 67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76" name="テキスト ボックス 67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7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51003</xdr:rowOff>
    </xdr:from>
    <xdr:to>
      <xdr:col>32</xdr:col>
      <xdr:colOff>186689</xdr:colOff>
      <xdr:row>38</xdr:row>
      <xdr:rowOff>139700</xdr:rowOff>
    </xdr:to>
    <xdr:cxnSp macro="">
      <xdr:nvCxnSpPr>
        <xdr:cNvPr id="678" name="直線コネクタ 677"/>
        <xdr:cNvCxnSpPr/>
      </xdr:nvCxnSpPr>
      <xdr:spPr>
        <a:xfrm flipV="1">
          <a:off x="22159595" y="5537403"/>
          <a:ext cx="1269" cy="1117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7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0" name="直線コネクタ 67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169130</xdr:rowOff>
    </xdr:from>
    <xdr:ext cx="469744" cy="259045"/>
    <xdr:sp macro="" textlink="">
      <xdr:nvSpPr>
        <xdr:cNvPr id="681" name="投資及び出資金最大値テキスト"/>
        <xdr:cNvSpPr txBox="1"/>
      </xdr:nvSpPr>
      <xdr:spPr>
        <a:xfrm>
          <a:off x="22212300" y="531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a:t>
          </a:r>
          <a:endParaRPr kumimoji="1" lang="ja-JP" altLang="en-US" sz="1000" b="1">
            <a:latin typeface="ＭＳ Ｐゴシック"/>
          </a:endParaRPr>
        </a:p>
      </xdr:txBody>
    </xdr:sp>
    <xdr:clientData/>
  </xdr:oneCellAnchor>
  <xdr:twoCellAnchor>
    <xdr:from>
      <xdr:col>32</xdr:col>
      <xdr:colOff>98425</xdr:colOff>
      <xdr:row>32</xdr:row>
      <xdr:rowOff>51003</xdr:rowOff>
    </xdr:from>
    <xdr:to>
      <xdr:col>32</xdr:col>
      <xdr:colOff>276225</xdr:colOff>
      <xdr:row>32</xdr:row>
      <xdr:rowOff>51003</xdr:rowOff>
    </xdr:to>
    <xdr:cxnSp macro="">
      <xdr:nvCxnSpPr>
        <xdr:cNvPr id="682" name="直線コネクタ 681"/>
        <xdr:cNvCxnSpPr/>
      </xdr:nvCxnSpPr>
      <xdr:spPr>
        <a:xfrm>
          <a:off x="22072600" y="553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9398</xdr:rowOff>
    </xdr:from>
    <xdr:to>
      <xdr:col>32</xdr:col>
      <xdr:colOff>187325</xdr:colOff>
      <xdr:row>35</xdr:row>
      <xdr:rowOff>62433</xdr:rowOff>
    </xdr:to>
    <xdr:cxnSp macro="">
      <xdr:nvCxnSpPr>
        <xdr:cNvPr id="683" name="直線コネクタ 682"/>
        <xdr:cNvCxnSpPr/>
      </xdr:nvCxnSpPr>
      <xdr:spPr>
        <a:xfrm flipV="1">
          <a:off x="21323300" y="6010148"/>
          <a:ext cx="8382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66413</xdr:rowOff>
    </xdr:from>
    <xdr:ext cx="378565" cy="259045"/>
    <xdr:sp macro="" textlink="">
      <xdr:nvSpPr>
        <xdr:cNvPr id="684" name="投資及び出資金平均値テキスト"/>
        <xdr:cNvSpPr txBox="1"/>
      </xdr:nvSpPr>
      <xdr:spPr>
        <a:xfrm>
          <a:off x="22212300" y="6238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87986</xdr:rowOff>
    </xdr:from>
    <xdr:to>
      <xdr:col>32</xdr:col>
      <xdr:colOff>238125</xdr:colOff>
      <xdr:row>37</xdr:row>
      <xdr:rowOff>18136</xdr:rowOff>
    </xdr:to>
    <xdr:sp macro="" textlink="">
      <xdr:nvSpPr>
        <xdr:cNvPr id="685" name="フローチャート : 判断 684"/>
        <xdr:cNvSpPr/>
      </xdr:nvSpPr>
      <xdr:spPr>
        <a:xfrm>
          <a:off x="221107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142901</xdr:rowOff>
    </xdr:from>
    <xdr:to>
      <xdr:col>31</xdr:col>
      <xdr:colOff>34925</xdr:colOff>
      <xdr:row>35</xdr:row>
      <xdr:rowOff>62433</xdr:rowOff>
    </xdr:to>
    <xdr:cxnSp macro="">
      <xdr:nvCxnSpPr>
        <xdr:cNvPr id="686" name="直線コネクタ 685"/>
        <xdr:cNvCxnSpPr/>
      </xdr:nvCxnSpPr>
      <xdr:spPr>
        <a:xfrm>
          <a:off x="20434300" y="5800751"/>
          <a:ext cx="889000" cy="26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5690</xdr:rowOff>
    </xdr:from>
    <xdr:to>
      <xdr:col>31</xdr:col>
      <xdr:colOff>85725</xdr:colOff>
      <xdr:row>36</xdr:row>
      <xdr:rowOff>107290</xdr:rowOff>
    </xdr:to>
    <xdr:sp macro="" textlink="">
      <xdr:nvSpPr>
        <xdr:cNvPr id="687" name="フローチャート : 判断 686"/>
        <xdr:cNvSpPr/>
      </xdr:nvSpPr>
      <xdr:spPr>
        <a:xfrm>
          <a:off x="21272500" y="61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98417</xdr:rowOff>
    </xdr:from>
    <xdr:ext cx="378565" cy="259045"/>
    <xdr:sp macro="" textlink="">
      <xdr:nvSpPr>
        <xdr:cNvPr id="688" name="テキスト ボックス 687"/>
        <xdr:cNvSpPr txBox="1"/>
      </xdr:nvSpPr>
      <xdr:spPr>
        <a:xfrm>
          <a:off x="21121317" y="6270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68834</xdr:rowOff>
    </xdr:from>
    <xdr:to>
      <xdr:col>29</xdr:col>
      <xdr:colOff>517525</xdr:colOff>
      <xdr:row>33</xdr:row>
      <xdr:rowOff>142901</xdr:rowOff>
    </xdr:to>
    <xdr:cxnSp macro="">
      <xdr:nvCxnSpPr>
        <xdr:cNvPr id="689" name="直線コネクタ 688"/>
        <xdr:cNvCxnSpPr/>
      </xdr:nvCxnSpPr>
      <xdr:spPr>
        <a:xfrm>
          <a:off x="19545300" y="5726684"/>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97587</xdr:rowOff>
    </xdr:from>
    <xdr:to>
      <xdr:col>29</xdr:col>
      <xdr:colOff>568325</xdr:colOff>
      <xdr:row>36</xdr:row>
      <xdr:rowOff>27737</xdr:rowOff>
    </xdr:to>
    <xdr:sp macro="" textlink="">
      <xdr:nvSpPr>
        <xdr:cNvPr id="690" name="フローチャート : 判断 689"/>
        <xdr:cNvSpPr/>
      </xdr:nvSpPr>
      <xdr:spPr>
        <a:xfrm>
          <a:off x="20383500" y="60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18864</xdr:rowOff>
    </xdr:from>
    <xdr:ext cx="378565" cy="259045"/>
    <xdr:sp macro="" textlink="">
      <xdr:nvSpPr>
        <xdr:cNvPr id="691" name="テキスト ボックス 690"/>
        <xdr:cNvSpPr txBox="1"/>
      </xdr:nvSpPr>
      <xdr:spPr>
        <a:xfrm>
          <a:off x="20245017" y="6191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8941</xdr:rowOff>
    </xdr:from>
    <xdr:to>
      <xdr:col>28</xdr:col>
      <xdr:colOff>314325</xdr:colOff>
      <xdr:row>33</xdr:row>
      <xdr:rowOff>68834</xdr:rowOff>
    </xdr:to>
    <xdr:cxnSp macro="">
      <xdr:nvCxnSpPr>
        <xdr:cNvPr id="692" name="直線コネクタ 691"/>
        <xdr:cNvCxnSpPr/>
      </xdr:nvCxnSpPr>
      <xdr:spPr>
        <a:xfrm>
          <a:off x="18656300" y="5152441"/>
          <a:ext cx="889000" cy="57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70155</xdr:rowOff>
    </xdr:from>
    <xdr:to>
      <xdr:col>28</xdr:col>
      <xdr:colOff>365125</xdr:colOff>
      <xdr:row>36</xdr:row>
      <xdr:rowOff>305</xdr:rowOff>
    </xdr:to>
    <xdr:sp macro="" textlink="">
      <xdr:nvSpPr>
        <xdr:cNvPr id="693" name="フローチャート : 判断 692"/>
        <xdr:cNvSpPr/>
      </xdr:nvSpPr>
      <xdr:spPr>
        <a:xfrm>
          <a:off x="19494500" y="60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162882</xdr:rowOff>
    </xdr:from>
    <xdr:ext cx="378565" cy="259045"/>
    <xdr:sp macro="" textlink="">
      <xdr:nvSpPr>
        <xdr:cNvPr id="694" name="テキスト ボックス 693"/>
        <xdr:cNvSpPr txBox="1"/>
      </xdr:nvSpPr>
      <xdr:spPr>
        <a:xfrm>
          <a:off x="19356017" y="616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42723</xdr:rowOff>
    </xdr:from>
    <xdr:to>
      <xdr:col>27</xdr:col>
      <xdr:colOff>161925</xdr:colOff>
      <xdr:row>31</xdr:row>
      <xdr:rowOff>144323</xdr:rowOff>
    </xdr:to>
    <xdr:sp macro="" textlink="">
      <xdr:nvSpPr>
        <xdr:cNvPr id="695" name="フローチャート : 判断 694"/>
        <xdr:cNvSpPr/>
      </xdr:nvSpPr>
      <xdr:spPr>
        <a:xfrm>
          <a:off x="18605500" y="535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135450</xdr:rowOff>
    </xdr:from>
    <xdr:ext cx="469744" cy="259045"/>
    <xdr:sp macro="" textlink="">
      <xdr:nvSpPr>
        <xdr:cNvPr id="696" name="テキスト ボックス 695"/>
        <xdr:cNvSpPr txBox="1"/>
      </xdr:nvSpPr>
      <xdr:spPr>
        <a:xfrm>
          <a:off x="18421427" y="545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697" name="テキスト ボックス 69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698" name="テキスト ボックス 69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699" name="テキスト ボックス 69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0" name="テキスト ボックス 69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1" name="テキスト ボックス 70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130048</xdr:rowOff>
    </xdr:from>
    <xdr:to>
      <xdr:col>32</xdr:col>
      <xdr:colOff>238125</xdr:colOff>
      <xdr:row>35</xdr:row>
      <xdr:rowOff>60198</xdr:rowOff>
    </xdr:to>
    <xdr:sp macro="" textlink="">
      <xdr:nvSpPr>
        <xdr:cNvPr id="702" name="円/楕円 701"/>
        <xdr:cNvSpPr/>
      </xdr:nvSpPr>
      <xdr:spPr>
        <a:xfrm>
          <a:off x="221107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152925</xdr:rowOff>
    </xdr:from>
    <xdr:ext cx="378565" cy="259045"/>
    <xdr:sp macro="" textlink="">
      <xdr:nvSpPr>
        <xdr:cNvPr id="703" name="投資及び出資金該当値テキスト"/>
        <xdr:cNvSpPr txBox="1"/>
      </xdr:nvSpPr>
      <xdr:spPr>
        <a:xfrm>
          <a:off x="22212300" y="5810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11633</xdr:rowOff>
    </xdr:from>
    <xdr:to>
      <xdr:col>31</xdr:col>
      <xdr:colOff>85725</xdr:colOff>
      <xdr:row>35</xdr:row>
      <xdr:rowOff>113233</xdr:rowOff>
    </xdr:to>
    <xdr:sp macro="" textlink="">
      <xdr:nvSpPr>
        <xdr:cNvPr id="704" name="円/楕円 703"/>
        <xdr:cNvSpPr/>
      </xdr:nvSpPr>
      <xdr:spPr>
        <a:xfrm>
          <a:off x="21272500" y="60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33</xdr:row>
      <xdr:rowOff>129760</xdr:rowOff>
    </xdr:from>
    <xdr:ext cx="378565" cy="259045"/>
    <xdr:sp macro="" textlink="">
      <xdr:nvSpPr>
        <xdr:cNvPr id="705" name="テキスト ボックス 704"/>
        <xdr:cNvSpPr txBox="1"/>
      </xdr:nvSpPr>
      <xdr:spPr>
        <a:xfrm>
          <a:off x="21121317" y="5787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92101</xdr:rowOff>
    </xdr:from>
    <xdr:to>
      <xdr:col>29</xdr:col>
      <xdr:colOff>568325</xdr:colOff>
      <xdr:row>34</xdr:row>
      <xdr:rowOff>22251</xdr:rowOff>
    </xdr:to>
    <xdr:sp macro="" textlink="">
      <xdr:nvSpPr>
        <xdr:cNvPr id="706" name="円/楕円 705"/>
        <xdr:cNvSpPr/>
      </xdr:nvSpPr>
      <xdr:spPr>
        <a:xfrm>
          <a:off x="20383500" y="57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32</xdr:row>
      <xdr:rowOff>38778</xdr:rowOff>
    </xdr:from>
    <xdr:ext cx="378565" cy="259045"/>
    <xdr:sp macro="" textlink="">
      <xdr:nvSpPr>
        <xdr:cNvPr id="707" name="テキスト ボックス 706"/>
        <xdr:cNvSpPr txBox="1"/>
      </xdr:nvSpPr>
      <xdr:spPr>
        <a:xfrm>
          <a:off x="20245017" y="552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18034</xdr:rowOff>
    </xdr:from>
    <xdr:to>
      <xdr:col>28</xdr:col>
      <xdr:colOff>365125</xdr:colOff>
      <xdr:row>33</xdr:row>
      <xdr:rowOff>119634</xdr:rowOff>
    </xdr:to>
    <xdr:sp macro="" textlink="">
      <xdr:nvSpPr>
        <xdr:cNvPr id="708" name="円/楕円 707"/>
        <xdr:cNvSpPr/>
      </xdr:nvSpPr>
      <xdr:spPr>
        <a:xfrm>
          <a:off x="194945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136161</xdr:rowOff>
    </xdr:from>
    <xdr:ext cx="469744" cy="259045"/>
    <xdr:sp macro="" textlink="">
      <xdr:nvSpPr>
        <xdr:cNvPr id="709" name="テキスト ボックス 708"/>
        <xdr:cNvSpPr txBox="1"/>
      </xdr:nvSpPr>
      <xdr:spPr>
        <a:xfrm>
          <a:off x="19310427" y="545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27</xdr:col>
      <xdr:colOff>60325</xdr:colOff>
      <xdr:row>29</xdr:row>
      <xdr:rowOff>129591</xdr:rowOff>
    </xdr:from>
    <xdr:to>
      <xdr:col>27</xdr:col>
      <xdr:colOff>161925</xdr:colOff>
      <xdr:row>30</xdr:row>
      <xdr:rowOff>59741</xdr:rowOff>
    </xdr:to>
    <xdr:sp macro="" textlink="">
      <xdr:nvSpPr>
        <xdr:cNvPr id="710" name="円/楕円 709"/>
        <xdr:cNvSpPr/>
      </xdr:nvSpPr>
      <xdr:spPr>
        <a:xfrm>
          <a:off x="18605500" y="510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28</xdr:row>
      <xdr:rowOff>76268</xdr:rowOff>
    </xdr:from>
    <xdr:ext cx="469744" cy="259045"/>
    <xdr:sp macro="" textlink="">
      <xdr:nvSpPr>
        <xdr:cNvPr id="711" name="テキスト ボックス 710"/>
        <xdr:cNvSpPr txBox="1"/>
      </xdr:nvSpPr>
      <xdr:spPr>
        <a:xfrm>
          <a:off x="18421427" y="487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2" name="正方形/長方形 71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3" name="正方形/長方形 71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14" name="正方形/長方形 71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15" name="正方形/長方形 71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16" name="正方形/長方形 71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17" name="正方形/長方形 71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18" name="テキスト ボックス 71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19" name="直線コネクタ 71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20" name="直線コネクタ 71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21" name="テキスト ボックス 72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22" name="直線コネクタ 72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23" name="テキスト ボックス 72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24" name="直線コネクタ 72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25" name="テキスト ボックス 72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26" name="直線コネクタ 72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27" name="テキスト ボックス 72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28" name="直線コネクタ 72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29" name="テキスト ボックス 72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3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44054</xdr:rowOff>
    </xdr:from>
    <xdr:to>
      <xdr:col>32</xdr:col>
      <xdr:colOff>186689</xdr:colOff>
      <xdr:row>58</xdr:row>
      <xdr:rowOff>120772</xdr:rowOff>
    </xdr:to>
    <xdr:cxnSp macro="">
      <xdr:nvCxnSpPr>
        <xdr:cNvPr id="731" name="直線コネクタ 730"/>
        <xdr:cNvCxnSpPr/>
      </xdr:nvCxnSpPr>
      <xdr:spPr>
        <a:xfrm flipV="1">
          <a:off x="22159595" y="8788004"/>
          <a:ext cx="1269" cy="127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124599</xdr:rowOff>
    </xdr:from>
    <xdr:ext cx="378565" cy="259045"/>
    <xdr:sp macro="" textlink="">
      <xdr:nvSpPr>
        <xdr:cNvPr id="732" name="貸付金最小値テキスト"/>
        <xdr:cNvSpPr txBox="1"/>
      </xdr:nvSpPr>
      <xdr:spPr>
        <a:xfrm>
          <a:off x="22212300" y="1006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32</xdr:col>
      <xdr:colOff>98425</xdr:colOff>
      <xdr:row>58</xdr:row>
      <xdr:rowOff>120772</xdr:rowOff>
    </xdr:from>
    <xdr:to>
      <xdr:col>32</xdr:col>
      <xdr:colOff>276225</xdr:colOff>
      <xdr:row>58</xdr:row>
      <xdr:rowOff>120772</xdr:rowOff>
    </xdr:to>
    <xdr:cxnSp macro="">
      <xdr:nvCxnSpPr>
        <xdr:cNvPr id="733" name="直線コネクタ 732"/>
        <xdr:cNvCxnSpPr/>
      </xdr:nvCxnSpPr>
      <xdr:spPr>
        <a:xfrm>
          <a:off x="22072600" y="1006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162181</xdr:rowOff>
    </xdr:from>
    <xdr:ext cx="534377" cy="259045"/>
    <xdr:sp macro="" textlink="">
      <xdr:nvSpPr>
        <xdr:cNvPr id="734" name="貸付金最大値テキスト"/>
        <xdr:cNvSpPr txBox="1"/>
      </xdr:nvSpPr>
      <xdr:spPr>
        <a:xfrm>
          <a:off x="22212300" y="85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56,684</a:t>
          </a:r>
          <a:endParaRPr kumimoji="1" lang="ja-JP" altLang="en-US" sz="1000" b="1">
            <a:latin typeface="ＭＳ Ｐゴシック"/>
          </a:endParaRPr>
        </a:p>
      </xdr:txBody>
    </xdr:sp>
    <xdr:clientData/>
  </xdr:oneCellAnchor>
  <xdr:twoCellAnchor>
    <xdr:from>
      <xdr:col>32</xdr:col>
      <xdr:colOff>98425</xdr:colOff>
      <xdr:row>51</xdr:row>
      <xdr:rowOff>44054</xdr:rowOff>
    </xdr:from>
    <xdr:to>
      <xdr:col>32</xdr:col>
      <xdr:colOff>276225</xdr:colOff>
      <xdr:row>51</xdr:row>
      <xdr:rowOff>44054</xdr:rowOff>
    </xdr:to>
    <xdr:cxnSp macro="">
      <xdr:nvCxnSpPr>
        <xdr:cNvPr id="735" name="直線コネクタ 734"/>
        <xdr:cNvCxnSpPr/>
      </xdr:nvCxnSpPr>
      <xdr:spPr>
        <a:xfrm>
          <a:off x="22072600" y="87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105730</xdr:rowOff>
    </xdr:from>
    <xdr:to>
      <xdr:col>32</xdr:col>
      <xdr:colOff>187325</xdr:colOff>
      <xdr:row>58</xdr:row>
      <xdr:rowOff>111971</xdr:rowOff>
    </xdr:to>
    <xdr:cxnSp macro="">
      <xdr:nvCxnSpPr>
        <xdr:cNvPr id="736" name="直線コネクタ 735"/>
        <xdr:cNvCxnSpPr/>
      </xdr:nvCxnSpPr>
      <xdr:spPr>
        <a:xfrm>
          <a:off x="21323300" y="10049830"/>
          <a:ext cx="8382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91591</xdr:rowOff>
    </xdr:from>
    <xdr:ext cx="534377" cy="259045"/>
    <xdr:sp macro="" textlink="">
      <xdr:nvSpPr>
        <xdr:cNvPr id="737" name="貸付金平均値テキスト"/>
        <xdr:cNvSpPr txBox="1"/>
      </xdr:nvSpPr>
      <xdr:spPr>
        <a:xfrm>
          <a:off x="22212300" y="9349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23,383</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68714</xdr:rowOff>
    </xdr:from>
    <xdr:to>
      <xdr:col>32</xdr:col>
      <xdr:colOff>238125</xdr:colOff>
      <xdr:row>55</xdr:row>
      <xdr:rowOff>170314</xdr:rowOff>
    </xdr:to>
    <xdr:sp macro="" textlink="">
      <xdr:nvSpPr>
        <xdr:cNvPr id="738" name="フローチャート : 判断 737"/>
        <xdr:cNvSpPr/>
      </xdr:nvSpPr>
      <xdr:spPr>
        <a:xfrm>
          <a:off x="22110700" y="949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97683</xdr:rowOff>
    </xdr:from>
    <xdr:to>
      <xdr:col>31</xdr:col>
      <xdr:colOff>34925</xdr:colOff>
      <xdr:row>58</xdr:row>
      <xdr:rowOff>105730</xdr:rowOff>
    </xdr:to>
    <xdr:cxnSp macro="">
      <xdr:nvCxnSpPr>
        <xdr:cNvPr id="739" name="直線コネクタ 738"/>
        <xdr:cNvCxnSpPr/>
      </xdr:nvCxnSpPr>
      <xdr:spPr>
        <a:xfrm>
          <a:off x="20434300" y="10041783"/>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67206</xdr:rowOff>
    </xdr:from>
    <xdr:to>
      <xdr:col>31</xdr:col>
      <xdr:colOff>85725</xdr:colOff>
      <xdr:row>55</xdr:row>
      <xdr:rowOff>168806</xdr:rowOff>
    </xdr:to>
    <xdr:sp macro="" textlink="">
      <xdr:nvSpPr>
        <xdr:cNvPr id="740" name="フローチャート : 判断 739"/>
        <xdr:cNvSpPr/>
      </xdr:nvSpPr>
      <xdr:spPr>
        <a:xfrm>
          <a:off x="21272500" y="949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54</xdr:row>
      <xdr:rowOff>13883</xdr:rowOff>
    </xdr:from>
    <xdr:ext cx="534377" cy="259045"/>
    <xdr:sp macro="" textlink="">
      <xdr:nvSpPr>
        <xdr:cNvPr id="741" name="テキスト ボックス 740"/>
        <xdr:cNvSpPr txBox="1"/>
      </xdr:nvSpPr>
      <xdr:spPr>
        <a:xfrm>
          <a:off x="21043411" y="927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23,449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90254</xdr:rowOff>
    </xdr:from>
    <xdr:to>
      <xdr:col>29</xdr:col>
      <xdr:colOff>517525</xdr:colOff>
      <xdr:row>58</xdr:row>
      <xdr:rowOff>97683</xdr:rowOff>
    </xdr:to>
    <xdr:cxnSp macro="">
      <xdr:nvCxnSpPr>
        <xdr:cNvPr id="742" name="直線コネクタ 741"/>
        <xdr:cNvCxnSpPr/>
      </xdr:nvCxnSpPr>
      <xdr:spPr>
        <a:xfrm>
          <a:off x="19545300" y="10034354"/>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523</xdr:rowOff>
    </xdr:from>
    <xdr:to>
      <xdr:col>29</xdr:col>
      <xdr:colOff>568325</xdr:colOff>
      <xdr:row>55</xdr:row>
      <xdr:rowOff>102123</xdr:rowOff>
    </xdr:to>
    <xdr:sp macro="" textlink="">
      <xdr:nvSpPr>
        <xdr:cNvPr id="743" name="フローチャート : 判断 742"/>
        <xdr:cNvSpPr/>
      </xdr:nvSpPr>
      <xdr:spPr>
        <a:xfrm>
          <a:off x="20383500" y="943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118650</xdr:rowOff>
    </xdr:from>
    <xdr:ext cx="534377" cy="259045"/>
    <xdr:sp macro="" textlink="">
      <xdr:nvSpPr>
        <xdr:cNvPr id="744" name="テキスト ボックス 743"/>
        <xdr:cNvSpPr txBox="1"/>
      </xdr:nvSpPr>
      <xdr:spPr>
        <a:xfrm>
          <a:off x="20167111" y="920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26,366</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85293</xdr:rowOff>
    </xdr:from>
    <xdr:to>
      <xdr:col>28</xdr:col>
      <xdr:colOff>314325</xdr:colOff>
      <xdr:row>58</xdr:row>
      <xdr:rowOff>90254</xdr:rowOff>
    </xdr:to>
    <xdr:cxnSp macro="">
      <xdr:nvCxnSpPr>
        <xdr:cNvPr id="745" name="直線コネクタ 744"/>
        <xdr:cNvCxnSpPr/>
      </xdr:nvCxnSpPr>
      <xdr:spPr>
        <a:xfrm>
          <a:off x="18656300" y="10029393"/>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108879</xdr:rowOff>
    </xdr:from>
    <xdr:to>
      <xdr:col>28</xdr:col>
      <xdr:colOff>365125</xdr:colOff>
      <xdr:row>55</xdr:row>
      <xdr:rowOff>39029</xdr:rowOff>
    </xdr:to>
    <xdr:sp macro="" textlink="">
      <xdr:nvSpPr>
        <xdr:cNvPr id="746" name="フローチャート : 判断 745"/>
        <xdr:cNvSpPr/>
      </xdr:nvSpPr>
      <xdr:spPr>
        <a:xfrm>
          <a:off x="19494500" y="936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55556</xdr:rowOff>
    </xdr:from>
    <xdr:ext cx="534377" cy="259045"/>
    <xdr:sp macro="" textlink="">
      <xdr:nvSpPr>
        <xdr:cNvPr id="747" name="テキスト ボックス 746"/>
        <xdr:cNvSpPr txBox="1"/>
      </xdr:nvSpPr>
      <xdr:spPr>
        <a:xfrm>
          <a:off x="19278111" y="914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29,126</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30333</xdr:rowOff>
    </xdr:from>
    <xdr:to>
      <xdr:col>27</xdr:col>
      <xdr:colOff>161925</xdr:colOff>
      <xdr:row>54</xdr:row>
      <xdr:rowOff>131933</xdr:rowOff>
    </xdr:to>
    <xdr:sp macro="" textlink="">
      <xdr:nvSpPr>
        <xdr:cNvPr id="748" name="フローチャート : 判断 747"/>
        <xdr:cNvSpPr/>
      </xdr:nvSpPr>
      <xdr:spPr>
        <a:xfrm>
          <a:off x="18605500" y="928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148460</xdr:rowOff>
    </xdr:from>
    <xdr:ext cx="534377" cy="259045"/>
    <xdr:sp macro="" textlink="">
      <xdr:nvSpPr>
        <xdr:cNvPr id="749" name="テキスト ボックス 748"/>
        <xdr:cNvSpPr txBox="1"/>
      </xdr:nvSpPr>
      <xdr:spPr>
        <a:xfrm>
          <a:off x="18389111" y="906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50" name="テキスト ボックス 74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51" name="テキスト ボックス 75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52" name="テキスト ボックス 75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53" name="テキスト ボックス 75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54" name="テキスト ボックス 75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61171</xdr:rowOff>
    </xdr:from>
    <xdr:to>
      <xdr:col>32</xdr:col>
      <xdr:colOff>238125</xdr:colOff>
      <xdr:row>58</xdr:row>
      <xdr:rowOff>162771</xdr:rowOff>
    </xdr:to>
    <xdr:sp macro="" textlink="">
      <xdr:nvSpPr>
        <xdr:cNvPr id="755" name="円/楕円 754"/>
        <xdr:cNvSpPr/>
      </xdr:nvSpPr>
      <xdr:spPr>
        <a:xfrm>
          <a:off x="22110700" y="100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147548</xdr:rowOff>
    </xdr:from>
    <xdr:ext cx="469744" cy="259045"/>
    <xdr:sp macro="" textlink="">
      <xdr:nvSpPr>
        <xdr:cNvPr id="756" name="貸付金該当値テキスト"/>
        <xdr:cNvSpPr txBox="1"/>
      </xdr:nvSpPr>
      <xdr:spPr>
        <a:xfrm>
          <a:off x="22212300" y="992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54930</xdr:rowOff>
    </xdr:from>
    <xdr:to>
      <xdr:col>31</xdr:col>
      <xdr:colOff>85725</xdr:colOff>
      <xdr:row>58</xdr:row>
      <xdr:rowOff>156530</xdr:rowOff>
    </xdr:to>
    <xdr:sp macro="" textlink="">
      <xdr:nvSpPr>
        <xdr:cNvPr id="757" name="円/楕円 756"/>
        <xdr:cNvSpPr/>
      </xdr:nvSpPr>
      <xdr:spPr>
        <a:xfrm>
          <a:off x="21272500" y="999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147657</xdr:rowOff>
    </xdr:from>
    <xdr:ext cx="469744" cy="259045"/>
    <xdr:sp macro="" textlink="">
      <xdr:nvSpPr>
        <xdr:cNvPr id="758" name="テキスト ボックス 757"/>
        <xdr:cNvSpPr txBox="1"/>
      </xdr:nvSpPr>
      <xdr:spPr>
        <a:xfrm>
          <a:off x="21075727" y="1009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46883</xdr:rowOff>
    </xdr:from>
    <xdr:to>
      <xdr:col>29</xdr:col>
      <xdr:colOff>568325</xdr:colOff>
      <xdr:row>58</xdr:row>
      <xdr:rowOff>148483</xdr:rowOff>
    </xdr:to>
    <xdr:sp macro="" textlink="">
      <xdr:nvSpPr>
        <xdr:cNvPr id="759" name="円/楕円 758"/>
        <xdr:cNvSpPr/>
      </xdr:nvSpPr>
      <xdr:spPr>
        <a:xfrm>
          <a:off x="20383500" y="999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139610</xdr:rowOff>
    </xdr:from>
    <xdr:ext cx="469744" cy="259045"/>
    <xdr:sp macro="" textlink="">
      <xdr:nvSpPr>
        <xdr:cNvPr id="760" name="テキスト ボックス 759"/>
        <xdr:cNvSpPr txBox="1"/>
      </xdr:nvSpPr>
      <xdr:spPr>
        <a:xfrm>
          <a:off x="20199427" y="1008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39454</xdr:rowOff>
    </xdr:from>
    <xdr:to>
      <xdr:col>28</xdr:col>
      <xdr:colOff>365125</xdr:colOff>
      <xdr:row>58</xdr:row>
      <xdr:rowOff>141054</xdr:rowOff>
    </xdr:to>
    <xdr:sp macro="" textlink="">
      <xdr:nvSpPr>
        <xdr:cNvPr id="761" name="円/楕円 760"/>
        <xdr:cNvSpPr/>
      </xdr:nvSpPr>
      <xdr:spPr>
        <a:xfrm>
          <a:off x="19494500" y="99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132181</xdr:rowOff>
    </xdr:from>
    <xdr:ext cx="469744" cy="259045"/>
    <xdr:sp macro="" textlink="">
      <xdr:nvSpPr>
        <xdr:cNvPr id="762" name="テキスト ボックス 761"/>
        <xdr:cNvSpPr txBox="1"/>
      </xdr:nvSpPr>
      <xdr:spPr>
        <a:xfrm>
          <a:off x="19310427" y="1007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34493</xdr:rowOff>
    </xdr:from>
    <xdr:to>
      <xdr:col>27</xdr:col>
      <xdr:colOff>161925</xdr:colOff>
      <xdr:row>58</xdr:row>
      <xdr:rowOff>136093</xdr:rowOff>
    </xdr:to>
    <xdr:sp macro="" textlink="">
      <xdr:nvSpPr>
        <xdr:cNvPr id="763" name="円/楕円 762"/>
        <xdr:cNvSpPr/>
      </xdr:nvSpPr>
      <xdr:spPr>
        <a:xfrm>
          <a:off x="18605500" y="99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127220</xdr:rowOff>
    </xdr:from>
    <xdr:ext cx="469744" cy="259045"/>
    <xdr:sp macro="" textlink="">
      <xdr:nvSpPr>
        <xdr:cNvPr id="764" name="テキスト ボックス 763"/>
        <xdr:cNvSpPr txBox="1"/>
      </xdr:nvSpPr>
      <xdr:spPr>
        <a:xfrm>
          <a:off x="18421427" y="1007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65" name="正方形/長方形 76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66" name="正方形/長方形 765"/>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67" name="正方形/長方形 766"/>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68" name="正方形/長方形 767"/>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69" name="正方形/長方形 768"/>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70" name="正方形/長方形 76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71" name="テキスト ボックス 77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72" name="直線コネクタ 77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73" name="直線コネクタ 77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74" name="テキスト ボックス 77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75" name="直線コネクタ 77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35577</xdr:rowOff>
    </xdr:from>
    <xdr:ext cx="467179" cy="259045"/>
    <xdr:sp macro="" textlink="">
      <xdr:nvSpPr>
        <xdr:cNvPr id="776" name="テキスト ボックス 775"/>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77" name="直線コネクタ 77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73</xdr:row>
      <xdr:rowOff>168927</xdr:rowOff>
    </xdr:from>
    <xdr:ext cx="467179" cy="259045"/>
    <xdr:sp macro="" textlink="">
      <xdr:nvSpPr>
        <xdr:cNvPr id="778" name="テキスト ボックス 777"/>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79" name="直線コネクタ 77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71</xdr:row>
      <xdr:rowOff>130827</xdr:rowOff>
    </xdr:from>
    <xdr:ext cx="467179" cy="259045"/>
    <xdr:sp macro="" textlink="">
      <xdr:nvSpPr>
        <xdr:cNvPr id="780" name="テキスト ボックス 779"/>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81" name="直線コネクタ 78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92727</xdr:rowOff>
    </xdr:from>
    <xdr:ext cx="467179" cy="259045"/>
    <xdr:sp macro="" textlink="">
      <xdr:nvSpPr>
        <xdr:cNvPr id="782" name="テキスト ボックス 781"/>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83" name="直線コネクタ 78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784" name="テキスト ボックス 78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8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73978</xdr:rowOff>
    </xdr:from>
    <xdr:to>
      <xdr:col>32</xdr:col>
      <xdr:colOff>186689</xdr:colOff>
      <xdr:row>78</xdr:row>
      <xdr:rowOff>125031</xdr:rowOff>
    </xdr:to>
    <xdr:cxnSp macro="">
      <xdr:nvCxnSpPr>
        <xdr:cNvPr id="786" name="直線コネクタ 785"/>
        <xdr:cNvCxnSpPr/>
      </xdr:nvCxnSpPr>
      <xdr:spPr>
        <a:xfrm flipV="1">
          <a:off x="22159595" y="12246928"/>
          <a:ext cx="1269" cy="1251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128858</xdr:rowOff>
    </xdr:from>
    <xdr:ext cx="378565" cy="259045"/>
    <xdr:sp macro="" textlink="">
      <xdr:nvSpPr>
        <xdr:cNvPr id="787" name="繰出金最小値テキスト"/>
        <xdr:cNvSpPr txBox="1"/>
      </xdr:nvSpPr>
      <xdr:spPr>
        <a:xfrm>
          <a:off x="22212300" y="13501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32</xdr:col>
      <xdr:colOff>98425</xdr:colOff>
      <xdr:row>78</xdr:row>
      <xdr:rowOff>125031</xdr:rowOff>
    </xdr:from>
    <xdr:to>
      <xdr:col>32</xdr:col>
      <xdr:colOff>276225</xdr:colOff>
      <xdr:row>78</xdr:row>
      <xdr:rowOff>125031</xdr:rowOff>
    </xdr:to>
    <xdr:cxnSp macro="">
      <xdr:nvCxnSpPr>
        <xdr:cNvPr id="788" name="直線コネクタ 787"/>
        <xdr:cNvCxnSpPr/>
      </xdr:nvCxnSpPr>
      <xdr:spPr>
        <a:xfrm>
          <a:off x="22072600" y="1349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20655</xdr:rowOff>
    </xdr:from>
    <xdr:ext cx="469744" cy="259045"/>
    <xdr:sp macro="" textlink="">
      <xdr:nvSpPr>
        <xdr:cNvPr id="789" name="繰出金最大値テキスト"/>
        <xdr:cNvSpPr txBox="1"/>
      </xdr:nvSpPr>
      <xdr:spPr>
        <a:xfrm>
          <a:off x="22212300" y="1202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7,045</a:t>
          </a:r>
          <a:endParaRPr kumimoji="1" lang="ja-JP" altLang="en-US" sz="1000" b="1">
            <a:latin typeface="ＭＳ Ｐゴシック"/>
          </a:endParaRPr>
        </a:p>
      </xdr:txBody>
    </xdr:sp>
    <xdr:clientData/>
  </xdr:oneCellAnchor>
  <xdr:twoCellAnchor>
    <xdr:from>
      <xdr:col>32</xdr:col>
      <xdr:colOff>98425</xdr:colOff>
      <xdr:row>71</xdr:row>
      <xdr:rowOff>73978</xdr:rowOff>
    </xdr:from>
    <xdr:to>
      <xdr:col>32</xdr:col>
      <xdr:colOff>276225</xdr:colOff>
      <xdr:row>71</xdr:row>
      <xdr:rowOff>73978</xdr:rowOff>
    </xdr:to>
    <xdr:cxnSp macro="">
      <xdr:nvCxnSpPr>
        <xdr:cNvPr id="790" name="直線コネクタ 789"/>
        <xdr:cNvCxnSpPr/>
      </xdr:nvCxnSpPr>
      <xdr:spPr>
        <a:xfrm>
          <a:off x="22072600" y="1224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38736</xdr:rowOff>
    </xdr:from>
    <xdr:to>
      <xdr:col>32</xdr:col>
      <xdr:colOff>187325</xdr:colOff>
      <xdr:row>78</xdr:row>
      <xdr:rowOff>55118</xdr:rowOff>
    </xdr:to>
    <xdr:cxnSp macro="">
      <xdr:nvCxnSpPr>
        <xdr:cNvPr id="791" name="直線コネクタ 790"/>
        <xdr:cNvCxnSpPr/>
      </xdr:nvCxnSpPr>
      <xdr:spPr>
        <a:xfrm>
          <a:off x="21323300" y="13411836"/>
          <a:ext cx="8382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95394</xdr:rowOff>
    </xdr:from>
    <xdr:ext cx="469744" cy="259045"/>
    <xdr:sp macro="" textlink="">
      <xdr:nvSpPr>
        <xdr:cNvPr id="792" name="繰出金平均値テキスト"/>
        <xdr:cNvSpPr txBox="1"/>
      </xdr:nvSpPr>
      <xdr:spPr>
        <a:xfrm>
          <a:off x="22212300" y="13125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72517</xdr:rowOff>
    </xdr:from>
    <xdr:to>
      <xdr:col>32</xdr:col>
      <xdr:colOff>238125</xdr:colOff>
      <xdr:row>78</xdr:row>
      <xdr:rowOff>2667</xdr:rowOff>
    </xdr:to>
    <xdr:sp macro="" textlink="">
      <xdr:nvSpPr>
        <xdr:cNvPr id="793" name="フローチャート : 判断 792"/>
        <xdr:cNvSpPr/>
      </xdr:nvSpPr>
      <xdr:spPr>
        <a:xfrm>
          <a:off x="22110700" y="1327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43878</xdr:rowOff>
    </xdr:from>
    <xdr:to>
      <xdr:col>31</xdr:col>
      <xdr:colOff>34925</xdr:colOff>
      <xdr:row>78</xdr:row>
      <xdr:rowOff>38736</xdr:rowOff>
    </xdr:to>
    <xdr:cxnSp macro="">
      <xdr:nvCxnSpPr>
        <xdr:cNvPr id="794" name="直線コネクタ 793"/>
        <xdr:cNvCxnSpPr/>
      </xdr:nvCxnSpPr>
      <xdr:spPr>
        <a:xfrm>
          <a:off x="20434300" y="13245528"/>
          <a:ext cx="889000" cy="16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156908</xdr:rowOff>
    </xdr:from>
    <xdr:to>
      <xdr:col>31</xdr:col>
      <xdr:colOff>85725</xdr:colOff>
      <xdr:row>77</xdr:row>
      <xdr:rowOff>87058</xdr:rowOff>
    </xdr:to>
    <xdr:sp macro="" textlink="">
      <xdr:nvSpPr>
        <xdr:cNvPr id="795" name="フローチャート : 判断 794"/>
        <xdr:cNvSpPr/>
      </xdr:nvSpPr>
      <xdr:spPr>
        <a:xfrm>
          <a:off x="21272500" y="1318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103585</xdr:rowOff>
    </xdr:from>
    <xdr:ext cx="469744" cy="259045"/>
    <xdr:sp macro="" textlink="">
      <xdr:nvSpPr>
        <xdr:cNvPr id="796" name="テキスト ボックス 795"/>
        <xdr:cNvSpPr txBox="1"/>
      </xdr:nvSpPr>
      <xdr:spPr>
        <a:xfrm>
          <a:off x="21075727" y="1296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43878</xdr:rowOff>
    </xdr:from>
    <xdr:to>
      <xdr:col>29</xdr:col>
      <xdr:colOff>517525</xdr:colOff>
      <xdr:row>78</xdr:row>
      <xdr:rowOff>48640</xdr:rowOff>
    </xdr:to>
    <xdr:cxnSp macro="">
      <xdr:nvCxnSpPr>
        <xdr:cNvPr id="797" name="直線コネクタ 796"/>
        <xdr:cNvCxnSpPr/>
      </xdr:nvCxnSpPr>
      <xdr:spPr>
        <a:xfrm flipV="1">
          <a:off x="19545300" y="13245528"/>
          <a:ext cx="889000" cy="17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32893</xdr:rowOff>
    </xdr:from>
    <xdr:to>
      <xdr:col>29</xdr:col>
      <xdr:colOff>568325</xdr:colOff>
      <xdr:row>77</xdr:row>
      <xdr:rowOff>134493</xdr:rowOff>
    </xdr:to>
    <xdr:sp macro="" textlink="">
      <xdr:nvSpPr>
        <xdr:cNvPr id="798" name="フローチャート : 判断 797"/>
        <xdr:cNvSpPr/>
      </xdr:nvSpPr>
      <xdr:spPr>
        <a:xfrm>
          <a:off x="20383500" y="132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77</xdr:row>
      <xdr:rowOff>125620</xdr:rowOff>
    </xdr:from>
    <xdr:ext cx="469744" cy="259045"/>
    <xdr:sp macro="" textlink="">
      <xdr:nvSpPr>
        <xdr:cNvPr id="799" name="テキスト ボックス 798"/>
        <xdr:cNvSpPr txBox="1"/>
      </xdr:nvSpPr>
      <xdr:spPr>
        <a:xfrm>
          <a:off x="20199427" y="1332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48640</xdr:rowOff>
    </xdr:from>
    <xdr:to>
      <xdr:col>28</xdr:col>
      <xdr:colOff>314325</xdr:colOff>
      <xdr:row>78</xdr:row>
      <xdr:rowOff>62357</xdr:rowOff>
    </xdr:to>
    <xdr:cxnSp macro="">
      <xdr:nvCxnSpPr>
        <xdr:cNvPr id="800" name="直線コネクタ 799"/>
        <xdr:cNvCxnSpPr/>
      </xdr:nvCxnSpPr>
      <xdr:spPr>
        <a:xfrm flipV="1">
          <a:off x="18656300" y="1342174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1651</xdr:rowOff>
    </xdr:from>
    <xdr:to>
      <xdr:col>28</xdr:col>
      <xdr:colOff>365125</xdr:colOff>
      <xdr:row>77</xdr:row>
      <xdr:rowOff>103251</xdr:rowOff>
    </xdr:to>
    <xdr:sp macro="" textlink="">
      <xdr:nvSpPr>
        <xdr:cNvPr id="801" name="フローチャート : 判断 800"/>
        <xdr:cNvSpPr/>
      </xdr:nvSpPr>
      <xdr:spPr>
        <a:xfrm>
          <a:off x="19494500" y="1320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75</xdr:row>
      <xdr:rowOff>119778</xdr:rowOff>
    </xdr:from>
    <xdr:ext cx="469744" cy="259045"/>
    <xdr:sp macro="" textlink="">
      <xdr:nvSpPr>
        <xdr:cNvPr id="802" name="テキスト ボックス 801"/>
        <xdr:cNvSpPr txBox="1"/>
      </xdr:nvSpPr>
      <xdr:spPr>
        <a:xfrm>
          <a:off x="19310427" y="1297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117666</xdr:rowOff>
    </xdr:from>
    <xdr:to>
      <xdr:col>27</xdr:col>
      <xdr:colOff>161925</xdr:colOff>
      <xdr:row>77</xdr:row>
      <xdr:rowOff>47816</xdr:rowOff>
    </xdr:to>
    <xdr:sp macro="" textlink="">
      <xdr:nvSpPr>
        <xdr:cNvPr id="803" name="フローチャート : 判断 802"/>
        <xdr:cNvSpPr/>
      </xdr:nvSpPr>
      <xdr:spPr>
        <a:xfrm>
          <a:off x="18605500" y="131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75</xdr:row>
      <xdr:rowOff>64343</xdr:rowOff>
    </xdr:from>
    <xdr:ext cx="469744" cy="259045"/>
    <xdr:sp macro="" textlink="">
      <xdr:nvSpPr>
        <xdr:cNvPr id="804" name="テキスト ボックス 803"/>
        <xdr:cNvSpPr txBox="1"/>
      </xdr:nvSpPr>
      <xdr:spPr>
        <a:xfrm>
          <a:off x="18421427" y="1292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05" name="テキスト ボックス 80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06" name="テキスト ボックス 80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07" name="テキスト ボックス 80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08" name="テキスト ボックス 80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09" name="テキスト ボックス 80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4318</xdr:rowOff>
    </xdr:from>
    <xdr:to>
      <xdr:col>32</xdr:col>
      <xdr:colOff>238125</xdr:colOff>
      <xdr:row>78</xdr:row>
      <xdr:rowOff>105918</xdr:rowOff>
    </xdr:to>
    <xdr:sp macro="" textlink="">
      <xdr:nvSpPr>
        <xdr:cNvPr id="810" name="円/楕円 809"/>
        <xdr:cNvSpPr/>
      </xdr:nvSpPr>
      <xdr:spPr>
        <a:xfrm>
          <a:off x="22110700" y="133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90695</xdr:rowOff>
    </xdr:from>
    <xdr:ext cx="378565" cy="259045"/>
    <xdr:sp macro="" textlink="">
      <xdr:nvSpPr>
        <xdr:cNvPr id="811" name="繰出金該当値テキスト"/>
        <xdr:cNvSpPr txBox="1"/>
      </xdr:nvSpPr>
      <xdr:spPr>
        <a:xfrm>
          <a:off x="22212300" y="13292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159386</xdr:rowOff>
    </xdr:from>
    <xdr:to>
      <xdr:col>31</xdr:col>
      <xdr:colOff>85725</xdr:colOff>
      <xdr:row>78</xdr:row>
      <xdr:rowOff>89536</xdr:rowOff>
    </xdr:to>
    <xdr:sp macro="" textlink="">
      <xdr:nvSpPr>
        <xdr:cNvPr id="812" name="円/楕円 811"/>
        <xdr:cNvSpPr/>
      </xdr:nvSpPr>
      <xdr:spPr>
        <a:xfrm>
          <a:off x="21272500" y="133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78</xdr:row>
      <xdr:rowOff>80663</xdr:rowOff>
    </xdr:from>
    <xdr:ext cx="378565" cy="259045"/>
    <xdr:sp macro="" textlink="">
      <xdr:nvSpPr>
        <xdr:cNvPr id="813" name="テキスト ボックス 812"/>
        <xdr:cNvSpPr txBox="1"/>
      </xdr:nvSpPr>
      <xdr:spPr>
        <a:xfrm>
          <a:off x="21121317" y="13453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164528</xdr:rowOff>
    </xdr:from>
    <xdr:to>
      <xdr:col>29</xdr:col>
      <xdr:colOff>568325</xdr:colOff>
      <xdr:row>77</xdr:row>
      <xdr:rowOff>94678</xdr:rowOff>
    </xdr:to>
    <xdr:sp macro="" textlink="">
      <xdr:nvSpPr>
        <xdr:cNvPr id="814" name="円/楕円 813"/>
        <xdr:cNvSpPr/>
      </xdr:nvSpPr>
      <xdr:spPr>
        <a:xfrm>
          <a:off x="20383500" y="131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75</xdr:row>
      <xdr:rowOff>111206</xdr:rowOff>
    </xdr:from>
    <xdr:ext cx="469744" cy="259045"/>
    <xdr:sp macro="" textlink="">
      <xdr:nvSpPr>
        <xdr:cNvPr id="815" name="テキスト ボックス 814"/>
        <xdr:cNvSpPr txBox="1"/>
      </xdr:nvSpPr>
      <xdr:spPr>
        <a:xfrm>
          <a:off x="20199427" y="1296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169290</xdr:rowOff>
    </xdr:from>
    <xdr:to>
      <xdr:col>28</xdr:col>
      <xdr:colOff>365125</xdr:colOff>
      <xdr:row>78</xdr:row>
      <xdr:rowOff>99440</xdr:rowOff>
    </xdr:to>
    <xdr:sp macro="" textlink="">
      <xdr:nvSpPr>
        <xdr:cNvPr id="816" name="円/楕円 815"/>
        <xdr:cNvSpPr/>
      </xdr:nvSpPr>
      <xdr:spPr>
        <a:xfrm>
          <a:off x="19494500" y="1337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78</xdr:row>
      <xdr:rowOff>90567</xdr:rowOff>
    </xdr:from>
    <xdr:ext cx="378565" cy="259045"/>
    <xdr:sp macro="" textlink="">
      <xdr:nvSpPr>
        <xdr:cNvPr id="817" name="テキスト ボックス 816"/>
        <xdr:cNvSpPr txBox="1"/>
      </xdr:nvSpPr>
      <xdr:spPr>
        <a:xfrm>
          <a:off x="19356017" y="13463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11557</xdr:rowOff>
    </xdr:from>
    <xdr:to>
      <xdr:col>27</xdr:col>
      <xdr:colOff>161925</xdr:colOff>
      <xdr:row>78</xdr:row>
      <xdr:rowOff>113157</xdr:rowOff>
    </xdr:to>
    <xdr:sp macro="" textlink="">
      <xdr:nvSpPr>
        <xdr:cNvPr id="818" name="円/楕円 817"/>
        <xdr:cNvSpPr/>
      </xdr:nvSpPr>
      <xdr:spPr>
        <a:xfrm>
          <a:off x="18605500" y="1338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78</xdr:row>
      <xdr:rowOff>104284</xdr:rowOff>
    </xdr:from>
    <xdr:ext cx="378565" cy="259045"/>
    <xdr:sp macro="" textlink="">
      <xdr:nvSpPr>
        <xdr:cNvPr id="819" name="テキスト ボックス 818"/>
        <xdr:cNvSpPr txBox="1"/>
      </xdr:nvSpPr>
      <xdr:spPr>
        <a:xfrm>
          <a:off x="18467017" y="13477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0" name="正方形/長方形 81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1" name="正方形/長方形 820"/>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22" name="正方形/長方形 821"/>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23" name="正方形/長方形 822"/>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24" name="正方形/長方形 823"/>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25" name="正方形/長方形 82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26" name="テキスト ボックス 82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27" name="直線コネクタ 82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28" name="直線コネクタ 82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29" name="テキスト ボックス 82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0" name="直線コネクタ 82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1" name="テキスト ボックス 83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3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33" name="直線コネクタ 83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3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35" name="直線コネクタ 83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3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37" name="直線コネクタ 83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38" name="直線コネクタ 83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3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0" name="フローチャート : 判断 83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1" name="直線コネクタ 84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42" name="フローチャート : 判断 84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43" name="テキスト ボックス 842"/>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44" name="直線コネクタ 84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45" name="フローチャート : 判断 84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46" name="テキスト ボックス 84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47" name="直線コネクタ 84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48" name="フローチャート : 判断 84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49" name="テキスト ボックス 84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0" name="フローチャート : 判断 84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1" name="テキスト ボックス 85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52" name="テキスト ボックス 85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53" name="テキスト ボックス 85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54" name="テキスト ボックス 85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55" name="テキスト ボックス 85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56" name="テキスト ボックス 85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円/楕円 85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5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59" name="円/楕円 85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0" name="テキスト ボックス 859"/>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1" name="円/楕円 86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62" name="テキスト ボックス 86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63" name="円/楕円 86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64" name="テキスト ボックス 86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5" name="円/楕円 86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66" name="テキスト ボックス 86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67" name="正方形/長方形 86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68" name="正方形/長方形 86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69" name="テキスト ボックス 86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233,527</a:t>
          </a:r>
          <a:r>
            <a:rPr kumimoji="1" lang="ja-JP" altLang="en-US" sz="1300">
              <a:latin typeface="ＭＳ Ｐゴシック"/>
            </a:rPr>
            <a:t>円となっている。主な構成項目である人件費は、住民一人当たり</a:t>
          </a:r>
          <a:r>
            <a:rPr kumimoji="1" lang="en-US" altLang="ja-JP" sz="1300">
              <a:latin typeface="ＭＳ Ｐゴシック"/>
            </a:rPr>
            <a:t>83,472</a:t>
          </a:r>
          <a:r>
            <a:rPr kumimoji="1" lang="ja-JP" altLang="en-US" sz="1300">
              <a:latin typeface="ＭＳ Ｐゴシック"/>
            </a:rPr>
            <a:t>円で平成</a:t>
          </a:r>
          <a:r>
            <a:rPr kumimoji="1" lang="en-US" altLang="ja-JP" sz="1300">
              <a:latin typeface="ＭＳ Ｐゴシック"/>
            </a:rPr>
            <a:t>25</a:t>
          </a:r>
          <a:r>
            <a:rPr kumimoji="1" lang="ja-JP" altLang="en-US" sz="1300">
              <a:latin typeface="ＭＳ Ｐゴシック"/>
            </a:rPr>
            <a:t>年度以降増加傾向にあるが、類似団体と比較して低い数値である。</a:t>
          </a:r>
          <a:r>
            <a:rPr kumimoji="1" lang="ja-JP" altLang="ja-JP" sz="1300">
              <a:solidFill>
                <a:schemeClr val="dk1"/>
              </a:solidFill>
              <a:effectLst/>
              <a:latin typeface="+mn-lt"/>
              <a:ea typeface="+mn-ea"/>
              <a:cs typeface="+mn-cs"/>
            </a:rPr>
            <a:t>主な要因</a:t>
          </a:r>
          <a:r>
            <a:rPr kumimoji="1" lang="ja-JP" altLang="en-US" sz="1300">
              <a:solidFill>
                <a:schemeClr val="dk1"/>
              </a:solidFill>
              <a:effectLst/>
              <a:latin typeface="+mn-lt"/>
              <a:ea typeface="+mn-ea"/>
              <a:cs typeface="+mn-cs"/>
            </a:rPr>
            <a:t>は、全国平均を下回る人口</a:t>
          </a:r>
          <a:r>
            <a:rPr kumimoji="1" lang="en-US" altLang="ja-JP" sz="1300">
              <a:solidFill>
                <a:schemeClr val="dk1"/>
              </a:solidFill>
              <a:effectLst/>
              <a:latin typeface="+mn-lt"/>
              <a:ea typeface="+mn-ea"/>
              <a:cs typeface="+mn-cs"/>
            </a:rPr>
            <a:t>10</a:t>
          </a:r>
          <a:r>
            <a:rPr kumimoji="1" lang="ja-JP" altLang="en-US" sz="1300">
              <a:solidFill>
                <a:schemeClr val="dk1"/>
              </a:solidFill>
              <a:effectLst/>
              <a:latin typeface="+mn-lt"/>
              <a:ea typeface="+mn-ea"/>
              <a:cs typeface="+mn-cs"/>
            </a:rPr>
            <a:t>万人当たりの職員数で</a:t>
          </a:r>
          <a:r>
            <a:rPr kumimoji="1" lang="ja-JP" altLang="ja-JP" sz="1300">
              <a:solidFill>
                <a:schemeClr val="dk1"/>
              </a:solidFill>
              <a:effectLst/>
              <a:latin typeface="+mn-lt"/>
              <a:ea typeface="+mn-ea"/>
              <a:cs typeface="+mn-cs"/>
            </a:rPr>
            <a:t>効率的な行政運営を行っている</a:t>
          </a:r>
          <a:r>
            <a:rPr kumimoji="1" lang="ja-JP" altLang="en-US" sz="1300">
              <a:solidFill>
                <a:schemeClr val="dk1"/>
              </a:solidFill>
              <a:effectLst/>
              <a:latin typeface="+mn-lt"/>
              <a:ea typeface="+mn-ea"/>
              <a:cs typeface="+mn-cs"/>
            </a:rPr>
            <a:t>こと</a:t>
          </a:r>
          <a:r>
            <a:rPr kumimoji="1" lang="ja-JP" altLang="en-US" sz="1300">
              <a:latin typeface="ＭＳ Ｐゴシック"/>
            </a:rPr>
            <a:t>である。</a:t>
          </a:r>
        </a:p>
        <a:p>
          <a:r>
            <a:rPr kumimoji="1" lang="ja-JP" altLang="en-US" sz="1300">
              <a:latin typeface="ＭＳ Ｐゴシック"/>
            </a:rPr>
            <a:t>・普通建設事業費は、住民一人当たり</a:t>
          </a:r>
          <a:r>
            <a:rPr kumimoji="1" lang="en-US" altLang="ja-JP" sz="1300">
              <a:latin typeface="ＭＳ Ｐゴシック"/>
            </a:rPr>
            <a:t>17,420</a:t>
          </a:r>
          <a:r>
            <a:rPr kumimoji="1" lang="ja-JP" altLang="en-US" sz="1300">
              <a:latin typeface="ＭＳ Ｐゴシック"/>
            </a:rPr>
            <a:t>円となっており、類似団体と比較して一人当たりコストが低い状況となっている。これは、西部ふれあい拠点施設の建設工事の完了に伴う減及び直轄道路事業費負担金の圏央道開通に伴う減によるものであり、前年度決算と比較すると</a:t>
          </a:r>
          <a:r>
            <a:rPr kumimoji="1" lang="en-US" altLang="ja-JP" sz="1300">
              <a:latin typeface="ＭＳ Ｐゴシック"/>
            </a:rPr>
            <a:t>21.1</a:t>
          </a:r>
          <a:r>
            <a:rPr kumimoji="1" lang="ja-JP" altLang="en-US" sz="1300">
              <a:latin typeface="ＭＳ Ｐゴシック"/>
            </a:rPr>
            <a:t>％減となっている。</a:t>
          </a:r>
          <a:endParaRPr kumimoji="1" lang="en-US" altLang="ja-JP" sz="1300">
            <a:latin typeface="ＭＳ Ｐゴシック"/>
          </a:endParaRPr>
        </a:p>
        <a:p>
          <a:r>
            <a:rPr kumimoji="1" lang="ja-JP" altLang="en-US" sz="1300">
              <a:latin typeface="ＭＳ Ｐゴシック"/>
            </a:rPr>
            <a:t>・投資及び出資金は、住民一人当たり</a:t>
          </a:r>
          <a:r>
            <a:rPr kumimoji="1" lang="en-US" altLang="ja-JP" sz="1300">
              <a:latin typeface="ＭＳ Ｐゴシック"/>
            </a:rPr>
            <a:t>705</a:t>
          </a:r>
          <a:r>
            <a:rPr kumimoji="1" lang="ja-JP" altLang="en-US" sz="1300">
              <a:latin typeface="ＭＳ Ｐゴシック"/>
            </a:rPr>
            <a:t>円となっており、類似団体と比較して一人当たりコストが高い状況となっている。主な要因は、水道用水供給事が行う水源開発工事に係る一般会計からの出資によるものである。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7,323,413
7,186,890
3,797.75
1,721,513,382
1,710,215,511
5,552,792
1,183,350,235
3,810,146,282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192.9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32</xdr:row>
      <xdr:rowOff>111777</xdr:rowOff>
    </xdr:from>
    <xdr:ext cx="377026" cy="259045"/>
    <xdr:sp macro="" textlink="">
      <xdr:nvSpPr>
        <xdr:cNvPr id="48" name="テキスト ボックス 47"/>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29</xdr:row>
      <xdr:rowOff>168927</xdr:rowOff>
    </xdr:from>
    <xdr:ext cx="377026" cy="259045"/>
    <xdr:sp macro="" textlink="">
      <xdr:nvSpPr>
        <xdr:cNvPr id="50" name="テキスト ボックス 49"/>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27686</xdr:rowOff>
    </xdr:from>
    <xdr:to>
      <xdr:col>6</xdr:col>
      <xdr:colOff>510540</xdr:colOff>
      <xdr:row>37</xdr:row>
      <xdr:rowOff>114554</xdr:rowOff>
    </xdr:to>
    <xdr:cxnSp macro="">
      <xdr:nvCxnSpPr>
        <xdr:cNvPr id="54" name="直線コネクタ 53"/>
        <xdr:cNvCxnSpPr/>
      </xdr:nvCxnSpPr>
      <xdr:spPr>
        <a:xfrm flipV="1">
          <a:off x="4633595" y="5171186"/>
          <a:ext cx="127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118381</xdr:rowOff>
    </xdr:from>
    <xdr:ext cx="378565" cy="259045"/>
    <xdr:sp macro="" textlink="">
      <xdr:nvSpPr>
        <xdr:cNvPr id="55" name="議会費最小値テキスト"/>
        <xdr:cNvSpPr txBox="1"/>
      </xdr:nvSpPr>
      <xdr:spPr>
        <a:xfrm>
          <a:off x="4686300" y="646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6</xdr:col>
      <xdr:colOff>422275</xdr:colOff>
      <xdr:row>37</xdr:row>
      <xdr:rowOff>114554</xdr:rowOff>
    </xdr:from>
    <xdr:to>
      <xdr:col>6</xdr:col>
      <xdr:colOff>600075</xdr:colOff>
      <xdr:row>37</xdr:row>
      <xdr:rowOff>114554</xdr:rowOff>
    </xdr:to>
    <xdr:cxnSp macro="">
      <xdr:nvCxnSpPr>
        <xdr:cNvPr id="56" name="直線コネクタ 55"/>
        <xdr:cNvCxnSpPr/>
      </xdr:nvCxnSpPr>
      <xdr:spPr>
        <a:xfrm>
          <a:off x="4546600" y="645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145813</xdr:rowOff>
    </xdr:from>
    <xdr:ext cx="378565" cy="259045"/>
    <xdr:sp macro="" textlink="">
      <xdr:nvSpPr>
        <xdr:cNvPr id="57" name="議会費最大値テキスト"/>
        <xdr:cNvSpPr txBox="1"/>
      </xdr:nvSpPr>
      <xdr:spPr>
        <a:xfrm>
          <a:off x="4686300" y="494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6</xdr:col>
      <xdr:colOff>422275</xdr:colOff>
      <xdr:row>30</xdr:row>
      <xdr:rowOff>27686</xdr:rowOff>
    </xdr:from>
    <xdr:to>
      <xdr:col>6</xdr:col>
      <xdr:colOff>600075</xdr:colOff>
      <xdr:row>30</xdr:row>
      <xdr:rowOff>27686</xdr:rowOff>
    </xdr:to>
    <xdr:cxnSp macro="">
      <xdr:nvCxnSpPr>
        <xdr:cNvPr id="58" name="直線コネクタ 57"/>
        <xdr:cNvCxnSpPr/>
      </xdr:nvCxnSpPr>
      <xdr:spPr>
        <a:xfrm>
          <a:off x="4546600" y="517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157988</xdr:rowOff>
    </xdr:from>
    <xdr:to>
      <xdr:col>6</xdr:col>
      <xdr:colOff>511175</xdr:colOff>
      <xdr:row>36</xdr:row>
      <xdr:rowOff>27686</xdr:rowOff>
    </xdr:to>
    <xdr:cxnSp macro="">
      <xdr:nvCxnSpPr>
        <xdr:cNvPr id="59" name="直線コネクタ 58"/>
        <xdr:cNvCxnSpPr/>
      </xdr:nvCxnSpPr>
      <xdr:spPr>
        <a:xfrm flipV="1">
          <a:off x="3797300" y="615873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107205</xdr:rowOff>
    </xdr:from>
    <xdr:ext cx="378565" cy="259045"/>
    <xdr:sp macro="" textlink="">
      <xdr:nvSpPr>
        <xdr:cNvPr id="60" name="議会費平均値テキスト"/>
        <xdr:cNvSpPr txBox="1"/>
      </xdr:nvSpPr>
      <xdr:spPr>
        <a:xfrm>
          <a:off x="4686300" y="57650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84328</xdr:rowOff>
    </xdr:from>
    <xdr:to>
      <xdr:col>6</xdr:col>
      <xdr:colOff>561975</xdr:colOff>
      <xdr:row>35</xdr:row>
      <xdr:rowOff>14478</xdr:rowOff>
    </xdr:to>
    <xdr:sp macro="" textlink="">
      <xdr:nvSpPr>
        <xdr:cNvPr id="61" name="フローチャート : 判断 60"/>
        <xdr:cNvSpPr/>
      </xdr:nvSpPr>
      <xdr:spPr>
        <a:xfrm>
          <a:off x="45847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27686</xdr:rowOff>
    </xdr:from>
    <xdr:to>
      <xdr:col>5</xdr:col>
      <xdr:colOff>358775</xdr:colOff>
      <xdr:row>36</xdr:row>
      <xdr:rowOff>43688</xdr:rowOff>
    </xdr:to>
    <xdr:cxnSp macro="">
      <xdr:nvCxnSpPr>
        <xdr:cNvPr id="62" name="直線コネクタ 61"/>
        <xdr:cNvCxnSpPr/>
      </xdr:nvCxnSpPr>
      <xdr:spPr>
        <a:xfrm flipV="1">
          <a:off x="2908300" y="619988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118618</xdr:rowOff>
    </xdr:from>
    <xdr:to>
      <xdr:col>5</xdr:col>
      <xdr:colOff>409575</xdr:colOff>
      <xdr:row>35</xdr:row>
      <xdr:rowOff>48768</xdr:rowOff>
    </xdr:to>
    <xdr:sp macro="" textlink="">
      <xdr:nvSpPr>
        <xdr:cNvPr id="63" name="フローチャート : 判断 62"/>
        <xdr:cNvSpPr/>
      </xdr:nvSpPr>
      <xdr:spPr>
        <a:xfrm>
          <a:off x="3746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33</xdr:row>
      <xdr:rowOff>65295</xdr:rowOff>
    </xdr:from>
    <xdr:ext cx="378565" cy="259045"/>
    <xdr:sp macro="" textlink="">
      <xdr:nvSpPr>
        <xdr:cNvPr id="64" name="テキスト ボックス 63"/>
        <xdr:cNvSpPr txBox="1"/>
      </xdr:nvSpPr>
      <xdr:spPr>
        <a:xfrm>
          <a:off x="3595317" y="5723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4826</xdr:rowOff>
    </xdr:from>
    <xdr:to>
      <xdr:col>4</xdr:col>
      <xdr:colOff>155575</xdr:colOff>
      <xdr:row>36</xdr:row>
      <xdr:rowOff>43688</xdr:rowOff>
    </xdr:to>
    <xdr:cxnSp macro="">
      <xdr:nvCxnSpPr>
        <xdr:cNvPr id="65" name="直線コネクタ 64"/>
        <xdr:cNvCxnSpPr/>
      </xdr:nvCxnSpPr>
      <xdr:spPr>
        <a:xfrm>
          <a:off x="2019300" y="617702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148336</xdr:rowOff>
    </xdr:from>
    <xdr:to>
      <xdr:col>4</xdr:col>
      <xdr:colOff>206375</xdr:colOff>
      <xdr:row>35</xdr:row>
      <xdr:rowOff>78486</xdr:rowOff>
    </xdr:to>
    <xdr:sp macro="" textlink="">
      <xdr:nvSpPr>
        <xdr:cNvPr id="66" name="フローチャート : 判断 65"/>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33</xdr:row>
      <xdr:rowOff>95013</xdr:rowOff>
    </xdr:from>
    <xdr:ext cx="378565" cy="259045"/>
    <xdr:sp macro="" textlink="">
      <xdr:nvSpPr>
        <xdr:cNvPr id="67" name="テキスト ボックス 66"/>
        <xdr:cNvSpPr txBox="1"/>
      </xdr:nvSpPr>
      <xdr:spPr>
        <a:xfrm>
          <a:off x="2719017" y="5752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4826</xdr:rowOff>
    </xdr:from>
    <xdr:to>
      <xdr:col>2</xdr:col>
      <xdr:colOff>638175</xdr:colOff>
      <xdr:row>36</xdr:row>
      <xdr:rowOff>13970</xdr:rowOff>
    </xdr:to>
    <xdr:cxnSp macro="">
      <xdr:nvCxnSpPr>
        <xdr:cNvPr id="68" name="直線コネクタ 67"/>
        <xdr:cNvCxnSpPr/>
      </xdr:nvCxnSpPr>
      <xdr:spPr>
        <a:xfrm flipV="1">
          <a:off x="1130300" y="617702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104902</xdr:rowOff>
    </xdr:from>
    <xdr:to>
      <xdr:col>3</xdr:col>
      <xdr:colOff>3175</xdr:colOff>
      <xdr:row>35</xdr:row>
      <xdr:rowOff>35052</xdr:rowOff>
    </xdr:to>
    <xdr:sp macro="" textlink="">
      <xdr:nvSpPr>
        <xdr:cNvPr id="69" name="フローチャート : 判断 68"/>
        <xdr:cNvSpPr/>
      </xdr:nvSpPr>
      <xdr:spPr>
        <a:xfrm>
          <a:off x="1968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33</xdr:row>
      <xdr:rowOff>51579</xdr:rowOff>
    </xdr:from>
    <xdr:ext cx="378565" cy="259045"/>
    <xdr:sp macro="" textlink="">
      <xdr:nvSpPr>
        <xdr:cNvPr id="70" name="テキスト ボックス 69"/>
        <xdr:cNvSpPr txBox="1"/>
      </xdr:nvSpPr>
      <xdr:spPr>
        <a:xfrm>
          <a:off x="1830017" y="5709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47752</xdr:rowOff>
    </xdr:from>
    <xdr:to>
      <xdr:col>1</xdr:col>
      <xdr:colOff>485775</xdr:colOff>
      <xdr:row>34</xdr:row>
      <xdr:rowOff>149352</xdr:rowOff>
    </xdr:to>
    <xdr:sp macro="" textlink="">
      <xdr:nvSpPr>
        <xdr:cNvPr id="71" name="フローチャート : 判断 70"/>
        <xdr:cNvSpPr/>
      </xdr:nvSpPr>
      <xdr:spPr>
        <a:xfrm>
          <a:off x="1079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32</xdr:row>
      <xdr:rowOff>165879</xdr:rowOff>
    </xdr:from>
    <xdr:ext cx="378565" cy="259045"/>
    <xdr:sp macro="" textlink="">
      <xdr:nvSpPr>
        <xdr:cNvPr id="72" name="テキスト ボックス 71"/>
        <xdr:cNvSpPr txBox="1"/>
      </xdr:nvSpPr>
      <xdr:spPr>
        <a:xfrm>
          <a:off x="941017" y="565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107188</xdr:rowOff>
    </xdr:from>
    <xdr:to>
      <xdr:col>6</xdr:col>
      <xdr:colOff>561975</xdr:colOff>
      <xdr:row>36</xdr:row>
      <xdr:rowOff>37338</xdr:rowOff>
    </xdr:to>
    <xdr:sp macro="" textlink="">
      <xdr:nvSpPr>
        <xdr:cNvPr id="78" name="円/楕円 77"/>
        <xdr:cNvSpPr/>
      </xdr:nvSpPr>
      <xdr:spPr>
        <a:xfrm>
          <a:off x="45847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85615</xdr:rowOff>
    </xdr:from>
    <xdr:ext cx="378565" cy="259045"/>
    <xdr:sp macro="" textlink="">
      <xdr:nvSpPr>
        <xdr:cNvPr id="79" name="議会費該当値テキスト"/>
        <xdr:cNvSpPr txBox="1"/>
      </xdr:nvSpPr>
      <xdr:spPr>
        <a:xfrm>
          <a:off x="4686300" y="6086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148336</xdr:rowOff>
    </xdr:from>
    <xdr:to>
      <xdr:col>5</xdr:col>
      <xdr:colOff>409575</xdr:colOff>
      <xdr:row>36</xdr:row>
      <xdr:rowOff>78486</xdr:rowOff>
    </xdr:to>
    <xdr:sp macro="" textlink="">
      <xdr:nvSpPr>
        <xdr:cNvPr id="80" name="円/楕円 79"/>
        <xdr:cNvSpPr/>
      </xdr:nvSpPr>
      <xdr:spPr>
        <a:xfrm>
          <a:off x="3746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69613</xdr:rowOff>
    </xdr:from>
    <xdr:ext cx="378565" cy="259045"/>
    <xdr:sp macro="" textlink="">
      <xdr:nvSpPr>
        <xdr:cNvPr id="81" name="テキスト ボックス 80"/>
        <xdr:cNvSpPr txBox="1"/>
      </xdr:nvSpPr>
      <xdr:spPr>
        <a:xfrm>
          <a:off x="3595317" y="6241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164338</xdr:rowOff>
    </xdr:from>
    <xdr:to>
      <xdr:col>4</xdr:col>
      <xdr:colOff>206375</xdr:colOff>
      <xdr:row>36</xdr:row>
      <xdr:rowOff>94488</xdr:rowOff>
    </xdr:to>
    <xdr:sp macro="" textlink="">
      <xdr:nvSpPr>
        <xdr:cNvPr id="82" name="円/楕円 81"/>
        <xdr:cNvSpPr/>
      </xdr:nvSpPr>
      <xdr:spPr>
        <a:xfrm>
          <a:off x="28575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36</xdr:row>
      <xdr:rowOff>85615</xdr:rowOff>
    </xdr:from>
    <xdr:ext cx="378565" cy="259045"/>
    <xdr:sp macro="" textlink="">
      <xdr:nvSpPr>
        <xdr:cNvPr id="83" name="テキスト ボックス 82"/>
        <xdr:cNvSpPr txBox="1"/>
      </xdr:nvSpPr>
      <xdr:spPr>
        <a:xfrm>
          <a:off x="2719017" y="6257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125476</xdr:rowOff>
    </xdr:from>
    <xdr:to>
      <xdr:col>3</xdr:col>
      <xdr:colOff>3175</xdr:colOff>
      <xdr:row>36</xdr:row>
      <xdr:rowOff>55626</xdr:rowOff>
    </xdr:to>
    <xdr:sp macro="" textlink="">
      <xdr:nvSpPr>
        <xdr:cNvPr id="84" name="円/楕円 83"/>
        <xdr:cNvSpPr/>
      </xdr:nvSpPr>
      <xdr:spPr>
        <a:xfrm>
          <a:off x="1968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36</xdr:row>
      <xdr:rowOff>46753</xdr:rowOff>
    </xdr:from>
    <xdr:ext cx="378565" cy="259045"/>
    <xdr:sp macro="" textlink="">
      <xdr:nvSpPr>
        <xdr:cNvPr id="85" name="テキスト ボックス 84"/>
        <xdr:cNvSpPr txBox="1"/>
      </xdr:nvSpPr>
      <xdr:spPr>
        <a:xfrm>
          <a:off x="1830017" y="6218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134620</xdr:rowOff>
    </xdr:from>
    <xdr:to>
      <xdr:col>1</xdr:col>
      <xdr:colOff>485775</xdr:colOff>
      <xdr:row>36</xdr:row>
      <xdr:rowOff>64770</xdr:rowOff>
    </xdr:to>
    <xdr:sp macro="" textlink="">
      <xdr:nvSpPr>
        <xdr:cNvPr id="86" name="円/楕円 85"/>
        <xdr:cNvSpPr/>
      </xdr:nvSpPr>
      <xdr:spPr>
        <a:xfrm>
          <a:off x="1079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36</xdr:row>
      <xdr:rowOff>55897</xdr:rowOff>
    </xdr:from>
    <xdr:ext cx="378565" cy="259045"/>
    <xdr:sp macro="" textlink="">
      <xdr:nvSpPr>
        <xdr:cNvPr id="87" name="テキスト ボックス 86"/>
        <xdr:cNvSpPr txBox="1"/>
      </xdr:nvSpPr>
      <xdr:spPr>
        <a:xfrm>
          <a:off x="941017" y="622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1" name="テキスト ボックス 100"/>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3" name="テキスト ボックス 102"/>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5" name="テキスト ボックス 104"/>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23473</xdr:rowOff>
    </xdr:from>
    <xdr:to>
      <xdr:col>6</xdr:col>
      <xdr:colOff>510540</xdr:colOff>
      <xdr:row>58</xdr:row>
      <xdr:rowOff>93229</xdr:rowOff>
    </xdr:to>
    <xdr:cxnSp macro="">
      <xdr:nvCxnSpPr>
        <xdr:cNvPr id="111" name="直線コネクタ 110"/>
        <xdr:cNvCxnSpPr/>
      </xdr:nvCxnSpPr>
      <xdr:spPr>
        <a:xfrm flipV="1">
          <a:off x="4633595" y="8767423"/>
          <a:ext cx="1270" cy="1269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97056</xdr:rowOff>
    </xdr:from>
    <xdr:ext cx="534377" cy="259045"/>
    <xdr:sp macro="" textlink="">
      <xdr:nvSpPr>
        <xdr:cNvPr id="112" name="総務費最小値テキスト"/>
        <xdr:cNvSpPr txBox="1"/>
      </xdr:nvSpPr>
      <xdr:spPr>
        <a:xfrm>
          <a:off x="4686300" y="1004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10,846</a:t>
          </a:r>
          <a:endParaRPr kumimoji="1" lang="ja-JP" altLang="en-US" sz="1000" b="1">
            <a:latin typeface="ＭＳ Ｐゴシック"/>
          </a:endParaRPr>
        </a:p>
      </xdr:txBody>
    </xdr:sp>
    <xdr:clientData/>
  </xdr:oneCellAnchor>
  <xdr:twoCellAnchor>
    <xdr:from>
      <xdr:col>6</xdr:col>
      <xdr:colOff>422275</xdr:colOff>
      <xdr:row>58</xdr:row>
      <xdr:rowOff>93229</xdr:rowOff>
    </xdr:from>
    <xdr:to>
      <xdr:col>6</xdr:col>
      <xdr:colOff>600075</xdr:colOff>
      <xdr:row>58</xdr:row>
      <xdr:rowOff>93229</xdr:rowOff>
    </xdr:to>
    <xdr:cxnSp macro="">
      <xdr:nvCxnSpPr>
        <xdr:cNvPr id="113" name="直線コネクタ 112"/>
        <xdr:cNvCxnSpPr/>
      </xdr:nvCxnSpPr>
      <xdr:spPr>
        <a:xfrm>
          <a:off x="4546600" y="1003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141600</xdr:rowOff>
    </xdr:from>
    <xdr:ext cx="534377" cy="259045"/>
    <xdr:sp macro="" textlink="">
      <xdr:nvSpPr>
        <xdr:cNvPr id="114" name="総務費最大値テキスト"/>
        <xdr:cNvSpPr txBox="1"/>
      </xdr:nvSpPr>
      <xdr:spPr>
        <a:xfrm>
          <a:off x="4686300" y="85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88,618</a:t>
          </a:r>
          <a:endParaRPr kumimoji="1" lang="ja-JP" altLang="en-US" sz="1000" b="1">
            <a:latin typeface="ＭＳ Ｐゴシック"/>
          </a:endParaRPr>
        </a:p>
      </xdr:txBody>
    </xdr:sp>
    <xdr:clientData/>
  </xdr:oneCellAnchor>
  <xdr:twoCellAnchor>
    <xdr:from>
      <xdr:col>6</xdr:col>
      <xdr:colOff>422275</xdr:colOff>
      <xdr:row>51</xdr:row>
      <xdr:rowOff>23473</xdr:rowOff>
    </xdr:from>
    <xdr:to>
      <xdr:col>6</xdr:col>
      <xdr:colOff>600075</xdr:colOff>
      <xdr:row>51</xdr:row>
      <xdr:rowOff>23473</xdr:rowOff>
    </xdr:to>
    <xdr:cxnSp macro="">
      <xdr:nvCxnSpPr>
        <xdr:cNvPr id="115" name="直線コネクタ 114"/>
        <xdr:cNvCxnSpPr/>
      </xdr:nvCxnSpPr>
      <xdr:spPr>
        <a:xfrm>
          <a:off x="4546600" y="8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73847</xdr:rowOff>
    </xdr:from>
    <xdr:to>
      <xdr:col>6</xdr:col>
      <xdr:colOff>511175</xdr:colOff>
      <xdr:row>58</xdr:row>
      <xdr:rowOff>78501</xdr:rowOff>
    </xdr:to>
    <xdr:cxnSp macro="">
      <xdr:nvCxnSpPr>
        <xdr:cNvPr id="116" name="直線コネクタ 115"/>
        <xdr:cNvCxnSpPr/>
      </xdr:nvCxnSpPr>
      <xdr:spPr>
        <a:xfrm flipV="1">
          <a:off x="3797300" y="10017947"/>
          <a:ext cx="8382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142736</xdr:rowOff>
    </xdr:from>
    <xdr:ext cx="534377" cy="259045"/>
    <xdr:sp macro="" textlink="">
      <xdr:nvSpPr>
        <xdr:cNvPr id="117" name="総務費平均値テキスト"/>
        <xdr:cNvSpPr txBox="1"/>
      </xdr:nvSpPr>
      <xdr:spPr>
        <a:xfrm>
          <a:off x="4686300" y="9743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16,604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119859</xdr:rowOff>
    </xdr:from>
    <xdr:to>
      <xdr:col>6</xdr:col>
      <xdr:colOff>561975</xdr:colOff>
      <xdr:row>58</xdr:row>
      <xdr:rowOff>50009</xdr:rowOff>
    </xdr:to>
    <xdr:sp macro="" textlink="">
      <xdr:nvSpPr>
        <xdr:cNvPr id="118" name="フローチャート : 判断 117"/>
        <xdr:cNvSpPr/>
      </xdr:nvSpPr>
      <xdr:spPr>
        <a:xfrm>
          <a:off x="4584700" y="989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78501</xdr:rowOff>
    </xdr:from>
    <xdr:to>
      <xdr:col>5</xdr:col>
      <xdr:colOff>358775</xdr:colOff>
      <xdr:row>58</xdr:row>
      <xdr:rowOff>99385</xdr:rowOff>
    </xdr:to>
    <xdr:cxnSp macro="">
      <xdr:nvCxnSpPr>
        <xdr:cNvPr id="119" name="直線コネクタ 118"/>
        <xdr:cNvCxnSpPr/>
      </xdr:nvCxnSpPr>
      <xdr:spPr>
        <a:xfrm flipV="1">
          <a:off x="2908300" y="10022601"/>
          <a:ext cx="8890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97456</xdr:rowOff>
    </xdr:from>
    <xdr:to>
      <xdr:col>5</xdr:col>
      <xdr:colOff>409575</xdr:colOff>
      <xdr:row>58</xdr:row>
      <xdr:rowOff>27606</xdr:rowOff>
    </xdr:to>
    <xdr:sp macro="" textlink="">
      <xdr:nvSpPr>
        <xdr:cNvPr id="120" name="フローチャート : 判断 119"/>
        <xdr:cNvSpPr/>
      </xdr:nvSpPr>
      <xdr:spPr>
        <a:xfrm>
          <a:off x="3746500" y="987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44133</xdr:rowOff>
    </xdr:from>
    <xdr:ext cx="534377" cy="259045"/>
    <xdr:sp macro="" textlink="">
      <xdr:nvSpPr>
        <xdr:cNvPr id="121" name="テキスト ボックス 120"/>
        <xdr:cNvSpPr txBox="1"/>
      </xdr:nvSpPr>
      <xdr:spPr>
        <a:xfrm>
          <a:off x="3517411" y="96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98536</xdr:rowOff>
    </xdr:from>
    <xdr:to>
      <xdr:col>4</xdr:col>
      <xdr:colOff>155575</xdr:colOff>
      <xdr:row>58</xdr:row>
      <xdr:rowOff>99385</xdr:rowOff>
    </xdr:to>
    <xdr:cxnSp macro="">
      <xdr:nvCxnSpPr>
        <xdr:cNvPr id="122" name="直線コネクタ 121"/>
        <xdr:cNvCxnSpPr/>
      </xdr:nvCxnSpPr>
      <xdr:spPr>
        <a:xfrm>
          <a:off x="2019300" y="10042636"/>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93358</xdr:rowOff>
    </xdr:from>
    <xdr:to>
      <xdr:col>4</xdr:col>
      <xdr:colOff>206375</xdr:colOff>
      <xdr:row>58</xdr:row>
      <xdr:rowOff>23508</xdr:rowOff>
    </xdr:to>
    <xdr:sp macro="" textlink="">
      <xdr:nvSpPr>
        <xdr:cNvPr id="123" name="フローチャート : 判断 122"/>
        <xdr:cNvSpPr/>
      </xdr:nvSpPr>
      <xdr:spPr>
        <a:xfrm>
          <a:off x="2857500" y="986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40035</xdr:rowOff>
    </xdr:from>
    <xdr:ext cx="534377" cy="259045"/>
    <xdr:sp macro="" textlink="">
      <xdr:nvSpPr>
        <xdr:cNvPr id="124" name="テキスト ボックス 123"/>
        <xdr:cNvSpPr txBox="1"/>
      </xdr:nvSpPr>
      <xdr:spPr>
        <a:xfrm>
          <a:off x="2641111" y="96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68900</xdr:rowOff>
    </xdr:from>
    <xdr:to>
      <xdr:col>2</xdr:col>
      <xdr:colOff>638175</xdr:colOff>
      <xdr:row>58</xdr:row>
      <xdr:rowOff>98536</xdr:rowOff>
    </xdr:to>
    <xdr:cxnSp macro="">
      <xdr:nvCxnSpPr>
        <xdr:cNvPr id="125" name="直線コネクタ 124"/>
        <xdr:cNvCxnSpPr/>
      </xdr:nvCxnSpPr>
      <xdr:spPr>
        <a:xfrm>
          <a:off x="1130300" y="10013000"/>
          <a:ext cx="889000" cy="2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95758</xdr:rowOff>
    </xdr:from>
    <xdr:to>
      <xdr:col>3</xdr:col>
      <xdr:colOff>3175</xdr:colOff>
      <xdr:row>58</xdr:row>
      <xdr:rowOff>25908</xdr:rowOff>
    </xdr:to>
    <xdr:sp macro="" textlink="">
      <xdr:nvSpPr>
        <xdr:cNvPr id="126" name="フローチャート : 判断 125"/>
        <xdr:cNvSpPr/>
      </xdr:nvSpPr>
      <xdr:spPr>
        <a:xfrm>
          <a:off x="1968500" y="986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42435</xdr:rowOff>
    </xdr:from>
    <xdr:ext cx="534377" cy="259045"/>
    <xdr:sp macro="" textlink="">
      <xdr:nvSpPr>
        <xdr:cNvPr id="127" name="テキスト ボックス 126"/>
        <xdr:cNvSpPr txBox="1"/>
      </xdr:nvSpPr>
      <xdr:spPr>
        <a:xfrm>
          <a:off x="1752111" y="964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18,080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106388</xdr:rowOff>
    </xdr:from>
    <xdr:to>
      <xdr:col>1</xdr:col>
      <xdr:colOff>485775</xdr:colOff>
      <xdr:row>58</xdr:row>
      <xdr:rowOff>36538</xdr:rowOff>
    </xdr:to>
    <xdr:sp macro="" textlink="">
      <xdr:nvSpPr>
        <xdr:cNvPr id="128" name="フローチャート : 判断 127"/>
        <xdr:cNvSpPr/>
      </xdr:nvSpPr>
      <xdr:spPr>
        <a:xfrm>
          <a:off x="1079500" y="987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53065</xdr:rowOff>
    </xdr:from>
    <xdr:ext cx="534377" cy="259045"/>
    <xdr:sp macro="" textlink="">
      <xdr:nvSpPr>
        <xdr:cNvPr id="129" name="テキスト ボックス 128"/>
        <xdr:cNvSpPr txBox="1"/>
      </xdr:nvSpPr>
      <xdr:spPr>
        <a:xfrm>
          <a:off x="863111" y="965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23047</xdr:rowOff>
    </xdr:from>
    <xdr:to>
      <xdr:col>6</xdr:col>
      <xdr:colOff>561975</xdr:colOff>
      <xdr:row>58</xdr:row>
      <xdr:rowOff>124647</xdr:rowOff>
    </xdr:to>
    <xdr:sp macro="" textlink="">
      <xdr:nvSpPr>
        <xdr:cNvPr id="135" name="円/楕円 134"/>
        <xdr:cNvSpPr/>
      </xdr:nvSpPr>
      <xdr:spPr>
        <a:xfrm>
          <a:off x="4584700" y="996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109424</xdr:rowOff>
    </xdr:from>
    <xdr:ext cx="534377" cy="259045"/>
    <xdr:sp macro="" textlink="">
      <xdr:nvSpPr>
        <xdr:cNvPr id="136" name="総務費該当値テキスト"/>
        <xdr:cNvSpPr txBox="1"/>
      </xdr:nvSpPr>
      <xdr:spPr>
        <a:xfrm>
          <a:off x="4686300" y="988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12,033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27701</xdr:rowOff>
    </xdr:from>
    <xdr:to>
      <xdr:col>5</xdr:col>
      <xdr:colOff>409575</xdr:colOff>
      <xdr:row>58</xdr:row>
      <xdr:rowOff>129301</xdr:rowOff>
    </xdr:to>
    <xdr:sp macro="" textlink="">
      <xdr:nvSpPr>
        <xdr:cNvPr id="137" name="円/楕円 136"/>
        <xdr:cNvSpPr/>
      </xdr:nvSpPr>
      <xdr:spPr>
        <a:xfrm>
          <a:off x="3746500" y="997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120428</xdr:rowOff>
    </xdr:from>
    <xdr:ext cx="534377" cy="259045"/>
    <xdr:sp macro="" textlink="">
      <xdr:nvSpPr>
        <xdr:cNvPr id="138" name="テキスト ボックス 137"/>
        <xdr:cNvSpPr txBox="1"/>
      </xdr:nvSpPr>
      <xdr:spPr>
        <a:xfrm>
          <a:off x="3517411" y="1006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48585</xdr:rowOff>
    </xdr:from>
    <xdr:to>
      <xdr:col>4</xdr:col>
      <xdr:colOff>206375</xdr:colOff>
      <xdr:row>58</xdr:row>
      <xdr:rowOff>150185</xdr:rowOff>
    </xdr:to>
    <xdr:sp macro="" textlink="">
      <xdr:nvSpPr>
        <xdr:cNvPr id="139" name="円/楕円 138"/>
        <xdr:cNvSpPr/>
      </xdr:nvSpPr>
      <xdr:spPr>
        <a:xfrm>
          <a:off x="2857500" y="99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141312</xdr:rowOff>
    </xdr:from>
    <xdr:ext cx="534377" cy="259045"/>
    <xdr:sp macro="" textlink="">
      <xdr:nvSpPr>
        <xdr:cNvPr id="140" name="テキスト ボックス 139"/>
        <xdr:cNvSpPr txBox="1"/>
      </xdr:nvSpPr>
      <xdr:spPr>
        <a:xfrm>
          <a:off x="2641111" y="1008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47736</xdr:rowOff>
    </xdr:from>
    <xdr:to>
      <xdr:col>3</xdr:col>
      <xdr:colOff>3175</xdr:colOff>
      <xdr:row>58</xdr:row>
      <xdr:rowOff>149336</xdr:rowOff>
    </xdr:to>
    <xdr:sp macro="" textlink="">
      <xdr:nvSpPr>
        <xdr:cNvPr id="141" name="円/楕円 140"/>
        <xdr:cNvSpPr/>
      </xdr:nvSpPr>
      <xdr:spPr>
        <a:xfrm>
          <a:off x="1968500" y="999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140463</xdr:rowOff>
    </xdr:from>
    <xdr:ext cx="534377" cy="259045"/>
    <xdr:sp macro="" textlink="">
      <xdr:nvSpPr>
        <xdr:cNvPr id="142" name="テキスト ボックス 141"/>
        <xdr:cNvSpPr txBox="1"/>
      </xdr:nvSpPr>
      <xdr:spPr>
        <a:xfrm>
          <a:off x="1752111" y="1008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18100</xdr:rowOff>
    </xdr:from>
    <xdr:to>
      <xdr:col>1</xdr:col>
      <xdr:colOff>485775</xdr:colOff>
      <xdr:row>58</xdr:row>
      <xdr:rowOff>119700</xdr:rowOff>
    </xdr:to>
    <xdr:sp macro="" textlink="">
      <xdr:nvSpPr>
        <xdr:cNvPr id="143" name="円/楕円 142"/>
        <xdr:cNvSpPr/>
      </xdr:nvSpPr>
      <xdr:spPr>
        <a:xfrm>
          <a:off x="1079500" y="99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110827</xdr:rowOff>
    </xdr:from>
    <xdr:ext cx="534377" cy="259045"/>
    <xdr:sp macro="" textlink="">
      <xdr:nvSpPr>
        <xdr:cNvPr id="144" name="テキスト ボックス 143"/>
        <xdr:cNvSpPr txBox="1"/>
      </xdr:nvSpPr>
      <xdr:spPr>
        <a:xfrm>
          <a:off x="863111" y="1005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6" name="正方形/長方形 145"/>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7" name="正方形/長方形 146"/>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8" name="正方形/長方形 147"/>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9" name="正方形/長方形 148"/>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6" name="テキスト ボックス 15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8" name="テキスト ボックス 15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0" name="テキスト ボックス 15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2" name="テキスト ボックス 16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37531</xdr:rowOff>
    </xdr:from>
    <xdr:to>
      <xdr:col>6</xdr:col>
      <xdr:colOff>510540</xdr:colOff>
      <xdr:row>78</xdr:row>
      <xdr:rowOff>53170</xdr:rowOff>
    </xdr:to>
    <xdr:cxnSp macro="">
      <xdr:nvCxnSpPr>
        <xdr:cNvPr id="166" name="直線コネクタ 165"/>
        <xdr:cNvCxnSpPr/>
      </xdr:nvCxnSpPr>
      <xdr:spPr>
        <a:xfrm flipV="1">
          <a:off x="4633595" y="12210481"/>
          <a:ext cx="1270" cy="1215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56997</xdr:rowOff>
    </xdr:from>
    <xdr:ext cx="534377" cy="259045"/>
    <xdr:sp macro="" textlink="">
      <xdr:nvSpPr>
        <xdr:cNvPr id="167" name="民生費最小値テキスト"/>
        <xdr:cNvSpPr txBox="1"/>
      </xdr:nvSpPr>
      <xdr:spPr>
        <a:xfrm>
          <a:off x="4686300" y="134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42,711</a:t>
          </a:r>
          <a:endParaRPr kumimoji="1" lang="ja-JP" altLang="en-US" sz="1000" b="1">
            <a:latin typeface="ＭＳ Ｐゴシック"/>
          </a:endParaRPr>
        </a:p>
      </xdr:txBody>
    </xdr:sp>
    <xdr:clientData/>
  </xdr:oneCellAnchor>
  <xdr:twoCellAnchor>
    <xdr:from>
      <xdr:col>6</xdr:col>
      <xdr:colOff>422275</xdr:colOff>
      <xdr:row>78</xdr:row>
      <xdr:rowOff>53170</xdr:rowOff>
    </xdr:from>
    <xdr:to>
      <xdr:col>6</xdr:col>
      <xdr:colOff>600075</xdr:colOff>
      <xdr:row>78</xdr:row>
      <xdr:rowOff>53170</xdr:rowOff>
    </xdr:to>
    <xdr:cxnSp macro="">
      <xdr:nvCxnSpPr>
        <xdr:cNvPr id="168" name="直線コネクタ 167"/>
        <xdr:cNvCxnSpPr/>
      </xdr:nvCxnSpPr>
      <xdr:spPr>
        <a:xfrm>
          <a:off x="4546600" y="1342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155658</xdr:rowOff>
    </xdr:from>
    <xdr:ext cx="599010" cy="259045"/>
    <xdr:sp macro="" textlink="">
      <xdr:nvSpPr>
        <xdr:cNvPr id="169" name="民生費最大値テキスト"/>
        <xdr:cNvSpPr txBox="1"/>
      </xdr:nvSpPr>
      <xdr:spPr>
        <a:xfrm>
          <a:off x="4686300" y="1198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361,816</a:t>
          </a:r>
          <a:endParaRPr kumimoji="1" lang="ja-JP" altLang="en-US" sz="1000" b="1">
            <a:latin typeface="ＭＳ Ｐゴシック"/>
          </a:endParaRPr>
        </a:p>
      </xdr:txBody>
    </xdr:sp>
    <xdr:clientData/>
  </xdr:oneCellAnchor>
  <xdr:twoCellAnchor>
    <xdr:from>
      <xdr:col>6</xdr:col>
      <xdr:colOff>422275</xdr:colOff>
      <xdr:row>71</xdr:row>
      <xdr:rowOff>37531</xdr:rowOff>
    </xdr:from>
    <xdr:to>
      <xdr:col>6</xdr:col>
      <xdr:colOff>600075</xdr:colOff>
      <xdr:row>71</xdr:row>
      <xdr:rowOff>37531</xdr:rowOff>
    </xdr:to>
    <xdr:cxnSp macro="">
      <xdr:nvCxnSpPr>
        <xdr:cNvPr id="170" name="直線コネクタ 169"/>
        <xdr:cNvCxnSpPr/>
      </xdr:nvCxnSpPr>
      <xdr:spPr>
        <a:xfrm>
          <a:off x="4546600" y="1221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49589</xdr:rowOff>
    </xdr:from>
    <xdr:to>
      <xdr:col>6</xdr:col>
      <xdr:colOff>511175</xdr:colOff>
      <xdr:row>78</xdr:row>
      <xdr:rowOff>51319</xdr:rowOff>
    </xdr:to>
    <xdr:cxnSp macro="">
      <xdr:nvCxnSpPr>
        <xdr:cNvPr id="171" name="直線コネクタ 170"/>
        <xdr:cNvCxnSpPr/>
      </xdr:nvCxnSpPr>
      <xdr:spPr>
        <a:xfrm>
          <a:off x="3797300" y="13422689"/>
          <a:ext cx="8382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133414</xdr:rowOff>
    </xdr:from>
    <xdr:ext cx="534377" cy="259045"/>
    <xdr:sp macro="" textlink="">
      <xdr:nvSpPr>
        <xdr:cNvPr id="172" name="民生費平均値テキスト"/>
        <xdr:cNvSpPr txBox="1"/>
      </xdr:nvSpPr>
      <xdr:spPr>
        <a:xfrm>
          <a:off x="4686300" y="13163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59,321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110537</xdr:rowOff>
    </xdr:from>
    <xdr:to>
      <xdr:col>6</xdr:col>
      <xdr:colOff>561975</xdr:colOff>
      <xdr:row>78</xdr:row>
      <xdr:rowOff>40687</xdr:rowOff>
    </xdr:to>
    <xdr:sp macro="" textlink="">
      <xdr:nvSpPr>
        <xdr:cNvPr id="173" name="フローチャート : 判断 172"/>
        <xdr:cNvSpPr/>
      </xdr:nvSpPr>
      <xdr:spPr>
        <a:xfrm>
          <a:off x="4584700" y="1331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49589</xdr:rowOff>
    </xdr:from>
    <xdr:to>
      <xdr:col>5</xdr:col>
      <xdr:colOff>358775</xdr:colOff>
      <xdr:row>78</xdr:row>
      <xdr:rowOff>67855</xdr:rowOff>
    </xdr:to>
    <xdr:cxnSp macro="">
      <xdr:nvCxnSpPr>
        <xdr:cNvPr id="174" name="直線コネクタ 173"/>
        <xdr:cNvCxnSpPr/>
      </xdr:nvCxnSpPr>
      <xdr:spPr>
        <a:xfrm flipV="1">
          <a:off x="2908300" y="13422689"/>
          <a:ext cx="8890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148386</xdr:rowOff>
    </xdr:from>
    <xdr:to>
      <xdr:col>5</xdr:col>
      <xdr:colOff>409575</xdr:colOff>
      <xdr:row>78</xdr:row>
      <xdr:rowOff>78536</xdr:rowOff>
    </xdr:to>
    <xdr:sp macro="" textlink="">
      <xdr:nvSpPr>
        <xdr:cNvPr id="175" name="フローチャート : 判断 174"/>
        <xdr:cNvSpPr/>
      </xdr:nvSpPr>
      <xdr:spPr>
        <a:xfrm>
          <a:off x="3746500" y="133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95063</xdr:rowOff>
    </xdr:from>
    <xdr:ext cx="534377" cy="259045"/>
    <xdr:sp macro="" textlink="">
      <xdr:nvSpPr>
        <xdr:cNvPr id="176" name="テキスト ボックス 175"/>
        <xdr:cNvSpPr txBox="1"/>
      </xdr:nvSpPr>
      <xdr:spPr>
        <a:xfrm>
          <a:off x="3517411" y="1312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49,387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67013</xdr:rowOff>
    </xdr:from>
    <xdr:to>
      <xdr:col>4</xdr:col>
      <xdr:colOff>155575</xdr:colOff>
      <xdr:row>78</xdr:row>
      <xdr:rowOff>67855</xdr:rowOff>
    </xdr:to>
    <xdr:cxnSp macro="">
      <xdr:nvCxnSpPr>
        <xdr:cNvPr id="177" name="直線コネクタ 176"/>
        <xdr:cNvCxnSpPr/>
      </xdr:nvCxnSpPr>
      <xdr:spPr>
        <a:xfrm>
          <a:off x="2019300" y="13440113"/>
          <a:ext cx="8890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150085</xdr:rowOff>
    </xdr:from>
    <xdr:to>
      <xdr:col>4</xdr:col>
      <xdr:colOff>206375</xdr:colOff>
      <xdr:row>78</xdr:row>
      <xdr:rowOff>80235</xdr:rowOff>
    </xdr:to>
    <xdr:sp macro="" textlink="">
      <xdr:nvSpPr>
        <xdr:cNvPr id="178" name="フローチャート : 判断 177"/>
        <xdr:cNvSpPr/>
      </xdr:nvSpPr>
      <xdr:spPr>
        <a:xfrm>
          <a:off x="2857500" y="1335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96762</xdr:rowOff>
    </xdr:from>
    <xdr:ext cx="534377" cy="259045"/>
    <xdr:sp macro="" textlink="">
      <xdr:nvSpPr>
        <xdr:cNvPr id="179" name="テキスト ボックス 178"/>
        <xdr:cNvSpPr txBox="1"/>
      </xdr:nvSpPr>
      <xdr:spPr>
        <a:xfrm>
          <a:off x="2641111" y="1312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67013</xdr:rowOff>
    </xdr:from>
    <xdr:to>
      <xdr:col>2</xdr:col>
      <xdr:colOff>638175</xdr:colOff>
      <xdr:row>78</xdr:row>
      <xdr:rowOff>70652</xdr:rowOff>
    </xdr:to>
    <xdr:cxnSp macro="">
      <xdr:nvCxnSpPr>
        <xdr:cNvPr id="180" name="直線コネクタ 179"/>
        <xdr:cNvCxnSpPr/>
      </xdr:nvCxnSpPr>
      <xdr:spPr>
        <a:xfrm flipV="1">
          <a:off x="1130300" y="13440113"/>
          <a:ext cx="8890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144129</xdr:rowOff>
    </xdr:from>
    <xdr:to>
      <xdr:col>3</xdr:col>
      <xdr:colOff>3175</xdr:colOff>
      <xdr:row>78</xdr:row>
      <xdr:rowOff>74279</xdr:rowOff>
    </xdr:to>
    <xdr:sp macro="" textlink="">
      <xdr:nvSpPr>
        <xdr:cNvPr id="181" name="フローチャート : 判断 180"/>
        <xdr:cNvSpPr/>
      </xdr:nvSpPr>
      <xdr:spPr>
        <a:xfrm>
          <a:off x="1968500" y="1334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90806</xdr:rowOff>
    </xdr:from>
    <xdr:ext cx="534377" cy="259045"/>
    <xdr:sp macro="" textlink="">
      <xdr:nvSpPr>
        <xdr:cNvPr id="182" name="テキスト ボックス 181"/>
        <xdr:cNvSpPr txBox="1"/>
      </xdr:nvSpPr>
      <xdr:spPr>
        <a:xfrm>
          <a:off x="1752111" y="131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50,504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140743</xdr:rowOff>
    </xdr:from>
    <xdr:to>
      <xdr:col>1</xdr:col>
      <xdr:colOff>485775</xdr:colOff>
      <xdr:row>78</xdr:row>
      <xdr:rowOff>70893</xdr:rowOff>
    </xdr:to>
    <xdr:sp macro="" textlink="">
      <xdr:nvSpPr>
        <xdr:cNvPr id="183" name="フローチャート : 判断 182"/>
        <xdr:cNvSpPr/>
      </xdr:nvSpPr>
      <xdr:spPr>
        <a:xfrm>
          <a:off x="1079500" y="1334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87420</xdr:rowOff>
    </xdr:from>
    <xdr:ext cx="534377" cy="259045"/>
    <xdr:sp macro="" textlink="">
      <xdr:nvSpPr>
        <xdr:cNvPr id="184" name="テキスト ボックス 183"/>
        <xdr:cNvSpPr txBox="1"/>
      </xdr:nvSpPr>
      <xdr:spPr>
        <a:xfrm>
          <a:off x="863111" y="1311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51,393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519</xdr:rowOff>
    </xdr:from>
    <xdr:to>
      <xdr:col>6</xdr:col>
      <xdr:colOff>561975</xdr:colOff>
      <xdr:row>78</xdr:row>
      <xdr:rowOff>102119</xdr:rowOff>
    </xdr:to>
    <xdr:sp macro="" textlink="">
      <xdr:nvSpPr>
        <xdr:cNvPr id="190" name="円/楕円 189"/>
        <xdr:cNvSpPr/>
      </xdr:nvSpPr>
      <xdr:spPr>
        <a:xfrm>
          <a:off x="4584700" y="1337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88964</xdr:rowOff>
    </xdr:from>
    <xdr:ext cx="534377" cy="259045"/>
    <xdr:sp macro="" textlink="">
      <xdr:nvSpPr>
        <xdr:cNvPr id="191" name="民生費該当値テキスト"/>
        <xdr:cNvSpPr txBox="1"/>
      </xdr:nvSpPr>
      <xdr:spPr>
        <a:xfrm>
          <a:off x="4686300" y="1329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43,197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170239</xdr:rowOff>
    </xdr:from>
    <xdr:to>
      <xdr:col>5</xdr:col>
      <xdr:colOff>409575</xdr:colOff>
      <xdr:row>78</xdr:row>
      <xdr:rowOff>100389</xdr:rowOff>
    </xdr:to>
    <xdr:sp macro="" textlink="">
      <xdr:nvSpPr>
        <xdr:cNvPr id="192" name="円/楕円 191"/>
        <xdr:cNvSpPr/>
      </xdr:nvSpPr>
      <xdr:spPr>
        <a:xfrm>
          <a:off x="3746500" y="1337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91516</xdr:rowOff>
    </xdr:from>
    <xdr:ext cx="534377" cy="259045"/>
    <xdr:sp macro="" textlink="">
      <xdr:nvSpPr>
        <xdr:cNvPr id="193" name="テキスト ボックス 192"/>
        <xdr:cNvSpPr txBox="1"/>
      </xdr:nvSpPr>
      <xdr:spPr>
        <a:xfrm>
          <a:off x="3517411" y="1346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17055</xdr:rowOff>
    </xdr:from>
    <xdr:to>
      <xdr:col>4</xdr:col>
      <xdr:colOff>206375</xdr:colOff>
      <xdr:row>78</xdr:row>
      <xdr:rowOff>118655</xdr:rowOff>
    </xdr:to>
    <xdr:sp macro="" textlink="">
      <xdr:nvSpPr>
        <xdr:cNvPr id="194" name="円/楕円 193"/>
        <xdr:cNvSpPr/>
      </xdr:nvSpPr>
      <xdr:spPr>
        <a:xfrm>
          <a:off x="2857500" y="133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109782</xdr:rowOff>
    </xdr:from>
    <xdr:ext cx="534377" cy="259045"/>
    <xdr:sp macro="" textlink="">
      <xdr:nvSpPr>
        <xdr:cNvPr id="195" name="テキスト ボックス 194"/>
        <xdr:cNvSpPr txBox="1"/>
      </xdr:nvSpPr>
      <xdr:spPr>
        <a:xfrm>
          <a:off x="2641111" y="1348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16213</xdr:rowOff>
    </xdr:from>
    <xdr:to>
      <xdr:col>3</xdr:col>
      <xdr:colOff>3175</xdr:colOff>
      <xdr:row>78</xdr:row>
      <xdr:rowOff>117813</xdr:rowOff>
    </xdr:to>
    <xdr:sp macro="" textlink="">
      <xdr:nvSpPr>
        <xdr:cNvPr id="196" name="円/楕円 195"/>
        <xdr:cNvSpPr/>
      </xdr:nvSpPr>
      <xdr:spPr>
        <a:xfrm>
          <a:off x="1968500" y="133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108940</xdr:rowOff>
    </xdr:from>
    <xdr:ext cx="534377" cy="259045"/>
    <xdr:sp macro="" textlink="">
      <xdr:nvSpPr>
        <xdr:cNvPr id="197" name="テキスト ボックス 196"/>
        <xdr:cNvSpPr txBox="1"/>
      </xdr:nvSpPr>
      <xdr:spPr>
        <a:xfrm>
          <a:off x="1752111" y="1348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19852</xdr:rowOff>
    </xdr:from>
    <xdr:to>
      <xdr:col>1</xdr:col>
      <xdr:colOff>485775</xdr:colOff>
      <xdr:row>78</xdr:row>
      <xdr:rowOff>121452</xdr:rowOff>
    </xdr:to>
    <xdr:sp macro="" textlink="">
      <xdr:nvSpPr>
        <xdr:cNvPr id="198" name="円/楕円 197"/>
        <xdr:cNvSpPr/>
      </xdr:nvSpPr>
      <xdr:spPr>
        <a:xfrm>
          <a:off x="1079500" y="133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112579</xdr:rowOff>
    </xdr:from>
    <xdr:ext cx="534377" cy="259045"/>
    <xdr:sp macro="" textlink="">
      <xdr:nvSpPr>
        <xdr:cNvPr id="199" name="テキスト ボックス 198"/>
        <xdr:cNvSpPr txBox="1"/>
      </xdr:nvSpPr>
      <xdr:spPr>
        <a:xfrm>
          <a:off x="863111" y="134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8" name="直線コネクタ 20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09" name="テキスト ボックス 20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0" name="直線コネクタ 20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1" name="テキスト ボックス 21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2" name="直線コネクタ 21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3" name="テキスト ボックス 21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4" name="直線コネクタ 21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5" name="テキスト ボックス 21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6" name="直線コネクタ 21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7" name="テキスト ボックス 21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9" name="テキスト ボックス 21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100152</xdr:rowOff>
    </xdr:from>
    <xdr:to>
      <xdr:col>6</xdr:col>
      <xdr:colOff>510540</xdr:colOff>
      <xdr:row>97</xdr:row>
      <xdr:rowOff>156693</xdr:rowOff>
    </xdr:to>
    <xdr:cxnSp macro="">
      <xdr:nvCxnSpPr>
        <xdr:cNvPr id="221" name="直線コネクタ 220"/>
        <xdr:cNvCxnSpPr/>
      </xdr:nvCxnSpPr>
      <xdr:spPr>
        <a:xfrm flipV="1">
          <a:off x="4633595" y="15702102"/>
          <a:ext cx="1270" cy="1085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160520</xdr:rowOff>
    </xdr:from>
    <xdr:ext cx="469744" cy="259045"/>
    <xdr:sp macro="" textlink="">
      <xdr:nvSpPr>
        <xdr:cNvPr id="222" name="衛生費最小値テキスト"/>
        <xdr:cNvSpPr txBox="1"/>
      </xdr:nvSpPr>
      <xdr:spPr>
        <a:xfrm>
          <a:off x="4686300" y="1679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6</xdr:col>
      <xdr:colOff>422275</xdr:colOff>
      <xdr:row>97</xdr:row>
      <xdr:rowOff>156693</xdr:rowOff>
    </xdr:from>
    <xdr:to>
      <xdr:col>6</xdr:col>
      <xdr:colOff>600075</xdr:colOff>
      <xdr:row>97</xdr:row>
      <xdr:rowOff>156693</xdr:rowOff>
    </xdr:to>
    <xdr:cxnSp macro="">
      <xdr:nvCxnSpPr>
        <xdr:cNvPr id="223" name="直線コネクタ 222"/>
        <xdr:cNvCxnSpPr/>
      </xdr:nvCxnSpPr>
      <xdr:spPr>
        <a:xfrm>
          <a:off x="4546600" y="1678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46829</xdr:rowOff>
    </xdr:from>
    <xdr:ext cx="534377" cy="259045"/>
    <xdr:sp macro="" textlink="">
      <xdr:nvSpPr>
        <xdr:cNvPr id="224" name="衛生費最大値テキスト"/>
        <xdr:cNvSpPr txBox="1"/>
      </xdr:nvSpPr>
      <xdr:spPr>
        <a:xfrm>
          <a:off x="4686300" y="1547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34,538</a:t>
          </a:r>
          <a:endParaRPr kumimoji="1" lang="ja-JP" altLang="en-US" sz="1000" b="1">
            <a:latin typeface="ＭＳ Ｐゴシック"/>
          </a:endParaRPr>
        </a:p>
      </xdr:txBody>
    </xdr:sp>
    <xdr:clientData/>
  </xdr:oneCellAnchor>
  <xdr:twoCellAnchor>
    <xdr:from>
      <xdr:col>6</xdr:col>
      <xdr:colOff>422275</xdr:colOff>
      <xdr:row>91</xdr:row>
      <xdr:rowOff>100152</xdr:rowOff>
    </xdr:from>
    <xdr:to>
      <xdr:col>6</xdr:col>
      <xdr:colOff>600075</xdr:colOff>
      <xdr:row>91</xdr:row>
      <xdr:rowOff>100152</xdr:rowOff>
    </xdr:to>
    <xdr:cxnSp macro="">
      <xdr:nvCxnSpPr>
        <xdr:cNvPr id="225" name="直線コネクタ 224"/>
        <xdr:cNvCxnSpPr/>
      </xdr:nvCxnSpPr>
      <xdr:spPr>
        <a:xfrm>
          <a:off x="4546600" y="1570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107125</xdr:rowOff>
    </xdr:from>
    <xdr:to>
      <xdr:col>6</xdr:col>
      <xdr:colOff>511175</xdr:colOff>
      <xdr:row>97</xdr:row>
      <xdr:rowOff>128879</xdr:rowOff>
    </xdr:to>
    <xdr:cxnSp macro="">
      <xdr:nvCxnSpPr>
        <xdr:cNvPr id="226" name="直線コネクタ 225"/>
        <xdr:cNvCxnSpPr/>
      </xdr:nvCxnSpPr>
      <xdr:spPr>
        <a:xfrm flipV="1">
          <a:off x="3797300" y="16737775"/>
          <a:ext cx="838200" cy="2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117912</xdr:rowOff>
    </xdr:from>
    <xdr:ext cx="534377" cy="259045"/>
    <xdr:sp macro="" textlink="">
      <xdr:nvSpPr>
        <xdr:cNvPr id="227" name="衛生費平均値テキスト"/>
        <xdr:cNvSpPr txBox="1"/>
      </xdr:nvSpPr>
      <xdr:spPr>
        <a:xfrm>
          <a:off x="4686300" y="16405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10,839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95035</xdr:rowOff>
    </xdr:from>
    <xdr:to>
      <xdr:col>6</xdr:col>
      <xdr:colOff>561975</xdr:colOff>
      <xdr:row>97</xdr:row>
      <xdr:rowOff>25185</xdr:rowOff>
    </xdr:to>
    <xdr:sp macro="" textlink="">
      <xdr:nvSpPr>
        <xdr:cNvPr id="228" name="フローチャート : 判断 227"/>
        <xdr:cNvSpPr/>
      </xdr:nvSpPr>
      <xdr:spPr>
        <a:xfrm>
          <a:off x="45847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65557</xdr:rowOff>
    </xdr:from>
    <xdr:to>
      <xdr:col>5</xdr:col>
      <xdr:colOff>358775</xdr:colOff>
      <xdr:row>97</xdr:row>
      <xdr:rowOff>128879</xdr:rowOff>
    </xdr:to>
    <xdr:cxnSp macro="">
      <xdr:nvCxnSpPr>
        <xdr:cNvPr id="229" name="直線コネクタ 228"/>
        <xdr:cNvCxnSpPr/>
      </xdr:nvCxnSpPr>
      <xdr:spPr>
        <a:xfrm>
          <a:off x="2908300" y="16696207"/>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157060</xdr:rowOff>
    </xdr:from>
    <xdr:to>
      <xdr:col>5</xdr:col>
      <xdr:colOff>409575</xdr:colOff>
      <xdr:row>97</xdr:row>
      <xdr:rowOff>87210</xdr:rowOff>
    </xdr:to>
    <xdr:sp macro="" textlink="">
      <xdr:nvSpPr>
        <xdr:cNvPr id="230" name="フローチャート : 判断 229"/>
        <xdr:cNvSpPr/>
      </xdr:nvSpPr>
      <xdr:spPr>
        <a:xfrm>
          <a:off x="3746500" y="166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95</xdr:row>
      <xdr:rowOff>103737</xdr:rowOff>
    </xdr:from>
    <xdr:ext cx="469744" cy="259045"/>
    <xdr:sp macro="" textlink="">
      <xdr:nvSpPr>
        <xdr:cNvPr id="231" name="テキスト ボックス 230"/>
        <xdr:cNvSpPr txBox="1"/>
      </xdr:nvSpPr>
      <xdr:spPr>
        <a:xfrm>
          <a:off x="3549727" y="163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50812</xdr:rowOff>
    </xdr:from>
    <xdr:to>
      <xdr:col>4</xdr:col>
      <xdr:colOff>155575</xdr:colOff>
      <xdr:row>97</xdr:row>
      <xdr:rowOff>65557</xdr:rowOff>
    </xdr:to>
    <xdr:cxnSp macro="">
      <xdr:nvCxnSpPr>
        <xdr:cNvPr id="232" name="直線コネクタ 231"/>
        <xdr:cNvCxnSpPr/>
      </xdr:nvCxnSpPr>
      <xdr:spPr>
        <a:xfrm>
          <a:off x="2019300" y="16681462"/>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139573</xdr:rowOff>
    </xdr:from>
    <xdr:to>
      <xdr:col>4</xdr:col>
      <xdr:colOff>206375</xdr:colOff>
      <xdr:row>97</xdr:row>
      <xdr:rowOff>69723</xdr:rowOff>
    </xdr:to>
    <xdr:sp macro="" textlink="">
      <xdr:nvSpPr>
        <xdr:cNvPr id="233" name="フローチャート : 判断 232"/>
        <xdr:cNvSpPr/>
      </xdr:nvSpPr>
      <xdr:spPr>
        <a:xfrm>
          <a:off x="2857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95</xdr:row>
      <xdr:rowOff>86250</xdr:rowOff>
    </xdr:from>
    <xdr:ext cx="469744" cy="259045"/>
    <xdr:sp macro="" textlink="">
      <xdr:nvSpPr>
        <xdr:cNvPr id="234" name="テキスト ボックス 233"/>
        <xdr:cNvSpPr txBox="1"/>
      </xdr:nvSpPr>
      <xdr:spPr>
        <a:xfrm>
          <a:off x="2673427" y="1637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35382</xdr:rowOff>
    </xdr:from>
    <xdr:to>
      <xdr:col>2</xdr:col>
      <xdr:colOff>638175</xdr:colOff>
      <xdr:row>97</xdr:row>
      <xdr:rowOff>50812</xdr:rowOff>
    </xdr:to>
    <xdr:cxnSp macro="">
      <xdr:nvCxnSpPr>
        <xdr:cNvPr id="235" name="直線コネクタ 234"/>
        <xdr:cNvCxnSpPr/>
      </xdr:nvCxnSpPr>
      <xdr:spPr>
        <a:xfrm>
          <a:off x="1130300" y="16666032"/>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137668</xdr:rowOff>
    </xdr:from>
    <xdr:to>
      <xdr:col>3</xdr:col>
      <xdr:colOff>3175</xdr:colOff>
      <xdr:row>97</xdr:row>
      <xdr:rowOff>67818</xdr:rowOff>
    </xdr:to>
    <xdr:sp macro="" textlink="">
      <xdr:nvSpPr>
        <xdr:cNvPr id="236" name="フローチャート : 判断 235"/>
        <xdr:cNvSpPr/>
      </xdr:nvSpPr>
      <xdr:spPr>
        <a:xfrm>
          <a:off x="1968500" y="165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95</xdr:row>
      <xdr:rowOff>84345</xdr:rowOff>
    </xdr:from>
    <xdr:ext cx="469744" cy="259045"/>
    <xdr:sp macro="" textlink="">
      <xdr:nvSpPr>
        <xdr:cNvPr id="237" name="テキスト ボックス 236"/>
        <xdr:cNvSpPr txBox="1"/>
      </xdr:nvSpPr>
      <xdr:spPr>
        <a:xfrm>
          <a:off x="1784427" y="1637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26530</xdr:rowOff>
    </xdr:from>
    <xdr:to>
      <xdr:col>1</xdr:col>
      <xdr:colOff>485775</xdr:colOff>
      <xdr:row>96</xdr:row>
      <xdr:rowOff>128130</xdr:rowOff>
    </xdr:to>
    <xdr:sp macro="" textlink="">
      <xdr:nvSpPr>
        <xdr:cNvPr id="238" name="フローチャート : 判断 237"/>
        <xdr:cNvSpPr/>
      </xdr:nvSpPr>
      <xdr:spPr>
        <a:xfrm>
          <a:off x="1079500" y="164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144657</xdr:rowOff>
    </xdr:from>
    <xdr:ext cx="534377" cy="259045"/>
    <xdr:sp macro="" textlink="">
      <xdr:nvSpPr>
        <xdr:cNvPr id="239" name="テキスト ボックス 238"/>
        <xdr:cNvSpPr txBox="1"/>
      </xdr:nvSpPr>
      <xdr:spPr>
        <a:xfrm>
          <a:off x="863111" y="1626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56325</xdr:rowOff>
    </xdr:from>
    <xdr:to>
      <xdr:col>6</xdr:col>
      <xdr:colOff>561975</xdr:colOff>
      <xdr:row>97</xdr:row>
      <xdr:rowOff>157925</xdr:rowOff>
    </xdr:to>
    <xdr:sp macro="" textlink="">
      <xdr:nvSpPr>
        <xdr:cNvPr id="245" name="円/楕円 244"/>
        <xdr:cNvSpPr/>
      </xdr:nvSpPr>
      <xdr:spPr>
        <a:xfrm>
          <a:off x="4584700" y="166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142702</xdr:rowOff>
    </xdr:from>
    <xdr:ext cx="469744" cy="259045"/>
    <xdr:sp macro="" textlink="">
      <xdr:nvSpPr>
        <xdr:cNvPr id="246" name="衛生費該当値テキスト"/>
        <xdr:cNvSpPr txBox="1"/>
      </xdr:nvSpPr>
      <xdr:spPr>
        <a:xfrm>
          <a:off x="4686300" y="166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78079</xdr:rowOff>
    </xdr:from>
    <xdr:to>
      <xdr:col>5</xdr:col>
      <xdr:colOff>409575</xdr:colOff>
      <xdr:row>98</xdr:row>
      <xdr:rowOff>8229</xdr:rowOff>
    </xdr:to>
    <xdr:sp macro="" textlink="">
      <xdr:nvSpPr>
        <xdr:cNvPr id="247" name="円/楕円 246"/>
        <xdr:cNvSpPr/>
      </xdr:nvSpPr>
      <xdr:spPr>
        <a:xfrm>
          <a:off x="3746500" y="1670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170806</xdr:rowOff>
    </xdr:from>
    <xdr:ext cx="469744" cy="259045"/>
    <xdr:sp macro="" textlink="">
      <xdr:nvSpPr>
        <xdr:cNvPr id="248" name="テキスト ボックス 247"/>
        <xdr:cNvSpPr txBox="1"/>
      </xdr:nvSpPr>
      <xdr:spPr>
        <a:xfrm>
          <a:off x="3549727" y="1680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14757</xdr:rowOff>
    </xdr:from>
    <xdr:to>
      <xdr:col>4</xdr:col>
      <xdr:colOff>206375</xdr:colOff>
      <xdr:row>97</xdr:row>
      <xdr:rowOff>116357</xdr:rowOff>
    </xdr:to>
    <xdr:sp macro="" textlink="">
      <xdr:nvSpPr>
        <xdr:cNvPr id="249" name="円/楕円 248"/>
        <xdr:cNvSpPr/>
      </xdr:nvSpPr>
      <xdr:spPr>
        <a:xfrm>
          <a:off x="2857500" y="1664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107484</xdr:rowOff>
    </xdr:from>
    <xdr:ext cx="469744" cy="259045"/>
    <xdr:sp macro="" textlink="">
      <xdr:nvSpPr>
        <xdr:cNvPr id="250" name="テキスト ボックス 249"/>
        <xdr:cNvSpPr txBox="1"/>
      </xdr:nvSpPr>
      <xdr:spPr>
        <a:xfrm>
          <a:off x="2673427" y="1673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xdr:rowOff>
    </xdr:from>
    <xdr:to>
      <xdr:col>3</xdr:col>
      <xdr:colOff>3175</xdr:colOff>
      <xdr:row>97</xdr:row>
      <xdr:rowOff>101612</xdr:rowOff>
    </xdr:to>
    <xdr:sp macro="" textlink="">
      <xdr:nvSpPr>
        <xdr:cNvPr id="251" name="円/楕円 250"/>
        <xdr:cNvSpPr/>
      </xdr:nvSpPr>
      <xdr:spPr>
        <a:xfrm>
          <a:off x="1968500" y="1663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92739</xdr:rowOff>
    </xdr:from>
    <xdr:ext cx="469744" cy="259045"/>
    <xdr:sp macro="" textlink="">
      <xdr:nvSpPr>
        <xdr:cNvPr id="252" name="テキスト ボックス 251"/>
        <xdr:cNvSpPr txBox="1"/>
      </xdr:nvSpPr>
      <xdr:spPr>
        <a:xfrm>
          <a:off x="1784427" y="1672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156032</xdr:rowOff>
    </xdr:from>
    <xdr:to>
      <xdr:col>1</xdr:col>
      <xdr:colOff>485775</xdr:colOff>
      <xdr:row>97</xdr:row>
      <xdr:rowOff>86182</xdr:rowOff>
    </xdr:to>
    <xdr:sp macro="" textlink="">
      <xdr:nvSpPr>
        <xdr:cNvPr id="253" name="円/楕円 252"/>
        <xdr:cNvSpPr/>
      </xdr:nvSpPr>
      <xdr:spPr>
        <a:xfrm>
          <a:off x="1079500" y="1661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97</xdr:row>
      <xdr:rowOff>77309</xdr:rowOff>
    </xdr:from>
    <xdr:ext cx="469744" cy="259045"/>
    <xdr:sp macro="" textlink="">
      <xdr:nvSpPr>
        <xdr:cNvPr id="254" name="テキスト ボックス 253"/>
        <xdr:cNvSpPr txBox="1"/>
      </xdr:nvSpPr>
      <xdr:spPr>
        <a:xfrm>
          <a:off x="895427" y="1670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6" name="正方形/長方形 255"/>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7" name="正方形/長方形 256"/>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8" name="正方形/長方形 257"/>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9" name="正方形/長方形 258"/>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0" name="正方形/長方形 25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1" name="テキスト ボックス 26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2" name="直線コネクタ 26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4" name="テキスト ボックス 26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6" name="テキスト ボックス 26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8" name="テキスト ボックス 26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0" name="テキスト ボックス 26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72" name="テキスト ボックス 27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74" name="テキスト ボックス 27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163540</xdr:rowOff>
    </xdr:from>
    <xdr:to>
      <xdr:col>15</xdr:col>
      <xdr:colOff>180340</xdr:colOff>
      <xdr:row>39</xdr:row>
      <xdr:rowOff>5588</xdr:rowOff>
    </xdr:to>
    <xdr:cxnSp macro="">
      <xdr:nvCxnSpPr>
        <xdr:cNvPr id="278" name="直線コネクタ 277"/>
        <xdr:cNvCxnSpPr/>
      </xdr:nvCxnSpPr>
      <xdr:spPr>
        <a:xfrm flipV="1">
          <a:off x="10475595" y="5135590"/>
          <a:ext cx="1270" cy="155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9415</xdr:rowOff>
    </xdr:from>
    <xdr:ext cx="378565" cy="259045"/>
    <xdr:sp macro="" textlink="">
      <xdr:nvSpPr>
        <xdr:cNvPr id="279" name="労働費最小値テキスト"/>
        <xdr:cNvSpPr txBox="1"/>
      </xdr:nvSpPr>
      <xdr:spPr>
        <a:xfrm>
          <a:off x="10528300"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15</xdr:col>
      <xdr:colOff>92075</xdr:colOff>
      <xdr:row>39</xdr:row>
      <xdr:rowOff>5588</xdr:rowOff>
    </xdr:from>
    <xdr:to>
      <xdr:col>15</xdr:col>
      <xdr:colOff>269875</xdr:colOff>
      <xdr:row>39</xdr:row>
      <xdr:rowOff>5588</xdr:rowOff>
    </xdr:to>
    <xdr:cxnSp macro="">
      <xdr:nvCxnSpPr>
        <xdr:cNvPr id="280" name="直線コネクタ 279"/>
        <xdr:cNvCxnSpPr/>
      </xdr:nvCxnSpPr>
      <xdr:spPr>
        <a:xfrm>
          <a:off x="10388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110217</xdr:rowOff>
    </xdr:from>
    <xdr:ext cx="534377" cy="259045"/>
    <xdr:sp macro="" textlink="">
      <xdr:nvSpPr>
        <xdr:cNvPr id="281" name="労働費最大値テキスト"/>
        <xdr:cNvSpPr txBox="1"/>
      </xdr:nvSpPr>
      <xdr:spPr>
        <a:xfrm>
          <a:off x="10528300" y="491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a:t>
          </a:r>
          <a:endParaRPr kumimoji="1" lang="ja-JP" altLang="en-US" sz="1000" b="1">
            <a:latin typeface="ＭＳ Ｐゴシック"/>
          </a:endParaRPr>
        </a:p>
      </xdr:txBody>
    </xdr:sp>
    <xdr:clientData/>
  </xdr:oneCellAnchor>
  <xdr:twoCellAnchor>
    <xdr:from>
      <xdr:col>15</xdr:col>
      <xdr:colOff>92075</xdr:colOff>
      <xdr:row>29</xdr:row>
      <xdr:rowOff>163540</xdr:rowOff>
    </xdr:from>
    <xdr:to>
      <xdr:col>15</xdr:col>
      <xdr:colOff>269875</xdr:colOff>
      <xdr:row>29</xdr:row>
      <xdr:rowOff>163540</xdr:rowOff>
    </xdr:to>
    <xdr:cxnSp macro="">
      <xdr:nvCxnSpPr>
        <xdr:cNvPr id="282" name="直線コネクタ 281"/>
        <xdr:cNvCxnSpPr/>
      </xdr:nvCxnSpPr>
      <xdr:spPr>
        <a:xfrm>
          <a:off x="10388600" y="5135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114119</xdr:rowOff>
    </xdr:from>
    <xdr:to>
      <xdr:col>15</xdr:col>
      <xdr:colOff>180975</xdr:colOff>
      <xdr:row>39</xdr:row>
      <xdr:rowOff>2213</xdr:rowOff>
    </xdr:to>
    <xdr:cxnSp macro="">
      <xdr:nvCxnSpPr>
        <xdr:cNvPr id="283" name="直線コネクタ 282"/>
        <xdr:cNvCxnSpPr/>
      </xdr:nvCxnSpPr>
      <xdr:spPr>
        <a:xfrm>
          <a:off x="9639300" y="6629219"/>
          <a:ext cx="838200" cy="5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15765</xdr:rowOff>
    </xdr:from>
    <xdr:ext cx="469744" cy="259045"/>
    <xdr:sp macro="" textlink="">
      <xdr:nvSpPr>
        <xdr:cNvPr id="284" name="労働費平均値テキスト"/>
        <xdr:cNvSpPr txBox="1"/>
      </xdr:nvSpPr>
      <xdr:spPr>
        <a:xfrm>
          <a:off x="10528300" y="6359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164338</xdr:rowOff>
    </xdr:from>
    <xdr:to>
      <xdr:col>15</xdr:col>
      <xdr:colOff>231775</xdr:colOff>
      <xdr:row>38</xdr:row>
      <xdr:rowOff>94488</xdr:rowOff>
    </xdr:to>
    <xdr:sp macro="" textlink="">
      <xdr:nvSpPr>
        <xdr:cNvPr id="285" name="フローチャート : 判断 284"/>
        <xdr:cNvSpPr/>
      </xdr:nvSpPr>
      <xdr:spPr>
        <a:xfrm>
          <a:off x="104267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44559</xdr:rowOff>
    </xdr:from>
    <xdr:to>
      <xdr:col>14</xdr:col>
      <xdr:colOff>28575</xdr:colOff>
      <xdr:row>38</xdr:row>
      <xdr:rowOff>114119</xdr:rowOff>
    </xdr:to>
    <xdr:cxnSp macro="">
      <xdr:nvCxnSpPr>
        <xdr:cNvPr id="286" name="直線コネクタ 285"/>
        <xdr:cNvCxnSpPr/>
      </xdr:nvCxnSpPr>
      <xdr:spPr>
        <a:xfrm>
          <a:off x="8750300" y="6559659"/>
          <a:ext cx="8890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162596</xdr:rowOff>
    </xdr:from>
    <xdr:to>
      <xdr:col>14</xdr:col>
      <xdr:colOff>79375</xdr:colOff>
      <xdr:row>38</xdr:row>
      <xdr:rowOff>92746</xdr:rowOff>
    </xdr:to>
    <xdr:sp macro="" textlink="">
      <xdr:nvSpPr>
        <xdr:cNvPr id="287" name="フローチャート : 判断 286"/>
        <xdr:cNvSpPr/>
      </xdr:nvSpPr>
      <xdr:spPr>
        <a:xfrm>
          <a:off x="9588500" y="65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109273</xdr:rowOff>
    </xdr:from>
    <xdr:ext cx="469744" cy="259045"/>
    <xdr:sp macro="" textlink="">
      <xdr:nvSpPr>
        <xdr:cNvPr id="288" name="テキスト ボックス 287"/>
        <xdr:cNvSpPr txBox="1"/>
      </xdr:nvSpPr>
      <xdr:spPr>
        <a:xfrm>
          <a:off x="9391727" y="628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160818</xdr:rowOff>
    </xdr:from>
    <xdr:to>
      <xdr:col>12</xdr:col>
      <xdr:colOff>511175</xdr:colOff>
      <xdr:row>38</xdr:row>
      <xdr:rowOff>44559</xdr:rowOff>
    </xdr:to>
    <xdr:cxnSp macro="">
      <xdr:nvCxnSpPr>
        <xdr:cNvPr id="289" name="直線コネクタ 288"/>
        <xdr:cNvCxnSpPr/>
      </xdr:nvCxnSpPr>
      <xdr:spPr>
        <a:xfrm>
          <a:off x="7861300" y="6504468"/>
          <a:ext cx="889000" cy="5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48840</xdr:rowOff>
    </xdr:from>
    <xdr:to>
      <xdr:col>12</xdr:col>
      <xdr:colOff>561975</xdr:colOff>
      <xdr:row>37</xdr:row>
      <xdr:rowOff>150440</xdr:rowOff>
    </xdr:to>
    <xdr:sp macro="" textlink="">
      <xdr:nvSpPr>
        <xdr:cNvPr id="290" name="フローチャート : 判断 289"/>
        <xdr:cNvSpPr/>
      </xdr:nvSpPr>
      <xdr:spPr>
        <a:xfrm>
          <a:off x="8699500" y="639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166967</xdr:rowOff>
    </xdr:from>
    <xdr:ext cx="469744" cy="259045"/>
    <xdr:sp macro="" textlink="">
      <xdr:nvSpPr>
        <xdr:cNvPr id="291" name="テキスト ボックス 290"/>
        <xdr:cNvSpPr txBox="1"/>
      </xdr:nvSpPr>
      <xdr:spPr>
        <a:xfrm>
          <a:off x="8515427" y="616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95722</xdr:rowOff>
    </xdr:from>
    <xdr:to>
      <xdr:col>11</xdr:col>
      <xdr:colOff>307975</xdr:colOff>
      <xdr:row>37</xdr:row>
      <xdr:rowOff>160818</xdr:rowOff>
    </xdr:to>
    <xdr:cxnSp macro="">
      <xdr:nvCxnSpPr>
        <xdr:cNvPr id="292" name="直線コネクタ 291"/>
        <xdr:cNvCxnSpPr/>
      </xdr:nvCxnSpPr>
      <xdr:spPr>
        <a:xfrm>
          <a:off x="6972300" y="6439372"/>
          <a:ext cx="889000" cy="6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118183</xdr:rowOff>
    </xdr:from>
    <xdr:to>
      <xdr:col>11</xdr:col>
      <xdr:colOff>358775</xdr:colOff>
      <xdr:row>37</xdr:row>
      <xdr:rowOff>48333</xdr:rowOff>
    </xdr:to>
    <xdr:sp macro="" textlink="">
      <xdr:nvSpPr>
        <xdr:cNvPr id="293" name="フローチャート : 判断 292"/>
        <xdr:cNvSpPr/>
      </xdr:nvSpPr>
      <xdr:spPr>
        <a:xfrm>
          <a:off x="7810500" y="6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64860</xdr:rowOff>
    </xdr:from>
    <xdr:ext cx="469744" cy="259045"/>
    <xdr:sp macro="" textlink="">
      <xdr:nvSpPr>
        <xdr:cNvPr id="294" name="テキスト ボックス 293"/>
        <xdr:cNvSpPr txBox="1"/>
      </xdr:nvSpPr>
      <xdr:spPr>
        <a:xfrm>
          <a:off x="7626427" y="606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100874</xdr:rowOff>
    </xdr:from>
    <xdr:to>
      <xdr:col>10</xdr:col>
      <xdr:colOff>155575</xdr:colOff>
      <xdr:row>36</xdr:row>
      <xdr:rowOff>31024</xdr:rowOff>
    </xdr:to>
    <xdr:sp macro="" textlink="">
      <xdr:nvSpPr>
        <xdr:cNvPr id="295" name="フローチャート : 判断 294"/>
        <xdr:cNvSpPr/>
      </xdr:nvSpPr>
      <xdr:spPr>
        <a:xfrm>
          <a:off x="6921500" y="610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47551</xdr:rowOff>
    </xdr:from>
    <xdr:ext cx="469744" cy="259045"/>
    <xdr:sp macro="" textlink="">
      <xdr:nvSpPr>
        <xdr:cNvPr id="296" name="テキスト ボックス 295"/>
        <xdr:cNvSpPr txBox="1"/>
      </xdr:nvSpPr>
      <xdr:spPr>
        <a:xfrm>
          <a:off x="6737427" y="587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122863</xdr:rowOff>
    </xdr:from>
    <xdr:to>
      <xdr:col>15</xdr:col>
      <xdr:colOff>231775</xdr:colOff>
      <xdr:row>39</xdr:row>
      <xdr:rowOff>53013</xdr:rowOff>
    </xdr:to>
    <xdr:sp macro="" textlink="">
      <xdr:nvSpPr>
        <xdr:cNvPr id="302" name="円/楕円 301"/>
        <xdr:cNvSpPr/>
      </xdr:nvSpPr>
      <xdr:spPr>
        <a:xfrm>
          <a:off x="10426700" y="66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37790</xdr:rowOff>
    </xdr:from>
    <xdr:ext cx="378565" cy="259045"/>
    <xdr:sp macro="" textlink="">
      <xdr:nvSpPr>
        <xdr:cNvPr id="303" name="労働費該当値テキスト"/>
        <xdr:cNvSpPr txBox="1"/>
      </xdr:nvSpPr>
      <xdr:spPr>
        <a:xfrm>
          <a:off x="10528300" y="6552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63319</xdr:rowOff>
    </xdr:from>
    <xdr:to>
      <xdr:col>14</xdr:col>
      <xdr:colOff>79375</xdr:colOff>
      <xdr:row>38</xdr:row>
      <xdr:rowOff>164919</xdr:rowOff>
    </xdr:to>
    <xdr:sp macro="" textlink="">
      <xdr:nvSpPr>
        <xdr:cNvPr id="304" name="円/楕円 303"/>
        <xdr:cNvSpPr/>
      </xdr:nvSpPr>
      <xdr:spPr>
        <a:xfrm>
          <a:off x="9588500" y="657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156046</xdr:rowOff>
    </xdr:from>
    <xdr:ext cx="469744" cy="259045"/>
    <xdr:sp macro="" textlink="">
      <xdr:nvSpPr>
        <xdr:cNvPr id="305" name="テキスト ボックス 304"/>
        <xdr:cNvSpPr txBox="1"/>
      </xdr:nvSpPr>
      <xdr:spPr>
        <a:xfrm>
          <a:off x="9391727" y="667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165209</xdr:rowOff>
    </xdr:from>
    <xdr:to>
      <xdr:col>12</xdr:col>
      <xdr:colOff>561975</xdr:colOff>
      <xdr:row>38</xdr:row>
      <xdr:rowOff>95359</xdr:rowOff>
    </xdr:to>
    <xdr:sp macro="" textlink="">
      <xdr:nvSpPr>
        <xdr:cNvPr id="306" name="円/楕円 305"/>
        <xdr:cNvSpPr/>
      </xdr:nvSpPr>
      <xdr:spPr>
        <a:xfrm>
          <a:off x="8699500" y="650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86486</xdr:rowOff>
    </xdr:from>
    <xdr:ext cx="469744" cy="259045"/>
    <xdr:sp macro="" textlink="">
      <xdr:nvSpPr>
        <xdr:cNvPr id="307" name="テキスト ボックス 306"/>
        <xdr:cNvSpPr txBox="1"/>
      </xdr:nvSpPr>
      <xdr:spPr>
        <a:xfrm>
          <a:off x="8515427" y="660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110018</xdr:rowOff>
    </xdr:from>
    <xdr:to>
      <xdr:col>11</xdr:col>
      <xdr:colOff>358775</xdr:colOff>
      <xdr:row>38</xdr:row>
      <xdr:rowOff>40168</xdr:rowOff>
    </xdr:to>
    <xdr:sp macro="" textlink="">
      <xdr:nvSpPr>
        <xdr:cNvPr id="308" name="円/楕円 307"/>
        <xdr:cNvSpPr/>
      </xdr:nvSpPr>
      <xdr:spPr>
        <a:xfrm>
          <a:off x="7810500" y="645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31295</xdr:rowOff>
    </xdr:from>
    <xdr:ext cx="469744" cy="259045"/>
    <xdr:sp macro="" textlink="">
      <xdr:nvSpPr>
        <xdr:cNvPr id="309" name="テキスト ボックス 308"/>
        <xdr:cNvSpPr txBox="1"/>
      </xdr:nvSpPr>
      <xdr:spPr>
        <a:xfrm>
          <a:off x="7626427" y="654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44922</xdr:rowOff>
    </xdr:from>
    <xdr:to>
      <xdr:col>10</xdr:col>
      <xdr:colOff>155575</xdr:colOff>
      <xdr:row>37</xdr:row>
      <xdr:rowOff>146522</xdr:rowOff>
    </xdr:to>
    <xdr:sp macro="" textlink="">
      <xdr:nvSpPr>
        <xdr:cNvPr id="310" name="円/楕円 309"/>
        <xdr:cNvSpPr/>
      </xdr:nvSpPr>
      <xdr:spPr>
        <a:xfrm>
          <a:off x="6921500" y="638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137649</xdr:rowOff>
    </xdr:from>
    <xdr:ext cx="469744" cy="259045"/>
    <xdr:sp macro="" textlink="">
      <xdr:nvSpPr>
        <xdr:cNvPr id="311" name="テキスト ボックス 310"/>
        <xdr:cNvSpPr txBox="1"/>
      </xdr:nvSpPr>
      <xdr:spPr>
        <a:xfrm>
          <a:off x="6737427" y="648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0" name="直線コネクタ 31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1" name="テキスト ボックス 32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2" name="直線コネクタ 32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3" name="テキスト ボックス 32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4" name="直線コネクタ 32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5" name="テキスト ボックス 32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6" name="直線コネクタ 32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7" name="テキスト ボックス 32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29" name="テキスト ボックス 32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67714</xdr:rowOff>
    </xdr:from>
    <xdr:to>
      <xdr:col>15</xdr:col>
      <xdr:colOff>180340</xdr:colOff>
      <xdr:row>58</xdr:row>
      <xdr:rowOff>110851</xdr:rowOff>
    </xdr:to>
    <xdr:cxnSp macro="">
      <xdr:nvCxnSpPr>
        <xdr:cNvPr id="331" name="直線コネクタ 330"/>
        <xdr:cNvCxnSpPr/>
      </xdr:nvCxnSpPr>
      <xdr:spPr>
        <a:xfrm flipV="1">
          <a:off x="10475595" y="8811664"/>
          <a:ext cx="1270" cy="124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114678</xdr:rowOff>
    </xdr:from>
    <xdr:ext cx="469744" cy="259045"/>
    <xdr:sp macro="" textlink="">
      <xdr:nvSpPr>
        <xdr:cNvPr id="332" name="農林水産業費最小値テキスト"/>
        <xdr:cNvSpPr txBox="1"/>
      </xdr:nvSpPr>
      <xdr:spPr>
        <a:xfrm>
          <a:off x="10528300" y="1005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a:t>
          </a:r>
          <a:endParaRPr kumimoji="1" lang="ja-JP" altLang="en-US" sz="1000" b="1">
            <a:latin typeface="ＭＳ Ｐゴシック"/>
          </a:endParaRPr>
        </a:p>
      </xdr:txBody>
    </xdr:sp>
    <xdr:clientData/>
  </xdr:oneCellAnchor>
  <xdr:twoCellAnchor>
    <xdr:from>
      <xdr:col>15</xdr:col>
      <xdr:colOff>92075</xdr:colOff>
      <xdr:row>58</xdr:row>
      <xdr:rowOff>110851</xdr:rowOff>
    </xdr:from>
    <xdr:to>
      <xdr:col>15</xdr:col>
      <xdr:colOff>269875</xdr:colOff>
      <xdr:row>58</xdr:row>
      <xdr:rowOff>110851</xdr:rowOff>
    </xdr:to>
    <xdr:cxnSp macro="">
      <xdr:nvCxnSpPr>
        <xdr:cNvPr id="333" name="直線コネクタ 332"/>
        <xdr:cNvCxnSpPr/>
      </xdr:nvCxnSpPr>
      <xdr:spPr>
        <a:xfrm>
          <a:off x="10388600" y="1005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14391</xdr:rowOff>
    </xdr:from>
    <xdr:ext cx="534377" cy="259045"/>
    <xdr:sp macro="" textlink="">
      <xdr:nvSpPr>
        <xdr:cNvPr id="334" name="農林水産業費最大値テキスト"/>
        <xdr:cNvSpPr txBox="1"/>
      </xdr:nvSpPr>
      <xdr:spPr>
        <a:xfrm>
          <a:off x="10528300" y="85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55,649</a:t>
          </a:r>
          <a:endParaRPr kumimoji="1" lang="ja-JP" altLang="en-US" sz="1000" b="1">
            <a:latin typeface="ＭＳ Ｐゴシック"/>
          </a:endParaRPr>
        </a:p>
      </xdr:txBody>
    </xdr:sp>
    <xdr:clientData/>
  </xdr:oneCellAnchor>
  <xdr:twoCellAnchor>
    <xdr:from>
      <xdr:col>15</xdr:col>
      <xdr:colOff>92075</xdr:colOff>
      <xdr:row>51</xdr:row>
      <xdr:rowOff>67714</xdr:rowOff>
    </xdr:from>
    <xdr:to>
      <xdr:col>15</xdr:col>
      <xdr:colOff>269875</xdr:colOff>
      <xdr:row>51</xdr:row>
      <xdr:rowOff>67714</xdr:rowOff>
    </xdr:to>
    <xdr:cxnSp macro="">
      <xdr:nvCxnSpPr>
        <xdr:cNvPr id="335" name="直線コネクタ 334"/>
        <xdr:cNvCxnSpPr/>
      </xdr:nvCxnSpPr>
      <xdr:spPr>
        <a:xfrm>
          <a:off x="10388600" y="88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39642</xdr:rowOff>
    </xdr:from>
    <xdr:to>
      <xdr:col>15</xdr:col>
      <xdr:colOff>180975</xdr:colOff>
      <xdr:row>58</xdr:row>
      <xdr:rowOff>50683</xdr:rowOff>
    </xdr:to>
    <xdr:cxnSp macro="">
      <xdr:nvCxnSpPr>
        <xdr:cNvPr id="336" name="直線コネクタ 335"/>
        <xdr:cNvCxnSpPr/>
      </xdr:nvCxnSpPr>
      <xdr:spPr>
        <a:xfrm>
          <a:off x="9639300" y="9983742"/>
          <a:ext cx="8382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8221</xdr:rowOff>
    </xdr:from>
    <xdr:ext cx="534377" cy="259045"/>
    <xdr:sp macro="" textlink="">
      <xdr:nvSpPr>
        <xdr:cNvPr id="337" name="農林水産業費平均値テキスト"/>
        <xdr:cNvSpPr txBox="1"/>
      </xdr:nvSpPr>
      <xdr:spPr>
        <a:xfrm>
          <a:off x="10528300" y="9609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156794</xdr:rowOff>
    </xdr:from>
    <xdr:to>
      <xdr:col>15</xdr:col>
      <xdr:colOff>231775</xdr:colOff>
      <xdr:row>57</xdr:row>
      <xdr:rowOff>86944</xdr:rowOff>
    </xdr:to>
    <xdr:sp macro="" textlink="">
      <xdr:nvSpPr>
        <xdr:cNvPr id="338" name="フローチャート : 判断 337"/>
        <xdr:cNvSpPr/>
      </xdr:nvSpPr>
      <xdr:spPr>
        <a:xfrm>
          <a:off x="104267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39642</xdr:rowOff>
    </xdr:from>
    <xdr:to>
      <xdr:col>14</xdr:col>
      <xdr:colOff>28575</xdr:colOff>
      <xdr:row>58</xdr:row>
      <xdr:rowOff>58341</xdr:rowOff>
    </xdr:to>
    <xdr:cxnSp macro="">
      <xdr:nvCxnSpPr>
        <xdr:cNvPr id="339" name="直線コネクタ 338"/>
        <xdr:cNvCxnSpPr/>
      </xdr:nvCxnSpPr>
      <xdr:spPr>
        <a:xfrm flipV="1">
          <a:off x="8750300" y="9983742"/>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17988</xdr:rowOff>
    </xdr:from>
    <xdr:to>
      <xdr:col>14</xdr:col>
      <xdr:colOff>79375</xdr:colOff>
      <xdr:row>57</xdr:row>
      <xdr:rowOff>119588</xdr:rowOff>
    </xdr:to>
    <xdr:sp macro="" textlink="">
      <xdr:nvSpPr>
        <xdr:cNvPr id="340" name="フローチャート : 判断 339"/>
        <xdr:cNvSpPr/>
      </xdr:nvSpPr>
      <xdr:spPr>
        <a:xfrm>
          <a:off x="9588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136115</xdr:rowOff>
    </xdr:from>
    <xdr:ext cx="534377" cy="259045"/>
    <xdr:sp macro="" textlink="">
      <xdr:nvSpPr>
        <xdr:cNvPr id="341" name="テキスト ボックス 340"/>
        <xdr:cNvSpPr txBox="1"/>
      </xdr:nvSpPr>
      <xdr:spPr>
        <a:xfrm>
          <a:off x="9359411" y="956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58341</xdr:rowOff>
    </xdr:from>
    <xdr:to>
      <xdr:col>12</xdr:col>
      <xdr:colOff>511175</xdr:colOff>
      <xdr:row>58</xdr:row>
      <xdr:rowOff>76401</xdr:rowOff>
    </xdr:to>
    <xdr:cxnSp macro="">
      <xdr:nvCxnSpPr>
        <xdr:cNvPr id="342" name="直線コネクタ 341"/>
        <xdr:cNvCxnSpPr/>
      </xdr:nvCxnSpPr>
      <xdr:spPr>
        <a:xfrm flipV="1">
          <a:off x="7861300" y="10002441"/>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10307</xdr:rowOff>
    </xdr:from>
    <xdr:to>
      <xdr:col>12</xdr:col>
      <xdr:colOff>561975</xdr:colOff>
      <xdr:row>57</xdr:row>
      <xdr:rowOff>111907</xdr:rowOff>
    </xdr:to>
    <xdr:sp macro="" textlink="">
      <xdr:nvSpPr>
        <xdr:cNvPr id="343" name="フローチャート : 判断 342"/>
        <xdr:cNvSpPr/>
      </xdr:nvSpPr>
      <xdr:spPr>
        <a:xfrm>
          <a:off x="8699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128434</xdr:rowOff>
    </xdr:from>
    <xdr:ext cx="534377" cy="259045"/>
    <xdr:sp macro="" textlink="">
      <xdr:nvSpPr>
        <xdr:cNvPr id="344" name="テキスト ボックス 343"/>
        <xdr:cNvSpPr txBox="1"/>
      </xdr:nvSpPr>
      <xdr:spPr>
        <a:xfrm>
          <a:off x="8483111" y="95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68080</xdr:rowOff>
    </xdr:from>
    <xdr:to>
      <xdr:col>11</xdr:col>
      <xdr:colOff>307975</xdr:colOff>
      <xdr:row>58</xdr:row>
      <xdr:rowOff>76401</xdr:rowOff>
    </xdr:to>
    <xdr:cxnSp macro="">
      <xdr:nvCxnSpPr>
        <xdr:cNvPr id="345" name="直線コネクタ 344"/>
        <xdr:cNvCxnSpPr/>
      </xdr:nvCxnSpPr>
      <xdr:spPr>
        <a:xfrm>
          <a:off x="6972300" y="10012180"/>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31384</xdr:rowOff>
    </xdr:from>
    <xdr:to>
      <xdr:col>11</xdr:col>
      <xdr:colOff>358775</xdr:colOff>
      <xdr:row>57</xdr:row>
      <xdr:rowOff>132984</xdr:rowOff>
    </xdr:to>
    <xdr:sp macro="" textlink="">
      <xdr:nvSpPr>
        <xdr:cNvPr id="346" name="フローチャート : 判断 345"/>
        <xdr:cNvSpPr/>
      </xdr:nvSpPr>
      <xdr:spPr>
        <a:xfrm>
          <a:off x="7810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149511</xdr:rowOff>
    </xdr:from>
    <xdr:ext cx="534377" cy="259045"/>
    <xdr:sp macro="" textlink="">
      <xdr:nvSpPr>
        <xdr:cNvPr id="347" name="テキスト ボックス 346"/>
        <xdr:cNvSpPr txBox="1"/>
      </xdr:nvSpPr>
      <xdr:spPr>
        <a:xfrm>
          <a:off x="7594111" y="957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38288</xdr:rowOff>
    </xdr:from>
    <xdr:to>
      <xdr:col>10</xdr:col>
      <xdr:colOff>155575</xdr:colOff>
      <xdr:row>57</xdr:row>
      <xdr:rowOff>139888</xdr:rowOff>
    </xdr:to>
    <xdr:sp macro="" textlink="">
      <xdr:nvSpPr>
        <xdr:cNvPr id="348" name="フローチャート : 判断 347"/>
        <xdr:cNvSpPr/>
      </xdr:nvSpPr>
      <xdr:spPr>
        <a:xfrm>
          <a:off x="6921500" y="981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156415</xdr:rowOff>
    </xdr:from>
    <xdr:ext cx="469744" cy="259045"/>
    <xdr:sp macro="" textlink="">
      <xdr:nvSpPr>
        <xdr:cNvPr id="349" name="テキスト ボックス 348"/>
        <xdr:cNvSpPr txBox="1"/>
      </xdr:nvSpPr>
      <xdr:spPr>
        <a:xfrm>
          <a:off x="6737427" y="958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171333</xdr:rowOff>
    </xdr:from>
    <xdr:to>
      <xdr:col>15</xdr:col>
      <xdr:colOff>231775</xdr:colOff>
      <xdr:row>58</xdr:row>
      <xdr:rowOff>101483</xdr:rowOff>
    </xdr:to>
    <xdr:sp macro="" textlink="">
      <xdr:nvSpPr>
        <xdr:cNvPr id="355" name="円/楕円 354"/>
        <xdr:cNvSpPr/>
      </xdr:nvSpPr>
      <xdr:spPr>
        <a:xfrm>
          <a:off x="10426700" y="994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86260</xdr:rowOff>
    </xdr:from>
    <xdr:ext cx="469744" cy="259045"/>
    <xdr:sp macro="" textlink="">
      <xdr:nvSpPr>
        <xdr:cNvPr id="356" name="農林水産業費該当値テキスト"/>
        <xdr:cNvSpPr txBox="1"/>
      </xdr:nvSpPr>
      <xdr:spPr>
        <a:xfrm>
          <a:off x="10528300" y="985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160292</xdr:rowOff>
    </xdr:from>
    <xdr:to>
      <xdr:col>14</xdr:col>
      <xdr:colOff>79375</xdr:colOff>
      <xdr:row>58</xdr:row>
      <xdr:rowOff>90442</xdr:rowOff>
    </xdr:to>
    <xdr:sp macro="" textlink="">
      <xdr:nvSpPr>
        <xdr:cNvPr id="357" name="円/楕円 356"/>
        <xdr:cNvSpPr/>
      </xdr:nvSpPr>
      <xdr:spPr>
        <a:xfrm>
          <a:off x="9588500" y="993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81569</xdr:rowOff>
    </xdr:from>
    <xdr:ext cx="469744" cy="259045"/>
    <xdr:sp macro="" textlink="">
      <xdr:nvSpPr>
        <xdr:cNvPr id="358" name="テキスト ボックス 357"/>
        <xdr:cNvSpPr txBox="1"/>
      </xdr:nvSpPr>
      <xdr:spPr>
        <a:xfrm>
          <a:off x="9391727" y="1002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7541</xdr:rowOff>
    </xdr:from>
    <xdr:to>
      <xdr:col>12</xdr:col>
      <xdr:colOff>561975</xdr:colOff>
      <xdr:row>58</xdr:row>
      <xdr:rowOff>109141</xdr:rowOff>
    </xdr:to>
    <xdr:sp macro="" textlink="">
      <xdr:nvSpPr>
        <xdr:cNvPr id="359" name="円/楕円 358"/>
        <xdr:cNvSpPr/>
      </xdr:nvSpPr>
      <xdr:spPr>
        <a:xfrm>
          <a:off x="8699500" y="995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100268</xdr:rowOff>
    </xdr:from>
    <xdr:ext cx="469744" cy="259045"/>
    <xdr:sp macro="" textlink="">
      <xdr:nvSpPr>
        <xdr:cNvPr id="360" name="テキスト ボックス 359"/>
        <xdr:cNvSpPr txBox="1"/>
      </xdr:nvSpPr>
      <xdr:spPr>
        <a:xfrm>
          <a:off x="8515427" y="1004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25601</xdr:rowOff>
    </xdr:from>
    <xdr:to>
      <xdr:col>11</xdr:col>
      <xdr:colOff>358775</xdr:colOff>
      <xdr:row>58</xdr:row>
      <xdr:rowOff>127201</xdr:rowOff>
    </xdr:to>
    <xdr:sp macro="" textlink="">
      <xdr:nvSpPr>
        <xdr:cNvPr id="361" name="円/楕円 360"/>
        <xdr:cNvSpPr/>
      </xdr:nvSpPr>
      <xdr:spPr>
        <a:xfrm>
          <a:off x="7810500" y="996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118328</xdr:rowOff>
    </xdr:from>
    <xdr:ext cx="469744" cy="259045"/>
    <xdr:sp macro="" textlink="">
      <xdr:nvSpPr>
        <xdr:cNvPr id="362" name="テキスト ボックス 361"/>
        <xdr:cNvSpPr txBox="1"/>
      </xdr:nvSpPr>
      <xdr:spPr>
        <a:xfrm>
          <a:off x="7626427" y="1006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17280</xdr:rowOff>
    </xdr:from>
    <xdr:to>
      <xdr:col>10</xdr:col>
      <xdr:colOff>155575</xdr:colOff>
      <xdr:row>58</xdr:row>
      <xdr:rowOff>118880</xdr:rowOff>
    </xdr:to>
    <xdr:sp macro="" textlink="">
      <xdr:nvSpPr>
        <xdr:cNvPr id="363" name="円/楕円 362"/>
        <xdr:cNvSpPr/>
      </xdr:nvSpPr>
      <xdr:spPr>
        <a:xfrm>
          <a:off x="6921500" y="9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110007</xdr:rowOff>
    </xdr:from>
    <xdr:ext cx="469744" cy="259045"/>
    <xdr:sp macro="" textlink="">
      <xdr:nvSpPr>
        <xdr:cNvPr id="364" name="テキスト ボックス 363"/>
        <xdr:cNvSpPr txBox="1"/>
      </xdr:nvSpPr>
      <xdr:spPr>
        <a:xfrm>
          <a:off x="6737427" y="1005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6" name="正方形/長方形 365"/>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7" name="正方形/長方形 366"/>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8" name="正方形/長方形 367"/>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69" name="正方形/長方形 368"/>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0" name="正方形/長方形 36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1" name="テキスト ボックス 37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2" name="直線コネクタ 37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3" name="直線コネクタ 37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4" name="テキスト ボックス 37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5" name="直線コネクタ 37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6" name="テキスト ボックス 37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7" name="直線コネクタ 37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8" name="テキスト ボックス 37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79" name="直線コネクタ 37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0" name="テキスト ボックス 37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1" name="直線コネクタ 38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2" name="テキスト ボックス 38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3" name="直線コネクタ 38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4" name="テキスト ボックス 38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43879</xdr:rowOff>
    </xdr:from>
    <xdr:to>
      <xdr:col>15</xdr:col>
      <xdr:colOff>180340</xdr:colOff>
      <xdr:row>78</xdr:row>
      <xdr:rowOff>167932</xdr:rowOff>
    </xdr:to>
    <xdr:cxnSp macro="">
      <xdr:nvCxnSpPr>
        <xdr:cNvPr id="386" name="直線コネクタ 385"/>
        <xdr:cNvCxnSpPr/>
      </xdr:nvCxnSpPr>
      <xdr:spPr>
        <a:xfrm flipV="1">
          <a:off x="10475595" y="12045379"/>
          <a:ext cx="1270" cy="149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309</xdr:rowOff>
    </xdr:from>
    <xdr:ext cx="469744" cy="259045"/>
    <xdr:sp macro="" textlink="">
      <xdr:nvSpPr>
        <xdr:cNvPr id="387" name="商工費最小値テキスト"/>
        <xdr:cNvSpPr txBox="1"/>
      </xdr:nvSpPr>
      <xdr:spPr>
        <a:xfrm>
          <a:off x="10528300" y="1354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15</xdr:col>
      <xdr:colOff>92075</xdr:colOff>
      <xdr:row>78</xdr:row>
      <xdr:rowOff>167932</xdr:rowOff>
    </xdr:from>
    <xdr:to>
      <xdr:col>15</xdr:col>
      <xdr:colOff>269875</xdr:colOff>
      <xdr:row>78</xdr:row>
      <xdr:rowOff>167932</xdr:rowOff>
    </xdr:to>
    <xdr:cxnSp macro="">
      <xdr:nvCxnSpPr>
        <xdr:cNvPr id="388" name="直線コネクタ 387"/>
        <xdr:cNvCxnSpPr/>
      </xdr:nvCxnSpPr>
      <xdr:spPr>
        <a:xfrm>
          <a:off x="10388600" y="1354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162006</xdr:rowOff>
    </xdr:from>
    <xdr:ext cx="534377" cy="259045"/>
    <xdr:sp macro="" textlink="">
      <xdr:nvSpPr>
        <xdr:cNvPr id="389" name="商工費最大値テキスト"/>
        <xdr:cNvSpPr txBox="1"/>
      </xdr:nvSpPr>
      <xdr:spPr>
        <a:xfrm>
          <a:off x="10528300" y="1182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81,030</a:t>
          </a:r>
          <a:endParaRPr kumimoji="1" lang="ja-JP" altLang="en-US" sz="1000" b="1">
            <a:latin typeface="ＭＳ Ｐゴシック"/>
          </a:endParaRPr>
        </a:p>
      </xdr:txBody>
    </xdr:sp>
    <xdr:clientData/>
  </xdr:oneCellAnchor>
  <xdr:twoCellAnchor>
    <xdr:from>
      <xdr:col>15</xdr:col>
      <xdr:colOff>92075</xdr:colOff>
      <xdr:row>70</xdr:row>
      <xdr:rowOff>43879</xdr:rowOff>
    </xdr:from>
    <xdr:to>
      <xdr:col>15</xdr:col>
      <xdr:colOff>269875</xdr:colOff>
      <xdr:row>70</xdr:row>
      <xdr:rowOff>43879</xdr:rowOff>
    </xdr:to>
    <xdr:cxnSp macro="">
      <xdr:nvCxnSpPr>
        <xdr:cNvPr id="390" name="直線コネクタ 389"/>
        <xdr:cNvCxnSpPr/>
      </xdr:nvCxnSpPr>
      <xdr:spPr>
        <a:xfrm>
          <a:off x="10388600" y="1204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139681</xdr:rowOff>
    </xdr:from>
    <xdr:to>
      <xdr:col>15</xdr:col>
      <xdr:colOff>180975</xdr:colOff>
      <xdr:row>78</xdr:row>
      <xdr:rowOff>165036</xdr:rowOff>
    </xdr:to>
    <xdr:cxnSp macro="">
      <xdr:nvCxnSpPr>
        <xdr:cNvPr id="391" name="直線コネクタ 390"/>
        <xdr:cNvCxnSpPr/>
      </xdr:nvCxnSpPr>
      <xdr:spPr>
        <a:xfrm>
          <a:off x="9639300" y="13512781"/>
          <a:ext cx="838200" cy="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50093</xdr:rowOff>
    </xdr:from>
    <xdr:ext cx="534377" cy="259045"/>
    <xdr:sp macro="" textlink="">
      <xdr:nvSpPr>
        <xdr:cNvPr id="392" name="商工費平均値テキスト"/>
        <xdr:cNvSpPr txBox="1"/>
      </xdr:nvSpPr>
      <xdr:spPr>
        <a:xfrm>
          <a:off x="10528300" y="12908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25,238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27215</xdr:rowOff>
    </xdr:from>
    <xdr:to>
      <xdr:col>15</xdr:col>
      <xdr:colOff>231775</xdr:colOff>
      <xdr:row>76</xdr:row>
      <xdr:rowOff>128815</xdr:rowOff>
    </xdr:to>
    <xdr:sp macro="" textlink="">
      <xdr:nvSpPr>
        <xdr:cNvPr id="393" name="フローチャート : 判断 392"/>
        <xdr:cNvSpPr/>
      </xdr:nvSpPr>
      <xdr:spPr>
        <a:xfrm>
          <a:off x="10426700" y="1305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134710</xdr:rowOff>
    </xdr:from>
    <xdr:to>
      <xdr:col>14</xdr:col>
      <xdr:colOff>28575</xdr:colOff>
      <xdr:row>78</xdr:row>
      <xdr:rowOff>139681</xdr:rowOff>
    </xdr:to>
    <xdr:cxnSp macro="">
      <xdr:nvCxnSpPr>
        <xdr:cNvPr id="394" name="直線コネクタ 393"/>
        <xdr:cNvCxnSpPr/>
      </xdr:nvCxnSpPr>
      <xdr:spPr>
        <a:xfrm>
          <a:off x="8750300" y="13507810"/>
          <a:ext cx="889000" cy="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32607</xdr:rowOff>
    </xdr:from>
    <xdr:to>
      <xdr:col>14</xdr:col>
      <xdr:colOff>79375</xdr:colOff>
      <xdr:row>76</xdr:row>
      <xdr:rowOff>134207</xdr:rowOff>
    </xdr:to>
    <xdr:sp macro="" textlink="">
      <xdr:nvSpPr>
        <xdr:cNvPr id="395" name="フローチャート : 判断 394"/>
        <xdr:cNvSpPr/>
      </xdr:nvSpPr>
      <xdr:spPr>
        <a:xfrm>
          <a:off x="9588500" y="1306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150734</xdr:rowOff>
    </xdr:from>
    <xdr:ext cx="534377" cy="259045"/>
    <xdr:sp macro="" textlink="">
      <xdr:nvSpPr>
        <xdr:cNvPr id="396" name="テキスト ボックス 395"/>
        <xdr:cNvSpPr txBox="1"/>
      </xdr:nvSpPr>
      <xdr:spPr>
        <a:xfrm>
          <a:off x="9359411" y="128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24,955</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134710</xdr:rowOff>
    </xdr:from>
    <xdr:to>
      <xdr:col>12</xdr:col>
      <xdr:colOff>511175</xdr:colOff>
      <xdr:row>78</xdr:row>
      <xdr:rowOff>164864</xdr:rowOff>
    </xdr:to>
    <xdr:cxnSp macro="">
      <xdr:nvCxnSpPr>
        <xdr:cNvPr id="397" name="直線コネクタ 396"/>
        <xdr:cNvCxnSpPr/>
      </xdr:nvCxnSpPr>
      <xdr:spPr>
        <a:xfrm flipV="1">
          <a:off x="7861300" y="13507810"/>
          <a:ext cx="889000" cy="3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145079</xdr:rowOff>
    </xdr:from>
    <xdr:to>
      <xdr:col>12</xdr:col>
      <xdr:colOff>561975</xdr:colOff>
      <xdr:row>76</xdr:row>
      <xdr:rowOff>75230</xdr:rowOff>
    </xdr:to>
    <xdr:sp macro="" textlink="">
      <xdr:nvSpPr>
        <xdr:cNvPr id="398" name="フローチャート : 判断 397"/>
        <xdr:cNvSpPr/>
      </xdr:nvSpPr>
      <xdr:spPr>
        <a:xfrm>
          <a:off x="8699500" y="130038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91756</xdr:rowOff>
    </xdr:from>
    <xdr:ext cx="534377" cy="259045"/>
    <xdr:sp macro="" textlink="">
      <xdr:nvSpPr>
        <xdr:cNvPr id="399" name="テキスト ボックス 398"/>
        <xdr:cNvSpPr txBox="1"/>
      </xdr:nvSpPr>
      <xdr:spPr>
        <a:xfrm>
          <a:off x="8483111" y="1277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28,051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153321</xdr:rowOff>
    </xdr:from>
    <xdr:to>
      <xdr:col>11</xdr:col>
      <xdr:colOff>307975</xdr:colOff>
      <xdr:row>78</xdr:row>
      <xdr:rowOff>164864</xdr:rowOff>
    </xdr:to>
    <xdr:cxnSp macro="">
      <xdr:nvCxnSpPr>
        <xdr:cNvPr id="400" name="直線コネクタ 399"/>
        <xdr:cNvCxnSpPr/>
      </xdr:nvCxnSpPr>
      <xdr:spPr>
        <a:xfrm>
          <a:off x="6972300" y="13526421"/>
          <a:ext cx="889000" cy="1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95777</xdr:rowOff>
    </xdr:from>
    <xdr:to>
      <xdr:col>11</xdr:col>
      <xdr:colOff>358775</xdr:colOff>
      <xdr:row>76</xdr:row>
      <xdr:rowOff>25927</xdr:rowOff>
    </xdr:to>
    <xdr:sp macro="" textlink="">
      <xdr:nvSpPr>
        <xdr:cNvPr id="401" name="フローチャート : 判断 400"/>
        <xdr:cNvSpPr/>
      </xdr:nvSpPr>
      <xdr:spPr>
        <a:xfrm>
          <a:off x="7810500" y="129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42454</xdr:rowOff>
    </xdr:from>
    <xdr:ext cx="534377" cy="259045"/>
    <xdr:sp macro="" textlink="">
      <xdr:nvSpPr>
        <xdr:cNvPr id="402" name="テキスト ボックス 401"/>
        <xdr:cNvSpPr txBox="1"/>
      </xdr:nvSpPr>
      <xdr:spPr>
        <a:xfrm>
          <a:off x="7594111" y="1272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30,639</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53105</xdr:rowOff>
    </xdr:from>
    <xdr:to>
      <xdr:col>10</xdr:col>
      <xdr:colOff>155575</xdr:colOff>
      <xdr:row>75</xdr:row>
      <xdr:rowOff>154705</xdr:rowOff>
    </xdr:to>
    <xdr:sp macro="" textlink="">
      <xdr:nvSpPr>
        <xdr:cNvPr id="403" name="フローチャート : 判断 402"/>
        <xdr:cNvSpPr/>
      </xdr:nvSpPr>
      <xdr:spPr>
        <a:xfrm>
          <a:off x="6921500" y="1291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171232</xdr:rowOff>
    </xdr:from>
    <xdr:ext cx="534377" cy="259045"/>
    <xdr:sp macro="" textlink="">
      <xdr:nvSpPr>
        <xdr:cNvPr id="404" name="テキスト ボックス 403"/>
        <xdr:cNvSpPr txBox="1"/>
      </xdr:nvSpPr>
      <xdr:spPr>
        <a:xfrm>
          <a:off x="6705111" y="1268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114236</xdr:rowOff>
    </xdr:from>
    <xdr:to>
      <xdr:col>15</xdr:col>
      <xdr:colOff>231775</xdr:colOff>
      <xdr:row>79</xdr:row>
      <xdr:rowOff>44386</xdr:rowOff>
    </xdr:to>
    <xdr:sp macro="" textlink="">
      <xdr:nvSpPr>
        <xdr:cNvPr id="410" name="円/楕円 409"/>
        <xdr:cNvSpPr/>
      </xdr:nvSpPr>
      <xdr:spPr>
        <a:xfrm>
          <a:off x="10426700" y="1348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29163</xdr:rowOff>
    </xdr:from>
    <xdr:ext cx="469744" cy="259045"/>
    <xdr:sp macro="" textlink="">
      <xdr:nvSpPr>
        <xdr:cNvPr id="411" name="商工費該当値テキスト"/>
        <xdr:cNvSpPr txBox="1"/>
      </xdr:nvSpPr>
      <xdr:spPr>
        <a:xfrm>
          <a:off x="10528300" y="1340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88881</xdr:rowOff>
    </xdr:from>
    <xdr:to>
      <xdr:col>14</xdr:col>
      <xdr:colOff>79375</xdr:colOff>
      <xdr:row>79</xdr:row>
      <xdr:rowOff>19031</xdr:rowOff>
    </xdr:to>
    <xdr:sp macro="" textlink="">
      <xdr:nvSpPr>
        <xdr:cNvPr id="412" name="円/楕円 411"/>
        <xdr:cNvSpPr/>
      </xdr:nvSpPr>
      <xdr:spPr>
        <a:xfrm>
          <a:off x="9588500" y="134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10158</xdr:rowOff>
    </xdr:from>
    <xdr:ext cx="469744" cy="259045"/>
    <xdr:sp macro="" textlink="">
      <xdr:nvSpPr>
        <xdr:cNvPr id="413" name="テキスト ボックス 412"/>
        <xdr:cNvSpPr txBox="1"/>
      </xdr:nvSpPr>
      <xdr:spPr>
        <a:xfrm>
          <a:off x="9391727" y="1355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83910</xdr:rowOff>
    </xdr:from>
    <xdr:to>
      <xdr:col>12</xdr:col>
      <xdr:colOff>561975</xdr:colOff>
      <xdr:row>79</xdr:row>
      <xdr:rowOff>14060</xdr:rowOff>
    </xdr:to>
    <xdr:sp macro="" textlink="">
      <xdr:nvSpPr>
        <xdr:cNvPr id="414" name="円/楕円 413"/>
        <xdr:cNvSpPr/>
      </xdr:nvSpPr>
      <xdr:spPr>
        <a:xfrm>
          <a:off x="8699500" y="134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5187</xdr:rowOff>
    </xdr:from>
    <xdr:ext cx="469744" cy="259045"/>
    <xdr:sp macro="" textlink="">
      <xdr:nvSpPr>
        <xdr:cNvPr id="415" name="テキスト ボックス 414"/>
        <xdr:cNvSpPr txBox="1"/>
      </xdr:nvSpPr>
      <xdr:spPr>
        <a:xfrm>
          <a:off x="8515427" y="1354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114064</xdr:rowOff>
    </xdr:from>
    <xdr:to>
      <xdr:col>11</xdr:col>
      <xdr:colOff>358775</xdr:colOff>
      <xdr:row>79</xdr:row>
      <xdr:rowOff>44214</xdr:rowOff>
    </xdr:to>
    <xdr:sp macro="" textlink="">
      <xdr:nvSpPr>
        <xdr:cNvPr id="416" name="円/楕円 415"/>
        <xdr:cNvSpPr/>
      </xdr:nvSpPr>
      <xdr:spPr>
        <a:xfrm>
          <a:off x="7810500" y="1348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35341</xdr:rowOff>
    </xdr:from>
    <xdr:ext cx="469744" cy="259045"/>
    <xdr:sp macro="" textlink="">
      <xdr:nvSpPr>
        <xdr:cNvPr id="417" name="テキスト ボックス 416"/>
        <xdr:cNvSpPr txBox="1"/>
      </xdr:nvSpPr>
      <xdr:spPr>
        <a:xfrm>
          <a:off x="7626427" y="1357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102521</xdr:rowOff>
    </xdr:from>
    <xdr:to>
      <xdr:col>10</xdr:col>
      <xdr:colOff>155575</xdr:colOff>
      <xdr:row>79</xdr:row>
      <xdr:rowOff>32671</xdr:rowOff>
    </xdr:to>
    <xdr:sp macro="" textlink="">
      <xdr:nvSpPr>
        <xdr:cNvPr id="418" name="円/楕円 417"/>
        <xdr:cNvSpPr/>
      </xdr:nvSpPr>
      <xdr:spPr>
        <a:xfrm>
          <a:off x="6921500" y="134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23798</xdr:rowOff>
    </xdr:from>
    <xdr:ext cx="469744" cy="259045"/>
    <xdr:sp macro="" textlink="">
      <xdr:nvSpPr>
        <xdr:cNvPr id="419" name="テキスト ボックス 418"/>
        <xdr:cNvSpPr txBox="1"/>
      </xdr:nvSpPr>
      <xdr:spPr>
        <a:xfrm>
          <a:off x="6737427" y="1356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1" name="正方形/長方形 42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2" name="正方形/長方形 42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3" name="正方形/長方形 42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4" name="正方形/長方形 42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8" name="直線コネクタ 42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9" name="テキスト ボックス 42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0" name="直線コネクタ 42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1" name="テキスト ボックス 43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2" name="直線コネクタ 43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3" name="テキスト ボックス 43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4" name="直線コネクタ 43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5" name="テキスト ボックス 43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6" name="直線コネクタ 43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7" name="テキスト ボックス 43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8" name="直線コネクタ 43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39" name="テキスト ボックス 43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75284</xdr:rowOff>
    </xdr:from>
    <xdr:to>
      <xdr:col>15</xdr:col>
      <xdr:colOff>180340</xdr:colOff>
      <xdr:row>98</xdr:row>
      <xdr:rowOff>97442</xdr:rowOff>
    </xdr:to>
    <xdr:cxnSp macro="">
      <xdr:nvCxnSpPr>
        <xdr:cNvPr id="443" name="直線コネクタ 442"/>
        <xdr:cNvCxnSpPr/>
      </xdr:nvCxnSpPr>
      <xdr:spPr>
        <a:xfrm flipV="1">
          <a:off x="10475595" y="15505784"/>
          <a:ext cx="1270" cy="1393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101269</xdr:rowOff>
    </xdr:from>
    <xdr:ext cx="534377" cy="259045"/>
    <xdr:sp macro="" textlink="">
      <xdr:nvSpPr>
        <xdr:cNvPr id="444" name="土木費最小値テキスト"/>
        <xdr:cNvSpPr txBox="1"/>
      </xdr:nvSpPr>
      <xdr:spPr>
        <a:xfrm>
          <a:off x="10528300" y="169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10,588</a:t>
          </a:r>
          <a:endParaRPr kumimoji="1" lang="ja-JP" altLang="en-US" sz="1000" b="1">
            <a:latin typeface="ＭＳ Ｐゴシック"/>
          </a:endParaRPr>
        </a:p>
      </xdr:txBody>
    </xdr:sp>
    <xdr:clientData/>
  </xdr:oneCellAnchor>
  <xdr:twoCellAnchor>
    <xdr:from>
      <xdr:col>15</xdr:col>
      <xdr:colOff>92075</xdr:colOff>
      <xdr:row>98</xdr:row>
      <xdr:rowOff>97442</xdr:rowOff>
    </xdr:from>
    <xdr:to>
      <xdr:col>15</xdr:col>
      <xdr:colOff>269875</xdr:colOff>
      <xdr:row>98</xdr:row>
      <xdr:rowOff>97442</xdr:rowOff>
    </xdr:to>
    <xdr:cxnSp macro="">
      <xdr:nvCxnSpPr>
        <xdr:cNvPr id="445" name="直線コネクタ 444"/>
        <xdr:cNvCxnSpPr/>
      </xdr:nvCxnSpPr>
      <xdr:spPr>
        <a:xfrm>
          <a:off x="10388600" y="1689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21961</xdr:rowOff>
    </xdr:from>
    <xdr:ext cx="534377" cy="259045"/>
    <xdr:sp macro="" textlink="">
      <xdr:nvSpPr>
        <xdr:cNvPr id="446" name="土木費最大値テキスト"/>
        <xdr:cNvSpPr txBox="1"/>
      </xdr:nvSpPr>
      <xdr:spPr>
        <a:xfrm>
          <a:off x="10528300" y="1528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95,945</a:t>
          </a:r>
          <a:endParaRPr kumimoji="1" lang="ja-JP" altLang="en-US" sz="1000" b="1">
            <a:latin typeface="ＭＳ Ｐゴシック"/>
          </a:endParaRPr>
        </a:p>
      </xdr:txBody>
    </xdr:sp>
    <xdr:clientData/>
  </xdr:oneCellAnchor>
  <xdr:twoCellAnchor>
    <xdr:from>
      <xdr:col>15</xdr:col>
      <xdr:colOff>92075</xdr:colOff>
      <xdr:row>90</xdr:row>
      <xdr:rowOff>75284</xdr:rowOff>
    </xdr:from>
    <xdr:to>
      <xdr:col>15</xdr:col>
      <xdr:colOff>269875</xdr:colOff>
      <xdr:row>90</xdr:row>
      <xdr:rowOff>75284</xdr:rowOff>
    </xdr:to>
    <xdr:cxnSp macro="">
      <xdr:nvCxnSpPr>
        <xdr:cNvPr id="447" name="直線コネクタ 446"/>
        <xdr:cNvCxnSpPr/>
      </xdr:nvCxnSpPr>
      <xdr:spPr>
        <a:xfrm>
          <a:off x="10388600" y="15505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84559</xdr:rowOff>
    </xdr:from>
    <xdr:to>
      <xdr:col>15</xdr:col>
      <xdr:colOff>180975</xdr:colOff>
      <xdr:row>98</xdr:row>
      <xdr:rowOff>19489</xdr:rowOff>
    </xdr:to>
    <xdr:cxnSp macro="">
      <xdr:nvCxnSpPr>
        <xdr:cNvPr id="448" name="直線コネクタ 447"/>
        <xdr:cNvCxnSpPr/>
      </xdr:nvCxnSpPr>
      <xdr:spPr>
        <a:xfrm>
          <a:off x="9639300" y="16715209"/>
          <a:ext cx="838200" cy="10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128709</xdr:rowOff>
    </xdr:from>
    <xdr:ext cx="534377" cy="259045"/>
    <xdr:sp macro="" textlink="">
      <xdr:nvSpPr>
        <xdr:cNvPr id="449" name="土木費平均値テキスト"/>
        <xdr:cNvSpPr txBox="1"/>
      </xdr:nvSpPr>
      <xdr:spPr>
        <a:xfrm>
          <a:off x="10528300" y="16416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105832</xdr:rowOff>
    </xdr:from>
    <xdr:to>
      <xdr:col>15</xdr:col>
      <xdr:colOff>231775</xdr:colOff>
      <xdr:row>97</xdr:row>
      <xdr:rowOff>35982</xdr:rowOff>
    </xdr:to>
    <xdr:sp macro="" textlink="">
      <xdr:nvSpPr>
        <xdr:cNvPr id="450" name="フローチャート : 判断 449"/>
        <xdr:cNvSpPr/>
      </xdr:nvSpPr>
      <xdr:spPr>
        <a:xfrm>
          <a:off x="104267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84559</xdr:rowOff>
    </xdr:from>
    <xdr:to>
      <xdr:col>14</xdr:col>
      <xdr:colOff>28575</xdr:colOff>
      <xdr:row>97</xdr:row>
      <xdr:rowOff>116611</xdr:rowOff>
    </xdr:to>
    <xdr:cxnSp macro="">
      <xdr:nvCxnSpPr>
        <xdr:cNvPr id="451" name="直線コネクタ 450"/>
        <xdr:cNvCxnSpPr/>
      </xdr:nvCxnSpPr>
      <xdr:spPr>
        <a:xfrm flipV="1">
          <a:off x="8750300" y="16715209"/>
          <a:ext cx="889000" cy="3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93227</xdr:rowOff>
    </xdr:from>
    <xdr:to>
      <xdr:col>14</xdr:col>
      <xdr:colOff>79375</xdr:colOff>
      <xdr:row>97</xdr:row>
      <xdr:rowOff>23377</xdr:rowOff>
    </xdr:to>
    <xdr:sp macro="" textlink="">
      <xdr:nvSpPr>
        <xdr:cNvPr id="452" name="フローチャート : 判断 451"/>
        <xdr:cNvSpPr/>
      </xdr:nvSpPr>
      <xdr:spPr>
        <a:xfrm>
          <a:off x="9588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39904</xdr:rowOff>
    </xdr:from>
    <xdr:ext cx="534377" cy="259045"/>
    <xdr:sp macro="" textlink="">
      <xdr:nvSpPr>
        <xdr:cNvPr id="453" name="テキスト ボックス 452"/>
        <xdr:cNvSpPr txBox="1"/>
      </xdr:nvSpPr>
      <xdr:spPr>
        <a:xfrm>
          <a:off x="9359411" y="163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28,735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116611</xdr:rowOff>
    </xdr:from>
    <xdr:to>
      <xdr:col>12</xdr:col>
      <xdr:colOff>511175</xdr:colOff>
      <xdr:row>97</xdr:row>
      <xdr:rowOff>125527</xdr:rowOff>
    </xdr:to>
    <xdr:cxnSp macro="">
      <xdr:nvCxnSpPr>
        <xdr:cNvPr id="454" name="直線コネクタ 453"/>
        <xdr:cNvCxnSpPr/>
      </xdr:nvCxnSpPr>
      <xdr:spPr>
        <a:xfrm flipV="1">
          <a:off x="7861300" y="16747261"/>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99073</xdr:rowOff>
    </xdr:from>
    <xdr:to>
      <xdr:col>12</xdr:col>
      <xdr:colOff>561975</xdr:colOff>
      <xdr:row>97</xdr:row>
      <xdr:rowOff>29223</xdr:rowOff>
    </xdr:to>
    <xdr:sp macro="" textlink="">
      <xdr:nvSpPr>
        <xdr:cNvPr id="455" name="フローチャート : 判断 454"/>
        <xdr:cNvSpPr/>
      </xdr:nvSpPr>
      <xdr:spPr>
        <a:xfrm>
          <a:off x="8699500" y="165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45750</xdr:rowOff>
    </xdr:from>
    <xdr:ext cx="534377" cy="259045"/>
    <xdr:sp macro="" textlink="">
      <xdr:nvSpPr>
        <xdr:cNvPr id="456" name="テキスト ボックス 455"/>
        <xdr:cNvSpPr txBox="1"/>
      </xdr:nvSpPr>
      <xdr:spPr>
        <a:xfrm>
          <a:off x="8483111" y="163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108121</xdr:rowOff>
    </xdr:from>
    <xdr:to>
      <xdr:col>11</xdr:col>
      <xdr:colOff>307975</xdr:colOff>
      <xdr:row>97</xdr:row>
      <xdr:rowOff>125527</xdr:rowOff>
    </xdr:to>
    <xdr:cxnSp macro="">
      <xdr:nvCxnSpPr>
        <xdr:cNvPr id="457" name="直線コネクタ 456"/>
        <xdr:cNvCxnSpPr/>
      </xdr:nvCxnSpPr>
      <xdr:spPr>
        <a:xfrm>
          <a:off x="6972300" y="16738771"/>
          <a:ext cx="8890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117425</xdr:rowOff>
    </xdr:from>
    <xdr:to>
      <xdr:col>11</xdr:col>
      <xdr:colOff>358775</xdr:colOff>
      <xdr:row>97</xdr:row>
      <xdr:rowOff>47575</xdr:rowOff>
    </xdr:to>
    <xdr:sp macro="" textlink="">
      <xdr:nvSpPr>
        <xdr:cNvPr id="458" name="フローチャート : 判断 457"/>
        <xdr:cNvSpPr/>
      </xdr:nvSpPr>
      <xdr:spPr>
        <a:xfrm>
          <a:off x="78105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64102</xdr:rowOff>
    </xdr:from>
    <xdr:ext cx="534377" cy="259045"/>
    <xdr:sp macro="" textlink="">
      <xdr:nvSpPr>
        <xdr:cNvPr id="459" name="テキスト ボックス 458"/>
        <xdr:cNvSpPr txBox="1"/>
      </xdr:nvSpPr>
      <xdr:spPr>
        <a:xfrm>
          <a:off x="7594111" y="1635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99188</xdr:rowOff>
    </xdr:from>
    <xdr:to>
      <xdr:col>10</xdr:col>
      <xdr:colOff>155575</xdr:colOff>
      <xdr:row>97</xdr:row>
      <xdr:rowOff>29338</xdr:rowOff>
    </xdr:to>
    <xdr:sp macro="" textlink="">
      <xdr:nvSpPr>
        <xdr:cNvPr id="460" name="フローチャート : 判断 459"/>
        <xdr:cNvSpPr/>
      </xdr:nvSpPr>
      <xdr:spPr>
        <a:xfrm>
          <a:off x="69215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45865</xdr:rowOff>
    </xdr:from>
    <xdr:ext cx="534377" cy="259045"/>
    <xdr:sp macro="" textlink="">
      <xdr:nvSpPr>
        <xdr:cNvPr id="461" name="テキスト ボックス 460"/>
        <xdr:cNvSpPr txBox="1"/>
      </xdr:nvSpPr>
      <xdr:spPr>
        <a:xfrm>
          <a:off x="6705111" y="1633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140139</xdr:rowOff>
    </xdr:from>
    <xdr:to>
      <xdr:col>15</xdr:col>
      <xdr:colOff>231775</xdr:colOff>
      <xdr:row>98</xdr:row>
      <xdr:rowOff>70289</xdr:rowOff>
    </xdr:to>
    <xdr:sp macro="" textlink="">
      <xdr:nvSpPr>
        <xdr:cNvPr id="467" name="円/楕円 466"/>
        <xdr:cNvSpPr/>
      </xdr:nvSpPr>
      <xdr:spPr>
        <a:xfrm>
          <a:off x="10426700" y="167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55066</xdr:rowOff>
    </xdr:from>
    <xdr:ext cx="534377" cy="259045"/>
    <xdr:sp macro="" textlink="">
      <xdr:nvSpPr>
        <xdr:cNvPr id="468" name="土木費該当値テキスト"/>
        <xdr:cNvSpPr txBox="1"/>
      </xdr:nvSpPr>
      <xdr:spPr>
        <a:xfrm>
          <a:off x="10528300" y="1668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15,362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33759</xdr:rowOff>
    </xdr:from>
    <xdr:to>
      <xdr:col>14</xdr:col>
      <xdr:colOff>79375</xdr:colOff>
      <xdr:row>97</xdr:row>
      <xdr:rowOff>135359</xdr:rowOff>
    </xdr:to>
    <xdr:sp macro="" textlink="">
      <xdr:nvSpPr>
        <xdr:cNvPr id="469" name="円/楕円 468"/>
        <xdr:cNvSpPr/>
      </xdr:nvSpPr>
      <xdr:spPr>
        <a:xfrm>
          <a:off x="9588500" y="1666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126486</xdr:rowOff>
    </xdr:from>
    <xdr:ext cx="534377" cy="259045"/>
    <xdr:sp macro="" textlink="">
      <xdr:nvSpPr>
        <xdr:cNvPr id="470" name="テキスト ボックス 469"/>
        <xdr:cNvSpPr txBox="1"/>
      </xdr:nvSpPr>
      <xdr:spPr>
        <a:xfrm>
          <a:off x="9359411" y="1675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65811</xdr:rowOff>
    </xdr:from>
    <xdr:to>
      <xdr:col>12</xdr:col>
      <xdr:colOff>561975</xdr:colOff>
      <xdr:row>97</xdr:row>
      <xdr:rowOff>167411</xdr:rowOff>
    </xdr:to>
    <xdr:sp macro="" textlink="">
      <xdr:nvSpPr>
        <xdr:cNvPr id="471" name="円/楕円 470"/>
        <xdr:cNvSpPr/>
      </xdr:nvSpPr>
      <xdr:spPr>
        <a:xfrm>
          <a:off x="8699500" y="1669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158538</xdr:rowOff>
    </xdr:from>
    <xdr:ext cx="534377" cy="259045"/>
    <xdr:sp macro="" textlink="">
      <xdr:nvSpPr>
        <xdr:cNvPr id="472" name="テキスト ボックス 471"/>
        <xdr:cNvSpPr txBox="1"/>
      </xdr:nvSpPr>
      <xdr:spPr>
        <a:xfrm>
          <a:off x="8483111" y="1678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74727</xdr:rowOff>
    </xdr:from>
    <xdr:to>
      <xdr:col>11</xdr:col>
      <xdr:colOff>358775</xdr:colOff>
      <xdr:row>98</xdr:row>
      <xdr:rowOff>4877</xdr:rowOff>
    </xdr:to>
    <xdr:sp macro="" textlink="">
      <xdr:nvSpPr>
        <xdr:cNvPr id="473" name="円/楕円 472"/>
        <xdr:cNvSpPr/>
      </xdr:nvSpPr>
      <xdr:spPr>
        <a:xfrm>
          <a:off x="7810500" y="1670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167454</xdr:rowOff>
    </xdr:from>
    <xdr:ext cx="534377" cy="259045"/>
    <xdr:sp macro="" textlink="">
      <xdr:nvSpPr>
        <xdr:cNvPr id="474" name="テキスト ボックス 473"/>
        <xdr:cNvSpPr txBox="1"/>
      </xdr:nvSpPr>
      <xdr:spPr>
        <a:xfrm>
          <a:off x="7594111" y="1679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57321</xdr:rowOff>
    </xdr:from>
    <xdr:to>
      <xdr:col>10</xdr:col>
      <xdr:colOff>155575</xdr:colOff>
      <xdr:row>97</xdr:row>
      <xdr:rowOff>158921</xdr:rowOff>
    </xdr:to>
    <xdr:sp macro="" textlink="">
      <xdr:nvSpPr>
        <xdr:cNvPr id="475" name="円/楕円 474"/>
        <xdr:cNvSpPr/>
      </xdr:nvSpPr>
      <xdr:spPr>
        <a:xfrm>
          <a:off x="6921500" y="1668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150048</xdr:rowOff>
    </xdr:from>
    <xdr:ext cx="534377" cy="259045"/>
    <xdr:sp macro="" textlink="">
      <xdr:nvSpPr>
        <xdr:cNvPr id="476" name="テキスト ボックス 475"/>
        <xdr:cNvSpPr txBox="1"/>
      </xdr:nvSpPr>
      <xdr:spPr>
        <a:xfrm>
          <a:off x="6705111" y="1678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8" name="正方形/長方形 47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9" name="正方形/長方形 47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0" name="正方形/長方形 47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1" name="正方形/長方形 48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5" name="テキスト ボックス 484"/>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7" name="テキスト ボックス 48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9" name="テキスト ボックス 48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1" name="テキスト ボックス 49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3" name="テキスト ボックス 49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5" name="テキスト ボックス 49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168275</xdr:rowOff>
    </xdr:from>
    <xdr:to>
      <xdr:col>23</xdr:col>
      <xdr:colOff>516889</xdr:colOff>
      <xdr:row>38</xdr:row>
      <xdr:rowOff>148590</xdr:rowOff>
    </xdr:to>
    <xdr:cxnSp macro="">
      <xdr:nvCxnSpPr>
        <xdr:cNvPr id="499" name="直線コネクタ 498"/>
        <xdr:cNvCxnSpPr/>
      </xdr:nvCxnSpPr>
      <xdr:spPr>
        <a:xfrm flipV="1">
          <a:off x="16317595" y="5140325"/>
          <a:ext cx="1269" cy="1523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152417</xdr:rowOff>
    </xdr:from>
    <xdr:ext cx="534377" cy="259045"/>
    <xdr:sp macro="" textlink="">
      <xdr:nvSpPr>
        <xdr:cNvPr id="500" name="警察費最小値テキスト"/>
        <xdr:cNvSpPr txBox="1"/>
      </xdr:nvSpPr>
      <xdr:spPr>
        <a:xfrm>
          <a:off x="16370300" y="666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38</xdr:row>
      <xdr:rowOff>148590</xdr:rowOff>
    </xdr:from>
    <xdr:to>
      <xdr:col>23</xdr:col>
      <xdr:colOff>606425</xdr:colOff>
      <xdr:row>38</xdr:row>
      <xdr:rowOff>148590</xdr:rowOff>
    </xdr:to>
    <xdr:cxnSp macro="">
      <xdr:nvCxnSpPr>
        <xdr:cNvPr id="501" name="直線コネクタ 500"/>
        <xdr:cNvCxnSpPr/>
      </xdr:nvCxnSpPr>
      <xdr:spPr>
        <a:xfrm>
          <a:off x="16230600" y="666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114952</xdr:rowOff>
    </xdr:from>
    <xdr:ext cx="534377" cy="259045"/>
    <xdr:sp macro="" textlink="">
      <xdr:nvSpPr>
        <xdr:cNvPr id="502" name="警察費最大値テキスト"/>
        <xdr:cNvSpPr txBox="1"/>
      </xdr:nvSpPr>
      <xdr:spPr>
        <a:xfrm>
          <a:off x="16370300" y="49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30,525</a:t>
          </a:r>
          <a:endParaRPr kumimoji="1" lang="ja-JP" altLang="en-US" sz="1000" b="1">
            <a:latin typeface="ＭＳ Ｐゴシック"/>
          </a:endParaRPr>
        </a:p>
      </xdr:txBody>
    </xdr:sp>
    <xdr:clientData/>
  </xdr:oneCellAnchor>
  <xdr:twoCellAnchor>
    <xdr:from>
      <xdr:col>23</xdr:col>
      <xdr:colOff>428625</xdr:colOff>
      <xdr:row>29</xdr:row>
      <xdr:rowOff>168275</xdr:rowOff>
    </xdr:from>
    <xdr:to>
      <xdr:col>23</xdr:col>
      <xdr:colOff>606425</xdr:colOff>
      <xdr:row>29</xdr:row>
      <xdr:rowOff>168275</xdr:rowOff>
    </xdr:to>
    <xdr:cxnSp macro="">
      <xdr:nvCxnSpPr>
        <xdr:cNvPr id="503" name="直線コネクタ 502"/>
        <xdr:cNvCxnSpPr/>
      </xdr:nvCxnSpPr>
      <xdr:spPr>
        <a:xfrm>
          <a:off x="16230600" y="51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148590</xdr:rowOff>
    </xdr:to>
    <xdr:cxnSp macro="">
      <xdr:nvCxnSpPr>
        <xdr:cNvPr id="504" name="直線コネクタ 503"/>
        <xdr:cNvCxnSpPr/>
      </xdr:nvCxnSpPr>
      <xdr:spPr>
        <a:xfrm>
          <a:off x="15481300" y="665480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107840</xdr:rowOff>
    </xdr:from>
    <xdr:ext cx="534377" cy="259045"/>
    <xdr:sp macro="" textlink="">
      <xdr:nvSpPr>
        <xdr:cNvPr id="505" name="警察費平均値テキスト"/>
        <xdr:cNvSpPr txBox="1"/>
      </xdr:nvSpPr>
      <xdr:spPr>
        <a:xfrm>
          <a:off x="16370300" y="59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22,681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84963</xdr:rowOff>
    </xdr:from>
    <xdr:to>
      <xdr:col>23</xdr:col>
      <xdr:colOff>568325</xdr:colOff>
      <xdr:row>36</xdr:row>
      <xdr:rowOff>15113</xdr:rowOff>
    </xdr:to>
    <xdr:sp macro="" textlink="">
      <xdr:nvSpPr>
        <xdr:cNvPr id="506" name="フローチャート : 判断 505"/>
        <xdr:cNvSpPr/>
      </xdr:nvSpPr>
      <xdr:spPr>
        <a:xfrm>
          <a:off x="162687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39</xdr:row>
      <xdr:rowOff>8509</xdr:rowOff>
    </xdr:to>
    <xdr:cxnSp macro="">
      <xdr:nvCxnSpPr>
        <xdr:cNvPr id="507" name="直線コネクタ 506"/>
        <xdr:cNvCxnSpPr/>
      </xdr:nvCxnSpPr>
      <xdr:spPr>
        <a:xfrm flipV="1">
          <a:off x="14592300" y="6654800"/>
          <a:ext cx="889000" cy="4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124968</xdr:rowOff>
    </xdr:from>
    <xdr:to>
      <xdr:col>22</xdr:col>
      <xdr:colOff>415925</xdr:colOff>
      <xdr:row>36</xdr:row>
      <xdr:rowOff>55118</xdr:rowOff>
    </xdr:to>
    <xdr:sp macro="" textlink="">
      <xdr:nvSpPr>
        <xdr:cNvPr id="508" name="フローチャート : 判断 507"/>
        <xdr:cNvSpPr/>
      </xdr:nvSpPr>
      <xdr:spPr>
        <a:xfrm>
          <a:off x="15430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71645</xdr:rowOff>
    </xdr:from>
    <xdr:ext cx="534377" cy="259045"/>
    <xdr:sp macro="" textlink="">
      <xdr:nvSpPr>
        <xdr:cNvPr id="509" name="テキスト ボックス 508"/>
        <xdr:cNvSpPr txBox="1"/>
      </xdr:nvSpPr>
      <xdr:spPr>
        <a:xfrm>
          <a:off x="15201411" y="5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22,366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79756</xdr:rowOff>
    </xdr:from>
    <xdr:to>
      <xdr:col>21</xdr:col>
      <xdr:colOff>161925</xdr:colOff>
      <xdr:row>39</xdr:row>
      <xdr:rowOff>8509</xdr:rowOff>
    </xdr:to>
    <xdr:cxnSp macro="">
      <xdr:nvCxnSpPr>
        <xdr:cNvPr id="510" name="直線コネクタ 509"/>
        <xdr:cNvCxnSpPr/>
      </xdr:nvCxnSpPr>
      <xdr:spPr>
        <a:xfrm>
          <a:off x="13703300" y="6594856"/>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65786</xdr:rowOff>
    </xdr:from>
    <xdr:to>
      <xdr:col>21</xdr:col>
      <xdr:colOff>212725</xdr:colOff>
      <xdr:row>36</xdr:row>
      <xdr:rowOff>167386</xdr:rowOff>
    </xdr:to>
    <xdr:sp macro="" textlink="">
      <xdr:nvSpPr>
        <xdr:cNvPr id="511" name="フローチャート : 判断 510"/>
        <xdr:cNvSpPr/>
      </xdr:nvSpPr>
      <xdr:spPr>
        <a:xfrm>
          <a:off x="14541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12463</xdr:rowOff>
    </xdr:from>
    <xdr:ext cx="534377" cy="259045"/>
    <xdr:sp macro="" textlink="">
      <xdr:nvSpPr>
        <xdr:cNvPr id="512" name="テキスト ボックス 511"/>
        <xdr:cNvSpPr txBox="1"/>
      </xdr:nvSpPr>
      <xdr:spPr>
        <a:xfrm>
          <a:off x="14325111" y="60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21,482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33401</xdr:rowOff>
    </xdr:from>
    <xdr:to>
      <xdr:col>19</xdr:col>
      <xdr:colOff>644525</xdr:colOff>
      <xdr:row>38</xdr:row>
      <xdr:rowOff>79756</xdr:rowOff>
    </xdr:to>
    <xdr:cxnSp macro="">
      <xdr:nvCxnSpPr>
        <xdr:cNvPr id="513" name="直線コネクタ 512"/>
        <xdr:cNvCxnSpPr/>
      </xdr:nvCxnSpPr>
      <xdr:spPr>
        <a:xfrm>
          <a:off x="12814300" y="6548501"/>
          <a:ext cx="88900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132842</xdr:rowOff>
    </xdr:from>
    <xdr:to>
      <xdr:col>20</xdr:col>
      <xdr:colOff>9525</xdr:colOff>
      <xdr:row>36</xdr:row>
      <xdr:rowOff>62992</xdr:rowOff>
    </xdr:to>
    <xdr:sp macro="" textlink="">
      <xdr:nvSpPr>
        <xdr:cNvPr id="514" name="フローチャート : 判断 513"/>
        <xdr:cNvSpPr/>
      </xdr:nvSpPr>
      <xdr:spPr>
        <a:xfrm>
          <a:off x="13652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79519</xdr:rowOff>
    </xdr:from>
    <xdr:ext cx="534377" cy="259045"/>
    <xdr:sp macro="" textlink="">
      <xdr:nvSpPr>
        <xdr:cNvPr id="515" name="テキスト ボックス 514"/>
        <xdr:cNvSpPr txBox="1"/>
      </xdr:nvSpPr>
      <xdr:spPr>
        <a:xfrm>
          <a:off x="13436111" y="590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22,304</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69977</xdr:rowOff>
    </xdr:from>
    <xdr:to>
      <xdr:col>18</xdr:col>
      <xdr:colOff>492125</xdr:colOff>
      <xdr:row>36</xdr:row>
      <xdr:rowOff>127</xdr:rowOff>
    </xdr:to>
    <xdr:sp macro="" textlink="">
      <xdr:nvSpPr>
        <xdr:cNvPr id="516" name="フローチャート : 判断 515"/>
        <xdr:cNvSpPr/>
      </xdr:nvSpPr>
      <xdr:spPr>
        <a:xfrm>
          <a:off x="12763500" y="60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16654</xdr:rowOff>
    </xdr:from>
    <xdr:ext cx="534377" cy="259045"/>
    <xdr:sp macro="" textlink="">
      <xdr:nvSpPr>
        <xdr:cNvPr id="517" name="テキスト ボックス 516"/>
        <xdr:cNvSpPr txBox="1"/>
      </xdr:nvSpPr>
      <xdr:spPr>
        <a:xfrm>
          <a:off x="12547111" y="584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97790</xdr:rowOff>
    </xdr:from>
    <xdr:to>
      <xdr:col>23</xdr:col>
      <xdr:colOff>568325</xdr:colOff>
      <xdr:row>39</xdr:row>
      <xdr:rowOff>27940</xdr:rowOff>
    </xdr:to>
    <xdr:sp macro="" textlink="">
      <xdr:nvSpPr>
        <xdr:cNvPr id="523" name="円/楕円 522"/>
        <xdr:cNvSpPr/>
      </xdr:nvSpPr>
      <xdr:spPr>
        <a:xfrm>
          <a:off x="162687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12717</xdr:rowOff>
    </xdr:from>
    <xdr:ext cx="534377" cy="259045"/>
    <xdr:sp macro="" textlink="">
      <xdr:nvSpPr>
        <xdr:cNvPr id="524" name="警察費該当値テキスト"/>
        <xdr:cNvSpPr txBox="1"/>
      </xdr:nvSpPr>
      <xdr:spPr>
        <a:xfrm>
          <a:off x="16370300" y="65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18,530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25" name="円/楕円 52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39</xdr:row>
      <xdr:rowOff>10177</xdr:rowOff>
    </xdr:from>
    <xdr:ext cx="534377" cy="259045"/>
    <xdr:sp macro="" textlink="">
      <xdr:nvSpPr>
        <xdr:cNvPr id="526" name="テキスト ボックス 525"/>
        <xdr:cNvSpPr txBox="1"/>
      </xdr:nvSpPr>
      <xdr:spPr>
        <a:xfrm>
          <a:off x="15201411" y="66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129159</xdr:rowOff>
    </xdr:from>
    <xdr:to>
      <xdr:col>21</xdr:col>
      <xdr:colOff>212725</xdr:colOff>
      <xdr:row>39</xdr:row>
      <xdr:rowOff>59309</xdr:rowOff>
    </xdr:to>
    <xdr:sp macro="" textlink="">
      <xdr:nvSpPr>
        <xdr:cNvPr id="527" name="円/楕円 526"/>
        <xdr:cNvSpPr/>
      </xdr:nvSpPr>
      <xdr:spPr>
        <a:xfrm>
          <a:off x="14541500" y="664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50436</xdr:rowOff>
    </xdr:from>
    <xdr:ext cx="534377" cy="259045"/>
    <xdr:sp macro="" textlink="">
      <xdr:nvSpPr>
        <xdr:cNvPr id="528" name="テキスト ボックス 527"/>
        <xdr:cNvSpPr txBox="1"/>
      </xdr:nvSpPr>
      <xdr:spPr>
        <a:xfrm>
          <a:off x="14325111" y="673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28956</xdr:rowOff>
    </xdr:from>
    <xdr:to>
      <xdr:col>20</xdr:col>
      <xdr:colOff>9525</xdr:colOff>
      <xdr:row>38</xdr:row>
      <xdr:rowOff>130556</xdr:rowOff>
    </xdr:to>
    <xdr:sp macro="" textlink="">
      <xdr:nvSpPr>
        <xdr:cNvPr id="529" name="円/楕円 528"/>
        <xdr:cNvSpPr/>
      </xdr:nvSpPr>
      <xdr:spPr>
        <a:xfrm>
          <a:off x="13652500" y="654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121683</xdr:rowOff>
    </xdr:from>
    <xdr:ext cx="534377" cy="259045"/>
    <xdr:sp macro="" textlink="">
      <xdr:nvSpPr>
        <xdr:cNvPr id="530" name="テキスト ボックス 529"/>
        <xdr:cNvSpPr txBox="1"/>
      </xdr:nvSpPr>
      <xdr:spPr>
        <a:xfrm>
          <a:off x="13436111" y="663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154051</xdr:rowOff>
    </xdr:from>
    <xdr:to>
      <xdr:col>18</xdr:col>
      <xdr:colOff>492125</xdr:colOff>
      <xdr:row>38</xdr:row>
      <xdr:rowOff>84201</xdr:rowOff>
    </xdr:to>
    <xdr:sp macro="" textlink="">
      <xdr:nvSpPr>
        <xdr:cNvPr id="531" name="円/楕円 530"/>
        <xdr:cNvSpPr/>
      </xdr:nvSpPr>
      <xdr:spPr>
        <a:xfrm>
          <a:off x="127635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75328</xdr:rowOff>
    </xdr:from>
    <xdr:ext cx="534377" cy="259045"/>
    <xdr:sp macro="" textlink="">
      <xdr:nvSpPr>
        <xdr:cNvPr id="532" name="テキスト ボックス 531"/>
        <xdr:cNvSpPr txBox="1"/>
      </xdr:nvSpPr>
      <xdr:spPr>
        <a:xfrm>
          <a:off x="12547111" y="659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1" name="テキスト ボックス 54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42" name="直線コネクタ 54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43" name="テキスト ボックス 54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4" name="直線コネクタ 54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45" name="テキスト ボックス 54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6" name="直線コネクタ 54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47" name="テキスト ボックス 54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8" name="直線コネクタ 54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49" name="テキスト ボックス 54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1" name="テキスト ボックス 55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47094</xdr:rowOff>
    </xdr:from>
    <xdr:to>
      <xdr:col>23</xdr:col>
      <xdr:colOff>516889</xdr:colOff>
      <xdr:row>58</xdr:row>
      <xdr:rowOff>23274</xdr:rowOff>
    </xdr:to>
    <xdr:cxnSp macro="">
      <xdr:nvCxnSpPr>
        <xdr:cNvPr id="553" name="直線コネクタ 552"/>
        <xdr:cNvCxnSpPr/>
      </xdr:nvCxnSpPr>
      <xdr:spPr>
        <a:xfrm flipV="1">
          <a:off x="16317595" y="8791044"/>
          <a:ext cx="1269"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27101</xdr:rowOff>
    </xdr:from>
    <xdr:ext cx="534377" cy="259045"/>
    <xdr:sp macro="" textlink="">
      <xdr:nvSpPr>
        <xdr:cNvPr id="554" name="教育費最小値テキスト"/>
        <xdr:cNvSpPr txBox="1"/>
      </xdr:nvSpPr>
      <xdr:spPr>
        <a:xfrm>
          <a:off x="16370300" y="99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65,093</a:t>
          </a:r>
          <a:endParaRPr kumimoji="1" lang="ja-JP" altLang="en-US" sz="1000" b="1">
            <a:latin typeface="ＭＳ Ｐゴシック"/>
          </a:endParaRPr>
        </a:p>
      </xdr:txBody>
    </xdr:sp>
    <xdr:clientData/>
  </xdr:oneCellAnchor>
  <xdr:twoCellAnchor>
    <xdr:from>
      <xdr:col>23</xdr:col>
      <xdr:colOff>428625</xdr:colOff>
      <xdr:row>58</xdr:row>
      <xdr:rowOff>23274</xdr:rowOff>
    </xdr:from>
    <xdr:to>
      <xdr:col>23</xdr:col>
      <xdr:colOff>606425</xdr:colOff>
      <xdr:row>58</xdr:row>
      <xdr:rowOff>23274</xdr:rowOff>
    </xdr:to>
    <xdr:cxnSp macro="">
      <xdr:nvCxnSpPr>
        <xdr:cNvPr id="555" name="直線コネクタ 554"/>
        <xdr:cNvCxnSpPr/>
      </xdr:nvCxnSpPr>
      <xdr:spPr>
        <a:xfrm>
          <a:off x="16230600" y="996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165221</xdr:rowOff>
    </xdr:from>
    <xdr:ext cx="599010" cy="259045"/>
    <xdr:sp macro="" textlink="">
      <xdr:nvSpPr>
        <xdr:cNvPr id="556" name="教育費最大値テキスト"/>
        <xdr:cNvSpPr txBox="1"/>
      </xdr:nvSpPr>
      <xdr:spPr>
        <a:xfrm>
          <a:off x="16370300" y="856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116,551</a:t>
          </a:r>
          <a:endParaRPr kumimoji="1" lang="ja-JP" altLang="en-US" sz="1000" b="1">
            <a:latin typeface="ＭＳ Ｐゴシック"/>
          </a:endParaRPr>
        </a:p>
      </xdr:txBody>
    </xdr:sp>
    <xdr:clientData/>
  </xdr:oneCellAnchor>
  <xdr:twoCellAnchor>
    <xdr:from>
      <xdr:col>23</xdr:col>
      <xdr:colOff>428625</xdr:colOff>
      <xdr:row>51</xdr:row>
      <xdr:rowOff>47094</xdr:rowOff>
    </xdr:from>
    <xdr:to>
      <xdr:col>23</xdr:col>
      <xdr:colOff>606425</xdr:colOff>
      <xdr:row>51</xdr:row>
      <xdr:rowOff>47094</xdr:rowOff>
    </xdr:to>
    <xdr:cxnSp macro="">
      <xdr:nvCxnSpPr>
        <xdr:cNvPr id="557" name="直線コネクタ 556"/>
        <xdr:cNvCxnSpPr/>
      </xdr:nvCxnSpPr>
      <xdr:spPr>
        <a:xfrm>
          <a:off x="16230600" y="879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57335</xdr:rowOff>
    </xdr:from>
    <xdr:to>
      <xdr:col>23</xdr:col>
      <xdr:colOff>517525</xdr:colOff>
      <xdr:row>57</xdr:row>
      <xdr:rowOff>78207</xdr:rowOff>
    </xdr:to>
    <xdr:cxnSp macro="">
      <xdr:nvCxnSpPr>
        <xdr:cNvPr id="558" name="直線コネクタ 557"/>
        <xdr:cNvCxnSpPr/>
      </xdr:nvCxnSpPr>
      <xdr:spPr>
        <a:xfrm flipV="1">
          <a:off x="15481300" y="9829985"/>
          <a:ext cx="838200" cy="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163829</xdr:rowOff>
    </xdr:from>
    <xdr:ext cx="534377" cy="259045"/>
    <xdr:sp macro="" textlink="">
      <xdr:nvSpPr>
        <xdr:cNvPr id="559" name="教育費平均値テキスト"/>
        <xdr:cNvSpPr txBox="1"/>
      </xdr:nvSpPr>
      <xdr:spPr>
        <a:xfrm>
          <a:off x="16370300" y="9422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80,223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140952</xdr:rowOff>
    </xdr:from>
    <xdr:to>
      <xdr:col>23</xdr:col>
      <xdr:colOff>568325</xdr:colOff>
      <xdr:row>56</xdr:row>
      <xdr:rowOff>71102</xdr:rowOff>
    </xdr:to>
    <xdr:sp macro="" textlink="">
      <xdr:nvSpPr>
        <xdr:cNvPr id="560" name="フローチャート : 判断 559"/>
        <xdr:cNvSpPr/>
      </xdr:nvSpPr>
      <xdr:spPr>
        <a:xfrm>
          <a:off x="16268700" y="95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78207</xdr:rowOff>
    </xdr:from>
    <xdr:to>
      <xdr:col>22</xdr:col>
      <xdr:colOff>365125</xdr:colOff>
      <xdr:row>57</xdr:row>
      <xdr:rowOff>134808</xdr:rowOff>
    </xdr:to>
    <xdr:cxnSp macro="">
      <xdr:nvCxnSpPr>
        <xdr:cNvPr id="561" name="直線コネクタ 560"/>
        <xdr:cNvCxnSpPr/>
      </xdr:nvCxnSpPr>
      <xdr:spPr>
        <a:xfrm flipV="1">
          <a:off x="14592300" y="9850857"/>
          <a:ext cx="889000" cy="5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11222</xdr:rowOff>
    </xdr:from>
    <xdr:to>
      <xdr:col>22</xdr:col>
      <xdr:colOff>415925</xdr:colOff>
      <xdr:row>56</xdr:row>
      <xdr:rowOff>112822</xdr:rowOff>
    </xdr:to>
    <xdr:sp macro="" textlink="">
      <xdr:nvSpPr>
        <xdr:cNvPr id="562" name="フローチャート : 判断 561"/>
        <xdr:cNvSpPr/>
      </xdr:nvSpPr>
      <xdr:spPr>
        <a:xfrm>
          <a:off x="15430500" y="96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54</xdr:row>
      <xdr:rowOff>129349</xdr:rowOff>
    </xdr:from>
    <xdr:ext cx="534377" cy="259045"/>
    <xdr:sp macro="" textlink="">
      <xdr:nvSpPr>
        <xdr:cNvPr id="563" name="テキスト ボックス 562"/>
        <xdr:cNvSpPr txBox="1"/>
      </xdr:nvSpPr>
      <xdr:spPr>
        <a:xfrm>
          <a:off x="15201411" y="938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48512</xdr:rowOff>
    </xdr:from>
    <xdr:to>
      <xdr:col>21</xdr:col>
      <xdr:colOff>161925</xdr:colOff>
      <xdr:row>57</xdr:row>
      <xdr:rowOff>134808</xdr:rowOff>
    </xdr:to>
    <xdr:cxnSp macro="">
      <xdr:nvCxnSpPr>
        <xdr:cNvPr id="564" name="直線コネクタ 563"/>
        <xdr:cNvCxnSpPr/>
      </xdr:nvCxnSpPr>
      <xdr:spPr>
        <a:xfrm>
          <a:off x="13703300" y="9821162"/>
          <a:ext cx="889000" cy="8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72349</xdr:rowOff>
    </xdr:from>
    <xdr:to>
      <xdr:col>21</xdr:col>
      <xdr:colOff>212725</xdr:colOff>
      <xdr:row>57</xdr:row>
      <xdr:rowOff>2499</xdr:rowOff>
    </xdr:to>
    <xdr:sp macro="" textlink="">
      <xdr:nvSpPr>
        <xdr:cNvPr id="565" name="フローチャート : 判断 564"/>
        <xdr:cNvSpPr/>
      </xdr:nvSpPr>
      <xdr:spPr>
        <a:xfrm>
          <a:off x="14541500" y="967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19026</xdr:rowOff>
    </xdr:from>
    <xdr:ext cx="534377" cy="259045"/>
    <xdr:sp macro="" textlink="">
      <xdr:nvSpPr>
        <xdr:cNvPr id="566" name="テキスト ボックス 565"/>
        <xdr:cNvSpPr txBox="1"/>
      </xdr:nvSpPr>
      <xdr:spPr>
        <a:xfrm>
          <a:off x="14325111" y="944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9078</xdr:rowOff>
    </xdr:from>
    <xdr:to>
      <xdr:col>19</xdr:col>
      <xdr:colOff>644525</xdr:colOff>
      <xdr:row>57</xdr:row>
      <xdr:rowOff>48512</xdr:rowOff>
    </xdr:to>
    <xdr:cxnSp macro="">
      <xdr:nvCxnSpPr>
        <xdr:cNvPr id="567" name="直線コネクタ 566"/>
        <xdr:cNvCxnSpPr/>
      </xdr:nvCxnSpPr>
      <xdr:spPr>
        <a:xfrm>
          <a:off x="12814300" y="9781728"/>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23589</xdr:rowOff>
    </xdr:from>
    <xdr:to>
      <xdr:col>20</xdr:col>
      <xdr:colOff>9525</xdr:colOff>
      <xdr:row>56</xdr:row>
      <xdr:rowOff>125189</xdr:rowOff>
    </xdr:to>
    <xdr:sp macro="" textlink="">
      <xdr:nvSpPr>
        <xdr:cNvPr id="568" name="フローチャート : 判断 567"/>
        <xdr:cNvSpPr/>
      </xdr:nvSpPr>
      <xdr:spPr>
        <a:xfrm>
          <a:off x="13652500" y="962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141716</xdr:rowOff>
    </xdr:from>
    <xdr:ext cx="534377" cy="259045"/>
    <xdr:sp macro="" textlink="">
      <xdr:nvSpPr>
        <xdr:cNvPr id="569" name="テキスト ボックス 568"/>
        <xdr:cNvSpPr txBox="1"/>
      </xdr:nvSpPr>
      <xdr:spPr>
        <a:xfrm>
          <a:off x="13436111" y="94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77,857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139238</xdr:rowOff>
    </xdr:from>
    <xdr:to>
      <xdr:col>18</xdr:col>
      <xdr:colOff>492125</xdr:colOff>
      <xdr:row>56</xdr:row>
      <xdr:rowOff>69388</xdr:rowOff>
    </xdr:to>
    <xdr:sp macro="" textlink="">
      <xdr:nvSpPr>
        <xdr:cNvPr id="570" name="フローチャート : 判断 569"/>
        <xdr:cNvSpPr/>
      </xdr:nvSpPr>
      <xdr:spPr>
        <a:xfrm>
          <a:off x="12763500" y="95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85915</xdr:rowOff>
    </xdr:from>
    <xdr:ext cx="534377" cy="259045"/>
    <xdr:sp macro="" textlink="">
      <xdr:nvSpPr>
        <xdr:cNvPr id="571" name="テキスト ボックス 570"/>
        <xdr:cNvSpPr txBox="1"/>
      </xdr:nvSpPr>
      <xdr:spPr>
        <a:xfrm>
          <a:off x="12547111" y="93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80,298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6535</xdr:rowOff>
    </xdr:from>
    <xdr:to>
      <xdr:col>23</xdr:col>
      <xdr:colOff>568325</xdr:colOff>
      <xdr:row>57</xdr:row>
      <xdr:rowOff>108135</xdr:rowOff>
    </xdr:to>
    <xdr:sp macro="" textlink="">
      <xdr:nvSpPr>
        <xdr:cNvPr id="577" name="円/楕円 576"/>
        <xdr:cNvSpPr/>
      </xdr:nvSpPr>
      <xdr:spPr>
        <a:xfrm>
          <a:off x="16268700" y="97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156412</xdr:rowOff>
    </xdr:from>
    <xdr:ext cx="534377" cy="259045"/>
    <xdr:sp macro="" textlink="">
      <xdr:nvSpPr>
        <xdr:cNvPr id="578" name="教育費該当値テキスト"/>
        <xdr:cNvSpPr txBox="1"/>
      </xdr:nvSpPr>
      <xdr:spPr>
        <a:xfrm>
          <a:off x="16370300" y="97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71,103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27407</xdr:rowOff>
    </xdr:from>
    <xdr:to>
      <xdr:col>22</xdr:col>
      <xdr:colOff>415925</xdr:colOff>
      <xdr:row>57</xdr:row>
      <xdr:rowOff>129007</xdr:rowOff>
    </xdr:to>
    <xdr:sp macro="" textlink="">
      <xdr:nvSpPr>
        <xdr:cNvPr id="579" name="円/楕円 578"/>
        <xdr:cNvSpPr/>
      </xdr:nvSpPr>
      <xdr:spPr>
        <a:xfrm>
          <a:off x="15430500" y="98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57</xdr:row>
      <xdr:rowOff>120134</xdr:rowOff>
    </xdr:from>
    <xdr:ext cx="534377" cy="259045"/>
    <xdr:sp macro="" textlink="">
      <xdr:nvSpPr>
        <xdr:cNvPr id="580" name="テキスト ボックス 579"/>
        <xdr:cNvSpPr txBox="1"/>
      </xdr:nvSpPr>
      <xdr:spPr>
        <a:xfrm>
          <a:off x="15201411" y="98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70,190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84008</xdr:rowOff>
    </xdr:from>
    <xdr:to>
      <xdr:col>21</xdr:col>
      <xdr:colOff>212725</xdr:colOff>
      <xdr:row>58</xdr:row>
      <xdr:rowOff>14158</xdr:rowOff>
    </xdr:to>
    <xdr:sp macro="" textlink="">
      <xdr:nvSpPr>
        <xdr:cNvPr id="581" name="円/楕円 580"/>
        <xdr:cNvSpPr/>
      </xdr:nvSpPr>
      <xdr:spPr>
        <a:xfrm>
          <a:off x="14541500" y="985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5285</xdr:rowOff>
    </xdr:from>
    <xdr:ext cx="534377" cy="259045"/>
    <xdr:sp macro="" textlink="">
      <xdr:nvSpPr>
        <xdr:cNvPr id="582" name="テキスト ボックス 581"/>
        <xdr:cNvSpPr txBox="1"/>
      </xdr:nvSpPr>
      <xdr:spPr>
        <a:xfrm>
          <a:off x="14325111" y="994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67,714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169162</xdr:rowOff>
    </xdr:from>
    <xdr:to>
      <xdr:col>20</xdr:col>
      <xdr:colOff>9525</xdr:colOff>
      <xdr:row>57</xdr:row>
      <xdr:rowOff>99312</xdr:rowOff>
    </xdr:to>
    <xdr:sp macro="" textlink="">
      <xdr:nvSpPr>
        <xdr:cNvPr id="583" name="円/楕円 582"/>
        <xdr:cNvSpPr/>
      </xdr:nvSpPr>
      <xdr:spPr>
        <a:xfrm>
          <a:off x="13652500" y="977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90439</xdr:rowOff>
    </xdr:from>
    <xdr:ext cx="534377" cy="259045"/>
    <xdr:sp macro="" textlink="">
      <xdr:nvSpPr>
        <xdr:cNvPr id="584" name="テキスト ボックス 583"/>
        <xdr:cNvSpPr txBox="1"/>
      </xdr:nvSpPr>
      <xdr:spPr>
        <a:xfrm>
          <a:off x="13436111" y="986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129728</xdr:rowOff>
    </xdr:from>
    <xdr:to>
      <xdr:col>18</xdr:col>
      <xdr:colOff>492125</xdr:colOff>
      <xdr:row>57</xdr:row>
      <xdr:rowOff>59878</xdr:rowOff>
    </xdr:to>
    <xdr:sp macro="" textlink="">
      <xdr:nvSpPr>
        <xdr:cNvPr id="585" name="円/楕円 584"/>
        <xdr:cNvSpPr/>
      </xdr:nvSpPr>
      <xdr:spPr>
        <a:xfrm>
          <a:off x="12763500" y="973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51005</xdr:rowOff>
    </xdr:from>
    <xdr:ext cx="534377" cy="259045"/>
    <xdr:sp macro="" textlink="">
      <xdr:nvSpPr>
        <xdr:cNvPr id="586" name="テキスト ボックス 585"/>
        <xdr:cNvSpPr txBox="1"/>
      </xdr:nvSpPr>
      <xdr:spPr>
        <a:xfrm>
          <a:off x="12547111" y="982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88" name="正方形/長方形 58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89" name="正方形/長方形 58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0" name="正方形/長方形 58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1" name="正方形/長方形 59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5" name="直線コネクタ 59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6" name="テキスト ボックス 59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7" name="直線コネクタ 59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8" name="テキスト ボックス 59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9" name="直線コネクタ 59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00" name="テキスト ボックス 59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1" name="直線コネクタ 60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2" name="テキスト ボックス 60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4" name="テキスト ボックス 60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149164</xdr:rowOff>
    </xdr:from>
    <xdr:to>
      <xdr:col>23</xdr:col>
      <xdr:colOff>516889</xdr:colOff>
      <xdr:row>78</xdr:row>
      <xdr:rowOff>139036</xdr:rowOff>
    </xdr:to>
    <xdr:cxnSp macro="">
      <xdr:nvCxnSpPr>
        <xdr:cNvPr id="606" name="直線コネクタ 605"/>
        <xdr:cNvCxnSpPr/>
      </xdr:nvCxnSpPr>
      <xdr:spPr>
        <a:xfrm flipV="1">
          <a:off x="16317595" y="12150664"/>
          <a:ext cx="1269" cy="136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142863</xdr:rowOff>
    </xdr:from>
    <xdr:ext cx="313932" cy="259045"/>
    <xdr:sp macro="" textlink="">
      <xdr:nvSpPr>
        <xdr:cNvPr id="607" name="災害復旧費最小値テキスト"/>
        <xdr:cNvSpPr txBox="1"/>
      </xdr:nvSpPr>
      <xdr:spPr>
        <a:xfrm>
          <a:off x="16370300" y="13515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78</xdr:row>
      <xdr:rowOff>139036</xdr:rowOff>
    </xdr:from>
    <xdr:to>
      <xdr:col>23</xdr:col>
      <xdr:colOff>606425</xdr:colOff>
      <xdr:row>78</xdr:row>
      <xdr:rowOff>139036</xdr:rowOff>
    </xdr:to>
    <xdr:cxnSp macro="">
      <xdr:nvCxnSpPr>
        <xdr:cNvPr id="608" name="直線コネクタ 607"/>
        <xdr:cNvCxnSpPr/>
      </xdr:nvCxnSpPr>
      <xdr:spPr>
        <a:xfrm>
          <a:off x="16230600" y="1351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95841</xdr:rowOff>
    </xdr:from>
    <xdr:ext cx="534377" cy="259045"/>
    <xdr:sp macro="" textlink="">
      <xdr:nvSpPr>
        <xdr:cNvPr id="609" name="災害復旧費最大値テキスト"/>
        <xdr:cNvSpPr txBox="1"/>
      </xdr:nvSpPr>
      <xdr:spPr>
        <a:xfrm>
          <a:off x="16370300" y="1192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70</xdr:row>
      <xdr:rowOff>149164</xdr:rowOff>
    </xdr:from>
    <xdr:to>
      <xdr:col>23</xdr:col>
      <xdr:colOff>606425</xdr:colOff>
      <xdr:row>70</xdr:row>
      <xdr:rowOff>149164</xdr:rowOff>
    </xdr:to>
    <xdr:cxnSp macro="">
      <xdr:nvCxnSpPr>
        <xdr:cNvPr id="610" name="直線コネクタ 609"/>
        <xdr:cNvCxnSpPr/>
      </xdr:nvCxnSpPr>
      <xdr:spPr>
        <a:xfrm>
          <a:off x="16230600" y="12150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131014</xdr:rowOff>
    </xdr:from>
    <xdr:to>
      <xdr:col>23</xdr:col>
      <xdr:colOff>517525</xdr:colOff>
      <xdr:row>78</xdr:row>
      <xdr:rowOff>137894</xdr:rowOff>
    </xdr:to>
    <xdr:cxnSp macro="">
      <xdr:nvCxnSpPr>
        <xdr:cNvPr id="611" name="直線コネクタ 610"/>
        <xdr:cNvCxnSpPr/>
      </xdr:nvCxnSpPr>
      <xdr:spPr>
        <a:xfrm flipV="1">
          <a:off x="15481300" y="13504114"/>
          <a:ext cx="8382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25069</xdr:rowOff>
    </xdr:from>
    <xdr:ext cx="469744" cy="259045"/>
    <xdr:sp macro="" textlink="">
      <xdr:nvSpPr>
        <xdr:cNvPr id="612" name="災害復旧費平均値テキスト"/>
        <xdr:cNvSpPr txBox="1"/>
      </xdr:nvSpPr>
      <xdr:spPr>
        <a:xfrm>
          <a:off x="16370300" y="13226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2192</xdr:rowOff>
    </xdr:from>
    <xdr:to>
      <xdr:col>23</xdr:col>
      <xdr:colOff>568325</xdr:colOff>
      <xdr:row>78</xdr:row>
      <xdr:rowOff>103792</xdr:rowOff>
    </xdr:to>
    <xdr:sp macro="" textlink="">
      <xdr:nvSpPr>
        <xdr:cNvPr id="613" name="フローチャート : 判断 612"/>
        <xdr:cNvSpPr/>
      </xdr:nvSpPr>
      <xdr:spPr>
        <a:xfrm>
          <a:off x="162687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137894</xdr:rowOff>
    </xdr:from>
    <xdr:to>
      <xdr:col>22</xdr:col>
      <xdr:colOff>365125</xdr:colOff>
      <xdr:row>78</xdr:row>
      <xdr:rowOff>139334</xdr:rowOff>
    </xdr:to>
    <xdr:cxnSp macro="">
      <xdr:nvCxnSpPr>
        <xdr:cNvPr id="614" name="直線コネクタ 613"/>
        <xdr:cNvCxnSpPr/>
      </xdr:nvCxnSpPr>
      <xdr:spPr>
        <a:xfrm flipV="1">
          <a:off x="14592300" y="13510994"/>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31178</xdr:rowOff>
    </xdr:from>
    <xdr:to>
      <xdr:col>22</xdr:col>
      <xdr:colOff>415925</xdr:colOff>
      <xdr:row>78</xdr:row>
      <xdr:rowOff>132778</xdr:rowOff>
    </xdr:to>
    <xdr:sp macro="" textlink="">
      <xdr:nvSpPr>
        <xdr:cNvPr id="615" name="フローチャート : 判断 614"/>
        <xdr:cNvSpPr/>
      </xdr:nvSpPr>
      <xdr:spPr>
        <a:xfrm>
          <a:off x="15430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149305</xdr:rowOff>
    </xdr:from>
    <xdr:ext cx="469744" cy="259045"/>
    <xdr:sp macro="" textlink="">
      <xdr:nvSpPr>
        <xdr:cNvPr id="616" name="テキスト ボックス 615"/>
        <xdr:cNvSpPr txBox="1"/>
      </xdr:nvSpPr>
      <xdr:spPr>
        <a:xfrm>
          <a:off x="15233727" y="1317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139151</xdr:rowOff>
    </xdr:from>
    <xdr:to>
      <xdr:col>21</xdr:col>
      <xdr:colOff>161925</xdr:colOff>
      <xdr:row>78</xdr:row>
      <xdr:rowOff>139334</xdr:rowOff>
    </xdr:to>
    <xdr:cxnSp macro="">
      <xdr:nvCxnSpPr>
        <xdr:cNvPr id="617" name="直線コネクタ 616"/>
        <xdr:cNvCxnSpPr/>
      </xdr:nvCxnSpPr>
      <xdr:spPr>
        <a:xfrm>
          <a:off x="13703300" y="1351225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27636</xdr:rowOff>
    </xdr:from>
    <xdr:to>
      <xdr:col>21</xdr:col>
      <xdr:colOff>212725</xdr:colOff>
      <xdr:row>78</xdr:row>
      <xdr:rowOff>129236</xdr:rowOff>
    </xdr:to>
    <xdr:sp macro="" textlink="">
      <xdr:nvSpPr>
        <xdr:cNvPr id="618" name="フローチャート : 判断 617"/>
        <xdr:cNvSpPr/>
      </xdr:nvSpPr>
      <xdr:spPr>
        <a:xfrm>
          <a:off x="14541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145763</xdr:rowOff>
    </xdr:from>
    <xdr:ext cx="469744" cy="259045"/>
    <xdr:sp macro="" textlink="">
      <xdr:nvSpPr>
        <xdr:cNvPr id="619" name="テキスト ボックス 618"/>
        <xdr:cNvSpPr txBox="1"/>
      </xdr:nvSpPr>
      <xdr:spPr>
        <a:xfrm>
          <a:off x="14357427"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137322</xdr:rowOff>
    </xdr:from>
    <xdr:to>
      <xdr:col>19</xdr:col>
      <xdr:colOff>644525</xdr:colOff>
      <xdr:row>78</xdr:row>
      <xdr:rowOff>139151</xdr:rowOff>
    </xdr:to>
    <xdr:cxnSp macro="">
      <xdr:nvCxnSpPr>
        <xdr:cNvPr id="620" name="直線コネクタ 619"/>
        <xdr:cNvCxnSpPr/>
      </xdr:nvCxnSpPr>
      <xdr:spPr>
        <a:xfrm>
          <a:off x="12814300" y="1351042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21417</xdr:rowOff>
    </xdr:from>
    <xdr:to>
      <xdr:col>20</xdr:col>
      <xdr:colOff>9525</xdr:colOff>
      <xdr:row>78</xdr:row>
      <xdr:rowOff>123017</xdr:rowOff>
    </xdr:to>
    <xdr:sp macro="" textlink="">
      <xdr:nvSpPr>
        <xdr:cNvPr id="621" name="フローチャート : 判断 620"/>
        <xdr:cNvSpPr/>
      </xdr:nvSpPr>
      <xdr:spPr>
        <a:xfrm>
          <a:off x="13652500" y="1339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139544</xdr:rowOff>
    </xdr:from>
    <xdr:ext cx="469744" cy="259045"/>
    <xdr:sp macro="" textlink="">
      <xdr:nvSpPr>
        <xdr:cNvPr id="622" name="テキスト ボックス 621"/>
        <xdr:cNvSpPr txBox="1"/>
      </xdr:nvSpPr>
      <xdr:spPr>
        <a:xfrm>
          <a:off x="13468427" y="1316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29235</xdr:rowOff>
    </xdr:from>
    <xdr:to>
      <xdr:col>18</xdr:col>
      <xdr:colOff>492125</xdr:colOff>
      <xdr:row>78</xdr:row>
      <xdr:rowOff>130835</xdr:rowOff>
    </xdr:to>
    <xdr:sp macro="" textlink="">
      <xdr:nvSpPr>
        <xdr:cNvPr id="623" name="フローチャート : 判断 622"/>
        <xdr:cNvSpPr/>
      </xdr:nvSpPr>
      <xdr:spPr>
        <a:xfrm>
          <a:off x="12763500" y="134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147362</xdr:rowOff>
    </xdr:from>
    <xdr:ext cx="469744" cy="259045"/>
    <xdr:sp macro="" textlink="">
      <xdr:nvSpPr>
        <xdr:cNvPr id="624" name="テキスト ボックス 623"/>
        <xdr:cNvSpPr txBox="1"/>
      </xdr:nvSpPr>
      <xdr:spPr>
        <a:xfrm>
          <a:off x="12579427" y="1317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80214</xdr:rowOff>
    </xdr:from>
    <xdr:to>
      <xdr:col>23</xdr:col>
      <xdr:colOff>568325</xdr:colOff>
      <xdr:row>79</xdr:row>
      <xdr:rowOff>10364</xdr:rowOff>
    </xdr:to>
    <xdr:sp macro="" textlink="">
      <xdr:nvSpPr>
        <xdr:cNvPr id="630" name="円/楕円 629"/>
        <xdr:cNvSpPr/>
      </xdr:nvSpPr>
      <xdr:spPr>
        <a:xfrm>
          <a:off x="16268700" y="134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166591</xdr:rowOff>
    </xdr:from>
    <xdr:ext cx="378565" cy="259045"/>
    <xdr:sp macro="" textlink="">
      <xdr:nvSpPr>
        <xdr:cNvPr id="631" name="災害復旧費該当値テキスト"/>
        <xdr:cNvSpPr txBox="1"/>
      </xdr:nvSpPr>
      <xdr:spPr>
        <a:xfrm>
          <a:off x="16370300" y="1336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87094</xdr:rowOff>
    </xdr:from>
    <xdr:to>
      <xdr:col>22</xdr:col>
      <xdr:colOff>415925</xdr:colOff>
      <xdr:row>79</xdr:row>
      <xdr:rowOff>17244</xdr:rowOff>
    </xdr:to>
    <xdr:sp macro="" textlink="">
      <xdr:nvSpPr>
        <xdr:cNvPr id="632" name="円/楕円 631"/>
        <xdr:cNvSpPr/>
      </xdr:nvSpPr>
      <xdr:spPr>
        <a:xfrm>
          <a:off x="15430500" y="1346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195458</xdr:colOff>
      <xdr:row>79</xdr:row>
      <xdr:rowOff>8371</xdr:rowOff>
    </xdr:from>
    <xdr:ext cx="313932" cy="259045"/>
    <xdr:sp macro="" textlink="">
      <xdr:nvSpPr>
        <xdr:cNvPr id="633" name="テキスト ボックス 632"/>
        <xdr:cNvSpPr txBox="1"/>
      </xdr:nvSpPr>
      <xdr:spPr>
        <a:xfrm>
          <a:off x="15311633" y="13552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88534</xdr:rowOff>
    </xdr:from>
    <xdr:to>
      <xdr:col>21</xdr:col>
      <xdr:colOff>212725</xdr:colOff>
      <xdr:row>79</xdr:row>
      <xdr:rowOff>18684</xdr:rowOff>
    </xdr:to>
    <xdr:sp macro="" textlink="">
      <xdr:nvSpPr>
        <xdr:cNvPr id="634" name="円/楕円 633"/>
        <xdr:cNvSpPr/>
      </xdr:nvSpPr>
      <xdr:spPr>
        <a:xfrm>
          <a:off x="14541500" y="134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9811</xdr:rowOff>
    </xdr:from>
    <xdr:ext cx="313932" cy="259045"/>
    <xdr:sp macro="" textlink="">
      <xdr:nvSpPr>
        <xdr:cNvPr id="635" name="テキスト ボックス 634"/>
        <xdr:cNvSpPr txBox="1"/>
      </xdr:nvSpPr>
      <xdr:spPr>
        <a:xfrm>
          <a:off x="14435333" y="13554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88351</xdr:rowOff>
    </xdr:from>
    <xdr:to>
      <xdr:col>20</xdr:col>
      <xdr:colOff>9525</xdr:colOff>
      <xdr:row>79</xdr:row>
      <xdr:rowOff>18501</xdr:rowOff>
    </xdr:to>
    <xdr:sp macro="" textlink="">
      <xdr:nvSpPr>
        <xdr:cNvPr id="636" name="円/楕円 635"/>
        <xdr:cNvSpPr/>
      </xdr:nvSpPr>
      <xdr:spPr>
        <a:xfrm>
          <a:off x="13652500" y="134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9628</xdr:rowOff>
    </xdr:from>
    <xdr:ext cx="313932" cy="259045"/>
    <xdr:sp macro="" textlink="">
      <xdr:nvSpPr>
        <xdr:cNvPr id="637" name="テキスト ボックス 636"/>
        <xdr:cNvSpPr txBox="1"/>
      </xdr:nvSpPr>
      <xdr:spPr>
        <a:xfrm>
          <a:off x="13546333" y="13554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86522</xdr:rowOff>
    </xdr:from>
    <xdr:to>
      <xdr:col>18</xdr:col>
      <xdr:colOff>492125</xdr:colOff>
      <xdr:row>79</xdr:row>
      <xdr:rowOff>16672</xdr:rowOff>
    </xdr:to>
    <xdr:sp macro="" textlink="">
      <xdr:nvSpPr>
        <xdr:cNvPr id="638" name="円/楕円 637"/>
        <xdr:cNvSpPr/>
      </xdr:nvSpPr>
      <xdr:spPr>
        <a:xfrm>
          <a:off x="12763500" y="134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7799</xdr:rowOff>
    </xdr:from>
    <xdr:ext cx="378565" cy="259045"/>
    <xdr:sp macro="" textlink="">
      <xdr:nvSpPr>
        <xdr:cNvPr id="639" name="テキスト ボックス 638"/>
        <xdr:cNvSpPr txBox="1"/>
      </xdr:nvSpPr>
      <xdr:spPr>
        <a:xfrm>
          <a:off x="12625017" y="13552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1" name="正方形/長方形 64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2" name="正方形/長方形 64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3" name="正方形/長方形 64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4" name="正方形/長方形 64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48" name="テキスト ボックス 64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50" name="テキスト ボックス 64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2" name="テキスト ボックス 65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4" name="テキスト ボックス 65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6" name="テキスト ボックス 65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8" name="テキスト ボックス 65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119735</xdr:rowOff>
    </xdr:from>
    <xdr:to>
      <xdr:col>23</xdr:col>
      <xdr:colOff>516889</xdr:colOff>
      <xdr:row>98</xdr:row>
      <xdr:rowOff>149910</xdr:rowOff>
    </xdr:to>
    <xdr:cxnSp macro="">
      <xdr:nvCxnSpPr>
        <xdr:cNvPr id="662" name="直線コネクタ 661"/>
        <xdr:cNvCxnSpPr/>
      </xdr:nvCxnSpPr>
      <xdr:spPr>
        <a:xfrm flipV="1">
          <a:off x="16317595" y="15721685"/>
          <a:ext cx="1269" cy="123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153737</xdr:rowOff>
    </xdr:from>
    <xdr:ext cx="534377" cy="259045"/>
    <xdr:sp macro="" textlink="">
      <xdr:nvSpPr>
        <xdr:cNvPr id="663" name="公債費最小値テキスト"/>
        <xdr:cNvSpPr txBox="1"/>
      </xdr:nvSpPr>
      <xdr:spPr>
        <a:xfrm>
          <a:off x="16370300"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31,732</a:t>
          </a:r>
          <a:endParaRPr kumimoji="1" lang="ja-JP" altLang="en-US" sz="1000" b="1">
            <a:latin typeface="ＭＳ Ｐゴシック"/>
          </a:endParaRPr>
        </a:p>
      </xdr:txBody>
    </xdr:sp>
    <xdr:clientData/>
  </xdr:oneCellAnchor>
  <xdr:twoCellAnchor>
    <xdr:from>
      <xdr:col>23</xdr:col>
      <xdr:colOff>428625</xdr:colOff>
      <xdr:row>98</xdr:row>
      <xdr:rowOff>149910</xdr:rowOff>
    </xdr:from>
    <xdr:to>
      <xdr:col>23</xdr:col>
      <xdr:colOff>606425</xdr:colOff>
      <xdr:row>98</xdr:row>
      <xdr:rowOff>149910</xdr:rowOff>
    </xdr:to>
    <xdr:cxnSp macro="">
      <xdr:nvCxnSpPr>
        <xdr:cNvPr id="664" name="直線コネクタ 663"/>
        <xdr:cNvCxnSpPr/>
      </xdr:nvCxnSpPr>
      <xdr:spPr>
        <a:xfrm>
          <a:off x="16230600" y="16952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66412</xdr:rowOff>
    </xdr:from>
    <xdr:ext cx="534377" cy="259045"/>
    <xdr:sp macro="" textlink="">
      <xdr:nvSpPr>
        <xdr:cNvPr id="665" name="公債費最大値テキスト"/>
        <xdr:cNvSpPr txBox="1"/>
      </xdr:nvSpPr>
      <xdr:spPr>
        <a:xfrm>
          <a:off x="16370300" y="154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64,024</a:t>
          </a:r>
          <a:endParaRPr kumimoji="1" lang="ja-JP" altLang="en-US" sz="1000" b="1">
            <a:latin typeface="ＭＳ Ｐゴシック"/>
          </a:endParaRPr>
        </a:p>
      </xdr:txBody>
    </xdr:sp>
    <xdr:clientData/>
  </xdr:oneCellAnchor>
  <xdr:twoCellAnchor>
    <xdr:from>
      <xdr:col>23</xdr:col>
      <xdr:colOff>428625</xdr:colOff>
      <xdr:row>91</xdr:row>
      <xdr:rowOff>119735</xdr:rowOff>
    </xdr:from>
    <xdr:to>
      <xdr:col>23</xdr:col>
      <xdr:colOff>606425</xdr:colOff>
      <xdr:row>91</xdr:row>
      <xdr:rowOff>119735</xdr:rowOff>
    </xdr:to>
    <xdr:cxnSp macro="">
      <xdr:nvCxnSpPr>
        <xdr:cNvPr id="666" name="直線コネクタ 665"/>
        <xdr:cNvCxnSpPr/>
      </xdr:nvCxnSpPr>
      <xdr:spPr>
        <a:xfrm>
          <a:off x="16230600" y="1572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80721</xdr:rowOff>
    </xdr:from>
    <xdr:to>
      <xdr:col>23</xdr:col>
      <xdr:colOff>517525</xdr:colOff>
      <xdr:row>97</xdr:row>
      <xdr:rowOff>110668</xdr:rowOff>
    </xdr:to>
    <xdr:cxnSp macro="">
      <xdr:nvCxnSpPr>
        <xdr:cNvPr id="667" name="直線コネクタ 666"/>
        <xdr:cNvCxnSpPr/>
      </xdr:nvCxnSpPr>
      <xdr:spPr>
        <a:xfrm flipV="1">
          <a:off x="15481300" y="16711371"/>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90518</xdr:rowOff>
    </xdr:from>
    <xdr:ext cx="534377" cy="259045"/>
    <xdr:sp macro="" textlink="">
      <xdr:nvSpPr>
        <xdr:cNvPr id="668" name="公債費平均値テキスト"/>
        <xdr:cNvSpPr txBox="1"/>
      </xdr:nvSpPr>
      <xdr:spPr>
        <a:xfrm>
          <a:off x="16370300" y="16206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67641</xdr:rowOff>
    </xdr:from>
    <xdr:to>
      <xdr:col>23</xdr:col>
      <xdr:colOff>568325</xdr:colOff>
      <xdr:row>95</xdr:row>
      <xdr:rowOff>169241</xdr:rowOff>
    </xdr:to>
    <xdr:sp macro="" textlink="">
      <xdr:nvSpPr>
        <xdr:cNvPr id="669" name="フローチャート : 判断 668"/>
        <xdr:cNvSpPr/>
      </xdr:nvSpPr>
      <xdr:spPr>
        <a:xfrm>
          <a:off x="16268700" y="1635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71768</xdr:rowOff>
    </xdr:from>
    <xdr:to>
      <xdr:col>22</xdr:col>
      <xdr:colOff>365125</xdr:colOff>
      <xdr:row>97</xdr:row>
      <xdr:rowOff>110668</xdr:rowOff>
    </xdr:to>
    <xdr:cxnSp macro="">
      <xdr:nvCxnSpPr>
        <xdr:cNvPr id="670" name="直線コネクタ 669"/>
        <xdr:cNvCxnSpPr/>
      </xdr:nvCxnSpPr>
      <xdr:spPr>
        <a:xfrm>
          <a:off x="14592300" y="16702418"/>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85889</xdr:rowOff>
    </xdr:from>
    <xdr:to>
      <xdr:col>22</xdr:col>
      <xdr:colOff>415925</xdr:colOff>
      <xdr:row>96</xdr:row>
      <xdr:rowOff>16039</xdr:rowOff>
    </xdr:to>
    <xdr:sp macro="" textlink="">
      <xdr:nvSpPr>
        <xdr:cNvPr id="671" name="フローチャート : 判断 670"/>
        <xdr:cNvSpPr/>
      </xdr:nvSpPr>
      <xdr:spPr>
        <a:xfrm>
          <a:off x="15430500" y="163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94</xdr:row>
      <xdr:rowOff>32566</xdr:rowOff>
    </xdr:from>
    <xdr:ext cx="534377" cy="259045"/>
    <xdr:sp macro="" textlink="">
      <xdr:nvSpPr>
        <xdr:cNvPr id="672" name="テキスト ボックス 671"/>
        <xdr:cNvSpPr txBox="1"/>
      </xdr:nvSpPr>
      <xdr:spPr>
        <a:xfrm>
          <a:off x="15201411" y="1614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71768</xdr:rowOff>
    </xdr:from>
    <xdr:to>
      <xdr:col>21</xdr:col>
      <xdr:colOff>161925</xdr:colOff>
      <xdr:row>98</xdr:row>
      <xdr:rowOff>1360</xdr:rowOff>
    </xdr:to>
    <xdr:cxnSp macro="">
      <xdr:nvCxnSpPr>
        <xdr:cNvPr id="673" name="直線コネクタ 672"/>
        <xdr:cNvCxnSpPr/>
      </xdr:nvCxnSpPr>
      <xdr:spPr>
        <a:xfrm flipV="1">
          <a:off x="13703300" y="16702418"/>
          <a:ext cx="889000" cy="10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114046</xdr:rowOff>
    </xdr:from>
    <xdr:to>
      <xdr:col>21</xdr:col>
      <xdr:colOff>212725</xdr:colOff>
      <xdr:row>96</xdr:row>
      <xdr:rowOff>44196</xdr:rowOff>
    </xdr:to>
    <xdr:sp macro="" textlink="">
      <xdr:nvSpPr>
        <xdr:cNvPr id="674" name="フローチャート : 判断 673"/>
        <xdr:cNvSpPr/>
      </xdr:nvSpPr>
      <xdr:spPr>
        <a:xfrm>
          <a:off x="14541500" y="164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60723</xdr:rowOff>
    </xdr:from>
    <xdr:ext cx="534377" cy="259045"/>
    <xdr:sp macro="" textlink="">
      <xdr:nvSpPr>
        <xdr:cNvPr id="675" name="テキスト ボックス 674"/>
        <xdr:cNvSpPr txBox="1"/>
      </xdr:nvSpPr>
      <xdr:spPr>
        <a:xfrm>
          <a:off x="14325111" y="1617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1360</xdr:rowOff>
    </xdr:from>
    <xdr:to>
      <xdr:col>19</xdr:col>
      <xdr:colOff>644525</xdr:colOff>
      <xdr:row>98</xdr:row>
      <xdr:rowOff>96762</xdr:rowOff>
    </xdr:to>
    <xdr:cxnSp macro="">
      <xdr:nvCxnSpPr>
        <xdr:cNvPr id="676" name="直線コネクタ 675"/>
        <xdr:cNvCxnSpPr/>
      </xdr:nvCxnSpPr>
      <xdr:spPr>
        <a:xfrm flipV="1">
          <a:off x="12814300" y="16803460"/>
          <a:ext cx="889000" cy="9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81242</xdr:rowOff>
    </xdr:from>
    <xdr:to>
      <xdr:col>20</xdr:col>
      <xdr:colOff>9525</xdr:colOff>
      <xdr:row>97</xdr:row>
      <xdr:rowOff>11392</xdr:rowOff>
    </xdr:to>
    <xdr:sp macro="" textlink="">
      <xdr:nvSpPr>
        <xdr:cNvPr id="677" name="フローチャート : 判断 676"/>
        <xdr:cNvSpPr/>
      </xdr:nvSpPr>
      <xdr:spPr>
        <a:xfrm>
          <a:off x="13652500" y="1654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27919</xdr:rowOff>
    </xdr:from>
    <xdr:ext cx="534377" cy="259045"/>
    <xdr:sp macro="" textlink="">
      <xdr:nvSpPr>
        <xdr:cNvPr id="678" name="テキスト ボックス 677"/>
        <xdr:cNvSpPr txBox="1"/>
      </xdr:nvSpPr>
      <xdr:spPr>
        <a:xfrm>
          <a:off x="13436111" y="1631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93090</xdr:rowOff>
    </xdr:from>
    <xdr:to>
      <xdr:col>18</xdr:col>
      <xdr:colOff>492125</xdr:colOff>
      <xdr:row>97</xdr:row>
      <xdr:rowOff>23240</xdr:rowOff>
    </xdr:to>
    <xdr:sp macro="" textlink="">
      <xdr:nvSpPr>
        <xdr:cNvPr id="679" name="フローチャート : 判断 678"/>
        <xdr:cNvSpPr/>
      </xdr:nvSpPr>
      <xdr:spPr>
        <a:xfrm>
          <a:off x="12763500" y="1655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39767</xdr:rowOff>
    </xdr:from>
    <xdr:ext cx="534377" cy="259045"/>
    <xdr:sp macro="" textlink="">
      <xdr:nvSpPr>
        <xdr:cNvPr id="680" name="テキスト ボックス 679"/>
        <xdr:cNvSpPr txBox="1"/>
      </xdr:nvSpPr>
      <xdr:spPr>
        <a:xfrm>
          <a:off x="12547111" y="1632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29921</xdr:rowOff>
    </xdr:from>
    <xdr:to>
      <xdr:col>23</xdr:col>
      <xdr:colOff>568325</xdr:colOff>
      <xdr:row>97</xdr:row>
      <xdr:rowOff>131521</xdr:rowOff>
    </xdr:to>
    <xdr:sp macro="" textlink="">
      <xdr:nvSpPr>
        <xdr:cNvPr id="686" name="円/楕円 685"/>
        <xdr:cNvSpPr/>
      </xdr:nvSpPr>
      <xdr:spPr>
        <a:xfrm>
          <a:off x="16268700" y="166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8348</xdr:rowOff>
    </xdr:from>
    <xdr:ext cx="534377" cy="259045"/>
    <xdr:sp macro="" textlink="">
      <xdr:nvSpPr>
        <xdr:cNvPr id="687" name="公債費該当値テキスト"/>
        <xdr:cNvSpPr txBox="1"/>
      </xdr:nvSpPr>
      <xdr:spPr>
        <a:xfrm>
          <a:off x="16370300" y="1663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38,048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59868</xdr:rowOff>
    </xdr:from>
    <xdr:to>
      <xdr:col>22</xdr:col>
      <xdr:colOff>415925</xdr:colOff>
      <xdr:row>97</xdr:row>
      <xdr:rowOff>161468</xdr:rowOff>
    </xdr:to>
    <xdr:sp macro="" textlink="">
      <xdr:nvSpPr>
        <xdr:cNvPr id="688" name="円/楕円 687"/>
        <xdr:cNvSpPr/>
      </xdr:nvSpPr>
      <xdr:spPr>
        <a:xfrm>
          <a:off x="15430500" y="166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97</xdr:row>
      <xdr:rowOff>152595</xdr:rowOff>
    </xdr:from>
    <xdr:ext cx="534377" cy="259045"/>
    <xdr:sp macro="" textlink="">
      <xdr:nvSpPr>
        <xdr:cNvPr id="689" name="テキスト ボックス 688"/>
        <xdr:cNvSpPr txBox="1"/>
      </xdr:nvSpPr>
      <xdr:spPr>
        <a:xfrm>
          <a:off x="15201411" y="167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37,262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20968</xdr:rowOff>
    </xdr:from>
    <xdr:to>
      <xdr:col>21</xdr:col>
      <xdr:colOff>212725</xdr:colOff>
      <xdr:row>97</xdr:row>
      <xdr:rowOff>122568</xdr:rowOff>
    </xdr:to>
    <xdr:sp macro="" textlink="">
      <xdr:nvSpPr>
        <xdr:cNvPr id="690" name="円/楕円 689"/>
        <xdr:cNvSpPr/>
      </xdr:nvSpPr>
      <xdr:spPr>
        <a:xfrm>
          <a:off x="14541500" y="166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113695</xdr:rowOff>
    </xdr:from>
    <xdr:ext cx="534377" cy="259045"/>
    <xdr:sp macro="" textlink="">
      <xdr:nvSpPr>
        <xdr:cNvPr id="691" name="テキスト ボックス 690"/>
        <xdr:cNvSpPr txBox="1"/>
      </xdr:nvSpPr>
      <xdr:spPr>
        <a:xfrm>
          <a:off x="14325111" y="1674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122010</xdr:rowOff>
    </xdr:from>
    <xdr:to>
      <xdr:col>20</xdr:col>
      <xdr:colOff>9525</xdr:colOff>
      <xdr:row>98</xdr:row>
      <xdr:rowOff>52160</xdr:rowOff>
    </xdr:to>
    <xdr:sp macro="" textlink="">
      <xdr:nvSpPr>
        <xdr:cNvPr id="692" name="円/楕円 691"/>
        <xdr:cNvSpPr/>
      </xdr:nvSpPr>
      <xdr:spPr>
        <a:xfrm>
          <a:off x="13652500" y="167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43287</xdr:rowOff>
    </xdr:from>
    <xdr:ext cx="534377" cy="259045"/>
    <xdr:sp macro="" textlink="">
      <xdr:nvSpPr>
        <xdr:cNvPr id="693" name="テキスト ボックス 692"/>
        <xdr:cNvSpPr txBox="1"/>
      </xdr:nvSpPr>
      <xdr:spPr>
        <a:xfrm>
          <a:off x="13436111" y="1684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45962</xdr:rowOff>
    </xdr:from>
    <xdr:to>
      <xdr:col>18</xdr:col>
      <xdr:colOff>492125</xdr:colOff>
      <xdr:row>98</xdr:row>
      <xdr:rowOff>147562</xdr:rowOff>
    </xdr:to>
    <xdr:sp macro="" textlink="">
      <xdr:nvSpPr>
        <xdr:cNvPr id="694" name="円/楕円 693"/>
        <xdr:cNvSpPr/>
      </xdr:nvSpPr>
      <xdr:spPr>
        <a:xfrm>
          <a:off x="12763500" y="168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138689</xdr:rowOff>
    </xdr:from>
    <xdr:ext cx="534377" cy="259045"/>
    <xdr:sp macro="" textlink="">
      <xdr:nvSpPr>
        <xdr:cNvPr id="695" name="テキスト ボックス 694"/>
        <xdr:cNvSpPr txBox="1"/>
      </xdr:nvSpPr>
      <xdr:spPr>
        <a:xfrm>
          <a:off x="12547111" y="1694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97" name="正方形/長方形 69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98" name="正方形/長方形 69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99" name="正方形/長方形 69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0" name="正方形/長方形 69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35</xdr:row>
      <xdr:rowOff>54627</xdr:rowOff>
    </xdr:from>
    <xdr:ext cx="312906" cy="259045"/>
    <xdr:sp macro="" textlink="">
      <xdr:nvSpPr>
        <xdr:cNvPr id="707" name="テキスト ボックス 70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32</xdr:row>
      <xdr:rowOff>111777</xdr:rowOff>
    </xdr:from>
    <xdr:ext cx="312906" cy="259045"/>
    <xdr:sp macro="" textlink="">
      <xdr:nvSpPr>
        <xdr:cNvPr id="709" name="テキスト ボックス 708"/>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29</xdr:row>
      <xdr:rowOff>168927</xdr:rowOff>
    </xdr:from>
    <xdr:ext cx="312906" cy="259045"/>
    <xdr:sp macro="" textlink="">
      <xdr:nvSpPr>
        <xdr:cNvPr id="711" name="テキスト ボックス 710"/>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13" name="テキスト ボックス 71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116840</xdr:rowOff>
    </xdr:from>
    <xdr:to>
      <xdr:col>32</xdr:col>
      <xdr:colOff>186689</xdr:colOff>
      <xdr:row>38</xdr:row>
      <xdr:rowOff>139700</xdr:rowOff>
    </xdr:to>
    <xdr:cxnSp macro="">
      <xdr:nvCxnSpPr>
        <xdr:cNvPr id="715" name="直線コネクタ 714"/>
        <xdr:cNvCxnSpPr/>
      </xdr:nvCxnSpPr>
      <xdr:spPr>
        <a:xfrm flipV="1">
          <a:off x="22159595" y="6631940"/>
          <a:ext cx="1269" cy="22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101617</xdr:rowOff>
    </xdr:from>
    <xdr:ext cx="249299" cy="259045"/>
    <xdr:sp macro="" textlink="">
      <xdr:nvSpPr>
        <xdr:cNvPr id="716" name="諸支出金最小値テキスト"/>
        <xdr:cNvSpPr txBox="1"/>
      </xdr:nvSpPr>
      <xdr:spPr>
        <a:xfrm>
          <a:off x="22212300" y="6788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63517</xdr:rowOff>
    </xdr:from>
    <xdr:ext cx="249299" cy="259045"/>
    <xdr:sp macro="" textlink="">
      <xdr:nvSpPr>
        <xdr:cNvPr id="718" name="諸支出金最大値テキスト"/>
        <xdr:cNvSpPr txBox="1"/>
      </xdr:nvSpPr>
      <xdr:spPr>
        <a:xfrm>
          <a:off x="22212300" y="6407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32</xdr:col>
      <xdr:colOff>98425</xdr:colOff>
      <xdr:row>38</xdr:row>
      <xdr:rowOff>116840</xdr:rowOff>
    </xdr:from>
    <xdr:to>
      <xdr:col>32</xdr:col>
      <xdr:colOff>276225</xdr:colOff>
      <xdr:row>38</xdr:row>
      <xdr:rowOff>116840</xdr:rowOff>
    </xdr:to>
    <xdr:cxnSp macro="">
      <xdr:nvCxnSpPr>
        <xdr:cNvPr id="719" name="直線コネクタ 718"/>
        <xdr:cNvCxnSpPr/>
      </xdr:nvCxnSpPr>
      <xdr:spPr>
        <a:xfrm>
          <a:off x="22072600" y="663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19067</xdr:rowOff>
    </xdr:from>
    <xdr:ext cx="249299" cy="259045"/>
    <xdr:sp macro="" textlink="">
      <xdr:nvSpPr>
        <xdr:cNvPr id="721" name="諸支出金平均値テキスト"/>
        <xdr:cNvSpPr txBox="1"/>
      </xdr:nvSpPr>
      <xdr:spPr>
        <a:xfrm>
          <a:off x="22212300" y="65341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2" name="フローチャート : 判断 72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88900</xdr:rowOff>
    </xdr:from>
    <xdr:to>
      <xdr:col>31</xdr:col>
      <xdr:colOff>85725</xdr:colOff>
      <xdr:row>39</xdr:row>
      <xdr:rowOff>19050</xdr:rowOff>
    </xdr:to>
    <xdr:sp macro="" textlink="">
      <xdr:nvSpPr>
        <xdr:cNvPr id="724" name="フローチャート : 判断 723"/>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10177</xdr:rowOff>
    </xdr:from>
    <xdr:ext cx="249299" cy="259045"/>
    <xdr:sp macro="" textlink="">
      <xdr:nvSpPr>
        <xdr:cNvPr id="725" name="テキスト ボックス 724"/>
        <xdr:cNvSpPr txBox="1"/>
      </xdr:nvSpPr>
      <xdr:spPr>
        <a:xfrm>
          <a:off x="211859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123190</xdr:rowOff>
    </xdr:from>
    <xdr:to>
      <xdr:col>29</xdr:col>
      <xdr:colOff>568325</xdr:colOff>
      <xdr:row>36</xdr:row>
      <xdr:rowOff>53340</xdr:rowOff>
    </xdr:to>
    <xdr:sp macro="" textlink="">
      <xdr:nvSpPr>
        <xdr:cNvPr id="727" name="フローチャート : 判断 726"/>
        <xdr:cNvSpPr/>
      </xdr:nvSpPr>
      <xdr:spPr>
        <a:xfrm>
          <a:off x="20383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34</xdr:row>
      <xdr:rowOff>69867</xdr:rowOff>
    </xdr:from>
    <xdr:ext cx="313932" cy="259045"/>
    <xdr:sp macro="" textlink="">
      <xdr:nvSpPr>
        <xdr:cNvPr id="728" name="テキスト ボックス 727"/>
        <xdr:cNvSpPr txBox="1"/>
      </xdr:nvSpPr>
      <xdr:spPr>
        <a:xfrm>
          <a:off x="20277333" y="5899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30" name="フローチャート : 判断 729"/>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1" name="テキスト ボックス 73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100330</xdr:rowOff>
    </xdr:from>
    <xdr:to>
      <xdr:col>27</xdr:col>
      <xdr:colOff>161925</xdr:colOff>
      <xdr:row>32</xdr:row>
      <xdr:rowOff>30480</xdr:rowOff>
    </xdr:to>
    <xdr:sp macro="" textlink="">
      <xdr:nvSpPr>
        <xdr:cNvPr id="732" name="フローチャート : 判断 731"/>
        <xdr:cNvSpPr/>
      </xdr:nvSpPr>
      <xdr:spPr>
        <a:xfrm>
          <a:off x="18605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30</xdr:row>
      <xdr:rowOff>47007</xdr:rowOff>
    </xdr:from>
    <xdr:ext cx="313932" cy="259045"/>
    <xdr:sp macro="" textlink="">
      <xdr:nvSpPr>
        <xdr:cNvPr id="733" name="テキスト ボックス 732"/>
        <xdr:cNvSpPr txBox="1"/>
      </xdr:nvSpPr>
      <xdr:spPr>
        <a:xfrm>
          <a:off x="18499333" y="5190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146067</xdr:rowOff>
    </xdr:from>
    <xdr:ext cx="249299" cy="259045"/>
    <xdr:sp macro="" textlink="">
      <xdr:nvSpPr>
        <xdr:cNvPr id="740" name="諸支出金該当値テキスト"/>
        <xdr:cNvSpPr txBox="1"/>
      </xdr:nvSpPr>
      <xdr:spPr>
        <a:xfrm>
          <a:off x="22212300" y="6661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37</xdr:row>
      <xdr:rowOff>35577</xdr:rowOff>
    </xdr:from>
    <xdr:ext cx="249299" cy="259045"/>
    <xdr:sp macro="" textlink="">
      <xdr:nvSpPr>
        <xdr:cNvPr id="742" name="テキスト ボックス 741"/>
        <xdr:cNvSpPr txBox="1"/>
      </xdr:nvSpPr>
      <xdr:spPr>
        <a:xfrm>
          <a:off x="211859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46" name="テキスト ボックス 745"/>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0" name="正方形/長方形 74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1" name="正方形/長方形 75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2" name="正方形/長方形 75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3" name="正方形/長方形 75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58" name="テキスト ボックス 75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0" name="テキスト ボックス 75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2" name="直線コネクタ 76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4" name="直線コネクタ 76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6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67" name="直線コネクタ 76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6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69" name="フローチャート : 判断 76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0" name="直線コネクタ 76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1" name="フローチャート : 判断 77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2" name="テキスト ボックス 771"/>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3" name="直線コネクタ 77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4" name="フローチャート : 判断 77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75" name="テキスト ボックス 77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76" name="直線コネクタ 77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77" name="フローチャート : 判断 77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78" name="テキスト ボックス 77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79" name="フローチャート : 判断 77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0" name="テキスト ボックス 77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円/楕円 78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8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88" name="円/楕円 78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89" name="テキスト ボックス 788"/>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0" name="円/楕円 78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1" name="テキスト ボックス 79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2" name="円/楕円 79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3" name="テキスト ボックス 79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4" name="円/楕円 79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795" name="テキスト ボックス 79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796" name="正方形/長方形 7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797" name="正方形/長方形 7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798" name="テキスト ボックス 7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43,197</a:t>
          </a:r>
          <a:r>
            <a:rPr kumimoji="1" lang="ja-JP" altLang="en-US" sz="1300">
              <a:latin typeface="ＭＳ Ｐゴシック"/>
            </a:rPr>
            <a:t>円となり、平成</a:t>
          </a:r>
          <a:r>
            <a:rPr kumimoji="1" lang="en-US" altLang="ja-JP" sz="1300">
              <a:latin typeface="ＭＳ Ｐゴシック"/>
            </a:rPr>
            <a:t>26</a:t>
          </a:r>
          <a:r>
            <a:rPr kumimoji="1" lang="ja-JP" altLang="en-US" sz="1300">
              <a:latin typeface="ＭＳ Ｐゴシック"/>
            </a:rPr>
            <a:t>年度と比較して若干減少している。これは、後期高齢者医療費が保険料の軽減対象の拡大に伴い増加を始めとした医療、介護に関する経費が増加した一方、安心こども基金積立事業費が国の特例交付金の減に伴い減少しているためである。</a:t>
          </a:r>
        </a:p>
        <a:p>
          <a:r>
            <a:rPr kumimoji="1" lang="ja-JP" altLang="en-US" sz="1300">
              <a:latin typeface="ＭＳ Ｐゴシック"/>
            </a:rPr>
            <a:t>・土木費は、住民一人当たり</a:t>
          </a:r>
          <a:r>
            <a:rPr kumimoji="1" lang="en-US" altLang="ja-JP" sz="1300">
              <a:latin typeface="ＭＳ Ｐゴシック"/>
            </a:rPr>
            <a:t>15,362</a:t>
          </a:r>
          <a:r>
            <a:rPr kumimoji="1" lang="ja-JP" altLang="en-US" sz="1300">
              <a:latin typeface="ＭＳ Ｐゴシック"/>
            </a:rPr>
            <a:t>円となり、平成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29.8</a:t>
          </a:r>
          <a:r>
            <a:rPr kumimoji="1" lang="ja-JP" altLang="en-US" sz="1300">
              <a:latin typeface="ＭＳ Ｐゴシック"/>
            </a:rPr>
            <a:t>％減少している。主な要因は、埼玉高速鉄道株式会社への経営再構築支援の減である。</a:t>
          </a:r>
        </a:p>
        <a:p>
          <a:r>
            <a:rPr kumimoji="1" lang="ja-JP" altLang="en-US" sz="1300">
              <a:latin typeface="ＭＳ Ｐゴシック"/>
            </a:rPr>
            <a:t>・教育費は、住民一人当たり</a:t>
          </a:r>
          <a:r>
            <a:rPr kumimoji="1" lang="en-US" altLang="ja-JP" sz="1300">
              <a:latin typeface="ＭＳ Ｐゴシック"/>
            </a:rPr>
            <a:t>71,103</a:t>
          </a:r>
          <a:r>
            <a:rPr kumimoji="1" lang="ja-JP" altLang="en-US" sz="1300">
              <a:latin typeface="ＭＳ Ｐゴシック"/>
            </a:rPr>
            <a:t>円となっており、平成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1.3</a:t>
          </a:r>
          <a:r>
            <a:rPr kumimoji="1" lang="ja-JP" altLang="en-US" sz="1300">
              <a:latin typeface="ＭＳ Ｐゴシック"/>
            </a:rPr>
            <a:t>％増加している。主な要因は、入間わかくさ高等特別支援学校の新設に伴う増である。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50" b="0" i="0" baseline="0">
              <a:solidFill>
                <a:schemeClr val="dk1"/>
              </a:solidFill>
              <a:effectLst/>
              <a:latin typeface="+mn-ea"/>
              <a:ea typeface="+mn-ea"/>
              <a:cs typeface="+mn-cs"/>
            </a:rPr>
            <a:t>　財政調整基金については、平成</a:t>
          </a:r>
          <a:r>
            <a:rPr lang="en-US" altLang="ja-JP" sz="950" b="0" i="0" baseline="0">
              <a:solidFill>
                <a:schemeClr val="dk1"/>
              </a:solidFill>
              <a:effectLst/>
              <a:latin typeface="+mn-ea"/>
              <a:ea typeface="+mn-ea"/>
              <a:cs typeface="+mn-cs"/>
            </a:rPr>
            <a:t>26</a:t>
          </a:r>
          <a:r>
            <a:rPr lang="ja-JP" altLang="ja-JP" sz="950" b="0" i="0" baseline="0">
              <a:solidFill>
                <a:schemeClr val="dk1"/>
              </a:solidFill>
              <a:effectLst/>
              <a:latin typeface="+mn-ea"/>
              <a:ea typeface="+mn-ea"/>
              <a:cs typeface="+mn-cs"/>
            </a:rPr>
            <a:t>年度は財政調整４基金（財政調整基金、県債管理基金、大規模事業推進基金、社会福祉施設整備基金）の残高を、前々年度末時点並みとなるように</a:t>
          </a:r>
          <a:r>
            <a:rPr lang="en-US" altLang="ja-JP" sz="950" b="0" i="0" baseline="0">
              <a:solidFill>
                <a:schemeClr val="dk1"/>
              </a:solidFill>
              <a:effectLst/>
              <a:latin typeface="+mn-ea"/>
              <a:ea typeface="+mn-ea"/>
              <a:cs typeface="+mn-cs"/>
            </a:rPr>
            <a:t>55</a:t>
          </a:r>
          <a:r>
            <a:rPr lang="ja-JP" altLang="ja-JP" sz="950" b="0" i="0" baseline="0">
              <a:solidFill>
                <a:schemeClr val="dk1"/>
              </a:solidFill>
              <a:effectLst/>
              <a:latin typeface="+mn-ea"/>
              <a:ea typeface="+mn-ea"/>
              <a:cs typeface="+mn-cs"/>
            </a:rPr>
            <a:t>億円を積み立てたため、標準財政規模比が対前年比で大幅に増加しているが、平成</a:t>
          </a:r>
          <a:r>
            <a:rPr lang="en-US" altLang="ja-JP" sz="950" b="0" i="0" baseline="0">
              <a:solidFill>
                <a:schemeClr val="dk1"/>
              </a:solidFill>
              <a:effectLst/>
              <a:latin typeface="+mn-ea"/>
              <a:ea typeface="+mn-ea"/>
              <a:cs typeface="+mn-cs"/>
            </a:rPr>
            <a:t>27</a:t>
          </a:r>
          <a:r>
            <a:rPr lang="ja-JP" altLang="ja-JP" sz="950" b="0" i="0" baseline="0">
              <a:solidFill>
                <a:schemeClr val="dk1"/>
              </a:solidFill>
              <a:effectLst/>
              <a:latin typeface="+mn-ea"/>
              <a:ea typeface="+mn-ea"/>
              <a:cs typeface="+mn-cs"/>
            </a:rPr>
            <a:t>年度においては取崩しを行わず運用益の積立てのみを行ったため、対前年度比は▲</a:t>
          </a:r>
          <a:r>
            <a:rPr lang="en-US" altLang="ja-JP" sz="950" b="0" i="0" baseline="0">
              <a:solidFill>
                <a:schemeClr val="dk1"/>
              </a:solidFill>
              <a:effectLst/>
              <a:latin typeface="+mn-ea"/>
              <a:ea typeface="+mn-ea"/>
              <a:cs typeface="+mn-cs"/>
            </a:rPr>
            <a:t>0.03</a:t>
          </a:r>
          <a:r>
            <a:rPr lang="ja-JP" altLang="ja-JP" sz="950" b="0" i="0" baseline="0">
              <a:solidFill>
                <a:schemeClr val="dk1"/>
              </a:solidFill>
              <a:effectLst/>
              <a:latin typeface="+mn-ea"/>
              <a:ea typeface="+mn-ea"/>
              <a:cs typeface="+mn-cs"/>
            </a:rPr>
            <a:t>％とほぼ横ばいとなっている</a:t>
          </a:r>
          <a:endParaRPr lang="ja-JP" altLang="ja-JP" sz="950">
            <a:effectLst/>
            <a:latin typeface="+mn-ea"/>
            <a:ea typeface="+mn-ea"/>
          </a:endParaRPr>
        </a:p>
        <a:p>
          <a:r>
            <a:rPr lang="ja-JP" altLang="ja-JP" sz="950" b="0" i="0" baseline="0">
              <a:solidFill>
                <a:schemeClr val="dk1"/>
              </a:solidFill>
              <a:effectLst/>
              <a:latin typeface="+mn-ea"/>
              <a:ea typeface="+mn-ea"/>
              <a:cs typeface="+mn-cs"/>
            </a:rPr>
            <a:t>　実質収支額は平成</a:t>
          </a:r>
          <a:r>
            <a:rPr lang="en-US" altLang="ja-JP" sz="950" b="0" i="0" baseline="0">
              <a:solidFill>
                <a:schemeClr val="dk1"/>
              </a:solidFill>
              <a:effectLst/>
              <a:latin typeface="+mn-ea"/>
              <a:ea typeface="+mn-ea"/>
              <a:cs typeface="+mn-cs"/>
            </a:rPr>
            <a:t>20</a:t>
          </a:r>
          <a:r>
            <a:rPr lang="ja-JP" altLang="ja-JP" sz="950" b="0" i="0" baseline="0">
              <a:solidFill>
                <a:schemeClr val="dk1"/>
              </a:solidFill>
              <a:effectLst/>
              <a:latin typeface="+mn-ea"/>
              <a:ea typeface="+mn-ea"/>
              <a:cs typeface="+mn-cs"/>
            </a:rPr>
            <a:t>年度以降、社会保障関連経費等の増加により減少傾向にあったが、平成</a:t>
          </a:r>
          <a:r>
            <a:rPr lang="en-US" altLang="ja-JP" sz="950" b="0" i="0" baseline="0">
              <a:solidFill>
                <a:schemeClr val="dk1"/>
              </a:solidFill>
              <a:effectLst/>
              <a:latin typeface="+mn-ea"/>
              <a:ea typeface="+mn-ea"/>
              <a:cs typeface="+mn-cs"/>
            </a:rPr>
            <a:t>26</a:t>
          </a:r>
          <a:r>
            <a:rPr lang="ja-JP" altLang="ja-JP" sz="950" b="0" i="0" baseline="0">
              <a:solidFill>
                <a:schemeClr val="dk1"/>
              </a:solidFill>
              <a:effectLst/>
              <a:latin typeface="+mn-ea"/>
              <a:ea typeface="+mn-ea"/>
              <a:cs typeface="+mn-cs"/>
            </a:rPr>
            <a:t>年度は景気回復に伴う企業収益の改善及び地方消費税率の引上げによる県税の増収等により対前年度比で増加となった。しかし、平成</a:t>
          </a:r>
          <a:r>
            <a:rPr lang="en-US" altLang="ja-JP" sz="950" b="0" i="0" baseline="0">
              <a:solidFill>
                <a:schemeClr val="dk1"/>
              </a:solidFill>
              <a:effectLst/>
              <a:latin typeface="+mn-ea"/>
              <a:ea typeface="+mn-ea"/>
              <a:cs typeface="+mn-cs"/>
            </a:rPr>
            <a:t>27</a:t>
          </a:r>
          <a:r>
            <a:rPr lang="ja-JP" altLang="ja-JP" sz="950" b="0" i="0" baseline="0">
              <a:solidFill>
                <a:schemeClr val="dk1"/>
              </a:solidFill>
              <a:effectLst/>
              <a:latin typeface="+mn-ea"/>
              <a:ea typeface="+mn-ea"/>
              <a:cs typeface="+mn-cs"/>
            </a:rPr>
            <a:t>年度は社会保障関連経費等の増により、再び対前年度比での減少（▲</a:t>
          </a:r>
          <a:r>
            <a:rPr lang="en-US" altLang="ja-JP" sz="950" b="0" i="0" baseline="0">
              <a:solidFill>
                <a:schemeClr val="dk1"/>
              </a:solidFill>
              <a:effectLst/>
              <a:latin typeface="+mn-ea"/>
              <a:ea typeface="+mn-ea"/>
              <a:cs typeface="+mn-cs"/>
            </a:rPr>
            <a:t>0.09</a:t>
          </a:r>
          <a:r>
            <a:rPr lang="ja-JP" altLang="ja-JP" sz="950" b="0" i="0" baseline="0">
              <a:solidFill>
                <a:schemeClr val="dk1"/>
              </a:solidFill>
              <a:effectLst/>
              <a:latin typeface="+mn-ea"/>
              <a:ea typeface="+mn-ea"/>
              <a:cs typeface="+mn-cs"/>
            </a:rPr>
            <a:t>％）に転じている。 </a:t>
          </a:r>
          <a:endParaRPr lang="ja-JP" altLang="ja-JP" sz="950">
            <a:effectLst/>
            <a:latin typeface="+mn-ea"/>
            <a:ea typeface="+mn-ea"/>
          </a:endParaRPr>
        </a:p>
        <a:p>
          <a:r>
            <a:rPr lang="ja-JP" altLang="ja-JP" sz="950" b="0" i="0" baseline="0">
              <a:solidFill>
                <a:schemeClr val="dk1"/>
              </a:solidFill>
              <a:effectLst/>
              <a:latin typeface="+mn-ea"/>
              <a:ea typeface="+mn-ea"/>
              <a:cs typeface="+mn-cs"/>
            </a:rPr>
            <a:t>　実質単年度収支は、平成</a:t>
          </a:r>
          <a:r>
            <a:rPr lang="en-US" altLang="ja-JP" sz="950" b="0" i="0" baseline="0">
              <a:solidFill>
                <a:schemeClr val="dk1"/>
              </a:solidFill>
              <a:effectLst/>
              <a:latin typeface="+mn-ea"/>
              <a:ea typeface="+mn-ea"/>
              <a:cs typeface="+mn-cs"/>
            </a:rPr>
            <a:t>24</a:t>
          </a:r>
          <a:r>
            <a:rPr lang="ja-JP" altLang="ja-JP" sz="950" b="0" i="0" baseline="0">
              <a:solidFill>
                <a:schemeClr val="dk1"/>
              </a:solidFill>
              <a:effectLst/>
              <a:latin typeface="+mn-ea"/>
              <a:ea typeface="+mn-ea"/>
              <a:cs typeface="+mn-cs"/>
            </a:rPr>
            <a:t>年度及び</a:t>
          </a:r>
          <a:r>
            <a:rPr lang="en-US" altLang="ja-JP" sz="950" b="0" i="0" baseline="0">
              <a:solidFill>
                <a:schemeClr val="dk1"/>
              </a:solidFill>
              <a:effectLst/>
              <a:latin typeface="+mn-ea"/>
              <a:ea typeface="+mn-ea"/>
              <a:cs typeface="+mn-cs"/>
            </a:rPr>
            <a:t>25</a:t>
          </a:r>
          <a:r>
            <a:rPr lang="ja-JP" altLang="ja-JP" sz="950" b="0" i="0" baseline="0">
              <a:solidFill>
                <a:schemeClr val="dk1"/>
              </a:solidFill>
              <a:effectLst/>
              <a:latin typeface="+mn-ea"/>
              <a:ea typeface="+mn-ea"/>
              <a:cs typeface="+mn-cs"/>
            </a:rPr>
            <a:t>年度は多額の公債費の繰上償還措置を行い、平成</a:t>
          </a:r>
          <a:r>
            <a:rPr lang="en-US" altLang="ja-JP" sz="950" b="0" i="0" baseline="0">
              <a:solidFill>
                <a:schemeClr val="dk1"/>
              </a:solidFill>
              <a:effectLst/>
              <a:latin typeface="+mn-ea"/>
              <a:ea typeface="+mn-ea"/>
              <a:cs typeface="+mn-cs"/>
            </a:rPr>
            <a:t>26</a:t>
          </a:r>
          <a:r>
            <a:rPr lang="ja-JP" altLang="ja-JP" sz="950" b="0" i="0" baseline="0">
              <a:solidFill>
                <a:schemeClr val="dk1"/>
              </a:solidFill>
              <a:effectLst/>
              <a:latin typeface="+mn-ea"/>
              <a:ea typeface="+mn-ea"/>
              <a:cs typeface="+mn-cs"/>
            </a:rPr>
            <a:t>年度は上述の財政調整基金の積立てにより、各該当年度の比率が大きくなっている。</a:t>
          </a:r>
          <a:endParaRPr kumimoji="1" lang="ja-JP" altLang="en-US" sz="95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埼玉県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一般会計等の実質赤字比率は黒字で推移している。 </a:t>
          </a:r>
        </a:p>
        <a:p>
          <a:r>
            <a:rPr kumimoji="1" lang="ja-JP" altLang="en-US" sz="1400">
              <a:latin typeface="ＭＳ ゴシック" pitchFamily="49" charset="-128"/>
              <a:ea typeface="ＭＳ ゴシック" pitchFamily="49" charset="-128"/>
            </a:rPr>
            <a:t>　公営企業会計においては資金不足が発生していないため、連結実質赤字比率も黒字で推移している。 </a:t>
          </a:r>
        </a:p>
        <a:p>
          <a:r>
            <a:rPr kumimoji="1" lang="ja-JP" altLang="en-US" sz="1400">
              <a:latin typeface="ＭＳ ゴシック" pitchFamily="49" charset="-128"/>
              <a:ea typeface="ＭＳ ゴシック" pitchFamily="49" charset="-128"/>
            </a:rPr>
            <a:t>　連結実質赤字比率に係る黒字額のうち、地域整備事業会計、水道用水供給事業会計などの公営企業会計の黒字額が全体の９割以上を占めている。 </a:t>
          </a:r>
        </a:p>
        <a:p>
          <a:r>
            <a:rPr kumimoji="1" lang="ja-JP" altLang="en-US" sz="1400">
              <a:latin typeface="ＭＳ ゴシック" pitchFamily="49" charset="-128"/>
              <a:ea typeface="ＭＳ ゴシック" pitchFamily="49" charset="-128"/>
            </a:rPr>
            <a:t>　今後も、公営企業会計等を含む県全体の健全な財政運営に取り組んでいく。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534" t="s">
        <v>59</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75" thickBot="1" x14ac:dyDescent="0.2">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535" t="s">
        <v>61</v>
      </c>
      <c r="C3" s="506"/>
      <c r="D3" s="507"/>
      <c r="E3" s="507"/>
      <c r="F3" s="507"/>
      <c r="G3" s="507"/>
      <c r="H3" s="507"/>
      <c r="I3" s="507"/>
      <c r="J3" s="507"/>
      <c r="K3" s="507"/>
      <c r="L3" s="507" t="s">
        <v>62</v>
      </c>
      <c r="M3" s="507"/>
      <c r="N3" s="507"/>
      <c r="O3" s="507"/>
      <c r="P3" s="507"/>
      <c r="Q3" s="507"/>
      <c r="R3" s="508"/>
      <c r="S3" s="508"/>
      <c r="T3" s="508"/>
      <c r="U3" s="508"/>
      <c r="V3" s="509"/>
      <c r="W3" s="537" t="s">
        <v>63</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64</v>
      </c>
      <c r="BO3" s="505"/>
      <c r="BP3" s="505"/>
      <c r="BQ3" s="505"/>
      <c r="BR3" s="505"/>
      <c r="BS3" s="505"/>
      <c r="BT3" s="505"/>
      <c r="BU3" s="541"/>
      <c r="BV3" s="504" t="s">
        <v>65</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66</v>
      </c>
      <c r="CU3" s="505"/>
      <c r="CV3" s="505"/>
      <c r="CW3" s="505"/>
      <c r="CX3" s="505"/>
      <c r="CY3" s="505"/>
      <c r="CZ3" s="505"/>
      <c r="DA3" s="541"/>
      <c r="DB3" s="504" t="s">
        <v>67</v>
      </c>
      <c r="DC3" s="505"/>
      <c r="DD3" s="505"/>
      <c r="DE3" s="505"/>
      <c r="DF3" s="505"/>
      <c r="DG3" s="505"/>
      <c r="DH3" s="505"/>
      <c r="DI3" s="541"/>
      <c r="DJ3" s="112"/>
      <c r="DK3" s="112"/>
      <c r="DL3" s="112"/>
      <c r="DM3" s="112"/>
      <c r="DN3" s="112"/>
      <c r="DO3" s="112"/>
    </row>
    <row r="4" spans="1:119" ht="18.75" customHeight="1" x14ac:dyDescent="0.15">
      <c r="A4" s="113"/>
      <c r="B4" s="536"/>
      <c r="C4" s="494"/>
      <c r="D4" s="510"/>
      <c r="E4" s="510"/>
      <c r="F4" s="510"/>
      <c r="G4" s="510"/>
      <c r="H4" s="510"/>
      <c r="I4" s="510"/>
      <c r="J4" s="510"/>
      <c r="K4" s="510"/>
      <c r="L4" s="510"/>
      <c r="M4" s="510"/>
      <c r="N4" s="510"/>
      <c r="O4" s="510"/>
      <c r="P4" s="510"/>
      <c r="Q4" s="510"/>
      <c r="R4" s="511"/>
      <c r="S4" s="511"/>
      <c r="T4" s="511"/>
      <c r="U4" s="511"/>
      <c r="V4" s="512"/>
      <c r="W4" s="456" t="s">
        <v>68</v>
      </c>
      <c r="X4" s="457"/>
      <c r="Y4" s="458"/>
      <c r="Z4" s="465" t="s">
        <v>1</v>
      </c>
      <c r="AA4" s="466"/>
      <c r="AB4" s="466"/>
      <c r="AC4" s="466"/>
      <c r="AD4" s="466"/>
      <c r="AE4" s="466"/>
      <c r="AF4" s="466"/>
      <c r="AG4" s="466"/>
      <c r="AH4" s="467"/>
      <c r="AI4" s="465" t="s">
        <v>69</v>
      </c>
      <c r="AJ4" s="515"/>
      <c r="AK4" s="515"/>
      <c r="AL4" s="515"/>
      <c r="AM4" s="515"/>
      <c r="AN4" s="515"/>
      <c r="AO4" s="515"/>
      <c r="AP4" s="516"/>
      <c r="AQ4" s="471" t="s">
        <v>70</v>
      </c>
      <c r="AR4" s="472"/>
      <c r="AS4" s="515"/>
      <c r="AT4" s="515"/>
      <c r="AU4" s="515"/>
      <c r="AV4" s="515"/>
      <c r="AW4" s="515"/>
      <c r="AX4" s="515"/>
      <c r="AY4" s="520"/>
      <c r="AZ4" s="377" t="s">
        <v>71</v>
      </c>
      <c r="BA4" s="378"/>
      <c r="BB4" s="378"/>
      <c r="BC4" s="378"/>
      <c r="BD4" s="378"/>
      <c r="BE4" s="378"/>
      <c r="BF4" s="378"/>
      <c r="BG4" s="378"/>
      <c r="BH4" s="378"/>
      <c r="BI4" s="378"/>
      <c r="BJ4" s="378"/>
      <c r="BK4" s="378"/>
      <c r="BL4" s="378"/>
      <c r="BM4" s="379"/>
      <c r="BN4" s="380">
        <v>1721513382</v>
      </c>
      <c r="BO4" s="381"/>
      <c r="BP4" s="381"/>
      <c r="BQ4" s="381"/>
      <c r="BR4" s="381"/>
      <c r="BS4" s="381"/>
      <c r="BT4" s="381"/>
      <c r="BU4" s="382"/>
      <c r="BV4" s="380">
        <v>1719536974</v>
      </c>
      <c r="BW4" s="381"/>
      <c r="BX4" s="381"/>
      <c r="BY4" s="381"/>
      <c r="BZ4" s="381"/>
      <c r="CA4" s="381"/>
      <c r="CB4" s="381"/>
      <c r="CC4" s="382"/>
      <c r="CD4" s="489" t="s">
        <v>72</v>
      </c>
      <c r="CE4" s="490"/>
      <c r="CF4" s="490"/>
      <c r="CG4" s="490"/>
      <c r="CH4" s="490"/>
      <c r="CI4" s="490"/>
      <c r="CJ4" s="490"/>
      <c r="CK4" s="490"/>
      <c r="CL4" s="490"/>
      <c r="CM4" s="490"/>
      <c r="CN4" s="490"/>
      <c r="CO4" s="490"/>
      <c r="CP4" s="490"/>
      <c r="CQ4" s="490"/>
      <c r="CR4" s="490"/>
      <c r="CS4" s="491"/>
      <c r="CT4" s="542">
        <v>0.5</v>
      </c>
      <c r="CU4" s="543"/>
      <c r="CV4" s="543"/>
      <c r="CW4" s="543"/>
      <c r="CX4" s="543"/>
      <c r="CY4" s="543"/>
      <c r="CZ4" s="543"/>
      <c r="DA4" s="544"/>
      <c r="DB4" s="542">
        <v>0.6</v>
      </c>
      <c r="DC4" s="543"/>
      <c r="DD4" s="543"/>
      <c r="DE4" s="543"/>
      <c r="DF4" s="543"/>
      <c r="DG4" s="543"/>
      <c r="DH4" s="543"/>
      <c r="DI4" s="544"/>
      <c r="DJ4" s="112"/>
      <c r="DK4" s="112"/>
      <c r="DL4" s="112"/>
      <c r="DM4" s="112"/>
      <c r="DN4" s="112"/>
      <c r="DO4" s="112"/>
    </row>
    <row r="5" spans="1:119" ht="18.75" customHeight="1" thickBot="1" x14ac:dyDescent="0.2">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73</v>
      </c>
      <c r="BA5" s="384"/>
      <c r="BB5" s="384"/>
      <c r="BC5" s="384"/>
      <c r="BD5" s="384"/>
      <c r="BE5" s="384"/>
      <c r="BF5" s="384"/>
      <c r="BG5" s="384"/>
      <c r="BH5" s="384"/>
      <c r="BI5" s="384"/>
      <c r="BJ5" s="384"/>
      <c r="BK5" s="384"/>
      <c r="BL5" s="384"/>
      <c r="BM5" s="385"/>
      <c r="BN5" s="386">
        <v>1710215511</v>
      </c>
      <c r="BO5" s="387"/>
      <c r="BP5" s="387"/>
      <c r="BQ5" s="387"/>
      <c r="BR5" s="387"/>
      <c r="BS5" s="387"/>
      <c r="BT5" s="387"/>
      <c r="BU5" s="388"/>
      <c r="BV5" s="386">
        <v>1706413282</v>
      </c>
      <c r="BW5" s="387"/>
      <c r="BX5" s="387"/>
      <c r="BY5" s="387"/>
      <c r="BZ5" s="387"/>
      <c r="CA5" s="387"/>
      <c r="CB5" s="387"/>
      <c r="CC5" s="388"/>
      <c r="CD5" s="433" t="s">
        <v>74</v>
      </c>
      <c r="CE5" s="434"/>
      <c r="CF5" s="434"/>
      <c r="CG5" s="434"/>
      <c r="CH5" s="434"/>
      <c r="CI5" s="434"/>
      <c r="CJ5" s="434"/>
      <c r="CK5" s="434"/>
      <c r="CL5" s="434"/>
      <c r="CM5" s="434"/>
      <c r="CN5" s="434"/>
      <c r="CO5" s="434"/>
      <c r="CP5" s="434"/>
      <c r="CQ5" s="434"/>
      <c r="CR5" s="434"/>
      <c r="CS5" s="435"/>
      <c r="CT5" s="365">
        <v>94.9</v>
      </c>
      <c r="CU5" s="366"/>
      <c r="CV5" s="366"/>
      <c r="CW5" s="366"/>
      <c r="CX5" s="366"/>
      <c r="CY5" s="366"/>
      <c r="CZ5" s="366"/>
      <c r="DA5" s="367"/>
      <c r="DB5" s="365">
        <v>94.6</v>
      </c>
      <c r="DC5" s="366"/>
      <c r="DD5" s="366"/>
      <c r="DE5" s="366"/>
      <c r="DF5" s="366"/>
      <c r="DG5" s="366"/>
      <c r="DH5" s="366"/>
      <c r="DI5" s="367"/>
      <c r="DJ5" s="112"/>
      <c r="DK5" s="112"/>
      <c r="DL5" s="112"/>
      <c r="DM5" s="112"/>
      <c r="DN5" s="112"/>
      <c r="DO5" s="112"/>
    </row>
    <row r="6" spans="1:119" ht="18.75" customHeight="1" x14ac:dyDescent="0.15">
      <c r="A6" s="113"/>
      <c r="B6" s="504" t="s">
        <v>75</v>
      </c>
      <c r="C6" s="505"/>
      <c r="D6" s="505"/>
      <c r="E6" s="505"/>
      <c r="F6" s="505"/>
      <c r="G6" s="505"/>
      <c r="H6" s="505"/>
      <c r="I6" s="505"/>
      <c r="J6" s="505"/>
      <c r="K6" s="506"/>
      <c r="L6" s="507" t="s">
        <v>76</v>
      </c>
      <c r="M6" s="507"/>
      <c r="N6" s="507"/>
      <c r="O6" s="507"/>
      <c r="P6" s="507"/>
      <c r="Q6" s="507"/>
      <c r="R6" s="508"/>
      <c r="S6" s="508"/>
      <c r="T6" s="508"/>
      <c r="U6" s="508"/>
      <c r="V6" s="509"/>
      <c r="W6" s="459"/>
      <c r="X6" s="460"/>
      <c r="Y6" s="461"/>
      <c r="Z6" s="486" t="s">
        <v>77</v>
      </c>
      <c r="AA6" s="487"/>
      <c r="AB6" s="487"/>
      <c r="AC6" s="487"/>
      <c r="AD6" s="487"/>
      <c r="AE6" s="487"/>
      <c r="AF6" s="487"/>
      <c r="AG6" s="487"/>
      <c r="AH6" s="488"/>
      <c r="AI6" s="411">
        <v>1</v>
      </c>
      <c r="AJ6" s="412"/>
      <c r="AK6" s="412"/>
      <c r="AL6" s="412"/>
      <c r="AM6" s="412"/>
      <c r="AN6" s="412"/>
      <c r="AO6" s="412"/>
      <c r="AP6" s="413"/>
      <c r="AQ6" s="411">
        <v>14200</v>
      </c>
      <c r="AR6" s="412"/>
      <c r="AS6" s="412"/>
      <c r="AT6" s="412"/>
      <c r="AU6" s="412"/>
      <c r="AV6" s="412"/>
      <c r="AW6" s="412"/>
      <c r="AX6" s="412"/>
      <c r="AY6" s="414"/>
      <c r="AZ6" s="383" t="s">
        <v>78</v>
      </c>
      <c r="BA6" s="384"/>
      <c r="BB6" s="384"/>
      <c r="BC6" s="384"/>
      <c r="BD6" s="384"/>
      <c r="BE6" s="384"/>
      <c r="BF6" s="384"/>
      <c r="BG6" s="384"/>
      <c r="BH6" s="384"/>
      <c r="BI6" s="384"/>
      <c r="BJ6" s="384"/>
      <c r="BK6" s="384"/>
      <c r="BL6" s="384"/>
      <c r="BM6" s="385"/>
      <c r="BN6" s="386">
        <v>11297871</v>
      </c>
      <c r="BO6" s="387"/>
      <c r="BP6" s="387"/>
      <c r="BQ6" s="387"/>
      <c r="BR6" s="387"/>
      <c r="BS6" s="387"/>
      <c r="BT6" s="387"/>
      <c r="BU6" s="388"/>
      <c r="BV6" s="386">
        <v>13123692</v>
      </c>
      <c r="BW6" s="387"/>
      <c r="BX6" s="387"/>
      <c r="BY6" s="387"/>
      <c r="BZ6" s="387"/>
      <c r="CA6" s="387"/>
      <c r="CB6" s="387"/>
      <c r="CC6" s="388"/>
      <c r="CD6" s="433" t="s">
        <v>79</v>
      </c>
      <c r="CE6" s="434"/>
      <c r="CF6" s="434"/>
      <c r="CG6" s="434"/>
      <c r="CH6" s="434"/>
      <c r="CI6" s="434"/>
      <c r="CJ6" s="434"/>
      <c r="CK6" s="434"/>
      <c r="CL6" s="434"/>
      <c r="CM6" s="434"/>
      <c r="CN6" s="434"/>
      <c r="CO6" s="434"/>
      <c r="CP6" s="434"/>
      <c r="CQ6" s="434"/>
      <c r="CR6" s="434"/>
      <c r="CS6" s="435"/>
      <c r="CT6" s="531">
        <v>108.8</v>
      </c>
      <c r="CU6" s="532"/>
      <c r="CV6" s="532"/>
      <c r="CW6" s="532"/>
      <c r="CX6" s="532"/>
      <c r="CY6" s="532"/>
      <c r="CZ6" s="532"/>
      <c r="DA6" s="533"/>
      <c r="DB6" s="531">
        <v>114.1</v>
      </c>
      <c r="DC6" s="532"/>
      <c r="DD6" s="532"/>
      <c r="DE6" s="532"/>
      <c r="DF6" s="532"/>
      <c r="DG6" s="532"/>
      <c r="DH6" s="532"/>
      <c r="DI6" s="533"/>
      <c r="DJ6" s="112"/>
      <c r="DK6" s="112"/>
      <c r="DL6" s="112"/>
      <c r="DM6" s="112"/>
      <c r="DN6" s="112"/>
      <c r="DO6" s="112"/>
    </row>
    <row r="7" spans="1:119" ht="18.75" customHeight="1" x14ac:dyDescent="0.15">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80</v>
      </c>
      <c r="AA7" s="487"/>
      <c r="AB7" s="487"/>
      <c r="AC7" s="487"/>
      <c r="AD7" s="487"/>
      <c r="AE7" s="487"/>
      <c r="AF7" s="487"/>
      <c r="AG7" s="487"/>
      <c r="AH7" s="488"/>
      <c r="AI7" s="411">
        <v>3</v>
      </c>
      <c r="AJ7" s="412"/>
      <c r="AK7" s="412"/>
      <c r="AL7" s="412"/>
      <c r="AM7" s="412"/>
      <c r="AN7" s="412"/>
      <c r="AO7" s="412"/>
      <c r="AP7" s="413"/>
      <c r="AQ7" s="411">
        <v>11340</v>
      </c>
      <c r="AR7" s="412"/>
      <c r="AS7" s="412"/>
      <c r="AT7" s="412"/>
      <c r="AU7" s="412"/>
      <c r="AV7" s="412"/>
      <c r="AW7" s="412"/>
      <c r="AX7" s="412"/>
      <c r="AY7" s="414"/>
      <c r="AZ7" s="383" t="s">
        <v>81</v>
      </c>
      <c r="BA7" s="384"/>
      <c r="BB7" s="384"/>
      <c r="BC7" s="384"/>
      <c r="BD7" s="384"/>
      <c r="BE7" s="384"/>
      <c r="BF7" s="384"/>
      <c r="BG7" s="384"/>
      <c r="BH7" s="384"/>
      <c r="BI7" s="384"/>
      <c r="BJ7" s="384"/>
      <c r="BK7" s="384"/>
      <c r="BL7" s="384"/>
      <c r="BM7" s="385"/>
      <c r="BN7" s="386">
        <v>5745079</v>
      </c>
      <c r="BO7" s="387"/>
      <c r="BP7" s="387"/>
      <c r="BQ7" s="387"/>
      <c r="BR7" s="387"/>
      <c r="BS7" s="387"/>
      <c r="BT7" s="387"/>
      <c r="BU7" s="388"/>
      <c r="BV7" s="386">
        <v>6744127</v>
      </c>
      <c r="BW7" s="387"/>
      <c r="BX7" s="387"/>
      <c r="BY7" s="387"/>
      <c r="BZ7" s="387"/>
      <c r="CA7" s="387"/>
      <c r="CB7" s="387"/>
      <c r="CC7" s="388"/>
      <c r="CD7" s="433" t="s">
        <v>82</v>
      </c>
      <c r="CE7" s="434"/>
      <c r="CF7" s="434"/>
      <c r="CG7" s="434"/>
      <c r="CH7" s="434"/>
      <c r="CI7" s="434"/>
      <c r="CJ7" s="434"/>
      <c r="CK7" s="434"/>
      <c r="CL7" s="434"/>
      <c r="CM7" s="434"/>
      <c r="CN7" s="434"/>
      <c r="CO7" s="434"/>
      <c r="CP7" s="434"/>
      <c r="CQ7" s="434"/>
      <c r="CR7" s="434"/>
      <c r="CS7" s="435"/>
      <c r="CT7" s="386">
        <v>1183350235</v>
      </c>
      <c r="CU7" s="387"/>
      <c r="CV7" s="387"/>
      <c r="CW7" s="387"/>
      <c r="CX7" s="387"/>
      <c r="CY7" s="387"/>
      <c r="CZ7" s="387"/>
      <c r="DA7" s="388"/>
      <c r="DB7" s="386">
        <v>1147839977</v>
      </c>
      <c r="DC7" s="387"/>
      <c r="DD7" s="387"/>
      <c r="DE7" s="387"/>
      <c r="DF7" s="387"/>
      <c r="DG7" s="387"/>
      <c r="DH7" s="387"/>
      <c r="DI7" s="388"/>
      <c r="DJ7" s="112"/>
      <c r="DK7" s="112"/>
      <c r="DL7" s="112"/>
      <c r="DM7" s="112"/>
      <c r="DN7" s="112"/>
      <c r="DO7" s="112"/>
    </row>
    <row r="8" spans="1:119" ht="18.75" customHeight="1" thickBot="1" x14ac:dyDescent="0.2">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83</v>
      </c>
      <c r="AA8" s="487"/>
      <c r="AB8" s="487"/>
      <c r="AC8" s="487"/>
      <c r="AD8" s="487"/>
      <c r="AE8" s="487"/>
      <c r="AF8" s="487"/>
      <c r="AG8" s="487"/>
      <c r="AH8" s="488"/>
      <c r="AI8" s="411">
        <v>1</v>
      </c>
      <c r="AJ8" s="412"/>
      <c r="AK8" s="412"/>
      <c r="AL8" s="412"/>
      <c r="AM8" s="412"/>
      <c r="AN8" s="412"/>
      <c r="AO8" s="412"/>
      <c r="AP8" s="413"/>
      <c r="AQ8" s="411">
        <v>9370</v>
      </c>
      <c r="AR8" s="412"/>
      <c r="AS8" s="412"/>
      <c r="AT8" s="412"/>
      <c r="AU8" s="412"/>
      <c r="AV8" s="412"/>
      <c r="AW8" s="412"/>
      <c r="AX8" s="412"/>
      <c r="AY8" s="414"/>
      <c r="AZ8" s="383" t="s">
        <v>84</v>
      </c>
      <c r="BA8" s="384"/>
      <c r="BB8" s="384"/>
      <c r="BC8" s="384"/>
      <c r="BD8" s="384"/>
      <c r="BE8" s="384"/>
      <c r="BF8" s="384"/>
      <c r="BG8" s="384"/>
      <c r="BH8" s="384"/>
      <c r="BI8" s="384"/>
      <c r="BJ8" s="384"/>
      <c r="BK8" s="384"/>
      <c r="BL8" s="384"/>
      <c r="BM8" s="385"/>
      <c r="BN8" s="386">
        <v>5552792</v>
      </c>
      <c r="BO8" s="387"/>
      <c r="BP8" s="387"/>
      <c r="BQ8" s="387"/>
      <c r="BR8" s="387"/>
      <c r="BS8" s="387"/>
      <c r="BT8" s="387"/>
      <c r="BU8" s="388"/>
      <c r="BV8" s="386">
        <v>6379565</v>
      </c>
      <c r="BW8" s="387"/>
      <c r="BX8" s="387"/>
      <c r="BY8" s="387"/>
      <c r="BZ8" s="387"/>
      <c r="CA8" s="387"/>
      <c r="CB8" s="387"/>
      <c r="CC8" s="388"/>
      <c r="CD8" s="433" t="s">
        <v>85</v>
      </c>
      <c r="CE8" s="434"/>
      <c r="CF8" s="434"/>
      <c r="CG8" s="434"/>
      <c r="CH8" s="434"/>
      <c r="CI8" s="434"/>
      <c r="CJ8" s="434"/>
      <c r="CK8" s="434"/>
      <c r="CL8" s="434"/>
      <c r="CM8" s="434"/>
      <c r="CN8" s="434"/>
      <c r="CO8" s="434"/>
      <c r="CP8" s="434"/>
      <c r="CQ8" s="434"/>
      <c r="CR8" s="434"/>
      <c r="CS8" s="435"/>
      <c r="CT8" s="528">
        <v>0.76548000000000005</v>
      </c>
      <c r="CU8" s="529"/>
      <c r="CV8" s="529"/>
      <c r="CW8" s="529"/>
      <c r="CX8" s="529"/>
      <c r="CY8" s="529"/>
      <c r="CZ8" s="529"/>
      <c r="DA8" s="530"/>
      <c r="DB8" s="528">
        <v>0.75502000000000002</v>
      </c>
      <c r="DC8" s="529"/>
      <c r="DD8" s="529"/>
      <c r="DE8" s="529"/>
      <c r="DF8" s="529"/>
      <c r="DG8" s="529"/>
      <c r="DH8" s="529"/>
      <c r="DI8" s="530"/>
      <c r="DJ8" s="112"/>
      <c r="DK8" s="112"/>
      <c r="DL8" s="112"/>
      <c r="DM8" s="112"/>
      <c r="DN8" s="112"/>
      <c r="DO8" s="112"/>
    </row>
    <row r="9" spans="1:119" ht="18.75" customHeight="1" thickBot="1" x14ac:dyDescent="0.2">
      <c r="A9" s="113"/>
      <c r="B9" s="492" t="s">
        <v>86</v>
      </c>
      <c r="C9" s="466"/>
      <c r="D9" s="466"/>
      <c r="E9" s="466"/>
      <c r="F9" s="466"/>
      <c r="G9" s="466"/>
      <c r="H9" s="466"/>
      <c r="I9" s="466"/>
      <c r="J9" s="466"/>
      <c r="K9" s="467"/>
      <c r="L9" s="498" t="s">
        <v>87</v>
      </c>
      <c r="M9" s="499"/>
      <c r="N9" s="499"/>
      <c r="O9" s="499"/>
      <c r="P9" s="499"/>
      <c r="Q9" s="500"/>
      <c r="R9" s="501">
        <v>7266534</v>
      </c>
      <c r="S9" s="502"/>
      <c r="T9" s="502"/>
      <c r="U9" s="502"/>
      <c r="V9" s="503"/>
      <c r="W9" s="459"/>
      <c r="X9" s="460"/>
      <c r="Y9" s="461"/>
      <c r="Z9" s="486" t="s">
        <v>88</v>
      </c>
      <c r="AA9" s="487"/>
      <c r="AB9" s="487"/>
      <c r="AC9" s="487"/>
      <c r="AD9" s="487"/>
      <c r="AE9" s="487"/>
      <c r="AF9" s="487"/>
      <c r="AG9" s="487"/>
      <c r="AH9" s="488"/>
      <c r="AI9" s="411">
        <v>1</v>
      </c>
      <c r="AJ9" s="412"/>
      <c r="AK9" s="412"/>
      <c r="AL9" s="412"/>
      <c r="AM9" s="412"/>
      <c r="AN9" s="412"/>
      <c r="AO9" s="412"/>
      <c r="AP9" s="413"/>
      <c r="AQ9" s="411">
        <v>11440</v>
      </c>
      <c r="AR9" s="412"/>
      <c r="AS9" s="412"/>
      <c r="AT9" s="412"/>
      <c r="AU9" s="412"/>
      <c r="AV9" s="412"/>
      <c r="AW9" s="412"/>
      <c r="AX9" s="412"/>
      <c r="AY9" s="414"/>
      <c r="AZ9" s="383" t="s">
        <v>89</v>
      </c>
      <c r="BA9" s="384"/>
      <c r="BB9" s="384"/>
      <c r="BC9" s="384"/>
      <c r="BD9" s="384"/>
      <c r="BE9" s="384"/>
      <c r="BF9" s="384"/>
      <c r="BG9" s="384"/>
      <c r="BH9" s="384"/>
      <c r="BI9" s="384"/>
      <c r="BJ9" s="384"/>
      <c r="BK9" s="384"/>
      <c r="BL9" s="384"/>
      <c r="BM9" s="385"/>
      <c r="BN9" s="386">
        <v>-826773</v>
      </c>
      <c r="BO9" s="387"/>
      <c r="BP9" s="387"/>
      <c r="BQ9" s="387"/>
      <c r="BR9" s="387"/>
      <c r="BS9" s="387"/>
      <c r="BT9" s="387"/>
      <c r="BU9" s="388"/>
      <c r="BV9" s="386">
        <v>3483415</v>
      </c>
      <c r="BW9" s="387"/>
      <c r="BX9" s="387"/>
      <c r="BY9" s="387"/>
      <c r="BZ9" s="387"/>
      <c r="CA9" s="387"/>
      <c r="CB9" s="387"/>
      <c r="CC9" s="388"/>
      <c r="CD9" s="357" t="s">
        <v>90</v>
      </c>
      <c r="CE9" s="358"/>
      <c r="CF9" s="358"/>
      <c r="CG9" s="358"/>
      <c r="CH9" s="358"/>
      <c r="CI9" s="358"/>
      <c r="CJ9" s="358"/>
      <c r="CK9" s="358"/>
      <c r="CL9" s="358"/>
      <c r="CM9" s="358"/>
      <c r="CN9" s="358"/>
      <c r="CO9" s="358"/>
      <c r="CP9" s="358"/>
      <c r="CQ9" s="358"/>
      <c r="CR9" s="358"/>
      <c r="CS9" s="359"/>
      <c r="CT9" s="365">
        <v>19.2</v>
      </c>
      <c r="CU9" s="366"/>
      <c r="CV9" s="366"/>
      <c r="CW9" s="366"/>
      <c r="CX9" s="366"/>
      <c r="CY9" s="366"/>
      <c r="CZ9" s="366"/>
      <c r="DA9" s="367"/>
      <c r="DB9" s="365">
        <v>19.8</v>
      </c>
      <c r="DC9" s="366"/>
      <c r="DD9" s="366"/>
      <c r="DE9" s="366"/>
      <c r="DF9" s="366"/>
      <c r="DG9" s="366"/>
      <c r="DH9" s="366"/>
      <c r="DI9" s="367"/>
      <c r="DJ9" s="112"/>
      <c r="DK9" s="112"/>
      <c r="DL9" s="112"/>
      <c r="DM9" s="112"/>
      <c r="DN9" s="112"/>
      <c r="DO9" s="112"/>
    </row>
    <row r="10" spans="1:119" ht="18.75" customHeight="1" x14ac:dyDescent="0.15">
      <c r="A10" s="113"/>
      <c r="B10" s="493"/>
      <c r="C10" s="355"/>
      <c r="D10" s="355"/>
      <c r="E10" s="355"/>
      <c r="F10" s="355"/>
      <c r="G10" s="355"/>
      <c r="H10" s="355"/>
      <c r="I10" s="355"/>
      <c r="J10" s="355"/>
      <c r="K10" s="494"/>
      <c r="L10" s="408" t="s">
        <v>91</v>
      </c>
      <c r="M10" s="409"/>
      <c r="N10" s="409"/>
      <c r="O10" s="409"/>
      <c r="P10" s="409"/>
      <c r="Q10" s="410"/>
      <c r="R10" s="411">
        <v>7194556</v>
      </c>
      <c r="S10" s="412"/>
      <c r="T10" s="412"/>
      <c r="U10" s="412"/>
      <c r="V10" s="414"/>
      <c r="W10" s="459"/>
      <c r="X10" s="460"/>
      <c r="Y10" s="461"/>
      <c r="Z10" s="486" t="s">
        <v>92</v>
      </c>
      <c r="AA10" s="487"/>
      <c r="AB10" s="487"/>
      <c r="AC10" s="487"/>
      <c r="AD10" s="487"/>
      <c r="AE10" s="487"/>
      <c r="AF10" s="487"/>
      <c r="AG10" s="487"/>
      <c r="AH10" s="488"/>
      <c r="AI10" s="411">
        <v>1</v>
      </c>
      <c r="AJ10" s="412"/>
      <c r="AK10" s="412"/>
      <c r="AL10" s="412"/>
      <c r="AM10" s="412"/>
      <c r="AN10" s="412"/>
      <c r="AO10" s="412"/>
      <c r="AP10" s="413"/>
      <c r="AQ10" s="411">
        <v>10160</v>
      </c>
      <c r="AR10" s="412"/>
      <c r="AS10" s="412"/>
      <c r="AT10" s="412"/>
      <c r="AU10" s="412"/>
      <c r="AV10" s="412"/>
      <c r="AW10" s="412"/>
      <c r="AX10" s="412"/>
      <c r="AY10" s="414"/>
      <c r="AZ10" s="383" t="s">
        <v>93</v>
      </c>
      <c r="BA10" s="384"/>
      <c r="BB10" s="384"/>
      <c r="BC10" s="384"/>
      <c r="BD10" s="384"/>
      <c r="BE10" s="384"/>
      <c r="BF10" s="384"/>
      <c r="BG10" s="384"/>
      <c r="BH10" s="384"/>
      <c r="BI10" s="384"/>
      <c r="BJ10" s="384"/>
      <c r="BK10" s="384"/>
      <c r="BL10" s="384"/>
      <c r="BM10" s="385"/>
      <c r="BN10" s="386">
        <v>60030</v>
      </c>
      <c r="BO10" s="387"/>
      <c r="BP10" s="387"/>
      <c r="BQ10" s="387"/>
      <c r="BR10" s="387"/>
      <c r="BS10" s="387"/>
      <c r="BT10" s="387"/>
      <c r="BU10" s="388"/>
      <c r="BV10" s="386">
        <v>5533740</v>
      </c>
      <c r="BW10" s="387"/>
      <c r="BX10" s="387"/>
      <c r="BY10" s="387"/>
      <c r="BZ10" s="387"/>
      <c r="CA10" s="387"/>
      <c r="CB10" s="387"/>
      <c r="CC10" s="388"/>
      <c r="CD10" s="489" t="s">
        <v>94</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95"/>
      <c r="C11" s="496"/>
      <c r="D11" s="496"/>
      <c r="E11" s="496"/>
      <c r="F11" s="496"/>
      <c r="G11" s="496"/>
      <c r="H11" s="496"/>
      <c r="I11" s="496"/>
      <c r="J11" s="496"/>
      <c r="K11" s="497"/>
      <c r="L11" s="522" t="s">
        <v>95</v>
      </c>
      <c r="M11" s="523"/>
      <c r="N11" s="523"/>
      <c r="O11" s="523"/>
      <c r="P11" s="523"/>
      <c r="Q11" s="524"/>
      <c r="R11" s="525" t="s">
        <v>96</v>
      </c>
      <c r="S11" s="526"/>
      <c r="T11" s="526"/>
      <c r="U11" s="526"/>
      <c r="V11" s="527"/>
      <c r="W11" s="462"/>
      <c r="X11" s="463"/>
      <c r="Y11" s="464"/>
      <c r="Z11" s="486" t="s">
        <v>97</v>
      </c>
      <c r="AA11" s="487"/>
      <c r="AB11" s="487"/>
      <c r="AC11" s="487"/>
      <c r="AD11" s="487"/>
      <c r="AE11" s="487"/>
      <c r="AF11" s="487"/>
      <c r="AG11" s="487"/>
      <c r="AH11" s="488"/>
      <c r="AI11" s="411">
        <v>91</v>
      </c>
      <c r="AJ11" s="412"/>
      <c r="AK11" s="412"/>
      <c r="AL11" s="412"/>
      <c r="AM11" s="412"/>
      <c r="AN11" s="412"/>
      <c r="AO11" s="412"/>
      <c r="AP11" s="413"/>
      <c r="AQ11" s="411">
        <v>9270</v>
      </c>
      <c r="AR11" s="412"/>
      <c r="AS11" s="412"/>
      <c r="AT11" s="412"/>
      <c r="AU11" s="412"/>
      <c r="AV11" s="412"/>
      <c r="AW11" s="412"/>
      <c r="AX11" s="412"/>
      <c r="AY11" s="414"/>
      <c r="AZ11" s="383" t="s">
        <v>98</v>
      </c>
      <c r="BA11" s="384"/>
      <c r="BB11" s="384"/>
      <c r="BC11" s="384"/>
      <c r="BD11" s="384"/>
      <c r="BE11" s="384"/>
      <c r="BF11" s="384"/>
      <c r="BG11" s="384"/>
      <c r="BH11" s="384"/>
      <c r="BI11" s="384"/>
      <c r="BJ11" s="384"/>
      <c r="BK11" s="384"/>
      <c r="BL11" s="384"/>
      <c r="BM11" s="385"/>
      <c r="BN11" s="386">
        <v>8000000</v>
      </c>
      <c r="BO11" s="387"/>
      <c r="BP11" s="387"/>
      <c r="BQ11" s="387"/>
      <c r="BR11" s="387"/>
      <c r="BS11" s="387"/>
      <c r="BT11" s="387"/>
      <c r="BU11" s="388"/>
      <c r="BV11" s="386">
        <v>7500000</v>
      </c>
      <c r="BW11" s="387"/>
      <c r="BX11" s="387"/>
      <c r="BY11" s="387"/>
      <c r="BZ11" s="387"/>
      <c r="CA11" s="387"/>
      <c r="CB11" s="387"/>
      <c r="CC11" s="388"/>
      <c r="CD11" s="433" t="s">
        <v>99</v>
      </c>
      <c r="CE11" s="434"/>
      <c r="CF11" s="434"/>
      <c r="CG11" s="434"/>
      <c r="CH11" s="434"/>
      <c r="CI11" s="434"/>
      <c r="CJ11" s="434"/>
      <c r="CK11" s="434"/>
      <c r="CL11" s="434"/>
      <c r="CM11" s="434"/>
      <c r="CN11" s="434"/>
      <c r="CO11" s="434"/>
      <c r="CP11" s="434"/>
      <c r="CQ11" s="434"/>
      <c r="CR11" s="434"/>
      <c r="CS11" s="435"/>
      <c r="CT11" s="436" t="s">
        <v>100</v>
      </c>
      <c r="CU11" s="437"/>
      <c r="CV11" s="437"/>
      <c r="CW11" s="437"/>
      <c r="CX11" s="437"/>
      <c r="CY11" s="437"/>
      <c r="CZ11" s="437"/>
      <c r="DA11" s="438"/>
      <c r="DB11" s="436" t="s">
        <v>100</v>
      </c>
      <c r="DC11" s="437"/>
      <c r="DD11" s="437"/>
      <c r="DE11" s="437"/>
      <c r="DF11" s="437"/>
      <c r="DG11" s="437"/>
      <c r="DH11" s="437"/>
      <c r="DI11" s="438"/>
      <c r="DJ11" s="112"/>
      <c r="DK11" s="112"/>
      <c r="DL11" s="112"/>
      <c r="DM11" s="112"/>
      <c r="DN11" s="112"/>
      <c r="DO11" s="112"/>
    </row>
    <row r="12" spans="1:119" ht="18.75" customHeight="1" x14ac:dyDescent="0.15">
      <c r="A12" s="113"/>
      <c r="B12" s="441" t="s">
        <v>101</v>
      </c>
      <c r="C12" s="442"/>
      <c r="D12" s="442"/>
      <c r="E12" s="442"/>
      <c r="F12" s="442"/>
      <c r="G12" s="442"/>
      <c r="H12" s="442"/>
      <c r="I12" s="442"/>
      <c r="J12" s="442"/>
      <c r="K12" s="443"/>
      <c r="L12" s="450" t="s">
        <v>102</v>
      </c>
      <c r="M12" s="451"/>
      <c r="N12" s="451"/>
      <c r="O12" s="451"/>
      <c r="P12" s="451"/>
      <c r="Q12" s="452"/>
      <c r="R12" s="453">
        <v>7323413</v>
      </c>
      <c r="S12" s="454"/>
      <c r="T12" s="454"/>
      <c r="U12" s="454"/>
      <c r="V12" s="455"/>
      <c r="W12" s="456" t="s">
        <v>103</v>
      </c>
      <c r="X12" s="457"/>
      <c r="Y12" s="458"/>
      <c r="Z12" s="465" t="s">
        <v>1</v>
      </c>
      <c r="AA12" s="466"/>
      <c r="AB12" s="466"/>
      <c r="AC12" s="466"/>
      <c r="AD12" s="466"/>
      <c r="AE12" s="466"/>
      <c r="AF12" s="466"/>
      <c r="AG12" s="466"/>
      <c r="AH12" s="467"/>
      <c r="AI12" s="471" t="s">
        <v>104</v>
      </c>
      <c r="AJ12" s="466"/>
      <c r="AK12" s="466"/>
      <c r="AL12" s="466"/>
      <c r="AM12" s="467"/>
      <c r="AN12" s="471" t="s">
        <v>105</v>
      </c>
      <c r="AO12" s="472"/>
      <c r="AP12" s="472"/>
      <c r="AQ12" s="472"/>
      <c r="AR12" s="472"/>
      <c r="AS12" s="473"/>
      <c r="AT12" s="480" t="s">
        <v>106</v>
      </c>
      <c r="AU12" s="481"/>
      <c r="AV12" s="481"/>
      <c r="AW12" s="481"/>
      <c r="AX12" s="481"/>
      <c r="AY12" s="482"/>
      <c r="AZ12" s="383" t="s">
        <v>107</v>
      </c>
      <c r="BA12" s="384"/>
      <c r="BB12" s="384"/>
      <c r="BC12" s="384"/>
      <c r="BD12" s="384"/>
      <c r="BE12" s="384"/>
      <c r="BF12" s="384"/>
      <c r="BG12" s="384"/>
      <c r="BH12" s="384"/>
      <c r="BI12" s="384"/>
      <c r="BJ12" s="384"/>
      <c r="BK12" s="384"/>
      <c r="BL12" s="384"/>
      <c r="BM12" s="385"/>
      <c r="BN12" s="386" t="s">
        <v>108</v>
      </c>
      <c r="BO12" s="387"/>
      <c r="BP12" s="387"/>
      <c r="BQ12" s="387"/>
      <c r="BR12" s="387"/>
      <c r="BS12" s="387"/>
      <c r="BT12" s="387"/>
      <c r="BU12" s="388"/>
      <c r="BV12" s="386">
        <v>40000</v>
      </c>
      <c r="BW12" s="387"/>
      <c r="BX12" s="387"/>
      <c r="BY12" s="387"/>
      <c r="BZ12" s="387"/>
      <c r="CA12" s="387"/>
      <c r="CB12" s="387"/>
      <c r="CC12" s="388"/>
      <c r="CD12" s="433" t="s">
        <v>109</v>
      </c>
      <c r="CE12" s="434"/>
      <c r="CF12" s="434"/>
      <c r="CG12" s="434"/>
      <c r="CH12" s="434"/>
      <c r="CI12" s="434"/>
      <c r="CJ12" s="434"/>
      <c r="CK12" s="434"/>
      <c r="CL12" s="434"/>
      <c r="CM12" s="434"/>
      <c r="CN12" s="434"/>
      <c r="CO12" s="434"/>
      <c r="CP12" s="434"/>
      <c r="CQ12" s="434"/>
      <c r="CR12" s="434"/>
      <c r="CS12" s="435"/>
      <c r="CT12" s="436" t="s">
        <v>108</v>
      </c>
      <c r="CU12" s="437"/>
      <c r="CV12" s="437"/>
      <c r="CW12" s="437"/>
      <c r="CX12" s="437"/>
      <c r="CY12" s="437"/>
      <c r="CZ12" s="437"/>
      <c r="DA12" s="438"/>
      <c r="DB12" s="436" t="s">
        <v>108</v>
      </c>
      <c r="DC12" s="437"/>
      <c r="DD12" s="437"/>
      <c r="DE12" s="437"/>
      <c r="DF12" s="437"/>
      <c r="DG12" s="437"/>
      <c r="DH12" s="437"/>
      <c r="DI12" s="438"/>
      <c r="DJ12" s="112"/>
      <c r="DK12" s="112"/>
      <c r="DL12" s="112"/>
      <c r="DM12" s="112"/>
      <c r="DN12" s="112"/>
      <c r="DO12" s="112"/>
    </row>
    <row r="13" spans="1:119" ht="18.75" customHeight="1" thickBot="1" x14ac:dyDescent="0.2">
      <c r="A13" s="113"/>
      <c r="B13" s="444"/>
      <c r="C13" s="445"/>
      <c r="D13" s="445"/>
      <c r="E13" s="445"/>
      <c r="F13" s="445"/>
      <c r="G13" s="445"/>
      <c r="H13" s="445"/>
      <c r="I13" s="445"/>
      <c r="J13" s="445"/>
      <c r="K13" s="446"/>
      <c r="L13" s="120"/>
      <c r="M13" s="427" t="s">
        <v>110</v>
      </c>
      <c r="N13" s="428"/>
      <c r="O13" s="428"/>
      <c r="P13" s="428"/>
      <c r="Q13" s="429"/>
      <c r="R13" s="477">
        <v>7186890</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111</v>
      </c>
      <c r="BA13" s="395"/>
      <c r="BB13" s="395"/>
      <c r="BC13" s="395"/>
      <c r="BD13" s="395"/>
      <c r="BE13" s="395"/>
      <c r="BF13" s="395"/>
      <c r="BG13" s="395"/>
      <c r="BH13" s="395"/>
      <c r="BI13" s="395"/>
      <c r="BJ13" s="395"/>
      <c r="BK13" s="395"/>
      <c r="BL13" s="395"/>
      <c r="BM13" s="396"/>
      <c r="BN13" s="386">
        <v>7233257</v>
      </c>
      <c r="BO13" s="387"/>
      <c r="BP13" s="387"/>
      <c r="BQ13" s="387"/>
      <c r="BR13" s="387"/>
      <c r="BS13" s="387"/>
      <c r="BT13" s="387"/>
      <c r="BU13" s="388"/>
      <c r="BV13" s="386">
        <v>16477155</v>
      </c>
      <c r="BW13" s="387"/>
      <c r="BX13" s="387"/>
      <c r="BY13" s="387"/>
      <c r="BZ13" s="387"/>
      <c r="CA13" s="387"/>
      <c r="CB13" s="387"/>
      <c r="CC13" s="388"/>
      <c r="CD13" s="433" t="s">
        <v>112</v>
      </c>
      <c r="CE13" s="434"/>
      <c r="CF13" s="434"/>
      <c r="CG13" s="434"/>
      <c r="CH13" s="434"/>
      <c r="CI13" s="434"/>
      <c r="CJ13" s="434"/>
      <c r="CK13" s="434"/>
      <c r="CL13" s="434"/>
      <c r="CM13" s="434"/>
      <c r="CN13" s="434"/>
      <c r="CO13" s="434"/>
      <c r="CP13" s="434"/>
      <c r="CQ13" s="434"/>
      <c r="CR13" s="434"/>
      <c r="CS13" s="435"/>
      <c r="CT13" s="365">
        <v>12</v>
      </c>
      <c r="CU13" s="366"/>
      <c r="CV13" s="366"/>
      <c r="CW13" s="366"/>
      <c r="CX13" s="366"/>
      <c r="CY13" s="366"/>
      <c r="CZ13" s="366"/>
      <c r="DA13" s="367"/>
      <c r="DB13" s="365">
        <v>12.3</v>
      </c>
      <c r="DC13" s="366"/>
      <c r="DD13" s="366"/>
      <c r="DE13" s="366"/>
      <c r="DF13" s="366"/>
      <c r="DG13" s="366"/>
      <c r="DH13" s="366"/>
      <c r="DI13" s="367"/>
      <c r="DJ13" s="112"/>
      <c r="DK13" s="112"/>
      <c r="DL13" s="112"/>
      <c r="DM13" s="112"/>
      <c r="DN13" s="112"/>
      <c r="DO13" s="112"/>
    </row>
    <row r="14" spans="1:119" ht="18.75" customHeight="1" thickBot="1" x14ac:dyDescent="0.2">
      <c r="A14" s="113"/>
      <c r="B14" s="444"/>
      <c r="C14" s="445"/>
      <c r="D14" s="445"/>
      <c r="E14" s="445"/>
      <c r="F14" s="445"/>
      <c r="G14" s="445"/>
      <c r="H14" s="445"/>
      <c r="I14" s="445"/>
      <c r="J14" s="445"/>
      <c r="K14" s="446"/>
      <c r="L14" s="421" t="s">
        <v>113</v>
      </c>
      <c r="M14" s="439"/>
      <c r="N14" s="439"/>
      <c r="O14" s="439"/>
      <c r="P14" s="439"/>
      <c r="Q14" s="440"/>
      <c r="R14" s="430">
        <v>7304896</v>
      </c>
      <c r="S14" s="431"/>
      <c r="T14" s="431"/>
      <c r="U14" s="431"/>
      <c r="V14" s="432"/>
      <c r="W14" s="459"/>
      <c r="X14" s="460"/>
      <c r="Y14" s="461"/>
      <c r="Z14" s="408" t="s">
        <v>114</v>
      </c>
      <c r="AA14" s="409"/>
      <c r="AB14" s="409"/>
      <c r="AC14" s="409"/>
      <c r="AD14" s="409"/>
      <c r="AE14" s="409"/>
      <c r="AF14" s="409"/>
      <c r="AG14" s="409"/>
      <c r="AH14" s="410"/>
      <c r="AI14" s="411">
        <v>10907</v>
      </c>
      <c r="AJ14" s="412"/>
      <c r="AK14" s="412"/>
      <c r="AL14" s="412"/>
      <c r="AM14" s="413"/>
      <c r="AN14" s="411">
        <v>36145798</v>
      </c>
      <c r="AO14" s="412"/>
      <c r="AP14" s="412"/>
      <c r="AQ14" s="412"/>
      <c r="AR14" s="412"/>
      <c r="AS14" s="413"/>
      <c r="AT14" s="411">
        <v>3314</v>
      </c>
      <c r="AU14" s="412"/>
      <c r="AV14" s="412"/>
      <c r="AW14" s="412"/>
      <c r="AX14" s="412"/>
      <c r="AY14" s="414"/>
      <c r="AZ14" s="377" t="s">
        <v>115</v>
      </c>
      <c r="BA14" s="378"/>
      <c r="BB14" s="378"/>
      <c r="BC14" s="378"/>
      <c r="BD14" s="378"/>
      <c r="BE14" s="378"/>
      <c r="BF14" s="378"/>
      <c r="BG14" s="378"/>
      <c r="BH14" s="378"/>
      <c r="BI14" s="378"/>
      <c r="BJ14" s="378"/>
      <c r="BK14" s="378"/>
      <c r="BL14" s="378"/>
      <c r="BM14" s="379"/>
      <c r="BN14" s="380">
        <v>674913053</v>
      </c>
      <c r="BO14" s="381"/>
      <c r="BP14" s="381"/>
      <c r="BQ14" s="381"/>
      <c r="BR14" s="381"/>
      <c r="BS14" s="381"/>
      <c r="BT14" s="381"/>
      <c r="BU14" s="382"/>
      <c r="BV14" s="380">
        <v>607777731</v>
      </c>
      <c r="BW14" s="381"/>
      <c r="BX14" s="381"/>
      <c r="BY14" s="381"/>
      <c r="BZ14" s="381"/>
      <c r="CA14" s="381"/>
      <c r="CB14" s="381"/>
      <c r="CC14" s="382"/>
      <c r="CD14" s="357" t="s">
        <v>116</v>
      </c>
      <c r="CE14" s="358"/>
      <c r="CF14" s="358"/>
      <c r="CG14" s="358"/>
      <c r="CH14" s="358"/>
      <c r="CI14" s="358"/>
      <c r="CJ14" s="358"/>
      <c r="CK14" s="358"/>
      <c r="CL14" s="358"/>
      <c r="CM14" s="358"/>
      <c r="CN14" s="358"/>
      <c r="CO14" s="358"/>
      <c r="CP14" s="358"/>
      <c r="CQ14" s="358"/>
      <c r="CR14" s="358"/>
      <c r="CS14" s="359"/>
      <c r="CT14" s="391">
        <v>192.9</v>
      </c>
      <c r="CU14" s="392"/>
      <c r="CV14" s="392"/>
      <c r="CW14" s="392"/>
      <c r="CX14" s="392"/>
      <c r="CY14" s="392"/>
      <c r="CZ14" s="392"/>
      <c r="DA14" s="393"/>
      <c r="DB14" s="391">
        <v>203.5</v>
      </c>
      <c r="DC14" s="392"/>
      <c r="DD14" s="392"/>
      <c r="DE14" s="392"/>
      <c r="DF14" s="392"/>
      <c r="DG14" s="392"/>
      <c r="DH14" s="392"/>
      <c r="DI14" s="393"/>
      <c r="DJ14" s="112"/>
      <c r="DK14" s="112"/>
      <c r="DL14" s="112"/>
      <c r="DM14" s="112"/>
      <c r="DN14" s="112"/>
      <c r="DO14" s="112"/>
    </row>
    <row r="15" spans="1:119" ht="18.75" customHeight="1" x14ac:dyDescent="0.15">
      <c r="A15" s="113"/>
      <c r="B15" s="444"/>
      <c r="C15" s="445"/>
      <c r="D15" s="445"/>
      <c r="E15" s="445"/>
      <c r="F15" s="445"/>
      <c r="G15" s="445"/>
      <c r="H15" s="445"/>
      <c r="I15" s="445"/>
      <c r="J15" s="445"/>
      <c r="K15" s="446"/>
      <c r="L15" s="120"/>
      <c r="M15" s="427" t="s">
        <v>110</v>
      </c>
      <c r="N15" s="428"/>
      <c r="O15" s="428"/>
      <c r="P15" s="428"/>
      <c r="Q15" s="429"/>
      <c r="R15" s="430">
        <v>7178177</v>
      </c>
      <c r="S15" s="431"/>
      <c r="T15" s="431"/>
      <c r="U15" s="431"/>
      <c r="V15" s="432"/>
      <c r="W15" s="459"/>
      <c r="X15" s="460"/>
      <c r="Y15" s="461"/>
      <c r="Z15" s="408" t="s">
        <v>117</v>
      </c>
      <c r="AA15" s="409"/>
      <c r="AB15" s="409"/>
      <c r="AC15" s="409"/>
      <c r="AD15" s="409"/>
      <c r="AE15" s="409"/>
      <c r="AF15" s="409"/>
      <c r="AG15" s="409"/>
      <c r="AH15" s="410"/>
      <c r="AI15" s="411" t="s">
        <v>108</v>
      </c>
      <c r="AJ15" s="412"/>
      <c r="AK15" s="412"/>
      <c r="AL15" s="412"/>
      <c r="AM15" s="413"/>
      <c r="AN15" s="411" t="s">
        <v>108</v>
      </c>
      <c r="AO15" s="412"/>
      <c r="AP15" s="412"/>
      <c r="AQ15" s="412"/>
      <c r="AR15" s="412"/>
      <c r="AS15" s="413"/>
      <c r="AT15" s="411" t="s">
        <v>108</v>
      </c>
      <c r="AU15" s="412"/>
      <c r="AV15" s="412"/>
      <c r="AW15" s="412"/>
      <c r="AX15" s="412"/>
      <c r="AY15" s="414"/>
      <c r="AZ15" s="383" t="s">
        <v>118</v>
      </c>
      <c r="BA15" s="384"/>
      <c r="BB15" s="384"/>
      <c r="BC15" s="384"/>
      <c r="BD15" s="384"/>
      <c r="BE15" s="384"/>
      <c r="BF15" s="384"/>
      <c r="BG15" s="384"/>
      <c r="BH15" s="384"/>
      <c r="BI15" s="384"/>
      <c r="BJ15" s="384"/>
      <c r="BK15" s="384"/>
      <c r="BL15" s="384"/>
      <c r="BM15" s="385"/>
      <c r="BN15" s="386">
        <v>876153896</v>
      </c>
      <c r="BO15" s="387"/>
      <c r="BP15" s="387"/>
      <c r="BQ15" s="387"/>
      <c r="BR15" s="387"/>
      <c r="BS15" s="387"/>
      <c r="BT15" s="387"/>
      <c r="BU15" s="388"/>
      <c r="BV15" s="386">
        <v>793491008</v>
      </c>
      <c r="BW15" s="387"/>
      <c r="BX15" s="387"/>
      <c r="BY15" s="387"/>
      <c r="BZ15" s="387"/>
      <c r="CA15" s="387"/>
      <c r="CB15" s="387"/>
      <c r="CC15" s="388"/>
      <c r="CD15" s="424" t="s">
        <v>119</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44"/>
      <c r="C16" s="445"/>
      <c r="D16" s="445"/>
      <c r="E16" s="445"/>
      <c r="F16" s="445"/>
      <c r="G16" s="445"/>
      <c r="H16" s="445"/>
      <c r="I16" s="445"/>
      <c r="J16" s="445"/>
      <c r="K16" s="446"/>
      <c r="L16" s="421" t="s">
        <v>120</v>
      </c>
      <c r="M16" s="422"/>
      <c r="N16" s="422"/>
      <c r="O16" s="422"/>
      <c r="P16" s="422"/>
      <c r="Q16" s="423"/>
      <c r="R16" s="418" t="s">
        <v>121</v>
      </c>
      <c r="S16" s="419"/>
      <c r="T16" s="419"/>
      <c r="U16" s="419"/>
      <c r="V16" s="420"/>
      <c r="W16" s="459"/>
      <c r="X16" s="460"/>
      <c r="Y16" s="461"/>
      <c r="Z16" s="408" t="s">
        <v>122</v>
      </c>
      <c r="AA16" s="409"/>
      <c r="AB16" s="409"/>
      <c r="AC16" s="409"/>
      <c r="AD16" s="409"/>
      <c r="AE16" s="409"/>
      <c r="AF16" s="409"/>
      <c r="AG16" s="409"/>
      <c r="AH16" s="410"/>
      <c r="AI16" s="411">
        <v>293</v>
      </c>
      <c r="AJ16" s="412"/>
      <c r="AK16" s="412"/>
      <c r="AL16" s="412"/>
      <c r="AM16" s="413"/>
      <c r="AN16" s="411">
        <v>1017589</v>
      </c>
      <c r="AO16" s="412"/>
      <c r="AP16" s="412"/>
      <c r="AQ16" s="412"/>
      <c r="AR16" s="412"/>
      <c r="AS16" s="413"/>
      <c r="AT16" s="411">
        <v>3473</v>
      </c>
      <c r="AU16" s="412"/>
      <c r="AV16" s="412"/>
      <c r="AW16" s="412"/>
      <c r="AX16" s="412"/>
      <c r="AY16" s="414"/>
      <c r="AZ16" s="383" t="s">
        <v>123</v>
      </c>
      <c r="BA16" s="384"/>
      <c r="BB16" s="384"/>
      <c r="BC16" s="384"/>
      <c r="BD16" s="384"/>
      <c r="BE16" s="384"/>
      <c r="BF16" s="384"/>
      <c r="BG16" s="384"/>
      <c r="BH16" s="384"/>
      <c r="BI16" s="384"/>
      <c r="BJ16" s="384"/>
      <c r="BK16" s="384"/>
      <c r="BL16" s="384"/>
      <c r="BM16" s="385"/>
      <c r="BN16" s="386">
        <v>837279198</v>
      </c>
      <c r="BO16" s="387"/>
      <c r="BP16" s="387"/>
      <c r="BQ16" s="387"/>
      <c r="BR16" s="387"/>
      <c r="BS16" s="387"/>
      <c r="BT16" s="387"/>
      <c r="BU16" s="388"/>
      <c r="BV16" s="386">
        <v>760466945</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x14ac:dyDescent="0.2">
      <c r="A17" s="113"/>
      <c r="B17" s="447"/>
      <c r="C17" s="448"/>
      <c r="D17" s="448"/>
      <c r="E17" s="448"/>
      <c r="F17" s="448"/>
      <c r="G17" s="448"/>
      <c r="H17" s="448"/>
      <c r="I17" s="448"/>
      <c r="J17" s="448"/>
      <c r="K17" s="449"/>
      <c r="L17" s="125"/>
      <c r="M17" s="415" t="s">
        <v>124</v>
      </c>
      <c r="N17" s="416"/>
      <c r="O17" s="416"/>
      <c r="P17" s="416"/>
      <c r="Q17" s="417"/>
      <c r="R17" s="418" t="s">
        <v>125</v>
      </c>
      <c r="S17" s="419"/>
      <c r="T17" s="419"/>
      <c r="U17" s="419"/>
      <c r="V17" s="420"/>
      <c r="W17" s="459"/>
      <c r="X17" s="460"/>
      <c r="Y17" s="461"/>
      <c r="Z17" s="408" t="s">
        <v>126</v>
      </c>
      <c r="AA17" s="409"/>
      <c r="AB17" s="409"/>
      <c r="AC17" s="409"/>
      <c r="AD17" s="409"/>
      <c r="AE17" s="409"/>
      <c r="AF17" s="409"/>
      <c r="AG17" s="409"/>
      <c r="AH17" s="410"/>
      <c r="AI17" s="411">
        <v>11553</v>
      </c>
      <c r="AJ17" s="412"/>
      <c r="AK17" s="412"/>
      <c r="AL17" s="412"/>
      <c r="AM17" s="413"/>
      <c r="AN17" s="411">
        <v>37131342</v>
      </c>
      <c r="AO17" s="412"/>
      <c r="AP17" s="412"/>
      <c r="AQ17" s="412"/>
      <c r="AR17" s="412"/>
      <c r="AS17" s="413"/>
      <c r="AT17" s="411">
        <v>3214</v>
      </c>
      <c r="AU17" s="412"/>
      <c r="AV17" s="412"/>
      <c r="AW17" s="412"/>
      <c r="AX17" s="412"/>
      <c r="AY17" s="414"/>
      <c r="AZ17" s="383" t="s">
        <v>127</v>
      </c>
      <c r="BA17" s="384"/>
      <c r="BB17" s="384"/>
      <c r="BC17" s="384"/>
      <c r="BD17" s="384"/>
      <c r="BE17" s="384"/>
      <c r="BF17" s="384"/>
      <c r="BG17" s="384"/>
      <c r="BH17" s="384"/>
      <c r="BI17" s="384"/>
      <c r="BJ17" s="384"/>
      <c r="BK17" s="384"/>
      <c r="BL17" s="384"/>
      <c r="BM17" s="385"/>
      <c r="BN17" s="386">
        <v>1134917207</v>
      </c>
      <c r="BO17" s="387"/>
      <c r="BP17" s="387"/>
      <c r="BQ17" s="387"/>
      <c r="BR17" s="387"/>
      <c r="BS17" s="387"/>
      <c r="BT17" s="387"/>
      <c r="BU17" s="388"/>
      <c r="BV17" s="386">
        <v>1116825027</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x14ac:dyDescent="0.2">
      <c r="A18" s="113"/>
      <c r="B18" s="403" t="s">
        <v>128</v>
      </c>
      <c r="C18" s="404"/>
      <c r="D18" s="404"/>
      <c r="E18" s="404"/>
      <c r="F18" s="404"/>
      <c r="G18" s="404"/>
      <c r="H18" s="404"/>
      <c r="I18" s="404"/>
      <c r="J18" s="404"/>
      <c r="K18" s="405"/>
      <c r="L18" s="406">
        <v>3798</v>
      </c>
      <c r="M18" s="407"/>
      <c r="N18" s="407"/>
      <c r="O18" s="407"/>
      <c r="P18" s="407"/>
      <c r="Q18" s="407"/>
      <c r="R18" s="407"/>
      <c r="S18" s="407"/>
      <c r="T18" s="407"/>
      <c r="U18" s="407"/>
      <c r="V18" s="407"/>
      <c r="W18" s="459"/>
      <c r="X18" s="460"/>
      <c r="Y18" s="461"/>
      <c r="Z18" s="408" t="s">
        <v>129</v>
      </c>
      <c r="AA18" s="409"/>
      <c r="AB18" s="409"/>
      <c r="AC18" s="409"/>
      <c r="AD18" s="409"/>
      <c r="AE18" s="409"/>
      <c r="AF18" s="409"/>
      <c r="AG18" s="409"/>
      <c r="AH18" s="410"/>
      <c r="AI18" s="411">
        <v>38017</v>
      </c>
      <c r="AJ18" s="412"/>
      <c r="AK18" s="412"/>
      <c r="AL18" s="412"/>
      <c r="AM18" s="413"/>
      <c r="AN18" s="411">
        <v>135840755</v>
      </c>
      <c r="AO18" s="412"/>
      <c r="AP18" s="412"/>
      <c r="AQ18" s="412"/>
      <c r="AR18" s="412"/>
      <c r="AS18" s="413"/>
      <c r="AT18" s="411">
        <v>3573</v>
      </c>
      <c r="AU18" s="412"/>
      <c r="AV18" s="412"/>
      <c r="AW18" s="412"/>
      <c r="AX18" s="412"/>
      <c r="AY18" s="414"/>
      <c r="AZ18" s="394" t="s">
        <v>130</v>
      </c>
      <c r="BA18" s="395"/>
      <c r="BB18" s="395"/>
      <c r="BC18" s="395"/>
      <c r="BD18" s="395"/>
      <c r="BE18" s="395"/>
      <c r="BF18" s="395"/>
      <c r="BG18" s="395"/>
      <c r="BH18" s="395"/>
      <c r="BI18" s="395"/>
      <c r="BJ18" s="395"/>
      <c r="BK18" s="395"/>
      <c r="BL18" s="395"/>
      <c r="BM18" s="396"/>
      <c r="BN18" s="360">
        <v>1386916283</v>
      </c>
      <c r="BO18" s="361"/>
      <c r="BP18" s="361"/>
      <c r="BQ18" s="361"/>
      <c r="BR18" s="361"/>
      <c r="BS18" s="361"/>
      <c r="BT18" s="361"/>
      <c r="BU18" s="362"/>
      <c r="BV18" s="360">
        <v>1317772328</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x14ac:dyDescent="0.2">
      <c r="A19" s="113"/>
      <c r="B19" s="403" t="s">
        <v>131</v>
      </c>
      <c r="C19" s="404"/>
      <c r="D19" s="404"/>
      <c r="E19" s="404"/>
      <c r="F19" s="404"/>
      <c r="G19" s="404"/>
      <c r="H19" s="404"/>
      <c r="I19" s="404"/>
      <c r="J19" s="404"/>
      <c r="K19" s="405"/>
      <c r="L19" s="406">
        <v>1928</v>
      </c>
      <c r="M19" s="407"/>
      <c r="N19" s="407"/>
      <c r="O19" s="407"/>
      <c r="P19" s="407"/>
      <c r="Q19" s="407"/>
      <c r="R19" s="407"/>
      <c r="S19" s="407"/>
      <c r="T19" s="407"/>
      <c r="U19" s="407"/>
      <c r="V19" s="407"/>
      <c r="W19" s="459"/>
      <c r="X19" s="460"/>
      <c r="Y19" s="461"/>
      <c r="Z19" s="408" t="s">
        <v>132</v>
      </c>
      <c r="AA19" s="409"/>
      <c r="AB19" s="409"/>
      <c r="AC19" s="409"/>
      <c r="AD19" s="409"/>
      <c r="AE19" s="409"/>
      <c r="AF19" s="409"/>
      <c r="AG19" s="409"/>
      <c r="AH19" s="410"/>
      <c r="AI19" s="411" t="s">
        <v>100</v>
      </c>
      <c r="AJ19" s="412"/>
      <c r="AK19" s="412"/>
      <c r="AL19" s="412"/>
      <c r="AM19" s="413"/>
      <c r="AN19" s="411" t="s">
        <v>100</v>
      </c>
      <c r="AO19" s="412"/>
      <c r="AP19" s="412"/>
      <c r="AQ19" s="412"/>
      <c r="AR19" s="412"/>
      <c r="AS19" s="413"/>
      <c r="AT19" s="411" t="s">
        <v>100</v>
      </c>
      <c r="AU19" s="412"/>
      <c r="AV19" s="412"/>
      <c r="AW19" s="412"/>
      <c r="AX19" s="412"/>
      <c r="AY19" s="414"/>
      <c r="AZ19" s="377" t="s">
        <v>133</v>
      </c>
      <c r="BA19" s="378"/>
      <c r="BB19" s="378"/>
      <c r="BC19" s="378"/>
      <c r="BD19" s="378"/>
      <c r="BE19" s="378"/>
      <c r="BF19" s="378"/>
      <c r="BG19" s="378"/>
      <c r="BH19" s="378"/>
      <c r="BI19" s="378"/>
      <c r="BJ19" s="378"/>
      <c r="BK19" s="378"/>
      <c r="BL19" s="378"/>
      <c r="BM19" s="379"/>
      <c r="BN19" s="380">
        <v>3810146282</v>
      </c>
      <c r="BO19" s="381"/>
      <c r="BP19" s="381"/>
      <c r="BQ19" s="381"/>
      <c r="BR19" s="381"/>
      <c r="BS19" s="381"/>
      <c r="BT19" s="381"/>
      <c r="BU19" s="382"/>
      <c r="BV19" s="380">
        <v>3796254688</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x14ac:dyDescent="0.2">
      <c r="A20" s="113"/>
      <c r="B20" s="403" t="s">
        <v>134</v>
      </c>
      <c r="C20" s="404"/>
      <c r="D20" s="404"/>
      <c r="E20" s="404"/>
      <c r="F20" s="404"/>
      <c r="G20" s="404"/>
      <c r="H20" s="404"/>
      <c r="I20" s="404"/>
      <c r="J20" s="404"/>
      <c r="K20" s="405"/>
      <c r="L20" s="406">
        <v>2971659</v>
      </c>
      <c r="M20" s="407"/>
      <c r="N20" s="407"/>
      <c r="O20" s="407"/>
      <c r="P20" s="407"/>
      <c r="Q20" s="407"/>
      <c r="R20" s="407"/>
      <c r="S20" s="407"/>
      <c r="T20" s="407"/>
      <c r="U20" s="407"/>
      <c r="V20" s="407"/>
      <c r="W20" s="462"/>
      <c r="X20" s="463"/>
      <c r="Y20" s="464"/>
      <c r="Z20" s="408" t="s">
        <v>135</v>
      </c>
      <c r="AA20" s="409"/>
      <c r="AB20" s="409"/>
      <c r="AC20" s="409"/>
      <c r="AD20" s="409"/>
      <c r="AE20" s="409"/>
      <c r="AF20" s="409"/>
      <c r="AG20" s="409"/>
      <c r="AH20" s="410"/>
      <c r="AI20" s="411">
        <v>60477</v>
      </c>
      <c r="AJ20" s="412"/>
      <c r="AK20" s="412"/>
      <c r="AL20" s="412"/>
      <c r="AM20" s="413"/>
      <c r="AN20" s="411">
        <v>209117895</v>
      </c>
      <c r="AO20" s="412"/>
      <c r="AP20" s="412"/>
      <c r="AQ20" s="412"/>
      <c r="AR20" s="412"/>
      <c r="AS20" s="413"/>
      <c r="AT20" s="411">
        <v>3458</v>
      </c>
      <c r="AU20" s="412"/>
      <c r="AV20" s="412"/>
      <c r="AW20" s="412"/>
      <c r="AX20" s="412"/>
      <c r="AY20" s="414"/>
      <c r="AZ20" s="394" t="s">
        <v>136</v>
      </c>
      <c r="BA20" s="395"/>
      <c r="BB20" s="395"/>
      <c r="BC20" s="395"/>
      <c r="BD20" s="395"/>
      <c r="BE20" s="395"/>
      <c r="BF20" s="395"/>
      <c r="BG20" s="395"/>
      <c r="BH20" s="395"/>
      <c r="BI20" s="395"/>
      <c r="BJ20" s="395"/>
      <c r="BK20" s="395"/>
      <c r="BL20" s="395"/>
      <c r="BM20" s="396"/>
      <c r="BN20" s="360">
        <v>591697875</v>
      </c>
      <c r="BO20" s="361"/>
      <c r="BP20" s="361"/>
      <c r="BQ20" s="361"/>
      <c r="BR20" s="361"/>
      <c r="BS20" s="361"/>
      <c r="BT20" s="361"/>
      <c r="BU20" s="362"/>
      <c r="BV20" s="360">
        <v>607474516</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137</v>
      </c>
      <c r="X21" s="398"/>
      <c r="Y21" s="398"/>
      <c r="Z21" s="398"/>
      <c r="AA21" s="398"/>
      <c r="AB21" s="398"/>
      <c r="AC21" s="398"/>
      <c r="AD21" s="398"/>
      <c r="AE21" s="398"/>
      <c r="AF21" s="398"/>
      <c r="AG21" s="398"/>
      <c r="AH21" s="399"/>
      <c r="AI21" s="400">
        <v>100.7</v>
      </c>
      <c r="AJ21" s="401"/>
      <c r="AK21" s="401"/>
      <c r="AL21" s="401"/>
      <c r="AM21" s="401"/>
      <c r="AN21" s="401"/>
      <c r="AO21" s="401"/>
      <c r="AP21" s="401"/>
      <c r="AQ21" s="401"/>
      <c r="AR21" s="401"/>
      <c r="AS21" s="401"/>
      <c r="AT21" s="401"/>
      <c r="AU21" s="401"/>
      <c r="AV21" s="401"/>
      <c r="AW21" s="401"/>
      <c r="AX21" s="401"/>
      <c r="AY21" s="402"/>
      <c r="AZ21" s="377" t="s">
        <v>138</v>
      </c>
      <c r="BA21" s="378"/>
      <c r="BB21" s="378"/>
      <c r="BC21" s="378"/>
      <c r="BD21" s="378"/>
      <c r="BE21" s="378"/>
      <c r="BF21" s="378"/>
      <c r="BG21" s="378"/>
      <c r="BH21" s="378"/>
      <c r="BI21" s="378"/>
      <c r="BJ21" s="378"/>
      <c r="BK21" s="378"/>
      <c r="BL21" s="378"/>
      <c r="BM21" s="379"/>
      <c r="BN21" s="380">
        <v>32896539</v>
      </c>
      <c r="BO21" s="381"/>
      <c r="BP21" s="381"/>
      <c r="BQ21" s="381"/>
      <c r="BR21" s="381"/>
      <c r="BS21" s="381"/>
      <c r="BT21" s="381"/>
      <c r="BU21" s="382"/>
      <c r="BV21" s="380">
        <v>37407430</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139</v>
      </c>
      <c r="BA22" s="384"/>
      <c r="BB22" s="384"/>
      <c r="BC22" s="384"/>
      <c r="BD22" s="384"/>
      <c r="BE22" s="384"/>
      <c r="BF22" s="384"/>
      <c r="BG22" s="384"/>
      <c r="BH22" s="384"/>
      <c r="BI22" s="384"/>
      <c r="BJ22" s="384"/>
      <c r="BK22" s="384"/>
      <c r="BL22" s="384"/>
      <c r="BM22" s="385"/>
      <c r="BN22" s="386">
        <v>14205795</v>
      </c>
      <c r="BO22" s="387"/>
      <c r="BP22" s="387"/>
      <c r="BQ22" s="387"/>
      <c r="BR22" s="387"/>
      <c r="BS22" s="387"/>
      <c r="BT22" s="387"/>
      <c r="BU22" s="388"/>
      <c r="BV22" s="386">
        <v>14306830</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140</v>
      </c>
      <c r="BA23" s="384"/>
      <c r="BB23" s="384"/>
      <c r="BC23" s="384"/>
      <c r="BD23" s="384"/>
      <c r="BE23" s="384"/>
      <c r="BF23" s="384"/>
      <c r="BG23" s="384"/>
      <c r="BH23" s="384"/>
      <c r="BI23" s="384"/>
      <c r="BJ23" s="384"/>
      <c r="BK23" s="384"/>
      <c r="BL23" s="384"/>
      <c r="BM23" s="385"/>
      <c r="BN23" s="386">
        <v>27473985</v>
      </c>
      <c r="BO23" s="387"/>
      <c r="BP23" s="387"/>
      <c r="BQ23" s="387"/>
      <c r="BR23" s="387"/>
      <c r="BS23" s="387"/>
      <c r="BT23" s="387"/>
      <c r="BU23" s="388"/>
      <c r="BV23" s="386">
        <v>27351372</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141</v>
      </c>
      <c r="BA24" s="358"/>
      <c r="BB24" s="358"/>
      <c r="BC24" s="358"/>
      <c r="BD24" s="358"/>
      <c r="BE24" s="358"/>
      <c r="BF24" s="358"/>
      <c r="BG24" s="358"/>
      <c r="BH24" s="358"/>
      <c r="BI24" s="358"/>
      <c r="BJ24" s="358"/>
      <c r="BK24" s="358"/>
      <c r="BL24" s="358"/>
      <c r="BM24" s="359"/>
      <c r="BN24" s="360">
        <v>22005918</v>
      </c>
      <c r="BO24" s="361"/>
      <c r="BP24" s="361"/>
      <c r="BQ24" s="361"/>
      <c r="BR24" s="361"/>
      <c r="BS24" s="361"/>
      <c r="BT24" s="361"/>
      <c r="BU24" s="362"/>
      <c r="BV24" s="360">
        <v>21926711</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142</v>
      </c>
      <c r="BA25" s="369"/>
      <c r="BB25" s="369"/>
      <c r="BC25" s="370"/>
      <c r="BD25" s="377" t="s">
        <v>143</v>
      </c>
      <c r="BE25" s="378"/>
      <c r="BF25" s="378"/>
      <c r="BG25" s="378"/>
      <c r="BH25" s="378"/>
      <c r="BI25" s="378"/>
      <c r="BJ25" s="378"/>
      <c r="BK25" s="378"/>
      <c r="BL25" s="378"/>
      <c r="BM25" s="379"/>
      <c r="BN25" s="380">
        <v>12065613</v>
      </c>
      <c r="BO25" s="381"/>
      <c r="BP25" s="381"/>
      <c r="BQ25" s="381"/>
      <c r="BR25" s="381"/>
      <c r="BS25" s="381"/>
      <c r="BT25" s="381"/>
      <c r="BU25" s="382"/>
      <c r="BV25" s="380">
        <v>12005583</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144</v>
      </c>
      <c r="BE26" s="384"/>
      <c r="BF26" s="384"/>
      <c r="BG26" s="384"/>
      <c r="BH26" s="384"/>
      <c r="BI26" s="384"/>
      <c r="BJ26" s="384"/>
      <c r="BK26" s="384"/>
      <c r="BL26" s="384"/>
      <c r="BM26" s="385"/>
      <c r="BN26" s="386">
        <v>69241731</v>
      </c>
      <c r="BO26" s="387"/>
      <c r="BP26" s="387"/>
      <c r="BQ26" s="387"/>
      <c r="BR26" s="387"/>
      <c r="BS26" s="387"/>
      <c r="BT26" s="387"/>
      <c r="BU26" s="388"/>
      <c r="BV26" s="386">
        <v>68897364</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145</v>
      </c>
      <c r="BE27" s="395"/>
      <c r="BF27" s="395"/>
      <c r="BG27" s="395"/>
      <c r="BH27" s="395"/>
      <c r="BI27" s="395"/>
      <c r="BJ27" s="395"/>
      <c r="BK27" s="395"/>
      <c r="BL27" s="395"/>
      <c r="BM27" s="396"/>
      <c r="BN27" s="360">
        <v>92879343</v>
      </c>
      <c r="BO27" s="361"/>
      <c r="BP27" s="361"/>
      <c r="BQ27" s="361"/>
      <c r="BR27" s="361"/>
      <c r="BS27" s="361"/>
      <c r="BT27" s="361"/>
      <c r="BU27" s="362"/>
      <c r="BV27" s="360">
        <v>102016412</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356" t="s">
        <v>152</v>
      </c>
      <c r="D30" s="356"/>
      <c r="E30" s="355" t="s">
        <v>153</v>
      </c>
      <c r="F30" s="355"/>
      <c r="G30" s="355"/>
      <c r="H30" s="355"/>
      <c r="I30" s="355"/>
      <c r="J30" s="355"/>
      <c r="K30" s="355"/>
      <c r="L30" s="355"/>
      <c r="M30" s="355"/>
      <c r="N30" s="355"/>
      <c r="O30" s="355"/>
      <c r="P30" s="355"/>
      <c r="Q30" s="355"/>
      <c r="R30" s="355"/>
      <c r="S30" s="355"/>
      <c r="T30" s="130"/>
      <c r="U30" s="356" t="s">
        <v>152</v>
      </c>
      <c r="V30" s="356"/>
      <c r="W30" s="355" t="s">
        <v>153</v>
      </c>
      <c r="X30" s="355"/>
      <c r="Y30" s="355"/>
      <c r="Z30" s="355"/>
      <c r="AA30" s="355"/>
      <c r="AB30" s="355"/>
      <c r="AC30" s="355"/>
      <c r="AD30" s="355"/>
      <c r="AE30" s="355"/>
      <c r="AF30" s="355"/>
      <c r="AG30" s="355"/>
      <c r="AH30" s="355"/>
      <c r="AI30" s="355"/>
      <c r="AJ30" s="355"/>
      <c r="AK30" s="355"/>
      <c r="AL30" s="130"/>
      <c r="AM30" s="356" t="s">
        <v>152</v>
      </c>
      <c r="AN30" s="356"/>
      <c r="AO30" s="355" t="s">
        <v>153</v>
      </c>
      <c r="AP30" s="355"/>
      <c r="AQ30" s="355"/>
      <c r="AR30" s="355"/>
      <c r="AS30" s="355"/>
      <c r="AT30" s="355"/>
      <c r="AU30" s="355"/>
      <c r="AV30" s="355"/>
      <c r="AW30" s="355"/>
      <c r="AX30" s="355"/>
      <c r="AY30" s="355"/>
      <c r="AZ30" s="355"/>
      <c r="BA30" s="355"/>
      <c r="BB30" s="355"/>
      <c r="BC30" s="355"/>
      <c r="BD30" s="155"/>
      <c r="BE30" s="356" t="s">
        <v>152</v>
      </c>
      <c r="BF30" s="356"/>
      <c r="BG30" s="355" t="s">
        <v>153</v>
      </c>
      <c r="BH30" s="355"/>
      <c r="BI30" s="355"/>
      <c r="BJ30" s="355"/>
      <c r="BK30" s="355"/>
      <c r="BL30" s="355"/>
      <c r="BM30" s="355"/>
      <c r="BN30" s="355"/>
      <c r="BO30" s="355"/>
      <c r="BP30" s="355"/>
      <c r="BQ30" s="355"/>
      <c r="BR30" s="355"/>
      <c r="BS30" s="355"/>
      <c r="BT30" s="355"/>
      <c r="BU30" s="355"/>
      <c r="BV30" s="156"/>
      <c r="BW30" s="356" t="s">
        <v>152</v>
      </c>
      <c r="BX30" s="356"/>
      <c r="BY30" s="355" t="s">
        <v>154</v>
      </c>
      <c r="BZ30" s="355"/>
      <c r="CA30" s="355"/>
      <c r="CB30" s="355"/>
      <c r="CC30" s="355"/>
      <c r="CD30" s="355"/>
      <c r="CE30" s="355"/>
      <c r="CF30" s="355"/>
      <c r="CG30" s="355"/>
      <c r="CH30" s="355"/>
      <c r="CI30" s="355"/>
      <c r="CJ30" s="355"/>
      <c r="CK30" s="355"/>
      <c r="CL30" s="355"/>
      <c r="CM30" s="355"/>
      <c r="CN30" s="130"/>
      <c r="CO30" s="356" t="s">
        <v>152</v>
      </c>
      <c r="CP30" s="356"/>
      <c r="CQ30" s="355" t="s">
        <v>155</v>
      </c>
      <c r="CR30" s="355"/>
      <c r="CS30" s="355"/>
      <c r="CT30" s="355"/>
      <c r="CU30" s="355"/>
      <c r="CV30" s="355"/>
      <c r="CW30" s="355"/>
      <c r="CX30" s="355"/>
      <c r="CY30" s="355"/>
      <c r="CZ30" s="355"/>
      <c r="DA30" s="355"/>
      <c r="DB30" s="355"/>
      <c r="DC30" s="355"/>
      <c r="DD30" s="355"/>
      <c r="DE30" s="355"/>
      <c r="DF30" s="130"/>
      <c r="DG30" s="355" t="s">
        <v>156</v>
      </c>
      <c r="DH30" s="355"/>
      <c r="DI30" s="157"/>
      <c r="DJ30" s="112"/>
      <c r="DK30" s="112"/>
      <c r="DL30" s="112"/>
      <c r="DM30" s="112"/>
      <c r="DN30" s="112"/>
      <c r="DO30" s="112"/>
    </row>
    <row r="31" spans="1:119" ht="32.25" customHeight="1" x14ac:dyDescent="0.15">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f>IF(W31="","",MAX(C31:D40)+1)</f>
        <v>11</v>
      </c>
      <c r="V31" s="353"/>
      <c r="W31" s="352" t="str">
        <f>IF('各会計、関係団体の財政状況及び健全化判断比率'!B28="","",'各会計、関係団体の財政状況及び健全化判断比率'!B28)</f>
        <v>公営競技事業会計</v>
      </c>
      <c r="X31" s="352"/>
      <c r="Y31" s="352"/>
      <c r="Z31" s="352"/>
      <c r="AA31" s="352"/>
      <c r="AB31" s="352"/>
      <c r="AC31" s="352"/>
      <c r="AD31" s="352"/>
      <c r="AE31" s="352"/>
      <c r="AF31" s="352"/>
      <c r="AG31" s="352"/>
      <c r="AH31" s="352"/>
      <c r="AI31" s="352"/>
      <c r="AJ31" s="352"/>
      <c r="AK31" s="352"/>
      <c r="AL31" s="154"/>
      <c r="AM31" s="353">
        <f>IF(AO31="","",MAX(C31:D40,U31:V40)+1)</f>
        <v>12</v>
      </c>
      <c r="AN31" s="353"/>
      <c r="AO31" s="352" t="str">
        <f>IF('各会計、関係団体の財政状況及び健全化判断比率'!B29="","",'各会計、関係団体の財政状況及び健全化判断比率'!B29)</f>
        <v>工業用水道事業会計</v>
      </c>
      <c r="AP31" s="352"/>
      <c r="AQ31" s="352"/>
      <c r="AR31" s="352"/>
      <c r="AS31" s="352"/>
      <c r="AT31" s="352"/>
      <c r="AU31" s="352"/>
      <c r="AV31" s="352"/>
      <c r="AW31" s="352"/>
      <c r="AX31" s="352"/>
      <c r="AY31" s="352"/>
      <c r="AZ31" s="352"/>
      <c r="BA31" s="352"/>
      <c r="BB31" s="352"/>
      <c r="BC31" s="352"/>
      <c r="BD31" s="154"/>
      <c r="BE31" s="353" t="str">
        <f>IF(BG31="","",MAX(C31:D40,U31:V40,AM31:AN40)+1)</f>
        <v/>
      </c>
      <c r="BF31" s="353"/>
      <c r="BG31" s="352"/>
      <c r="BH31" s="352"/>
      <c r="BI31" s="352"/>
      <c r="BJ31" s="352"/>
      <c r="BK31" s="352"/>
      <c r="BL31" s="352"/>
      <c r="BM31" s="352"/>
      <c r="BN31" s="352"/>
      <c r="BO31" s="352"/>
      <c r="BP31" s="352"/>
      <c r="BQ31" s="352"/>
      <c r="BR31" s="352"/>
      <c r="BS31" s="352"/>
      <c r="BT31" s="352"/>
      <c r="BU31" s="352"/>
      <c r="BV31" s="154"/>
      <c r="BW31" s="353">
        <f>IF(BY31="","",MAX(C31:D40,U31:V40,AM31:AN40,BE31:BF40)+1)</f>
        <v>17</v>
      </c>
      <c r="BX31" s="353"/>
      <c r="BY31" s="352" t="str">
        <f>IF('各会計、関係団体の財政状況及び健全化判断比率'!B68="","",'各会計、関係団体の財政状況及び健全化判断比率'!B68)</f>
        <v>彩の国さいたま人づくり広域連合</v>
      </c>
      <c r="BZ31" s="352"/>
      <c r="CA31" s="352"/>
      <c r="CB31" s="352"/>
      <c r="CC31" s="352"/>
      <c r="CD31" s="352"/>
      <c r="CE31" s="352"/>
      <c r="CF31" s="352"/>
      <c r="CG31" s="352"/>
      <c r="CH31" s="352"/>
      <c r="CI31" s="352"/>
      <c r="CJ31" s="352"/>
      <c r="CK31" s="352"/>
      <c r="CL31" s="352"/>
      <c r="CM31" s="352"/>
      <c r="CN31" s="154"/>
      <c r="CO31" s="353">
        <f>IF(CQ31="","",MAX(C31:D40,U31:V40,AM31:AN40,BE31:BF40,BW31:BX40)+1)</f>
        <v>19</v>
      </c>
      <c r="CP31" s="353"/>
      <c r="CQ31" s="352" t="str">
        <f>IF('各会計、関係団体の財政状況及び健全化判断比率'!BS7="","",'各会計、関係団体の財政状況及び健全化判断比率'!BS7)</f>
        <v>埼玉県農林公社（林業公社）</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v>
      </c>
      <c r="DH31" s="354"/>
      <c r="DI31" s="157"/>
      <c r="DJ31" s="112"/>
      <c r="DK31" s="112"/>
      <c r="DL31" s="112"/>
      <c r="DM31" s="112"/>
      <c r="DN31" s="112"/>
      <c r="DO31" s="112"/>
    </row>
    <row r="32" spans="1:119" ht="32.25" customHeight="1" x14ac:dyDescent="0.15">
      <c r="A32" s="113"/>
      <c r="B32" s="153"/>
      <c r="C32" s="353">
        <f>IF(E32="","",C31+1)</f>
        <v>2</v>
      </c>
      <c r="D32" s="353"/>
      <c r="E32" s="352" t="str">
        <f>IF('各会計、関係団体の財政状況及び健全化判断比率'!B8="","",'各会計、関係団体の財政状況及び健全化判断比率'!B8)</f>
        <v>公債費特別会計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13</v>
      </c>
      <c r="AN32" s="353"/>
      <c r="AO32" s="352" t="str">
        <f>IF('各会計、関係団体の財政状況及び健全化判断比率'!B30="","",'各会計、関係団体の財政状況及び健全化判断比率'!B30)</f>
        <v>水道用水供給事業会計</v>
      </c>
      <c r="AP32" s="352"/>
      <c r="AQ32" s="352"/>
      <c r="AR32" s="352"/>
      <c r="AS32" s="352"/>
      <c r="AT32" s="352"/>
      <c r="AU32" s="352"/>
      <c r="AV32" s="352"/>
      <c r="AW32" s="352"/>
      <c r="AX32" s="352"/>
      <c r="AY32" s="352"/>
      <c r="AZ32" s="352"/>
      <c r="BA32" s="352"/>
      <c r="BB32" s="352"/>
      <c r="BC32" s="352"/>
      <c r="BD32" s="154"/>
      <c r="BE32" s="353" t="str">
        <f t="shared" ref="BE32:BE40" si="2">IF(BG32="","",BE31+1)</f>
        <v/>
      </c>
      <c r="BF32" s="353"/>
      <c r="BG32" s="352"/>
      <c r="BH32" s="352"/>
      <c r="BI32" s="352"/>
      <c r="BJ32" s="352"/>
      <c r="BK32" s="352"/>
      <c r="BL32" s="352"/>
      <c r="BM32" s="352"/>
      <c r="BN32" s="352"/>
      <c r="BO32" s="352"/>
      <c r="BP32" s="352"/>
      <c r="BQ32" s="352"/>
      <c r="BR32" s="352"/>
      <c r="BS32" s="352"/>
      <c r="BT32" s="352"/>
      <c r="BU32" s="352"/>
      <c r="BV32" s="154"/>
      <c r="BW32" s="353">
        <f t="shared" ref="BW32:BW40" si="3">IF(BY32="","",BW31+1)</f>
        <v>18</v>
      </c>
      <c r="BX32" s="353"/>
      <c r="BY32" s="352" t="str">
        <f>IF('各会計、関係団体の財政状況及び健全化判断比率'!B69="","",'各会計、関係団体の財政状況及び健全化判断比率'!B69)</f>
        <v>埼玉県浦和競馬組合</v>
      </c>
      <c r="BZ32" s="352"/>
      <c r="CA32" s="352"/>
      <c r="CB32" s="352"/>
      <c r="CC32" s="352"/>
      <c r="CD32" s="352"/>
      <c r="CE32" s="352"/>
      <c r="CF32" s="352"/>
      <c r="CG32" s="352"/>
      <c r="CH32" s="352"/>
      <c r="CI32" s="352"/>
      <c r="CJ32" s="352"/>
      <c r="CK32" s="352"/>
      <c r="CL32" s="352"/>
      <c r="CM32" s="352"/>
      <c r="CN32" s="154"/>
      <c r="CO32" s="353">
        <f t="shared" ref="CO32:CO40" si="4">IF(CQ32="","",CO31+1)</f>
        <v>20</v>
      </c>
      <c r="CP32" s="353"/>
      <c r="CQ32" s="352" t="str">
        <f>IF('各会計、関係団体の財政状況及び健全化判断比率'!BS8="","",'各会計、関係団体の財政状況及び健全化判断比率'!BS8)</f>
        <v>埼玉県国際交流協会</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x14ac:dyDescent="0.15">
      <c r="A33" s="113"/>
      <c r="B33" s="153"/>
      <c r="C33" s="353">
        <f>IF(E33="","",C32+1)</f>
        <v>3</v>
      </c>
      <c r="D33" s="353"/>
      <c r="E33" s="352" t="str">
        <f>IF('各会計、関係団体の財政状況及び健全化判断比率'!B9="","",'各会計、関係団体の財政状況及び健全化判断比率'!B9)</f>
        <v>市町村振興事業特別会計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14</v>
      </c>
      <c r="AN33" s="353"/>
      <c r="AO33" s="352" t="str">
        <f>IF('各会計、関係団体の財政状況及び健全化判断比率'!B31="","",'各会計、関係団体の財政状況及び健全化判断比率'!B31)</f>
        <v>病院事業会計</v>
      </c>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21</v>
      </c>
      <c r="CP33" s="353"/>
      <c r="CQ33" s="352" t="str">
        <f>IF('各会計、関係団体の財政状況及び健全化判断比率'!BS9="","",'各会計、関係団体の財政状況及び健全化判断比率'!BS9)</f>
        <v>埼玉県青果物価格安定資金協会</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x14ac:dyDescent="0.15">
      <c r="A34" s="113"/>
      <c r="B34" s="153"/>
      <c r="C34" s="353">
        <f>IF(E34="","",C33+1)</f>
        <v>4</v>
      </c>
      <c r="D34" s="353"/>
      <c r="E34" s="352" t="str">
        <f>IF('各会計、関係団体の財政状況及び健全化判断比率'!B10="","",'各会計、関係団体の財政状況及び健全化判断比率'!B10)</f>
        <v>災害救助事業特別会計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f t="shared" si="1"/>
        <v>15</v>
      </c>
      <c r="AN34" s="353"/>
      <c r="AO34" s="352" t="str">
        <f>IF('各会計、関係団体の財政状況及び健全化判断比率'!B32="","",'各会計、関係団体の財政状況及び健全化判断比率'!B32)</f>
        <v>流域下水道事業会計</v>
      </c>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22</v>
      </c>
      <c r="CP34" s="353"/>
      <c r="CQ34" s="352" t="str">
        <f>IF('各会計、関係団体の財政状況及び健全化判断比率'!BS10="","",'各会計、関係団体の財政状況及び健全化判断比率'!BS10)</f>
        <v>埼玉高速鉄道</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x14ac:dyDescent="0.15">
      <c r="A35" s="113"/>
      <c r="B35" s="153"/>
      <c r="C35" s="353">
        <f t="shared" ref="C35:C40" si="5">IF(E35="","",C34+1)</f>
        <v>5</v>
      </c>
      <c r="D35" s="353"/>
      <c r="E35" s="352" t="str">
        <f>IF('各会計、関係団体の財政状況及び健全化判断比率'!B11="","",'各会計、関係団体の財政状況及び健全化判断比率'!B11)</f>
        <v>母子父子寡婦福祉資金特別会計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f t="shared" si="1"/>
        <v>16</v>
      </c>
      <c r="AN35" s="353"/>
      <c r="AO35" s="352" t="str">
        <f>IF('各会計、関係団体の財政状況及び健全化判断比率'!B33="","",'各会計、関係団体の財政状況及び健全化判断比率'!B33)</f>
        <v>地域整備事業会計</v>
      </c>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23</v>
      </c>
      <c r="CP35" s="353"/>
      <c r="CQ35" s="352" t="str">
        <f>IF('各会計、関係団体の財政状況及び健全化判断比率'!BS11="","",'各会計、関係団体の財政状況及び健全化判断比率'!BS11)</f>
        <v>いきいき埼玉</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x14ac:dyDescent="0.15">
      <c r="A36" s="113"/>
      <c r="B36" s="153"/>
      <c r="C36" s="353">
        <f t="shared" si="5"/>
        <v>6</v>
      </c>
      <c r="D36" s="353"/>
      <c r="E36" s="352" t="str">
        <f>IF('各会計、関係団体の財政状況及び健全化判断比率'!B12="","",'各会計、関係団体の財政状況及び健全化判断比率'!B12)</f>
        <v>中小企業高度化資金特別会計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24</v>
      </c>
      <c r="CP36" s="353"/>
      <c r="CQ36" s="352" t="str">
        <f>IF('各会計、関係団体の財政状況及び健全化判断比率'!BS12="","",'各会計、関係団体の財政状況及び健全化判断比率'!BS12)</f>
        <v>さいたま緑のトラスト協会</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x14ac:dyDescent="0.15">
      <c r="A37" s="113"/>
      <c r="B37" s="153"/>
      <c r="C37" s="353">
        <f t="shared" si="5"/>
        <v>7</v>
      </c>
      <c r="D37" s="353"/>
      <c r="E37" s="352" t="str">
        <f>IF('各会計、関係団体の財政状況及び健全化判断比率'!B13="","",'各会計、関係団体の財政状況及び健全化判断比率'!B13)</f>
        <v>就農支援資金貸付事業特別会計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25</v>
      </c>
      <c r="CP37" s="353"/>
      <c r="CQ37" s="352" t="str">
        <f>IF('各会計、関係団体の財政状況及び健全化判断比率'!BS13="","",'各会計、関係団体の財政状況及び健全化判断比率'!BS13)</f>
        <v>埼玉県消防協会</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x14ac:dyDescent="0.15">
      <c r="A38" s="113"/>
      <c r="B38" s="153"/>
      <c r="C38" s="353">
        <f t="shared" si="5"/>
        <v>8</v>
      </c>
      <c r="D38" s="353"/>
      <c r="E38" s="352" t="str">
        <f>IF('各会計、関係団体の財政状況及び健全化判断比率'!B14="","",'各会計、関係団体の財政状況及び健全化判断比率'!B14)</f>
        <v>林業・木材産業改善資金特別会計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26</v>
      </c>
      <c r="CP38" s="353"/>
      <c r="CQ38" s="352" t="str">
        <f>IF('各会計、関係団体の財政状況及び健全化判断比率'!BS14="","",'各会計、関係団体の財政状況及び健全化判断比率'!BS14)</f>
        <v>埼玉県生活衛生営業指導センター</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x14ac:dyDescent="0.15">
      <c r="A39" s="113"/>
      <c r="B39" s="153"/>
      <c r="C39" s="353">
        <f t="shared" si="5"/>
        <v>9</v>
      </c>
      <c r="D39" s="353"/>
      <c r="E39" s="352" t="str">
        <f>IF('各会計、関係団体の財政状況及び健全化判断比率'!B15="","",'各会計、関係団体の財政状況及び健全化判断比率'!B15)</f>
        <v>本多静六博士育英事業特別会計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27</v>
      </c>
      <c r="CP39" s="353"/>
      <c r="CQ39" s="352" t="str">
        <f>IF('各会計、関係団体の財政状況及び健全化判断比率'!BS15="","",'各会計、関係団体の財政状況及び健全化判断比率'!BS15)</f>
        <v>デジタルスキップステーション</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x14ac:dyDescent="0.15">
      <c r="A40" s="113"/>
      <c r="B40" s="153"/>
      <c r="C40" s="353">
        <f t="shared" si="5"/>
        <v>10</v>
      </c>
      <c r="D40" s="353"/>
      <c r="E40" s="352" t="str">
        <f>IF('各会計、関係団体の財政状況及び健全化判断比率'!B16="","",'各会計、関係団体の財政状況及び健全化判断比率'!B16)</f>
        <v>用地事業特別会計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28</v>
      </c>
      <c r="CP40" s="353"/>
      <c r="CQ40" s="352" t="str">
        <f>IF('各会計、関係団体の財政状況及び健全化判断比率'!BS16="","",'各会計、関係団体の財政状況及び健全化判断比率'!BS16)</f>
        <v>埼玉県産業文化センター</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162</v>
      </c>
    </row>
    <row r="48" spans="1:119" x14ac:dyDescent="0.15">
      <c r="E48" s="114" t="s">
        <v>163</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471</v>
      </c>
      <c r="G33" s="17" t="s">
        <v>472</v>
      </c>
      <c r="H33" s="17" t="s">
        <v>473</v>
      </c>
      <c r="I33" s="17" t="s">
        <v>474</v>
      </c>
      <c r="J33" s="18" t="s">
        <v>475</v>
      </c>
      <c r="K33" s="10"/>
      <c r="L33" s="10"/>
      <c r="M33" s="10"/>
      <c r="N33" s="10"/>
      <c r="O33" s="10"/>
      <c r="P33" s="10"/>
    </row>
    <row r="34" spans="1:16" ht="39" customHeight="1" x14ac:dyDescent="0.15">
      <c r="A34" s="10"/>
      <c r="B34" s="19"/>
      <c r="C34" s="1114" t="s">
        <v>477</v>
      </c>
      <c r="D34" s="1114"/>
      <c r="E34" s="1115"/>
      <c r="F34" s="20">
        <v>5.49</v>
      </c>
      <c r="G34" s="21">
        <v>5.37</v>
      </c>
      <c r="H34" s="21">
        <v>5.22</v>
      </c>
      <c r="I34" s="21">
        <v>3.45</v>
      </c>
      <c r="J34" s="22">
        <v>4.01</v>
      </c>
      <c r="K34" s="10"/>
      <c r="L34" s="10"/>
      <c r="M34" s="10"/>
      <c r="N34" s="10"/>
      <c r="O34" s="10"/>
      <c r="P34" s="10"/>
    </row>
    <row r="35" spans="1:16" ht="39" customHeight="1" x14ac:dyDescent="0.15">
      <c r="A35" s="10"/>
      <c r="B35" s="23"/>
      <c r="C35" s="1108" t="s">
        <v>478</v>
      </c>
      <c r="D35" s="1109"/>
      <c r="E35" s="1110"/>
      <c r="F35" s="24">
        <v>2.16</v>
      </c>
      <c r="G35" s="25">
        <v>2.4500000000000002</v>
      </c>
      <c r="H35" s="25">
        <v>2.89</v>
      </c>
      <c r="I35" s="25">
        <v>2.8</v>
      </c>
      <c r="J35" s="26">
        <v>3.07</v>
      </c>
      <c r="K35" s="10"/>
      <c r="L35" s="10"/>
      <c r="M35" s="10"/>
      <c r="N35" s="10"/>
      <c r="O35" s="10"/>
      <c r="P35" s="10"/>
    </row>
    <row r="36" spans="1:16" ht="39" customHeight="1" x14ac:dyDescent="0.15">
      <c r="A36" s="10"/>
      <c r="B36" s="23"/>
      <c r="C36" s="1108" t="s">
        <v>479</v>
      </c>
      <c r="D36" s="1109"/>
      <c r="E36" s="1110"/>
      <c r="F36" s="24">
        <v>1.72</v>
      </c>
      <c r="G36" s="25">
        <v>1.78</v>
      </c>
      <c r="H36" s="25">
        <v>1.61</v>
      </c>
      <c r="I36" s="25">
        <v>1.45</v>
      </c>
      <c r="J36" s="26">
        <v>1.37</v>
      </c>
      <c r="K36" s="10"/>
      <c r="L36" s="10"/>
      <c r="M36" s="10"/>
      <c r="N36" s="10"/>
      <c r="O36" s="10"/>
      <c r="P36" s="10"/>
    </row>
    <row r="37" spans="1:16" ht="39" customHeight="1" x14ac:dyDescent="0.15">
      <c r="A37" s="10"/>
      <c r="B37" s="23"/>
      <c r="C37" s="1108" t="s">
        <v>480</v>
      </c>
      <c r="D37" s="1109"/>
      <c r="E37" s="1110"/>
      <c r="F37" s="24">
        <v>0.75</v>
      </c>
      <c r="G37" s="25">
        <v>0.85</v>
      </c>
      <c r="H37" s="25">
        <v>0.9</v>
      </c>
      <c r="I37" s="25">
        <v>1.05</v>
      </c>
      <c r="J37" s="26">
        <v>1.04</v>
      </c>
      <c r="K37" s="10"/>
      <c r="L37" s="10"/>
      <c r="M37" s="10"/>
      <c r="N37" s="10"/>
      <c r="O37" s="10"/>
      <c r="P37" s="10"/>
    </row>
    <row r="38" spans="1:16" ht="39" customHeight="1" x14ac:dyDescent="0.15">
      <c r="A38" s="10"/>
      <c r="B38" s="23"/>
      <c r="C38" s="1108" t="s">
        <v>481</v>
      </c>
      <c r="D38" s="1109"/>
      <c r="E38" s="1110"/>
      <c r="F38" s="24">
        <v>0.7</v>
      </c>
      <c r="G38" s="25">
        <v>0.87</v>
      </c>
      <c r="H38" s="25">
        <v>0.8</v>
      </c>
      <c r="I38" s="25">
        <v>0.84</v>
      </c>
      <c r="J38" s="26">
        <v>0.95</v>
      </c>
      <c r="K38" s="10"/>
      <c r="L38" s="10"/>
      <c r="M38" s="10"/>
      <c r="N38" s="10"/>
      <c r="O38" s="10"/>
      <c r="P38" s="10"/>
    </row>
    <row r="39" spans="1:16" ht="39" customHeight="1" x14ac:dyDescent="0.15">
      <c r="A39" s="10"/>
      <c r="B39" s="23"/>
      <c r="C39" s="1108" t="s">
        <v>482</v>
      </c>
      <c r="D39" s="1109"/>
      <c r="E39" s="1110"/>
      <c r="F39" s="24">
        <v>0.49</v>
      </c>
      <c r="G39" s="25">
        <v>0.49</v>
      </c>
      <c r="H39" s="25">
        <v>0.5</v>
      </c>
      <c r="I39" s="25">
        <v>0.5</v>
      </c>
      <c r="J39" s="26">
        <v>0.5</v>
      </c>
      <c r="K39" s="10"/>
      <c r="L39" s="10"/>
      <c r="M39" s="10"/>
      <c r="N39" s="10"/>
      <c r="O39" s="10"/>
      <c r="P39" s="10"/>
    </row>
    <row r="40" spans="1:16" ht="39" customHeight="1" x14ac:dyDescent="0.15">
      <c r="A40" s="10"/>
      <c r="B40" s="23"/>
      <c r="C40" s="1108" t="s">
        <v>483</v>
      </c>
      <c r="D40" s="1109"/>
      <c r="E40" s="1110"/>
      <c r="F40" s="24">
        <v>0.35</v>
      </c>
      <c r="G40" s="25">
        <v>0.28000000000000003</v>
      </c>
      <c r="H40" s="25">
        <v>0.23</v>
      </c>
      <c r="I40" s="25">
        <v>0.52</v>
      </c>
      <c r="J40" s="26">
        <v>0.43</v>
      </c>
      <c r="K40" s="10"/>
      <c r="L40" s="10"/>
      <c r="M40" s="10"/>
      <c r="N40" s="10"/>
      <c r="O40" s="10"/>
      <c r="P40" s="10"/>
    </row>
    <row r="41" spans="1:16" ht="39" customHeight="1" x14ac:dyDescent="0.15">
      <c r="A41" s="10"/>
      <c r="B41" s="23"/>
      <c r="C41" s="1108" t="s">
        <v>484</v>
      </c>
      <c r="D41" s="1109"/>
      <c r="E41" s="1110"/>
      <c r="F41" s="24">
        <v>0.05</v>
      </c>
      <c r="G41" s="25">
        <v>0.03</v>
      </c>
      <c r="H41" s="25">
        <v>0.02</v>
      </c>
      <c r="I41" s="25">
        <v>0.03</v>
      </c>
      <c r="J41" s="26">
        <v>0.03</v>
      </c>
      <c r="K41" s="10"/>
      <c r="L41" s="10"/>
      <c r="M41" s="10"/>
      <c r="N41" s="10"/>
      <c r="O41" s="10"/>
      <c r="P41" s="10"/>
    </row>
    <row r="42" spans="1:16" ht="39" customHeight="1" x14ac:dyDescent="0.15">
      <c r="A42" s="10"/>
      <c r="B42" s="27"/>
      <c r="C42" s="1108" t="s">
        <v>485</v>
      </c>
      <c r="D42" s="1109"/>
      <c r="E42" s="1110"/>
      <c r="F42" s="24" t="s">
        <v>433</v>
      </c>
      <c r="G42" s="25" t="s">
        <v>433</v>
      </c>
      <c r="H42" s="25" t="s">
        <v>433</v>
      </c>
      <c r="I42" s="25" t="s">
        <v>433</v>
      </c>
      <c r="J42" s="26" t="s">
        <v>433</v>
      </c>
      <c r="K42" s="10"/>
      <c r="L42" s="10"/>
      <c r="M42" s="10"/>
      <c r="N42" s="10"/>
      <c r="O42" s="10"/>
      <c r="P42" s="10"/>
    </row>
    <row r="43" spans="1:16" ht="39" customHeight="1" thickBot="1" x14ac:dyDescent="0.2">
      <c r="A43" s="10"/>
      <c r="B43" s="28"/>
      <c r="C43" s="1111" t="s">
        <v>486</v>
      </c>
      <c r="D43" s="1112"/>
      <c r="E43" s="1113"/>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471</v>
      </c>
      <c r="L44" s="44" t="s">
        <v>472</v>
      </c>
      <c r="M44" s="44" t="s">
        <v>473</v>
      </c>
      <c r="N44" s="44" t="s">
        <v>474</v>
      </c>
      <c r="O44" s="45" t="s">
        <v>475</v>
      </c>
      <c r="P44" s="36"/>
      <c r="Q44" s="36"/>
      <c r="R44" s="36"/>
      <c r="S44" s="36"/>
      <c r="T44" s="36"/>
      <c r="U44" s="36"/>
    </row>
    <row r="45" spans="1:21" ht="30.75" customHeight="1" x14ac:dyDescent="0.15">
      <c r="A45" s="36"/>
      <c r="B45" s="1124" t="s">
        <v>9</v>
      </c>
      <c r="C45" s="1125"/>
      <c r="D45" s="46"/>
      <c r="E45" s="1130" t="s">
        <v>10</v>
      </c>
      <c r="F45" s="1130"/>
      <c r="G45" s="1130"/>
      <c r="H45" s="1130"/>
      <c r="I45" s="1130"/>
      <c r="J45" s="1131"/>
      <c r="K45" s="47">
        <v>123958</v>
      </c>
      <c r="L45" s="48">
        <v>121486</v>
      </c>
      <c r="M45" s="48">
        <v>120465</v>
      </c>
      <c r="N45" s="48">
        <v>120112</v>
      </c>
      <c r="O45" s="49">
        <v>123666</v>
      </c>
      <c r="P45" s="36"/>
      <c r="Q45" s="36"/>
      <c r="R45" s="36"/>
      <c r="S45" s="36"/>
      <c r="T45" s="36"/>
      <c r="U45" s="36"/>
    </row>
    <row r="46" spans="1:21" ht="30.75" customHeight="1" x14ac:dyDescent="0.15">
      <c r="A46" s="36"/>
      <c r="B46" s="1126"/>
      <c r="C46" s="1127"/>
      <c r="D46" s="50"/>
      <c r="E46" s="1118" t="s">
        <v>11</v>
      </c>
      <c r="F46" s="1118"/>
      <c r="G46" s="1118"/>
      <c r="H46" s="1118"/>
      <c r="I46" s="1118"/>
      <c r="J46" s="1119"/>
      <c r="K46" s="51">
        <v>6994</v>
      </c>
      <c r="L46" s="52">
        <v>5333</v>
      </c>
      <c r="M46" s="52">
        <v>4401</v>
      </c>
      <c r="N46" s="52" t="s">
        <v>433</v>
      </c>
      <c r="O46" s="53" t="s">
        <v>433</v>
      </c>
      <c r="P46" s="36"/>
      <c r="Q46" s="36"/>
      <c r="R46" s="36"/>
      <c r="S46" s="36"/>
      <c r="T46" s="36"/>
      <c r="U46" s="36"/>
    </row>
    <row r="47" spans="1:21" ht="30.75" customHeight="1" x14ac:dyDescent="0.15">
      <c r="A47" s="36"/>
      <c r="B47" s="1126"/>
      <c r="C47" s="1127"/>
      <c r="D47" s="50"/>
      <c r="E47" s="1118" t="s">
        <v>12</v>
      </c>
      <c r="F47" s="1118"/>
      <c r="G47" s="1118"/>
      <c r="H47" s="1118"/>
      <c r="I47" s="1118"/>
      <c r="J47" s="1119"/>
      <c r="K47" s="51">
        <v>121413</v>
      </c>
      <c r="L47" s="52">
        <v>129717</v>
      </c>
      <c r="M47" s="52">
        <v>138264</v>
      </c>
      <c r="N47" s="52">
        <v>146863</v>
      </c>
      <c r="O47" s="53">
        <v>155282</v>
      </c>
      <c r="P47" s="36"/>
      <c r="Q47" s="36"/>
      <c r="R47" s="36"/>
      <c r="S47" s="36"/>
      <c r="T47" s="36"/>
      <c r="U47" s="36"/>
    </row>
    <row r="48" spans="1:21" ht="30.75" customHeight="1" x14ac:dyDescent="0.15">
      <c r="A48" s="36"/>
      <c r="B48" s="1126"/>
      <c r="C48" s="1127"/>
      <c r="D48" s="50"/>
      <c r="E48" s="1118" t="s">
        <v>13</v>
      </c>
      <c r="F48" s="1118"/>
      <c r="G48" s="1118"/>
      <c r="H48" s="1118"/>
      <c r="I48" s="1118"/>
      <c r="J48" s="1119"/>
      <c r="K48" s="51">
        <v>3909</v>
      </c>
      <c r="L48" s="52">
        <v>4120</v>
      </c>
      <c r="M48" s="52">
        <v>3717</v>
      </c>
      <c r="N48" s="52">
        <v>4578</v>
      </c>
      <c r="O48" s="53">
        <v>4438</v>
      </c>
      <c r="P48" s="36"/>
      <c r="Q48" s="36"/>
      <c r="R48" s="36"/>
      <c r="S48" s="36"/>
      <c r="T48" s="36"/>
      <c r="U48" s="36"/>
    </row>
    <row r="49" spans="1:21" ht="30.75" customHeight="1" x14ac:dyDescent="0.15">
      <c r="A49" s="36"/>
      <c r="B49" s="1126"/>
      <c r="C49" s="1127"/>
      <c r="D49" s="50"/>
      <c r="E49" s="1118" t="s">
        <v>14</v>
      </c>
      <c r="F49" s="1118"/>
      <c r="G49" s="1118"/>
      <c r="H49" s="1118"/>
      <c r="I49" s="1118"/>
      <c r="J49" s="1119"/>
      <c r="K49" s="51" t="s">
        <v>433</v>
      </c>
      <c r="L49" s="52" t="s">
        <v>433</v>
      </c>
      <c r="M49" s="52" t="s">
        <v>433</v>
      </c>
      <c r="N49" s="52" t="s">
        <v>433</v>
      </c>
      <c r="O49" s="53" t="s">
        <v>433</v>
      </c>
      <c r="P49" s="36"/>
      <c r="Q49" s="36"/>
      <c r="R49" s="36"/>
      <c r="S49" s="36"/>
      <c r="T49" s="36"/>
      <c r="U49" s="36"/>
    </row>
    <row r="50" spans="1:21" ht="30.75" customHeight="1" x14ac:dyDescent="0.15">
      <c r="A50" s="36"/>
      <c r="B50" s="1126"/>
      <c r="C50" s="1127"/>
      <c r="D50" s="50"/>
      <c r="E50" s="1118" t="s">
        <v>15</v>
      </c>
      <c r="F50" s="1118"/>
      <c r="G50" s="1118"/>
      <c r="H50" s="1118"/>
      <c r="I50" s="1118"/>
      <c r="J50" s="1119"/>
      <c r="K50" s="51">
        <v>8306</v>
      </c>
      <c r="L50" s="52">
        <v>7339</v>
      </c>
      <c r="M50" s="52">
        <v>5237</v>
      </c>
      <c r="N50" s="52">
        <v>4510</v>
      </c>
      <c r="O50" s="53">
        <v>2846</v>
      </c>
      <c r="P50" s="36"/>
      <c r="Q50" s="36"/>
      <c r="R50" s="36"/>
      <c r="S50" s="36"/>
      <c r="T50" s="36"/>
      <c r="U50" s="36"/>
    </row>
    <row r="51" spans="1:21" ht="30.75" customHeight="1" x14ac:dyDescent="0.15">
      <c r="A51" s="36"/>
      <c r="B51" s="1128"/>
      <c r="C51" s="1129"/>
      <c r="D51" s="54"/>
      <c r="E51" s="1118" t="s">
        <v>16</v>
      </c>
      <c r="F51" s="1118"/>
      <c r="G51" s="1118"/>
      <c r="H51" s="1118"/>
      <c r="I51" s="1118"/>
      <c r="J51" s="1119"/>
      <c r="K51" s="51">
        <v>7</v>
      </c>
      <c r="L51" s="52">
        <v>0</v>
      </c>
      <c r="M51" s="52">
        <v>1</v>
      </c>
      <c r="N51" s="52">
        <v>4</v>
      </c>
      <c r="O51" s="53">
        <v>6</v>
      </c>
      <c r="P51" s="36"/>
      <c r="Q51" s="36"/>
      <c r="R51" s="36"/>
      <c r="S51" s="36"/>
      <c r="T51" s="36"/>
      <c r="U51" s="36"/>
    </row>
    <row r="52" spans="1:21" ht="30.75" customHeight="1" x14ac:dyDescent="0.15">
      <c r="A52" s="36"/>
      <c r="B52" s="1116" t="s">
        <v>17</v>
      </c>
      <c r="C52" s="1117"/>
      <c r="D52" s="54"/>
      <c r="E52" s="1118" t="s">
        <v>18</v>
      </c>
      <c r="F52" s="1118"/>
      <c r="G52" s="1118"/>
      <c r="H52" s="1118"/>
      <c r="I52" s="1118"/>
      <c r="J52" s="1119"/>
      <c r="K52" s="51">
        <v>135577</v>
      </c>
      <c r="L52" s="52">
        <v>142638</v>
      </c>
      <c r="M52" s="52">
        <v>149399</v>
      </c>
      <c r="N52" s="52">
        <v>156478</v>
      </c>
      <c r="O52" s="53">
        <v>164330</v>
      </c>
      <c r="P52" s="36"/>
      <c r="Q52" s="36"/>
      <c r="R52" s="36"/>
      <c r="S52" s="36"/>
      <c r="T52" s="36"/>
      <c r="U52" s="36"/>
    </row>
    <row r="53" spans="1:21" ht="30.75" customHeight="1" thickBot="1" x14ac:dyDescent="0.2">
      <c r="A53" s="36"/>
      <c r="B53" s="1120" t="s">
        <v>19</v>
      </c>
      <c r="C53" s="1121"/>
      <c r="D53" s="55"/>
      <c r="E53" s="1122" t="s">
        <v>20</v>
      </c>
      <c r="F53" s="1122"/>
      <c r="G53" s="1122"/>
      <c r="H53" s="1122"/>
      <c r="I53" s="1122"/>
      <c r="J53" s="1123"/>
      <c r="K53" s="56">
        <v>129010</v>
      </c>
      <c r="L53" s="57">
        <v>125357</v>
      </c>
      <c r="M53" s="57">
        <v>122686</v>
      </c>
      <c r="N53" s="57">
        <v>119589</v>
      </c>
      <c r="O53" s="58">
        <v>121908</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471</v>
      </c>
      <c r="J40" s="341" t="s">
        <v>472</v>
      </c>
      <c r="K40" s="341" t="s">
        <v>473</v>
      </c>
      <c r="L40" s="341" t="s">
        <v>474</v>
      </c>
      <c r="M40" s="342" t="s">
        <v>475</v>
      </c>
    </row>
    <row r="41" spans="2:13" ht="27.75" customHeight="1" x14ac:dyDescent="0.15">
      <c r="B41" s="1144" t="s">
        <v>21</v>
      </c>
      <c r="C41" s="1145"/>
      <c r="D41" s="66"/>
      <c r="E41" s="1146" t="s">
        <v>22</v>
      </c>
      <c r="F41" s="1146"/>
      <c r="G41" s="1146"/>
      <c r="H41" s="1147"/>
      <c r="I41" s="343">
        <v>3948592</v>
      </c>
      <c r="J41" s="344">
        <v>4127432</v>
      </c>
      <c r="K41" s="344">
        <v>4296522</v>
      </c>
      <c r="L41" s="344">
        <v>4474747</v>
      </c>
      <c r="M41" s="345">
        <v>4541613</v>
      </c>
    </row>
    <row r="42" spans="2:13" ht="27.75" customHeight="1" x14ac:dyDescent="0.15">
      <c r="B42" s="1134"/>
      <c r="C42" s="1135"/>
      <c r="D42" s="67"/>
      <c r="E42" s="1138" t="s">
        <v>23</v>
      </c>
      <c r="F42" s="1138"/>
      <c r="G42" s="1138"/>
      <c r="H42" s="1139"/>
      <c r="I42" s="346">
        <v>21310</v>
      </c>
      <c r="J42" s="347">
        <v>17526</v>
      </c>
      <c r="K42" s="347">
        <v>14849</v>
      </c>
      <c r="L42" s="347">
        <v>12554</v>
      </c>
      <c r="M42" s="348">
        <v>11320</v>
      </c>
    </row>
    <row r="43" spans="2:13" ht="27.75" customHeight="1" x14ac:dyDescent="0.15">
      <c r="B43" s="1134"/>
      <c r="C43" s="1135"/>
      <c r="D43" s="67"/>
      <c r="E43" s="1138" t="s">
        <v>24</v>
      </c>
      <c r="F43" s="1138"/>
      <c r="G43" s="1138"/>
      <c r="H43" s="1139"/>
      <c r="I43" s="346">
        <v>49565</v>
      </c>
      <c r="J43" s="347">
        <v>52735</v>
      </c>
      <c r="K43" s="347">
        <v>61436</v>
      </c>
      <c r="L43" s="347">
        <v>67250</v>
      </c>
      <c r="M43" s="348">
        <v>71395</v>
      </c>
    </row>
    <row r="44" spans="2:13" ht="27.75" customHeight="1" x14ac:dyDescent="0.15">
      <c r="B44" s="1134"/>
      <c r="C44" s="1135"/>
      <c r="D44" s="67"/>
      <c r="E44" s="1138" t="s">
        <v>25</v>
      </c>
      <c r="F44" s="1138"/>
      <c r="G44" s="1138"/>
      <c r="H44" s="1139"/>
      <c r="I44" s="346" t="s">
        <v>433</v>
      </c>
      <c r="J44" s="347" t="s">
        <v>433</v>
      </c>
      <c r="K44" s="347" t="s">
        <v>433</v>
      </c>
      <c r="L44" s="347" t="s">
        <v>433</v>
      </c>
      <c r="M44" s="348" t="s">
        <v>433</v>
      </c>
    </row>
    <row r="45" spans="2:13" ht="27.75" customHeight="1" x14ac:dyDescent="0.15">
      <c r="B45" s="1134"/>
      <c r="C45" s="1135"/>
      <c r="D45" s="67"/>
      <c r="E45" s="1138" t="s">
        <v>26</v>
      </c>
      <c r="F45" s="1138"/>
      <c r="G45" s="1138"/>
      <c r="H45" s="1139"/>
      <c r="I45" s="346">
        <v>619351</v>
      </c>
      <c r="J45" s="347">
        <v>582992</v>
      </c>
      <c r="K45" s="347">
        <v>527923</v>
      </c>
      <c r="L45" s="347">
        <v>477860</v>
      </c>
      <c r="M45" s="348">
        <v>456092</v>
      </c>
    </row>
    <row r="46" spans="2:13" ht="27.75" customHeight="1" x14ac:dyDescent="0.15">
      <c r="B46" s="1134"/>
      <c r="C46" s="1135"/>
      <c r="D46" s="67"/>
      <c r="E46" s="1138" t="s">
        <v>27</v>
      </c>
      <c r="F46" s="1138"/>
      <c r="G46" s="1138"/>
      <c r="H46" s="1139"/>
      <c r="I46" s="346">
        <v>51845</v>
      </c>
      <c r="J46" s="347">
        <v>49089</v>
      </c>
      <c r="K46" s="347">
        <v>45717</v>
      </c>
      <c r="L46" s="347">
        <v>14506</v>
      </c>
      <c r="M46" s="348">
        <v>13975</v>
      </c>
    </row>
    <row r="47" spans="2:13" ht="27.75" customHeight="1" x14ac:dyDescent="0.15">
      <c r="B47" s="1134"/>
      <c r="C47" s="1135"/>
      <c r="D47" s="67"/>
      <c r="E47" s="1138" t="s">
        <v>28</v>
      </c>
      <c r="F47" s="1138"/>
      <c r="G47" s="1138"/>
      <c r="H47" s="1139"/>
      <c r="I47" s="346" t="s">
        <v>433</v>
      </c>
      <c r="J47" s="347" t="s">
        <v>433</v>
      </c>
      <c r="K47" s="347" t="s">
        <v>433</v>
      </c>
      <c r="L47" s="347" t="s">
        <v>433</v>
      </c>
      <c r="M47" s="348" t="s">
        <v>433</v>
      </c>
    </row>
    <row r="48" spans="2:13" ht="27.75" customHeight="1" x14ac:dyDescent="0.15">
      <c r="B48" s="1136"/>
      <c r="C48" s="1137"/>
      <c r="D48" s="67"/>
      <c r="E48" s="1138" t="s">
        <v>29</v>
      </c>
      <c r="F48" s="1138"/>
      <c r="G48" s="1138"/>
      <c r="H48" s="1139"/>
      <c r="I48" s="346" t="s">
        <v>433</v>
      </c>
      <c r="J48" s="347" t="s">
        <v>433</v>
      </c>
      <c r="K48" s="347" t="s">
        <v>433</v>
      </c>
      <c r="L48" s="347" t="s">
        <v>433</v>
      </c>
      <c r="M48" s="348" t="s">
        <v>433</v>
      </c>
    </row>
    <row r="49" spans="2:13" ht="27.75" customHeight="1" x14ac:dyDescent="0.15">
      <c r="B49" s="1132" t="s">
        <v>30</v>
      </c>
      <c r="C49" s="1133"/>
      <c r="D49" s="68"/>
      <c r="E49" s="1138" t="s">
        <v>31</v>
      </c>
      <c r="F49" s="1138"/>
      <c r="G49" s="1138"/>
      <c r="H49" s="1139"/>
      <c r="I49" s="346">
        <v>576495</v>
      </c>
      <c r="J49" s="347">
        <v>637867</v>
      </c>
      <c r="K49" s="347">
        <v>736123</v>
      </c>
      <c r="L49" s="347">
        <v>806380</v>
      </c>
      <c r="M49" s="348">
        <v>858566</v>
      </c>
    </row>
    <row r="50" spans="2:13" ht="27.75" customHeight="1" x14ac:dyDescent="0.15">
      <c r="B50" s="1134"/>
      <c r="C50" s="1135"/>
      <c r="D50" s="67"/>
      <c r="E50" s="1138" t="s">
        <v>32</v>
      </c>
      <c r="F50" s="1138"/>
      <c r="G50" s="1138"/>
      <c r="H50" s="1139"/>
      <c r="I50" s="346">
        <v>64051</v>
      </c>
      <c r="J50" s="347">
        <v>63453</v>
      </c>
      <c r="K50" s="347">
        <v>65235</v>
      </c>
      <c r="L50" s="347">
        <v>58011</v>
      </c>
      <c r="M50" s="348">
        <v>58943</v>
      </c>
    </row>
    <row r="51" spans="2:13" ht="27.75" customHeight="1" x14ac:dyDescent="0.15">
      <c r="B51" s="1136"/>
      <c r="C51" s="1137"/>
      <c r="D51" s="67"/>
      <c r="E51" s="1138" t="s">
        <v>33</v>
      </c>
      <c r="F51" s="1138"/>
      <c r="G51" s="1138"/>
      <c r="H51" s="1139"/>
      <c r="I51" s="346">
        <v>1808845</v>
      </c>
      <c r="J51" s="347">
        <v>1912170</v>
      </c>
      <c r="K51" s="347">
        <v>2040548</v>
      </c>
      <c r="L51" s="347">
        <v>2143904</v>
      </c>
      <c r="M51" s="348">
        <v>2189679</v>
      </c>
    </row>
    <row r="52" spans="2:13" ht="27.75" customHeight="1" thickBot="1" x14ac:dyDescent="0.2">
      <c r="B52" s="1140" t="s">
        <v>19</v>
      </c>
      <c r="C52" s="1141"/>
      <c r="D52" s="69"/>
      <c r="E52" s="1142" t="s">
        <v>34</v>
      </c>
      <c r="F52" s="1142"/>
      <c r="G52" s="1142"/>
      <c r="H52" s="1143"/>
      <c r="I52" s="349">
        <v>2241272</v>
      </c>
      <c r="J52" s="350">
        <v>2216284</v>
      </c>
      <c r="K52" s="350">
        <v>2104542</v>
      </c>
      <c r="L52" s="350">
        <v>2038622</v>
      </c>
      <c r="M52" s="351">
        <v>1987207</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1213"/>
      <c r="B1" s="1212"/>
      <c r="C1" s="1196"/>
      <c r="D1" s="1196"/>
      <c r="E1" s="1196"/>
      <c r="F1" s="1196"/>
      <c r="G1" s="1196"/>
      <c r="H1" s="1196"/>
      <c r="I1" s="1196"/>
      <c r="J1" s="1196"/>
      <c r="K1" s="1196"/>
      <c r="L1" s="1196"/>
      <c r="M1" s="1196"/>
      <c r="N1" s="1196"/>
      <c r="O1" s="1196"/>
      <c r="P1" s="1194"/>
      <c r="Q1" s="1194"/>
    </row>
    <row r="2" spans="1:51" ht="25.5" customHeight="1" x14ac:dyDescent="0.15">
      <c r="A2" s="1210"/>
      <c r="B2" s="1196"/>
      <c r="C2" s="1210"/>
      <c r="D2" s="1196"/>
      <c r="E2" s="1196"/>
      <c r="F2" s="1196"/>
      <c r="G2" s="1196"/>
      <c r="H2" s="1196"/>
      <c r="I2" s="1196"/>
      <c r="J2" s="1196"/>
      <c r="K2" s="1196"/>
      <c r="L2" s="1196"/>
      <c r="M2" s="1196"/>
      <c r="N2" s="1196"/>
      <c r="O2" s="1196"/>
      <c r="P2" s="1194"/>
      <c r="Q2" s="1194"/>
    </row>
    <row r="3" spans="1:51" ht="25.5" customHeight="1" x14ac:dyDescent="0.15">
      <c r="A3" s="1210"/>
      <c r="B3" s="1196"/>
      <c r="C3" s="1210"/>
      <c r="D3" s="1196"/>
      <c r="E3" s="1196"/>
      <c r="F3" s="1196"/>
      <c r="G3" s="1196"/>
      <c r="H3" s="1196"/>
      <c r="I3" s="1196"/>
      <c r="J3" s="1196"/>
      <c r="K3" s="1196"/>
      <c r="L3" s="1196"/>
      <c r="M3" s="1196"/>
      <c r="N3" s="1196"/>
      <c r="O3" s="1196"/>
      <c r="P3" s="1194"/>
      <c r="Q3" s="1194"/>
    </row>
    <row r="4" spans="1:51" s="1208" customFormat="1" ht="13.5" x14ac:dyDescent="0.15">
      <c r="A4" s="1210"/>
      <c r="B4" s="1210"/>
      <c r="C4" s="1210"/>
      <c r="D4" s="1210"/>
      <c r="E4" s="1210"/>
      <c r="F4" s="1210"/>
      <c r="G4" s="1210"/>
      <c r="H4" s="1210"/>
      <c r="I4" s="1210"/>
      <c r="J4" s="1210"/>
      <c r="K4" s="1210"/>
      <c r="L4" s="1210"/>
      <c r="M4" s="1210"/>
      <c r="N4" s="1210"/>
      <c r="O4" s="1210"/>
      <c r="P4" s="1210"/>
      <c r="Q4" s="1210"/>
      <c r="R4" s="1209"/>
      <c r="S4" s="1209"/>
      <c r="T4" s="1209"/>
      <c r="U4" s="1209"/>
      <c r="V4" s="1209"/>
      <c r="W4" s="1209"/>
      <c r="X4" s="1209"/>
      <c r="Y4" s="1209"/>
      <c r="Z4" s="1209"/>
      <c r="AA4" s="1209"/>
      <c r="AB4" s="1209"/>
      <c r="AC4" s="1209"/>
      <c r="AD4" s="1209"/>
      <c r="AE4" s="1209"/>
      <c r="AF4" s="1209"/>
      <c r="AG4" s="1209"/>
      <c r="AH4" s="1209"/>
      <c r="AI4" s="1209"/>
    </row>
    <row r="5" spans="1:51" s="1208" customFormat="1" ht="13.5" x14ac:dyDescent="0.15">
      <c r="A5" s="1210"/>
      <c r="B5" s="1210"/>
      <c r="C5" s="1210"/>
      <c r="D5" s="1210"/>
      <c r="E5" s="1210"/>
      <c r="F5" s="1211"/>
      <c r="G5" s="1210"/>
      <c r="H5" s="1210"/>
      <c r="I5" s="1210"/>
      <c r="J5" s="1210"/>
      <c r="K5" s="1210"/>
      <c r="L5" s="1210"/>
      <c r="M5" s="1210"/>
      <c r="N5" s="1210"/>
      <c r="O5" s="1210"/>
      <c r="P5" s="1210"/>
      <c r="Q5" s="1210"/>
      <c r="R5" s="1209"/>
      <c r="S5" s="1209"/>
      <c r="T5" s="1209"/>
      <c r="U5" s="1209"/>
      <c r="V5" s="1209"/>
      <c r="W5" s="1209"/>
      <c r="X5" s="1209"/>
      <c r="Y5" s="1209"/>
      <c r="Z5" s="1209"/>
      <c r="AA5" s="1209"/>
      <c r="AB5" s="1209"/>
      <c r="AC5" s="1209"/>
      <c r="AD5" s="1209"/>
      <c r="AE5" s="1209"/>
      <c r="AF5" s="1209"/>
      <c r="AG5" s="1209"/>
      <c r="AH5" s="1209"/>
      <c r="AI5" s="1209"/>
    </row>
    <row r="6" spans="1:51" s="1208" customFormat="1" ht="13.5" x14ac:dyDescent="0.15">
      <c r="A6" s="1210"/>
      <c r="B6" s="1210"/>
      <c r="C6" s="1210"/>
      <c r="D6" s="1210"/>
      <c r="E6" s="1210"/>
      <c r="F6" s="1210"/>
      <c r="G6" s="1210"/>
      <c r="H6" s="1210"/>
      <c r="I6" s="1210"/>
      <c r="J6" s="1210"/>
      <c r="K6" s="1210"/>
      <c r="L6" s="1210"/>
      <c r="M6" s="1210"/>
      <c r="N6" s="1210"/>
      <c r="O6" s="1210"/>
      <c r="P6" s="1210"/>
      <c r="Q6" s="1210"/>
      <c r="R6" s="1209"/>
      <c r="S6" s="1209"/>
      <c r="T6" s="1209"/>
      <c r="U6" s="1209"/>
      <c r="V6" s="1209"/>
      <c r="W6" s="1209"/>
      <c r="X6" s="1209"/>
      <c r="Y6" s="1209"/>
      <c r="Z6" s="1209"/>
      <c r="AA6" s="1209"/>
      <c r="AB6" s="1209"/>
      <c r="AC6" s="1209"/>
      <c r="AD6" s="1209"/>
      <c r="AE6" s="1209"/>
      <c r="AF6" s="1209"/>
      <c r="AG6" s="1209"/>
      <c r="AH6" s="1209"/>
      <c r="AI6" s="1209"/>
    </row>
    <row r="7" spans="1:51" s="1208" customFormat="1" ht="13.5" x14ac:dyDescent="0.15">
      <c r="A7" s="1210"/>
      <c r="B7" s="1210"/>
      <c r="C7" s="1210"/>
      <c r="D7" s="1210"/>
      <c r="E7" s="1210"/>
      <c r="F7" s="1210"/>
      <c r="G7" s="1210"/>
      <c r="H7" s="1210"/>
      <c r="I7" s="1210"/>
      <c r="J7" s="1210"/>
      <c r="K7" s="1210"/>
      <c r="L7" s="1210"/>
      <c r="M7" s="1210"/>
      <c r="N7" s="1210"/>
      <c r="O7" s="1210"/>
      <c r="P7" s="1210"/>
      <c r="Q7" s="1210"/>
      <c r="R7" s="1209"/>
      <c r="S7" s="1209"/>
      <c r="T7" s="1209"/>
      <c r="U7" s="1209"/>
      <c r="V7" s="1209"/>
      <c r="W7" s="1209"/>
      <c r="X7" s="1209"/>
      <c r="Y7" s="1209"/>
      <c r="Z7" s="1209"/>
      <c r="AA7" s="1209"/>
      <c r="AB7" s="1209"/>
      <c r="AC7" s="1209"/>
      <c r="AD7" s="1209"/>
      <c r="AE7" s="1209"/>
      <c r="AF7" s="1209"/>
      <c r="AG7" s="1209"/>
      <c r="AH7" s="1209"/>
      <c r="AI7" s="1209"/>
    </row>
    <row r="8" spans="1:51" s="1208" customFormat="1" ht="13.5" x14ac:dyDescent="0.15">
      <c r="A8" s="1210"/>
      <c r="B8" s="1210"/>
      <c r="C8" s="1210"/>
      <c r="D8" s="1210"/>
      <c r="E8" s="1210"/>
      <c r="F8" s="1210"/>
      <c r="G8" s="1210"/>
      <c r="H8" s="1210"/>
      <c r="I8" s="1210"/>
      <c r="J8" s="1210"/>
      <c r="K8" s="1210"/>
      <c r="L8" s="1210"/>
      <c r="M8" s="1210"/>
      <c r="N8" s="1210"/>
      <c r="O8" s="1210"/>
      <c r="P8" s="1210"/>
      <c r="Q8" s="1210"/>
      <c r="R8" s="1209"/>
      <c r="S8" s="1209"/>
      <c r="T8" s="1209"/>
      <c r="U8" s="1209"/>
      <c r="V8" s="1209"/>
      <c r="W8" s="1209"/>
      <c r="X8" s="1209"/>
      <c r="Y8" s="1209"/>
      <c r="Z8" s="1209"/>
      <c r="AA8" s="1209"/>
      <c r="AB8" s="1209"/>
      <c r="AC8" s="1209"/>
      <c r="AD8" s="1209"/>
      <c r="AE8" s="1209"/>
      <c r="AF8" s="1209"/>
      <c r="AG8" s="1209"/>
      <c r="AH8" s="1209"/>
      <c r="AI8" s="1209"/>
    </row>
    <row r="9" spans="1:51" s="1208" customFormat="1" ht="13.5" x14ac:dyDescent="0.15">
      <c r="A9" s="1210"/>
      <c r="B9" s="1210"/>
      <c r="C9" s="1210"/>
      <c r="D9" s="1210"/>
      <c r="E9" s="1210"/>
      <c r="F9" s="1210"/>
      <c r="G9" s="1210"/>
      <c r="H9" s="1210"/>
      <c r="I9" s="1210"/>
      <c r="J9" s="1210"/>
      <c r="K9" s="1210"/>
      <c r="L9" s="1210"/>
      <c r="M9" s="1210"/>
      <c r="N9" s="1210"/>
      <c r="O9" s="1210"/>
      <c r="P9" s="1210"/>
      <c r="Q9" s="1210"/>
      <c r="R9" s="1209"/>
      <c r="S9" s="1209"/>
      <c r="T9" s="1209"/>
      <c r="U9" s="1209"/>
      <c r="V9" s="1209"/>
      <c r="W9" s="1209"/>
      <c r="X9" s="1209"/>
      <c r="Y9" s="1209"/>
      <c r="Z9" s="1209"/>
      <c r="AA9" s="1209"/>
      <c r="AB9" s="1209"/>
      <c r="AC9" s="1209"/>
      <c r="AD9" s="1209"/>
      <c r="AE9" s="1209"/>
      <c r="AF9" s="1209"/>
      <c r="AG9" s="1209"/>
      <c r="AH9" s="1209"/>
      <c r="AI9" s="1209"/>
    </row>
    <row r="10" spans="1:51" s="1208" customFormat="1" ht="13.5" x14ac:dyDescent="0.15">
      <c r="A10" s="1210"/>
      <c r="B10" s="1210"/>
      <c r="C10" s="1210"/>
      <c r="D10" s="1210"/>
      <c r="E10" s="1210"/>
      <c r="F10" s="1210"/>
      <c r="G10" s="1210"/>
      <c r="H10" s="1210"/>
      <c r="I10" s="1210"/>
      <c r="J10" s="1210"/>
      <c r="K10" s="1210"/>
      <c r="L10" s="1210"/>
      <c r="M10" s="1210"/>
      <c r="N10" s="1210"/>
      <c r="O10" s="1210"/>
      <c r="P10" s="1210"/>
      <c r="Q10" s="1210"/>
      <c r="R10" s="1209"/>
      <c r="S10" s="1209"/>
      <c r="T10" s="1209"/>
      <c r="U10" s="1209"/>
      <c r="V10" s="1209"/>
      <c r="W10" s="1209"/>
      <c r="X10" s="1209"/>
      <c r="Y10" s="1209"/>
      <c r="Z10" s="1209"/>
      <c r="AA10" s="1209"/>
      <c r="AB10" s="1209"/>
      <c r="AC10" s="1209"/>
      <c r="AD10" s="1209"/>
      <c r="AE10" s="1209"/>
      <c r="AF10" s="1209"/>
      <c r="AG10" s="1209"/>
      <c r="AH10" s="1209"/>
      <c r="AI10" s="1209"/>
      <c r="AY10" s="1208" t="s">
        <v>557</v>
      </c>
    </row>
    <row r="11" spans="1:51" s="1208" customFormat="1" ht="13.5" x14ac:dyDescent="0.15">
      <c r="A11" s="1210"/>
      <c r="B11" s="1210"/>
      <c r="C11" s="1210"/>
      <c r="D11" s="1210"/>
      <c r="E11" s="1210"/>
      <c r="F11" s="1210"/>
      <c r="G11" s="1210"/>
      <c r="H11" s="1210"/>
      <c r="I11" s="1210"/>
      <c r="J11" s="1210"/>
      <c r="K11" s="1210"/>
      <c r="L11" s="1210"/>
      <c r="M11" s="1210"/>
      <c r="N11" s="1210"/>
      <c r="O11" s="1210"/>
      <c r="P11" s="1210"/>
      <c r="Q11" s="1210"/>
      <c r="R11" s="1209"/>
      <c r="S11" s="1209"/>
      <c r="T11" s="1209"/>
      <c r="U11" s="1209"/>
      <c r="V11" s="1209"/>
      <c r="W11" s="1209"/>
      <c r="X11" s="1209"/>
      <c r="Y11" s="1209"/>
      <c r="Z11" s="1209"/>
      <c r="AA11" s="1209"/>
      <c r="AB11" s="1209"/>
      <c r="AC11" s="1209"/>
      <c r="AD11" s="1209"/>
      <c r="AE11" s="1209"/>
      <c r="AF11" s="1209"/>
      <c r="AG11" s="1209"/>
      <c r="AH11" s="1209"/>
      <c r="AI11" s="1209"/>
    </row>
    <row r="12" spans="1:51" s="1208" customFormat="1" ht="13.5" x14ac:dyDescent="0.15">
      <c r="A12" s="1210"/>
      <c r="B12" s="1210"/>
      <c r="C12" s="1210"/>
      <c r="D12" s="1210"/>
      <c r="E12" s="1210"/>
      <c r="F12" s="1210"/>
      <c r="G12" s="1210"/>
      <c r="H12" s="1210"/>
      <c r="I12" s="1210"/>
      <c r="J12" s="1210"/>
      <c r="K12" s="1210"/>
      <c r="L12" s="1210"/>
      <c r="M12" s="1210"/>
      <c r="N12" s="1210"/>
      <c r="O12" s="1210"/>
      <c r="P12" s="1210"/>
      <c r="Q12" s="1210"/>
      <c r="R12" s="1209"/>
      <c r="S12" s="1209"/>
      <c r="T12" s="1209"/>
      <c r="U12" s="1209"/>
      <c r="V12" s="1209"/>
      <c r="W12" s="1209"/>
      <c r="X12" s="1209"/>
      <c r="Y12" s="1209"/>
      <c r="Z12" s="1209"/>
      <c r="AA12" s="1209"/>
      <c r="AB12" s="1209"/>
      <c r="AC12" s="1209"/>
      <c r="AD12" s="1209"/>
      <c r="AE12" s="1209"/>
      <c r="AF12" s="1209"/>
      <c r="AG12" s="1209"/>
      <c r="AH12" s="1209"/>
      <c r="AI12" s="1209"/>
      <c r="AY12" s="1208" t="s">
        <v>557</v>
      </c>
    </row>
    <row r="13" spans="1:51" s="1208" customFormat="1" ht="13.5" x14ac:dyDescent="0.15">
      <c r="A13" s="1210"/>
      <c r="B13" s="1210"/>
      <c r="C13" s="1210"/>
      <c r="D13" s="1210"/>
      <c r="E13" s="1210"/>
      <c r="F13" s="1210"/>
      <c r="G13" s="1210"/>
      <c r="H13" s="1210"/>
      <c r="I13" s="1210"/>
      <c r="J13" s="1210"/>
      <c r="K13" s="1210"/>
      <c r="L13" s="1210"/>
      <c r="M13" s="1210"/>
      <c r="N13" s="1210"/>
      <c r="O13" s="1210"/>
      <c r="P13" s="1210"/>
      <c r="Q13" s="1210"/>
      <c r="R13" s="1209"/>
      <c r="S13" s="1209"/>
      <c r="T13" s="1209"/>
      <c r="U13" s="1209"/>
      <c r="V13" s="1209"/>
      <c r="W13" s="1209"/>
      <c r="X13" s="1209"/>
      <c r="Y13" s="1209"/>
      <c r="Z13" s="1209"/>
      <c r="AA13" s="1209"/>
      <c r="AB13" s="1209"/>
      <c r="AC13" s="1209"/>
      <c r="AD13" s="1209"/>
      <c r="AE13" s="1209"/>
      <c r="AF13" s="1209"/>
      <c r="AG13" s="1209"/>
      <c r="AH13" s="1209"/>
      <c r="AI13" s="1209"/>
    </row>
    <row r="14" spans="1:51" s="1208" customFormat="1" ht="13.5" x14ac:dyDescent="0.15">
      <c r="A14" s="1210"/>
      <c r="B14" s="1210"/>
      <c r="C14" s="1210"/>
      <c r="D14" s="1210"/>
      <c r="E14" s="1210"/>
      <c r="F14" s="1210"/>
      <c r="G14" s="1210"/>
      <c r="H14" s="1210"/>
      <c r="I14" s="1210"/>
      <c r="J14" s="1210"/>
      <c r="K14" s="1210"/>
      <c r="L14" s="1210"/>
      <c r="M14" s="1210"/>
      <c r="N14" s="1210"/>
      <c r="O14" s="1210"/>
      <c r="P14" s="1210"/>
      <c r="Q14" s="1210"/>
      <c r="R14" s="1209"/>
      <c r="S14" s="1209"/>
      <c r="T14" s="1209"/>
      <c r="U14" s="1209"/>
      <c r="V14" s="1209"/>
      <c r="W14" s="1209"/>
      <c r="X14" s="1209"/>
      <c r="Y14" s="1209"/>
      <c r="Z14" s="1209"/>
      <c r="AA14" s="1209"/>
      <c r="AB14" s="1209"/>
      <c r="AC14" s="1209"/>
      <c r="AD14" s="1209"/>
      <c r="AE14" s="1209"/>
      <c r="AF14" s="1209"/>
      <c r="AG14" s="1209"/>
      <c r="AH14" s="1209"/>
      <c r="AI14" s="1209"/>
    </row>
    <row r="15" spans="1:51" s="1208" customFormat="1" ht="13.5" x14ac:dyDescent="0.15">
      <c r="A15" s="1196"/>
      <c r="B15" s="1210"/>
      <c r="C15" s="1210"/>
      <c r="D15" s="1210"/>
      <c r="E15" s="1210"/>
      <c r="F15" s="1210"/>
      <c r="G15" s="1210"/>
      <c r="H15" s="1210"/>
      <c r="I15" s="1210"/>
      <c r="J15" s="1210"/>
      <c r="K15" s="1210"/>
      <c r="L15" s="1210"/>
      <c r="M15" s="1210"/>
      <c r="N15" s="1210"/>
      <c r="O15" s="1210"/>
      <c r="P15" s="1210"/>
      <c r="Q15" s="1210"/>
      <c r="R15" s="1209"/>
      <c r="S15" s="1209"/>
      <c r="T15" s="1209"/>
      <c r="U15" s="1209"/>
      <c r="V15" s="1209"/>
      <c r="W15" s="1209"/>
      <c r="X15" s="1209"/>
      <c r="Y15" s="1209"/>
      <c r="Z15" s="1209"/>
      <c r="AA15" s="1209"/>
      <c r="AB15" s="1209"/>
      <c r="AC15" s="1209"/>
      <c r="AD15" s="1209"/>
      <c r="AE15" s="1209"/>
      <c r="AF15" s="1209"/>
      <c r="AG15" s="1209"/>
      <c r="AH15" s="1209"/>
      <c r="AI15" s="1209"/>
    </row>
    <row r="16" spans="1:51" s="1208" customFormat="1" ht="13.5" x14ac:dyDescent="0.15">
      <c r="A16" s="1196"/>
      <c r="B16" s="1210"/>
      <c r="C16" s="1210"/>
      <c r="D16" s="1210"/>
      <c r="E16" s="1210"/>
      <c r="F16" s="1210"/>
      <c r="G16" s="1210"/>
      <c r="H16" s="1210"/>
      <c r="I16" s="1210"/>
      <c r="J16" s="1210"/>
      <c r="K16" s="1210"/>
      <c r="L16" s="1210"/>
      <c r="M16" s="1210"/>
      <c r="N16" s="1210"/>
      <c r="O16" s="1210"/>
      <c r="P16" s="1210"/>
      <c r="Q16" s="1210"/>
      <c r="R16" s="1209"/>
      <c r="S16" s="1209"/>
      <c r="T16" s="1209"/>
      <c r="U16" s="1209"/>
      <c r="V16" s="1209"/>
      <c r="W16" s="1209"/>
      <c r="X16" s="1209"/>
      <c r="Y16" s="1209"/>
      <c r="Z16" s="1209"/>
      <c r="AA16" s="1209"/>
      <c r="AB16" s="1209"/>
      <c r="AC16" s="1209"/>
      <c r="AD16" s="1209"/>
      <c r="AE16" s="1209"/>
      <c r="AF16" s="1209"/>
      <c r="AG16" s="1209"/>
      <c r="AH16" s="1209"/>
      <c r="AI16" s="1209"/>
    </row>
    <row r="17" spans="1:259" s="1208" customFormat="1" ht="13.5" x14ac:dyDescent="0.15">
      <c r="A17" s="1196"/>
      <c r="B17" s="1210"/>
      <c r="C17" s="1210"/>
      <c r="D17" s="1210"/>
      <c r="E17" s="1210"/>
      <c r="F17" s="1210"/>
      <c r="G17" s="1210"/>
      <c r="H17" s="1210"/>
      <c r="I17" s="1210"/>
      <c r="J17" s="1210"/>
      <c r="K17" s="1210"/>
      <c r="L17" s="1210"/>
      <c r="M17" s="1210"/>
      <c r="N17" s="1210"/>
      <c r="O17" s="1210"/>
      <c r="P17" s="1210"/>
      <c r="Q17" s="1210"/>
      <c r="R17" s="1209"/>
      <c r="S17" s="1209"/>
      <c r="T17" s="1209"/>
      <c r="U17" s="1209"/>
      <c r="V17" s="1209"/>
      <c r="W17" s="1209"/>
      <c r="X17" s="1209"/>
      <c r="Y17" s="1209"/>
      <c r="Z17" s="1209"/>
      <c r="AA17" s="1209"/>
      <c r="AB17" s="1209"/>
      <c r="AC17" s="1209"/>
      <c r="AD17" s="1209"/>
      <c r="AE17" s="1209"/>
      <c r="AF17" s="1209"/>
      <c r="AG17" s="1209"/>
      <c r="AH17" s="1209"/>
      <c r="AI17" s="1209"/>
    </row>
    <row r="18" spans="1:259" s="1208" customFormat="1" ht="13.5" x14ac:dyDescent="0.15">
      <c r="A18" s="1196"/>
      <c r="B18" s="1210"/>
      <c r="C18" s="1210"/>
      <c r="D18" s="1210"/>
      <c r="E18" s="1210"/>
      <c r="F18" s="1210"/>
      <c r="G18" s="1210"/>
      <c r="H18" s="1210"/>
      <c r="I18" s="1210"/>
      <c r="J18" s="1210"/>
      <c r="K18" s="1210"/>
      <c r="L18" s="1210"/>
      <c r="M18" s="1210"/>
      <c r="N18" s="1210"/>
      <c r="O18" s="1210"/>
      <c r="P18" s="1210"/>
      <c r="Q18" s="1210"/>
      <c r="R18" s="1209"/>
      <c r="S18" s="1209"/>
      <c r="T18" s="1209"/>
      <c r="U18" s="1209"/>
      <c r="V18" s="1209"/>
      <c r="W18" s="1209"/>
      <c r="X18" s="1209"/>
      <c r="Y18" s="1209"/>
      <c r="Z18" s="1209"/>
      <c r="AA18" s="1209"/>
      <c r="AB18" s="1209"/>
      <c r="AC18" s="1209"/>
      <c r="AD18" s="1209"/>
      <c r="AE18" s="1209"/>
      <c r="AF18" s="1209"/>
      <c r="AG18" s="1209"/>
      <c r="AH18" s="1209"/>
      <c r="AI18" s="1209"/>
    </row>
    <row r="19" spans="1:259" ht="13.5" x14ac:dyDescent="0.15">
      <c r="A19" s="1196"/>
      <c r="B19" s="1196"/>
      <c r="C19" s="1196"/>
      <c r="D19" s="1196"/>
      <c r="E19" s="1196"/>
      <c r="F19" s="1196"/>
      <c r="G19" s="1196"/>
      <c r="H19" s="1196"/>
      <c r="I19" s="1196"/>
      <c r="J19" s="1196"/>
      <c r="K19" s="1196"/>
      <c r="L19" s="1196"/>
      <c r="M19" s="1196"/>
      <c r="N19" s="1196"/>
      <c r="O19" s="1196"/>
      <c r="P19" s="1194"/>
      <c r="Q19" s="1194"/>
    </row>
    <row r="20" spans="1:259" ht="13.5" x14ac:dyDescent="0.15">
      <c r="A20" s="1196"/>
      <c r="B20" s="1196"/>
      <c r="C20" s="1196"/>
      <c r="D20" s="1196"/>
      <c r="E20" s="1196"/>
      <c r="F20" s="1196"/>
      <c r="G20" s="1196"/>
      <c r="H20" s="1196"/>
      <c r="I20" s="1196"/>
      <c r="J20" s="1196"/>
      <c r="K20" s="1196"/>
      <c r="L20" s="1196"/>
      <c r="M20" s="1196"/>
      <c r="N20" s="1196"/>
      <c r="O20" s="1196"/>
      <c r="P20" s="1194"/>
      <c r="Q20" s="1194"/>
    </row>
    <row r="21" spans="1:259" ht="17.25" x14ac:dyDescent="0.15">
      <c r="A21" s="1196"/>
      <c r="B21" s="1207"/>
      <c r="C21" s="1205"/>
      <c r="D21" s="1205"/>
      <c r="E21" s="1205"/>
      <c r="F21" s="1205"/>
      <c r="G21" s="1205"/>
      <c r="H21" s="1205"/>
      <c r="I21" s="1205"/>
      <c r="J21" s="1205"/>
      <c r="K21" s="1205"/>
      <c r="L21" s="1205"/>
      <c r="M21" s="1205"/>
      <c r="N21" s="1206"/>
      <c r="O21" s="1205"/>
      <c r="P21" s="1204"/>
      <c r="Q21" s="1194"/>
      <c r="IY21" s="1203"/>
    </row>
    <row r="22" spans="1:259" ht="17.25" x14ac:dyDescent="0.15">
      <c r="A22" s="1196"/>
      <c r="B22" s="1197"/>
      <c r="C22" s="1196"/>
      <c r="D22" s="1196"/>
      <c r="E22" s="1196"/>
      <c r="F22" s="1196"/>
      <c r="G22" s="1196"/>
      <c r="H22" s="1196"/>
      <c r="I22" s="1196"/>
      <c r="J22" s="1196"/>
      <c r="K22" s="1196"/>
      <c r="L22" s="1196"/>
      <c r="M22" s="1196"/>
      <c r="N22" s="1196"/>
      <c r="O22" s="1196"/>
      <c r="P22" s="1201"/>
      <c r="Q22" s="1197"/>
      <c r="IY22" s="1202"/>
    </row>
    <row r="23" spans="1:259" ht="13.5" x14ac:dyDescent="0.15">
      <c r="A23" s="1196"/>
      <c r="B23" s="1197"/>
      <c r="C23" s="1196"/>
      <c r="D23" s="1196"/>
      <c r="E23" s="1196"/>
      <c r="F23" s="1196"/>
      <c r="G23" s="1196"/>
      <c r="H23" s="1196"/>
      <c r="I23" s="1196"/>
      <c r="J23" s="1196"/>
      <c r="K23" s="1196"/>
      <c r="L23" s="1196"/>
      <c r="M23" s="1196"/>
      <c r="N23" s="1196"/>
      <c r="O23" s="1196"/>
      <c r="P23" s="1201"/>
      <c r="Q23" s="1197"/>
    </row>
    <row r="24" spans="1:259" ht="13.5" x14ac:dyDescent="0.15">
      <c r="A24" s="1196"/>
      <c r="B24" s="1197"/>
      <c r="C24" s="1196"/>
      <c r="D24" s="1196"/>
      <c r="E24" s="1196"/>
      <c r="F24" s="1196"/>
      <c r="G24" s="1196"/>
      <c r="H24" s="1196"/>
      <c r="I24" s="1196"/>
      <c r="J24" s="1196"/>
      <c r="K24" s="1196"/>
      <c r="L24" s="1196"/>
      <c r="M24" s="1196"/>
      <c r="N24" s="1196"/>
      <c r="O24" s="1196"/>
      <c r="P24" s="1201"/>
      <c r="Q24" s="1197"/>
    </row>
    <row r="25" spans="1:259" ht="13.5" x14ac:dyDescent="0.15">
      <c r="A25" s="1196"/>
      <c r="B25" s="1197"/>
      <c r="C25" s="1196"/>
      <c r="D25" s="1196"/>
      <c r="E25" s="1196"/>
      <c r="F25" s="1196"/>
      <c r="G25" s="1196"/>
      <c r="H25" s="1196"/>
      <c r="I25" s="1196"/>
      <c r="J25" s="1196"/>
      <c r="K25" s="1196"/>
      <c r="L25" s="1196"/>
      <c r="M25" s="1196"/>
      <c r="N25" s="1196"/>
      <c r="O25" s="1196"/>
      <c r="P25" s="1201"/>
      <c r="Q25" s="1197"/>
    </row>
    <row r="26" spans="1:259" ht="13.5" x14ac:dyDescent="0.15">
      <c r="A26" s="1196"/>
      <c r="B26" s="1197"/>
      <c r="C26" s="1196"/>
      <c r="D26" s="1196"/>
      <c r="E26" s="1196"/>
      <c r="F26" s="1196"/>
      <c r="G26" s="1196"/>
      <c r="H26" s="1196"/>
      <c r="I26" s="1196"/>
      <c r="J26" s="1196"/>
      <c r="K26" s="1196"/>
      <c r="L26" s="1196"/>
      <c r="M26" s="1196"/>
      <c r="N26" s="1196"/>
      <c r="O26" s="1196"/>
      <c r="P26" s="1201"/>
      <c r="Q26" s="1197"/>
    </row>
    <row r="27" spans="1:259" ht="13.5" x14ac:dyDescent="0.15">
      <c r="A27" s="1196"/>
      <c r="B27" s="1197"/>
      <c r="C27" s="1196"/>
      <c r="D27" s="1196"/>
      <c r="E27" s="1196"/>
      <c r="F27" s="1196"/>
      <c r="G27" s="1196"/>
      <c r="H27" s="1196"/>
      <c r="I27" s="1196"/>
      <c r="J27" s="1196"/>
      <c r="K27" s="1196"/>
      <c r="L27" s="1196"/>
      <c r="M27" s="1196"/>
      <c r="N27" s="1196"/>
      <c r="O27" s="1196"/>
      <c r="P27" s="1201"/>
      <c r="Q27" s="1197"/>
    </row>
    <row r="28" spans="1:259" ht="13.5" x14ac:dyDescent="0.15">
      <c r="A28" s="1196"/>
      <c r="B28" s="1197"/>
      <c r="C28" s="1196"/>
      <c r="D28" s="1196"/>
      <c r="E28" s="1196"/>
      <c r="F28" s="1196"/>
      <c r="G28" s="1196"/>
      <c r="H28" s="1196"/>
      <c r="I28" s="1196"/>
      <c r="J28" s="1196"/>
      <c r="K28" s="1196"/>
      <c r="L28" s="1196"/>
      <c r="M28" s="1196"/>
      <c r="N28" s="1196"/>
      <c r="O28" s="1196"/>
      <c r="P28" s="1201"/>
      <c r="Q28" s="1197"/>
    </row>
    <row r="29" spans="1:259" ht="13.5" x14ac:dyDescent="0.15">
      <c r="A29" s="1196"/>
      <c r="B29" s="1197"/>
      <c r="C29" s="1196"/>
      <c r="D29" s="1196"/>
      <c r="E29" s="1196"/>
      <c r="F29" s="1196"/>
      <c r="G29" s="1196"/>
      <c r="H29" s="1196"/>
      <c r="I29" s="1196"/>
      <c r="J29" s="1196"/>
      <c r="K29" s="1196"/>
      <c r="L29" s="1196"/>
      <c r="M29" s="1196"/>
      <c r="N29" s="1196"/>
      <c r="O29" s="1196"/>
      <c r="P29" s="1201"/>
      <c r="Q29" s="1197"/>
    </row>
    <row r="30" spans="1:259" ht="13.5" x14ac:dyDescent="0.15">
      <c r="A30" s="1196"/>
      <c r="B30" s="1197"/>
      <c r="C30" s="1196"/>
      <c r="D30" s="1196"/>
      <c r="E30" s="1196"/>
      <c r="F30" s="1196"/>
      <c r="G30" s="1196"/>
      <c r="H30" s="1196"/>
      <c r="I30" s="1196"/>
      <c r="J30" s="1196"/>
      <c r="K30" s="1196"/>
      <c r="L30" s="1196"/>
      <c r="M30" s="1196"/>
      <c r="N30" s="1196"/>
      <c r="O30" s="1196"/>
      <c r="P30" s="1201"/>
      <c r="Q30" s="1197"/>
    </row>
    <row r="31" spans="1:259" ht="13.5" x14ac:dyDescent="0.15">
      <c r="A31" s="1196"/>
      <c r="B31" s="1197"/>
      <c r="C31" s="1196"/>
      <c r="D31" s="1196"/>
      <c r="E31" s="1196"/>
      <c r="F31" s="1196"/>
      <c r="G31" s="1196"/>
      <c r="H31" s="1196"/>
      <c r="I31" s="1196"/>
      <c r="J31" s="1196"/>
      <c r="K31" s="1196"/>
      <c r="L31" s="1196"/>
      <c r="M31" s="1196"/>
      <c r="N31" s="1196"/>
      <c r="O31" s="1196"/>
      <c r="P31" s="1201"/>
      <c r="Q31" s="1197"/>
    </row>
    <row r="32" spans="1:259" ht="13.5" x14ac:dyDescent="0.15">
      <c r="A32" s="1196"/>
      <c r="B32" s="1197"/>
      <c r="C32" s="1196"/>
      <c r="D32" s="1196"/>
      <c r="E32" s="1196"/>
      <c r="F32" s="1196"/>
      <c r="G32" s="1196"/>
      <c r="H32" s="1196"/>
      <c r="I32" s="1196"/>
      <c r="J32" s="1196"/>
      <c r="K32" s="1196"/>
      <c r="L32" s="1196"/>
      <c r="M32" s="1196"/>
      <c r="N32" s="1196"/>
      <c r="O32" s="1196"/>
      <c r="P32" s="1201"/>
      <c r="Q32" s="1197"/>
    </row>
    <row r="33" spans="1:17" ht="13.5" x14ac:dyDescent="0.15">
      <c r="A33" s="1196"/>
      <c r="B33" s="1197"/>
      <c r="C33" s="1196"/>
      <c r="D33" s="1196"/>
      <c r="E33" s="1196"/>
      <c r="F33" s="1196"/>
      <c r="G33" s="1196"/>
      <c r="H33" s="1196"/>
      <c r="I33" s="1196"/>
      <c r="J33" s="1196"/>
      <c r="K33" s="1196"/>
      <c r="L33" s="1196"/>
      <c r="M33" s="1196"/>
      <c r="N33" s="1196"/>
      <c r="O33" s="1196"/>
      <c r="P33" s="1201"/>
      <c r="Q33" s="1197"/>
    </row>
    <row r="34" spans="1:17" ht="13.5" x14ac:dyDescent="0.15">
      <c r="A34" s="1196"/>
      <c r="B34" s="1197"/>
      <c r="C34" s="1196"/>
      <c r="D34" s="1196"/>
      <c r="E34" s="1196"/>
      <c r="F34" s="1196"/>
      <c r="G34" s="1196"/>
      <c r="H34" s="1196"/>
      <c r="I34" s="1196"/>
      <c r="J34" s="1196"/>
      <c r="K34" s="1196"/>
      <c r="L34" s="1196"/>
      <c r="M34" s="1196"/>
      <c r="N34" s="1196"/>
      <c r="O34" s="1196"/>
      <c r="P34" s="1201"/>
      <c r="Q34" s="1197"/>
    </row>
    <row r="35" spans="1:17" ht="13.5" x14ac:dyDescent="0.15">
      <c r="A35" s="1196"/>
      <c r="B35" s="1197"/>
      <c r="C35" s="1196"/>
      <c r="D35" s="1196"/>
      <c r="E35" s="1196"/>
      <c r="F35" s="1196"/>
      <c r="G35" s="1196"/>
      <c r="H35" s="1196"/>
      <c r="I35" s="1196"/>
      <c r="J35" s="1196"/>
      <c r="K35" s="1196"/>
      <c r="L35" s="1196"/>
      <c r="M35" s="1196"/>
      <c r="N35" s="1196"/>
      <c r="O35" s="1196"/>
      <c r="P35" s="1201"/>
      <c r="Q35" s="1197"/>
    </row>
    <row r="36" spans="1:17" ht="13.5" x14ac:dyDescent="0.15">
      <c r="A36" s="1196"/>
      <c r="B36" s="1197"/>
      <c r="C36" s="1196"/>
      <c r="D36" s="1196"/>
      <c r="E36" s="1196"/>
      <c r="F36" s="1196"/>
      <c r="G36" s="1196"/>
      <c r="H36" s="1196"/>
      <c r="I36" s="1196"/>
      <c r="J36" s="1196"/>
      <c r="K36" s="1196"/>
      <c r="L36" s="1196"/>
      <c r="M36" s="1196"/>
      <c r="N36" s="1196"/>
      <c r="O36" s="1196"/>
      <c r="P36" s="1201"/>
      <c r="Q36" s="1197"/>
    </row>
    <row r="37" spans="1:17" ht="13.5" x14ac:dyDescent="0.15">
      <c r="A37" s="1196"/>
      <c r="B37" s="1197"/>
      <c r="C37" s="1196"/>
      <c r="D37" s="1196"/>
      <c r="E37" s="1196"/>
      <c r="F37" s="1196"/>
      <c r="G37" s="1196"/>
      <c r="H37" s="1196"/>
      <c r="I37" s="1196"/>
      <c r="J37" s="1196"/>
      <c r="K37" s="1196"/>
      <c r="L37" s="1196"/>
      <c r="M37" s="1196"/>
      <c r="N37" s="1196"/>
      <c r="O37" s="1196"/>
      <c r="P37" s="1201"/>
      <c r="Q37" s="1197"/>
    </row>
    <row r="38" spans="1:17" ht="13.5" x14ac:dyDescent="0.15">
      <c r="A38" s="1196"/>
      <c r="B38" s="1197"/>
      <c r="C38" s="1196"/>
      <c r="D38" s="1196"/>
      <c r="E38" s="1196"/>
      <c r="F38" s="1196"/>
      <c r="G38" s="1196"/>
      <c r="H38" s="1196"/>
      <c r="I38" s="1196"/>
      <c r="J38" s="1196"/>
      <c r="K38" s="1196"/>
      <c r="L38" s="1196"/>
      <c r="M38" s="1196"/>
      <c r="N38" s="1196"/>
      <c r="O38" s="1196"/>
      <c r="P38" s="1201"/>
      <c r="Q38" s="1197"/>
    </row>
    <row r="39" spans="1:17" ht="13.5" x14ac:dyDescent="0.15">
      <c r="A39" s="1196"/>
      <c r="B39" s="1200"/>
      <c r="C39" s="1199"/>
      <c r="D39" s="1199"/>
      <c r="E39" s="1199"/>
      <c r="F39" s="1199"/>
      <c r="G39" s="1199"/>
      <c r="H39" s="1199"/>
      <c r="I39" s="1199"/>
      <c r="J39" s="1199"/>
      <c r="K39" s="1199"/>
      <c r="L39" s="1199"/>
      <c r="M39" s="1199"/>
      <c r="N39" s="1199"/>
      <c r="O39" s="1199"/>
      <c r="P39" s="1198"/>
      <c r="Q39" s="1197"/>
    </row>
    <row r="40" spans="1:17" ht="13.5" x14ac:dyDescent="0.15">
      <c r="A40" s="1196"/>
      <c r="B40" s="1195"/>
      <c r="C40" s="1194"/>
      <c r="D40" s="1194"/>
      <c r="E40" s="1194"/>
      <c r="F40" s="1194"/>
      <c r="G40" s="1194"/>
      <c r="H40" s="1194"/>
      <c r="I40" s="1194"/>
      <c r="J40" s="1194"/>
      <c r="K40" s="1194"/>
      <c r="L40" s="1194"/>
      <c r="M40" s="1194"/>
      <c r="N40" s="1194"/>
      <c r="O40" s="1194"/>
      <c r="P40" s="1195"/>
      <c r="Q40" s="1194"/>
    </row>
    <row r="41" spans="1:17" ht="17.25" x14ac:dyDescent="0.15">
      <c r="B41" s="237" t="s">
        <v>556</v>
      </c>
      <c r="C41" s="238"/>
      <c r="D41" s="238"/>
      <c r="E41" s="238"/>
      <c r="F41" s="238"/>
      <c r="G41" s="238"/>
      <c r="H41" s="238"/>
      <c r="I41" s="238"/>
      <c r="J41" s="238"/>
      <c r="K41" s="238"/>
      <c r="L41" s="238"/>
      <c r="M41" s="238"/>
      <c r="N41" s="238"/>
      <c r="O41" s="238"/>
      <c r="P41" s="239"/>
    </row>
    <row r="42" spans="1:17" ht="13.5" x14ac:dyDescent="0.15">
      <c r="B42" s="240"/>
      <c r="C42" s="236"/>
      <c r="D42" s="236"/>
      <c r="E42" s="236"/>
      <c r="F42" s="236"/>
      <c r="G42" s="1193" t="s">
        <v>552</v>
      </c>
      <c r="H42" s="1188"/>
      <c r="I42" s="1192"/>
      <c r="J42" s="1192"/>
      <c r="K42" s="1192"/>
      <c r="L42" s="1190"/>
      <c r="M42" s="1190"/>
      <c r="N42" s="1190"/>
      <c r="O42" s="1190"/>
    </row>
    <row r="43" spans="1:17" ht="13.5" x14ac:dyDescent="0.15">
      <c r="B43" s="240"/>
      <c r="C43" s="236"/>
      <c r="D43" s="236"/>
      <c r="E43" s="236"/>
      <c r="F43" s="236"/>
      <c r="G43" s="1191"/>
      <c r="H43" s="1191"/>
      <c r="I43" s="1191"/>
      <c r="J43" s="1191"/>
      <c r="K43" s="1191"/>
      <c r="L43" s="1191"/>
      <c r="M43" s="1191"/>
      <c r="N43" s="1191"/>
      <c r="O43" s="1191"/>
    </row>
    <row r="44" spans="1:17" ht="13.5" x14ac:dyDescent="0.15">
      <c r="B44" s="240"/>
      <c r="C44" s="236"/>
      <c r="D44" s="236"/>
      <c r="E44" s="236"/>
      <c r="F44" s="236"/>
      <c r="G44" s="1191"/>
      <c r="H44" s="1191"/>
      <c r="I44" s="1191"/>
      <c r="J44" s="1191"/>
      <c r="K44" s="1191"/>
      <c r="L44" s="1191"/>
      <c r="M44" s="1191"/>
      <c r="N44" s="1191"/>
      <c r="O44" s="1191"/>
    </row>
    <row r="45" spans="1:17" ht="13.5" x14ac:dyDescent="0.15">
      <c r="B45" s="240"/>
      <c r="C45" s="236"/>
      <c r="D45" s="236"/>
      <c r="E45" s="236"/>
      <c r="F45" s="236"/>
      <c r="G45" s="1191"/>
      <c r="H45" s="1191"/>
      <c r="I45" s="1191"/>
      <c r="J45" s="1191"/>
      <c r="K45" s="1191"/>
      <c r="L45" s="1191"/>
      <c r="M45" s="1191"/>
      <c r="N45" s="1191"/>
      <c r="O45" s="1191"/>
    </row>
    <row r="46" spans="1:17" ht="13.5" x14ac:dyDescent="0.15">
      <c r="B46" s="240"/>
      <c r="C46" s="236"/>
      <c r="D46" s="236"/>
      <c r="E46" s="236"/>
      <c r="F46" s="236"/>
      <c r="G46" s="1191"/>
      <c r="H46" s="1191"/>
      <c r="I46" s="1191"/>
      <c r="J46" s="1191"/>
      <c r="K46" s="1191"/>
      <c r="L46" s="1191"/>
      <c r="M46" s="1191"/>
      <c r="N46" s="1191"/>
      <c r="O46" s="1191"/>
    </row>
    <row r="47" spans="1:17" ht="13.5" x14ac:dyDescent="0.15">
      <c r="B47" s="240"/>
      <c r="C47" s="236"/>
      <c r="D47" s="236"/>
      <c r="E47" s="236"/>
      <c r="F47" s="236"/>
      <c r="G47" s="1191"/>
      <c r="H47" s="1191"/>
      <c r="I47" s="1191"/>
      <c r="J47" s="1191"/>
      <c r="K47" s="1191"/>
      <c r="L47" s="1191"/>
      <c r="M47" s="1191"/>
      <c r="N47" s="1191"/>
      <c r="O47" s="1191"/>
    </row>
    <row r="48" spans="1:17" ht="13.5" x14ac:dyDescent="0.15">
      <c r="B48" s="240"/>
      <c r="C48" s="236"/>
      <c r="D48" s="236"/>
      <c r="E48" s="236"/>
      <c r="F48" s="236"/>
      <c r="G48" s="1190"/>
      <c r="H48" s="1189"/>
      <c r="I48" s="1189"/>
      <c r="J48" s="1189"/>
      <c r="K48" s="1188"/>
      <c r="L48" s="1188"/>
      <c r="M48" s="1188"/>
      <c r="N48" s="1188"/>
      <c r="O48" s="1188"/>
    </row>
    <row r="49" spans="1:17" ht="13.5" x14ac:dyDescent="0.15">
      <c r="B49" s="240"/>
      <c r="C49" s="236"/>
      <c r="D49" s="236"/>
      <c r="E49" s="236"/>
      <c r="F49" s="236"/>
      <c r="G49" s="1188" t="s">
        <v>555</v>
      </c>
      <c r="H49" s="1188"/>
      <c r="I49" s="1188"/>
      <c r="J49" s="1188"/>
      <c r="K49" s="1188"/>
      <c r="L49" s="1188"/>
      <c r="M49" s="1188"/>
      <c r="N49" s="1188"/>
      <c r="O49" s="1188"/>
    </row>
    <row r="50" spans="1:17" ht="13.5" x14ac:dyDescent="0.15">
      <c r="B50" s="240"/>
      <c r="C50" s="236"/>
      <c r="D50" s="236"/>
      <c r="E50" s="236"/>
      <c r="F50" s="236"/>
      <c r="G50" s="1187"/>
      <c r="H50" s="1187"/>
      <c r="I50" s="1187"/>
      <c r="J50" s="1187"/>
      <c r="K50" s="1186" t="s">
        <v>549</v>
      </c>
      <c r="L50" s="1186" t="s">
        <v>548</v>
      </c>
      <c r="M50" s="1185" t="s">
        <v>547</v>
      </c>
      <c r="N50" s="1185" t="s">
        <v>546</v>
      </c>
      <c r="O50" s="1185" t="s">
        <v>545</v>
      </c>
    </row>
    <row r="51" spans="1:17" ht="13.5" x14ac:dyDescent="0.15">
      <c r="B51" s="240"/>
      <c r="C51" s="236"/>
      <c r="D51" s="236"/>
      <c r="E51" s="236"/>
      <c r="F51" s="236"/>
      <c r="G51" s="1155" t="s">
        <v>544</v>
      </c>
      <c r="H51" s="1155"/>
      <c r="I51" s="1184" t="s">
        <v>542</v>
      </c>
      <c r="J51" s="1184"/>
      <c r="K51" s="1182"/>
      <c r="L51" s="1182"/>
      <c r="M51" s="1182"/>
      <c r="N51" s="1182"/>
      <c r="O51" s="1182"/>
    </row>
    <row r="52" spans="1:17" ht="13.5" x14ac:dyDescent="0.15">
      <c r="B52" s="240"/>
      <c r="C52" s="236"/>
      <c r="D52" s="236"/>
      <c r="E52" s="236"/>
      <c r="F52" s="236"/>
      <c r="G52" s="1155"/>
      <c r="H52" s="1155"/>
      <c r="I52" s="1184"/>
      <c r="J52" s="1184"/>
      <c r="K52" s="1181"/>
      <c r="L52" s="1181"/>
      <c r="M52" s="1181"/>
      <c r="N52" s="1181"/>
      <c r="O52" s="1181"/>
    </row>
    <row r="53" spans="1:17" ht="13.5" x14ac:dyDescent="0.15">
      <c r="A53" s="1171"/>
      <c r="B53" s="240"/>
      <c r="C53" s="236"/>
      <c r="D53" s="236"/>
      <c r="E53" s="236"/>
      <c r="F53" s="236"/>
      <c r="G53" s="1155"/>
      <c r="H53" s="1155"/>
      <c r="I53" s="1152" t="s">
        <v>554</v>
      </c>
      <c r="J53" s="1152"/>
      <c r="K53" s="1183"/>
      <c r="L53" s="1183"/>
      <c r="M53" s="1183"/>
      <c r="N53" s="1183"/>
      <c r="O53" s="1183"/>
    </row>
    <row r="54" spans="1:17" ht="13.5" x14ac:dyDescent="0.15">
      <c r="A54" s="1171"/>
      <c r="B54" s="240"/>
      <c r="C54" s="236"/>
      <c r="D54" s="236"/>
      <c r="E54" s="236"/>
      <c r="F54" s="236"/>
      <c r="G54" s="1155"/>
      <c r="H54" s="1155"/>
      <c r="I54" s="1152"/>
      <c r="J54" s="1152"/>
      <c r="K54" s="1154"/>
      <c r="L54" s="1154"/>
      <c r="M54" s="1154"/>
      <c r="N54" s="1154"/>
      <c r="O54" s="1154"/>
    </row>
    <row r="55" spans="1:17" ht="13.5" x14ac:dyDescent="0.15">
      <c r="A55" s="1171"/>
      <c r="B55" s="240"/>
      <c r="C55" s="236"/>
      <c r="D55" s="236"/>
      <c r="E55" s="236"/>
      <c r="F55" s="236"/>
      <c r="G55" s="1152" t="s">
        <v>543</v>
      </c>
      <c r="H55" s="1152"/>
      <c r="I55" s="1152" t="s">
        <v>542</v>
      </c>
      <c r="J55" s="1152"/>
      <c r="K55" s="1182"/>
      <c r="L55" s="1182"/>
      <c r="M55" s="1182"/>
      <c r="N55" s="1182"/>
      <c r="O55" s="1182"/>
    </row>
    <row r="56" spans="1:17" ht="13.5" x14ac:dyDescent="0.15">
      <c r="A56" s="1171"/>
      <c r="B56" s="240"/>
      <c r="C56" s="236"/>
      <c r="D56" s="236"/>
      <c r="E56" s="236"/>
      <c r="F56" s="236"/>
      <c r="G56" s="1152"/>
      <c r="H56" s="1152"/>
      <c r="I56" s="1152"/>
      <c r="J56" s="1152"/>
      <c r="K56" s="1181"/>
      <c r="L56" s="1181"/>
      <c r="M56" s="1181"/>
      <c r="N56" s="1181"/>
      <c r="O56" s="1181"/>
    </row>
    <row r="57" spans="1:17" s="1171" customFormat="1" ht="13.5" x14ac:dyDescent="0.15">
      <c r="B57" s="1172"/>
      <c r="C57" s="1179"/>
      <c r="D57" s="1179"/>
      <c r="E57" s="1179"/>
      <c r="F57" s="1179"/>
      <c r="G57" s="1152"/>
      <c r="H57" s="1152"/>
      <c r="I57" s="1151" t="s">
        <v>554</v>
      </c>
      <c r="J57" s="1151"/>
      <c r="K57" s="1180"/>
      <c r="L57" s="1180"/>
      <c r="M57" s="1180"/>
      <c r="N57" s="1180"/>
      <c r="O57" s="1180"/>
      <c r="P57" s="1177"/>
      <c r="Q57" s="1172"/>
    </row>
    <row r="58" spans="1:17" s="1171" customFormat="1" ht="13.5" x14ac:dyDescent="0.15">
      <c r="A58" s="235"/>
      <c r="B58" s="1172"/>
      <c r="C58" s="1179"/>
      <c r="D58" s="1179"/>
      <c r="E58" s="1179"/>
      <c r="F58" s="1179"/>
      <c r="G58" s="1152"/>
      <c r="H58" s="1152"/>
      <c r="I58" s="1151"/>
      <c r="J58" s="1151"/>
      <c r="K58" s="1154"/>
      <c r="L58" s="1154"/>
      <c r="M58" s="1154"/>
      <c r="N58" s="1154"/>
      <c r="O58" s="1154"/>
      <c r="P58" s="1177"/>
      <c r="Q58" s="1172"/>
    </row>
    <row r="59" spans="1:17" s="1171" customFormat="1" ht="13.5" x14ac:dyDescent="0.15">
      <c r="A59" s="235"/>
      <c r="B59" s="1172"/>
      <c r="C59" s="1179"/>
      <c r="D59" s="1179"/>
      <c r="E59" s="1179"/>
      <c r="F59" s="1179"/>
      <c r="G59" s="1179"/>
      <c r="H59" s="1179"/>
      <c r="I59" s="1179"/>
      <c r="J59" s="1179"/>
      <c r="K59" s="1178"/>
      <c r="L59" s="1178"/>
      <c r="M59" s="1178"/>
      <c r="N59" s="1178"/>
      <c r="O59" s="1178"/>
      <c r="P59" s="1177"/>
      <c r="Q59" s="1172"/>
    </row>
    <row r="60" spans="1:17" s="1171" customFormat="1" ht="13.5" x14ac:dyDescent="0.15">
      <c r="A60" s="235"/>
      <c r="B60" s="1172"/>
      <c r="C60" s="1179"/>
      <c r="D60" s="1179"/>
      <c r="E60" s="1179"/>
      <c r="F60" s="1179"/>
      <c r="G60" s="1179"/>
      <c r="H60" s="1179"/>
      <c r="I60" s="1179"/>
      <c r="J60" s="1179"/>
      <c r="K60" s="1178"/>
      <c r="L60" s="1178"/>
      <c r="M60" s="1178"/>
      <c r="N60" s="1178"/>
      <c r="O60" s="1178"/>
      <c r="P60" s="1177"/>
      <c r="Q60" s="1172"/>
    </row>
    <row r="61" spans="1:17" s="1171" customFormat="1" ht="13.5" x14ac:dyDescent="0.15">
      <c r="A61" s="235"/>
      <c r="B61" s="1176"/>
      <c r="C61" s="1175"/>
      <c r="D61" s="1175"/>
      <c r="E61" s="1175"/>
      <c r="F61" s="1175"/>
      <c r="G61" s="1175"/>
      <c r="H61" s="1175"/>
      <c r="I61" s="1175"/>
      <c r="J61" s="1175"/>
      <c r="K61" s="1175"/>
      <c r="L61" s="1175"/>
      <c r="M61" s="1174"/>
      <c r="N61" s="1174"/>
      <c r="O61" s="1174"/>
      <c r="P61" s="1173"/>
      <c r="Q61" s="1172"/>
    </row>
    <row r="62" spans="1:17" ht="13.5" x14ac:dyDescent="0.15">
      <c r="B62" s="1170"/>
      <c r="C62" s="1170"/>
      <c r="D62" s="1170"/>
      <c r="E62" s="1170"/>
      <c r="F62" s="1170"/>
      <c r="G62" s="1170"/>
      <c r="H62" s="1170"/>
      <c r="I62" s="1170"/>
      <c r="J62" s="1170"/>
      <c r="K62" s="1170"/>
      <c r="L62" s="1170"/>
      <c r="M62" s="1170"/>
      <c r="N62" s="1170"/>
      <c r="O62" s="1170"/>
      <c r="P62" s="1170"/>
      <c r="Q62" s="236"/>
    </row>
    <row r="63" spans="1:17" ht="17.25" x14ac:dyDescent="0.15">
      <c r="B63" s="293" t="s">
        <v>553</v>
      </c>
      <c r="C63" s="236"/>
      <c r="D63" s="236"/>
      <c r="E63" s="236"/>
      <c r="F63" s="236"/>
      <c r="G63" s="236"/>
      <c r="H63" s="236"/>
      <c r="I63" s="236"/>
      <c r="J63" s="236"/>
      <c r="K63" s="236"/>
      <c r="L63" s="236"/>
      <c r="M63" s="236"/>
      <c r="N63" s="236"/>
      <c r="O63" s="236"/>
    </row>
    <row r="64" spans="1:17" ht="13.5" x14ac:dyDescent="0.15">
      <c r="B64" s="240"/>
      <c r="C64" s="236"/>
      <c r="D64" s="236"/>
      <c r="E64" s="236"/>
      <c r="F64" s="236"/>
      <c r="G64" s="1169" t="s">
        <v>552</v>
      </c>
      <c r="I64" s="1167"/>
      <c r="J64" s="1167"/>
      <c r="K64" s="1167"/>
      <c r="L64" s="1167"/>
      <c r="M64" s="1167"/>
      <c r="N64" s="1168"/>
      <c r="O64" s="1167"/>
    </row>
    <row r="65" spans="2:30" ht="13.5" x14ac:dyDescent="0.15">
      <c r="B65" s="240"/>
      <c r="C65" s="236"/>
      <c r="D65" s="236"/>
      <c r="E65" s="236"/>
      <c r="F65" s="236"/>
      <c r="G65" s="1166" t="s">
        <v>551</v>
      </c>
      <c r="H65" s="1165"/>
      <c r="I65" s="1165"/>
      <c r="J65" s="1165"/>
      <c r="K65" s="1165"/>
      <c r="L65" s="1165"/>
      <c r="M65" s="1165"/>
      <c r="N65" s="1165"/>
      <c r="O65" s="1165"/>
    </row>
    <row r="66" spans="2:30" ht="13.5" x14ac:dyDescent="0.15">
      <c r="B66" s="240"/>
      <c r="C66" s="236"/>
      <c r="D66" s="236"/>
      <c r="E66" s="236"/>
      <c r="F66" s="236"/>
      <c r="G66" s="1165"/>
      <c r="H66" s="1165"/>
      <c r="I66" s="1165"/>
      <c r="J66" s="1165"/>
      <c r="K66" s="1165"/>
      <c r="L66" s="1165"/>
      <c r="M66" s="1165"/>
      <c r="N66" s="1165"/>
      <c r="O66" s="1165"/>
    </row>
    <row r="67" spans="2:30" ht="13.5" x14ac:dyDescent="0.15">
      <c r="B67" s="240"/>
      <c r="C67" s="236"/>
      <c r="D67" s="236"/>
      <c r="E67" s="236"/>
      <c r="F67" s="236"/>
      <c r="G67" s="1165"/>
      <c r="H67" s="1165"/>
      <c r="I67" s="1165"/>
      <c r="J67" s="1165"/>
      <c r="K67" s="1165"/>
      <c r="L67" s="1165"/>
      <c r="M67" s="1165"/>
      <c r="N67" s="1165"/>
      <c r="O67" s="1165"/>
    </row>
    <row r="68" spans="2:30" ht="13.5" x14ac:dyDescent="0.15">
      <c r="B68" s="240"/>
      <c r="C68" s="236"/>
      <c r="D68" s="236"/>
      <c r="E68" s="236"/>
      <c r="F68" s="236"/>
      <c r="G68" s="1165"/>
      <c r="H68" s="1165"/>
      <c r="I68" s="1165"/>
      <c r="J68" s="1165"/>
      <c r="K68" s="1165"/>
      <c r="L68" s="1165"/>
      <c r="M68" s="1165"/>
      <c r="N68" s="1165"/>
      <c r="O68" s="1165"/>
    </row>
    <row r="69" spans="2:30" ht="13.5" x14ac:dyDescent="0.15">
      <c r="B69" s="240"/>
      <c r="C69" s="236"/>
      <c r="D69" s="236"/>
      <c r="E69" s="236"/>
      <c r="F69" s="236"/>
      <c r="G69" s="1165"/>
      <c r="H69" s="1165"/>
      <c r="I69" s="1165"/>
      <c r="J69" s="1165"/>
      <c r="K69" s="1165"/>
      <c r="L69" s="1165"/>
      <c r="M69" s="1165"/>
      <c r="N69" s="1165"/>
      <c r="O69" s="1165"/>
    </row>
    <row r="70" spans="2:30" ht="13.5" x14ac:dyDescent="0.15">
      <c r="B70" s="240"/>
      <c r="C70" s="236"/>
      <c r="D70" s="236"/>
      <c r="E70" s="236"/>
      <c r="F70" s="236"/>
      <c r="G70" s="236"/>
      <c r="H70" s="1164"/>
      <c r="I70" s="1164"/>
      <c r="J70" s="1161"/>
      <c r="K70" s="1161"/>
      <c r="L70" s="1160"/>
      <c r="M70" s="1161"/>
      <c r="N70" s="1160"/>
      <c r="O70" s="1159"/>
    </row>
    <row r="71" spans="2:30" ht="13.5" x14ac:dyDescent="0.15">
      <c r="B71" s="240"/>
      <c r="C71" s="236"/>
      <c r="D71" s="236"/>
      <c r="E71" s="236"/>
      <c r="F71" s="236"/>
      <c r="G71" s="1163" t="s">
        <v>550</v>
      </c>
      <c r="I71" s="1162"/>
      <c r="J71" s="1161"/>
      <c r="K71" s="1161"/>
      <c r="L71" s="1160"/>
      <c r="M71" s="1161"/>
      <c r="N71" s="1160"/>
      <c r="O71" s="1159"/>
    </row>
    <row r="72" spans="2:30" ht="13.5" x14ac:dyDescent="0.15">
      <c r="B72" s="240"/>
      <c r="C72" s="236"/>
      <c r="D72" s="236"/>
      <c r="E72" s="236"/>
      <c r="F72" s="236"/>
      <c r="G72" s="1152"/>
      <c r="H72" s="1152"/>
      <c r="I72" s="1152"/>
      <c r="J72" s="1152"/>
      <c r="K72" s="1158" t="s">
        <v>549</v>
      </c>
      <c r="L72" s="1158" t="s">
        <v>548</v>
      </c>
      <c r="M72" s="1157" t="s">
        <v>547</v>
      </c>
      <c r="N72" s="1157" t="s">
        <v>546</v>
      </c>
      <c r="O72" s="1157" t="s">
        <v>545</v>
      </c>
    </row>
    <row r="73" spans="2:30" ht="13.5" x14ac:dyDescent="0.15">
      <c r="B73" s="240"/>
      <c r="C73" s="236"/>
      <c r="D73" s="236"/>
      <c r="E73" s="236"/>
      <c r="F73" s="236"/>
      <c r="G73" s="1155" t="s">
        <v>544</v>
      </c>
      <c r="H73" s="1155"/>
      <c r="I73" s="1155" t="s">
        <v>542</v>
      </c>
      <c r="J73" s="1155"/>
      <c r="K73" s="1153">
        <v>228.7</v>
      </c>
      <c r="L73" s="1153">
        <v>222.6</v>
      </c>
      <c r="M73" s="1153">
        <v>213</v>
      </c>
      <c r="N73" s="1153">
        <v>203.5</v>
      </c>
      <c r="O73" s="1153">
        <v>192.9</v>
      </c>
      <c r="S73" s="235">
        <v>9.9</v>
      </c>
    </row>
    <row r="74" spans="2:30" ht="13.5" x14ac:dyDescent="0.15">
      <c r="B74" s="240"/>
      <c r="C74" s="236"/>
      <c r="D74" s="236"/>
      <c r="E74" s="236"/>
      <c r="F74" s="236"/>
      <c r="G74" s="1155"/>
      <c r="H74" s="1155"/>
      <c r="I74" s="1155"/>
      <c r="J74" s="1155"/>
      <c r="K74" s="1153"/>
      <c r="L74" s="1153"/>
      <c r="M74" s="1153"/>
      <c r="N74" s="1153"/>
      <c r="O74" s="1153"/>
    </row>
    <row r="75" spans="2:30" ht="13.5" x14ac:dyDescent="0.15">
      <c r="B75" s="240"/>
      <c r="C75" s="236"/>
      <c r="D75" s="236"/>
      <c r="E75" s="236"/>
      <c r="F75" s="236"/>
      <c r="G75" s="1155"/>
      <c r="H75" s="1155"/>
      <c r="I75" s="1152" t="s">
        <v>541</v>
      </c>
      <c r="J75" s="1152"/>
      <c r="K75" s="1156">
        <v>13.7</v>
      </c>
      <c r="L75" s="1156">
        <v>13.1</v>
      </c>
      <c r="M75" s="1156">
        <v>12.7</v>
      </c>
      <c r="N75" s="1156">
        <v>12.3</v>
      </c>
      <c r="O75" s="1156">
        <v>12</v>
      </c>
      <c r="U75" s="235">
        <v>81.2</v>
      </c>
      <c r="W75" s="235">
        <v>87.2</v>
      </c>
      <c r="Y75" s="235">
        <v>99.8</v>
      </c>
      <c r="AA75" s="235">
        <v>109.5</v>
      </c>
      <c r="AC75" s="235">
        <v>115.2</v>
      </c>
    </row>
    <row r="76" spans="2:30" ht="13.5" x14ac:dyDescent="0.15">
      <c r="B76" s="240"/>
      <c r="C76" s="236"/>
      <c r="D76" s="236"/>
      <c r="E76" s="236"/>
      <c r="F76" s="236"/>
      <c r="G76" s="1155"/>
      <c r="H76" s="1155"/>
      <c r="I76" s="1152"/>
      <c r="J76" s="1152"/>
      <c r="K76" s="1154"/>
      <c r="L76" s="1154"/>
      <c r="M76" s="1154"/>
      <c r="N76" s="1154"/>
      <c r="O76" s="1154"/>
    </row>
    <row r="77" spans="2:30" ht="13.5" x14ac:dyDescent="0.15">
      <c r="B77" s="240"/>
      <c r="C77" s="236"/>
      <c r="D77" s="236"/>
      <c r="E77" s="236"/>
      <c r="F77" s="236"/>
      <c r="G77" s="1152" t="s">
        <v>543</v>
      </c>
      <c r="H77" s="1152"/>
      <c r="I77" s="1152" t="s">
        <v>542</v>
      </c>
      <c r="J77" s="1152"/>
      <c r="K77" s="1153">
        <v>241.4</v>
      </c>
      <c r="L77" s="1153">
        <v>234.7</v>
      </c>
      <c r="M77" s="1153">
        <v>224.2</v>
      </c>
      <c r="N77" s="1153">
        <v>209.6</v>
      </c>
      <c r="O77" s="1153">
        <v>196.3</v>
      </c>
      <c r="R77" s="235">
        <v>12.3</v>
      </c>
      <c r="T77" s="235">
        <v>11.1</v>
      </c>
    </row>
    <row r="78" spans="2:30" ht="13.5" x14ac:dyDescent="0.15">
      <c r="B78" s="240"/>
      <c r="C78" s="236"/>
      <c r="D78" s="236"/>
      <c r="E78" s="236"/>
      <c r="F78" s="236"/>
      <c r="G78" s="1152"/>
      <c r="H78" s="1152"/>
      <c r="I78" s="1152"/>
      <c r="J78" s="1152"/>
      <c r="K78" s="1153"/>
      <c r="L78" s="1153"/>
      <c r="M78" s="1153"/>
      <c r="N78" s="1153"/>
      <c r="O78" s="1153"/>
    </row>
    <row r="79" spans="2:30" ht="13.5" x14ac:dyDescent="0.15">
      <c r="B79" s="240"/>
      <c r="C79" s="236"/>
      <c r="D79" s="236"/>
      <c r="E79" s="236"/>
      <c r="F79" s="236"/>
      <c r="G79" s="1152"/>
      <c r="H79" s="1152"/>
      <c r="I79" s="1151" t="s">
        <v>541</v>
      </c>
      <c r="J79" s="1151"/>
      <c r="K79" s="1150">
        <v>14.6</v>
      </c>
      <c r="L79" s="1150">
        <v>14.3</v>
      </c>
      <c r="M79" s="1150">
        <v>14.4</v>
      </c>
      <c r="N79" s="1150">
        <v>14.3</v>
      </c>
      <c r="O79" s="1150">
        <v>14</v>
      </c>
      <c r="V79" s="235">
        <v>53.5</v>
      </c>
      <c r="X79" s="235">
        <v>48.2</v>
      </c>
      <c r="Z79" s="235">
        <v>34.200000000000003</v>
      </c>
      <c r="AB79" s="235">
        <v>30.3</v>
      </c>
      <c r="AD79" s="235">
        <v>28.9</v>
      </c>
    </row>
    <row r="80" spans="2:30" ht="13.5" x14ac:dyDescent="0.15">
      <c r="B80" s="240"/>
      <c r="C80" s="236"/>
      <c r="D80" s="236"/>
      <c r="E80" s="236"/>
      <c r="F80" s="236"/>
      <c r="G80" s="1152"/>
      <c r="H80" s="1152"/>
      <c r="I80" s="1151"/>
      <c r="J80" s="1151"/>
      <c r="K80" s="1150"/>
      <c r="L80" s="1150"/>
      <c r="M80" s="1150"/>
      <c r="N80" s="1150"/>
      <c r="O80" s="1150"/>
    </row>
    <row r="81" spans="2:17" ht="13.5"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1149"/>
      <c r="L82" s="1149"/>
      <c r="M82" s="1149"/>
      <c r="N82" s="1149"/>
      <c r="O82" s="1149"/>
    </row>
    <row r="83" spans="2:17" ht="13.5" x14ac:dyDescent="0.15">
      <c r="B83" s="326"/>
      <c r="C83" s="292"/>
      <c r="D83" s="292"/>
      <c r="E83" s="292"/>
      <c r="F83" s="292"/>
      <c r="G83" s="292"/>
      <c r="H83" s="292"/>
      <c r="I83" s="292"/>
      <c r="J83" s="292"/>
      <c r="K83" s="292"/>
      <c r="L83" s="292"/>
      <c r="M83" s="292"/>
      <c r="N83" s="292"/>
      <c r="O83" s="292"/>
      <c r="P83" s="327"/>
    </row>
    <row r="84" spans="2:17" ht="13.5" x14ac:dyDescent="0.15">
      <c r="H84" s="236"/>
      <c r="I84" s="236"/>
      <c r="J84" s="236"/>
      <c r="K84" s="236"/>
      <c r="L84" s="236"/>
      <c r="M84" s="236"/>
      <c r="N84" s="236"/>
      <c r="O84" s="236"/>
      <c r="P84" s="236"/>
      <c r="Q84" s="236"/>
    </row>
    <row r="85" spans="2:17" ht="13.5" x14ac:dyDescent="0.15">
      <c r="B85" s="236"/>
      <c r="C85" s="236"/>
      <c r="D85" s="236"/>
      <c r="E85" s="236"/>
      <c r="F85" s="236"/>
      <c r="G85" s="236"/>
      <c r="H85" s="236"/>
      <c r="I85" s="236"/>
      <c r="J85" s="236"/>
      <c r="K85" s="236"/>
      <c r="L85" s="236"/>
      <c r="M85" s="236"/>
      <c r="N85" s="236"/>
      <c r="O85" s="236"/>
      <c r="P85" s="236"/>
      <c r="Q85" s="236"/>
    </row>
    <row r="86" spans="2:17" ht="13.5" hidden="1" x14ac:dyDescent="0.15">
      <c r="B86" s="236"/>
      <c r="C86" s="236"/>
      <c r="D86" s="236"/>
      <c r="E86" s="236"/>
      <c r="F86" s="236"/>
      <c r="G86" s="236"/>
      <c r="H86" s="236"/>
      <c r="I86" s="236"/>
      <c r="J86" s="236"/>
      <c r="K86" s="236"/>
      <c r="L86" s="236"/>
      <c r="M86" s="236"/>
      <c r="N86" s="236"/>
      <c r="O86" s="236"/>
      <c r="P86" s="236"/>
      <c r="Q86" s="236"/>
    </row>
    <row r="87" spans="2:17" ht="13.5" hidden="1" x14ac:dyDescent="0.15">
      <c r="B87" s="236"/>
      <c r="C87" s="236"/>
      <c r="D87" s="236"/>
      <c r="E87" s="236"/>
      <c r="F87" s="236"/>
      <c r="G87" s="236"/>
      <c r="H87" s="236"/>
      <c r="I87" s="236"/>
      <c r="J87" s="236"/>
      <c r="K87" s="1148"/>
      <c r="L87" s="236"/>
      <c r="M87" s="236"/>
      <c r="N87" s="236"/>
      <c r="O87" s="236"/>
      <c r="P87" s="236"/>
      <c r="Q87" s="236"/>
    </row>
    <row r="88" spans="2:17" ht="13.5" hidden="1" x14ac:dyDescent="0.15">
      <c r="B88" s="236"/>
      <c r="C88" s="236"/>
      <c r="D88" s="236"/>
      <c r="E88" s="236"/>
      <c r="F88" s="236"/>
      <c r="G88" s="236"/>
      <c r="H88" s="236"/>
      <c r="I88" s="236"/>
      <c r="J88" s="236"/>
      <c r="K88" s="236"/>
      <c r="L88" s="236"/>
      <c r="M88" s="236"/>
      <c r="N88" s="236"/>
      <c r="O88" s="236"/>
      <c r="P88" s="236"/>
      <c r="Q88" s="236"/>
    </row>
    <row r="89" spans="2:17" ht="13.5" hidden="1" x14ac:dyDescent="0.15">
      <c r="B89" s="236"/>
      <c r="C89" s="236"/>
      <c r="D89" s="236"/>
      <c r="E89" s="236"/>
      <c r="F89" s="236"/>
      <c r="G89" s="236"/>
      <c r="H89" s="236"/>
      <c r="I89" s="236"/>
      <c r="J89" s="236"/>
      <c r="K89" s="236"/>
      <c r="L89" s="236"/>
      <c r="M89" s="236"/>
      <c r="N89" s="236"/>
      <c r="O89" s="236"/>
      <c r="P89" s="236"/>
      <c r="Q89" s="236"/>
    </row>
    <row r="90" spans="2:17" ht="13.5" hidden="1" x14ac:dyDescent="0.15">
      <c r="B90" s="236"/>
      <c r="C90" s="236"/>
      <c r="D90" s="236"/>
      <c r="E90" s="236"/>
      <c r="F90" s="236"/>
      <c r="G90" s="236"/>
      <c r="H90" s="236"/>
      <c r="I90" s="236"/>
      <c r="J90" s="236"/>
      <c r="K90" s="236"/>
      <c r="L90" s="236"/>
      <c r="M90" s="236"/>
      <c r="N90" s="236"/>
      <c r="O90" s="236"/>
      <c r="P90" s="236"/>
      <c r="Q90" s="236"/>
    </row>
    <row r="91" spans="2:17" ht="13.5"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19685039370078741"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464</v>
      </c>
      <c r="B3" s="88"/>
      <c r="C3" s="89"/>
      <c r="D3" s="90">
        <v>21815</v>
      </c>
      <c r="E3" s="91"/>
      <c r="F3" s="92">
        <v>33848</v>
      </c>
      <c r="G3" s="93"/>
      <c r="H3" s="94"/>
    </row>
    <row r="4" spans="1:8" x14ac:dyDescent="0.15">
      <c r="A4" s="95"/>
      <c r="B4" s="96"/>
      <c r="C4" s="97"/>
      <c r="D4" s="98">
        <v>10687</v>
      </c>
      <c r="E4" s="99"/>
      <c r="F4" s="100">
        <v>12489</v>
      </c>
      <c r="G4" s="101"/>
      <c r="H4" s="102"/>
    </row>
    <row r="5" spans="1:8" x14ac:dyDescent="0.15">
      <c r="A5" s="83" t="s">
        <v>466</v>
      </c>
      <c r="B5" s="88"/>
      <c r="C5" s="89"/>
      <c r="D5" s="90">
        <v>21088</v>
      </c>
      <c r="E5" s="91"/>
      <c r="F5" s="92">
        <v>31502</v>
      </c>
      <c r="G5" s="93"/>
      <c r="H5" s="94"/>
    </row>
    <row r="6" spans="1:8" x14ac:dyDescent="0.15">
      <c r="A6" s="95"/>
      <c r="B6" s="96"/>
      <c r="C6" s="97"/>
      <c r="D6" s="98">
        <v>9333</v>
      </c>
      <c r="E6" s="99"/>
      <c r="F6" s="100">
        <v>11020</v>
      </c>
      <c r="G6" s="101"/>
      <c r="H6" s="102"/>
    </row>
    <row r="7" spans="1:8" x14ac:dyDescent="0.15">
      <c r="A7" s="83" t="s">
        <v>467</v>
      </c>
      <c r="B7" s="88"/>
      <c r="C7" s="89"/>
      <c r="D7" s="90">
        <v>21819</v>
      </c>
      <c r="E7" s="91"/>
      <c r="F7" s="92">
        <v>34374</v>
      </c>
      <c r="G7" s="93"/>
      <c r="H7" s="94"/>
    </row>
    <row r="8" spans="1:8" x14ac:dyDescent="0.15">
      <c r="A8" s="95"/>
      <c r="B8" s="96"/>
      <c r="C8" s="97"/>
      <c r="D8" s="98">
        <v>9293</v>
      </c>
      <c r="E8" s="99"/>
      <c r="F8" s="100">
        <v>10917</v>
      </c>
      <c r="G8" s="101"/>
      <c r="H8" s="102"/>
    </row>
    <row r="9" spans="1:8" x14ac:dyDescent="0.15">
      <c r="A9" s="83" t="s">
        <v>468</v>
      </c>
      <c r="B9" s="88"/>
      <c r="C9" s="89"/>
      <c r="D9" s="90">
        <v>22077</v>
      </c>
      <c r="E9" s="91"/>
      <c r="F9" s="92">
        <v>35216</v>
      </c>
      <c r="G9" s="93"/>
      <c r="H9" s="94"/>
    </row>
    <row r="10" spans="1:8" x14ac:dyDescent="0.15">
      <c r="A10" s="95"/>
      <c r="B10" s="96"/>
      <c r="C10" s="97"/>
      <c r="D10" s="98">
        <v>10711</v>
      </c>
      <c r="E10" s="99"/>
      <c r="F10" s="100">
        <v>12644</v>
      </c>
      <c r="G10" s="101"/>
      <c r="H10" s="102"/>
    </row>
    <row r="11" spans="1:8" x14ac:dyDescent="0.15">
      <c r="A11" s="83" t="s">
        <v>469</v>
      </c>
      <c r="B11" s="88"/>
      <c r="C11" s="89"/>
      <c r="D11" s="90">
        <v>17420</v>
      </c>
      <c r="E11" s="91"/>
      <c r="F11" s="92">
        <v>36736</v>
      </c>
      <c r="G11" s="93"/>
      <c r="H11" s="94"/>
    </row>
    <row r="12" spans="1:8" x14ac:dyDescent="0.15">
      <c r="A12" s="95"/>
      <c r="B12" s="96"/>
      <c r="C12" s="103"/>
      <c r="D12" s="98">
        <v>8851</v>
      </c>
      <c r="E12" s="99"/>
      <c r="F12" s="100">
        <v>13410</v>
      </c>
      <c r="G12" s="101"/>
      <c r="H12" s="102"/>
    </row>
    <row r="13" spans="1:8" x14ac:dyDescent="0.15">
      <c r="A13" s="83"/>
      <c r="B13" s="88"/>
      <c r="C13" s="104"/>
      <c r="D13" s="105">
        <v>20844</v>
      </c>
      <c r="E13" s="106"/>
      <c r="F13" s="107">
        <v>34335</v>
      </c>
      <c r="G13" s="108"/>
      <c r="H13" s="94"/>
    </row>
    <row r="14" spans="1:8" x14ac:dyDescent="0.15">
      <c r="A14" s="95"/>
      <c r="B14" s="96"/>
      <c r="C14" s="97"/>
      <c r="D14" s="98">
        <v>9775</v>
      </c>
      <c r="E14" s="99"/>
      <c r="F14" s="100">
        <v>12096</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0.41</v>
      </c>
      <c r="C19" s="109">
        <f>ROUND(VALUE(SUBSTITUTE(実質収支比率等に係る経年分析!G$48,"▲","-")),2)</f>
        <v>0.32</v>
      </c>
      <c r="D19" s="109">
        <f>ROUND(VALUE(SUBSTITUTE(実質収支比率等に係る経年分析!H$48,"▲","-")),2)</f>
        <v>0.26</v>
      </c>
      <c r="E19" s="109">
        <f>ROUND(VALUE(SUBSTITUTE(実質収支比率等に係る経年分析!I$48,"▲","-")),2)</f>
        <v>0.56000000000000005</v>
      </c>
      <c r="F19" s="109">
        <f>ROUND(VALUE(SUBSTITUTE(実質収支比率等に係る経年分析!J$48,"▲","-")),2)</f>
        <v>0.47</v>
      </c>
    </row>
    <row r="20" spans="1:11" x14ac:dyDescent="0.15">
      <c r="A20" s="109" t="s">
        <v>39</v>
      </c>
      <c r="B20" s="109">
        <f>ROUND(VALUE(SUBSTITUTE(実質収支比率等に係る経年分析!F$47,"▲","-")),2)</f>
        <v>0.57999999999999996</v>
      </c>
      <c r="C20" s="109">
        <f>ROUND(VALUE(SUBSTITUTE(実質収支比率等に係る経年分析!G$47,"▲","-")),2)</f>
        <v>0.57999999999999996</v>
      </c>
      <c r="D20" s="109">
        <f>ROUND(VALUE(SUBSTITUTE(実質収支比率等に係る経年分析!H$47,"▲","-")),2)</f>
        <v>0.57999999999999996</v>
      </c>
      <c r="E20" s="109">
        <f>ROUND(VALUE(SUBSTITUTE(実質収支比率等に係る経年分析!I$47,"▲","-")),2)</f>
        <v>1.05</v>
      </c>
      <c r="F20" s="109">
        <f>ROUND(VALUE(SUBSTITUTE(実質収支比率等に係る経年分析!J$47,"▲","-")),2)</f>
        <v>1.02</v>
      </c>
    </row>
    <row r="21" spans="1:11" x14ac:dyDescent="0.15">
      <c r="A21" s="109" t="s">
        <v>40</v>
      </c>
      <c r="B21" s="109">
        <f>IF(ISNUMBER(VALUE(SUBSTITUTE(実質収支比率等に係る経年分析!F$49,"▲","-"))),ROUND(VALUE(SUBSTITUTE(実質収支比率等に係る経年分析!F$49,"▲","-")),2),NA())</f>
        <v>-0.03</v>
      </c>
      <c r="C21" s="109">
        <f>IF(ISNUMBER(VALUE(SUBSTITUTE(実質収支比率等に係る経年分析!G$49,"▲","-"))),ROUND(VALUE(SUBSTITUTE(実質収支比率等に係る経年分析!G$49,"▲","-")),2),NA())</f>
        <v>1.01</v>
      </c>
      <c r="D21" s="109">
        <f>IF(ISNUMBER(VALUE(SUBSTITUTE(実質収支比率等に係る経年分析!H$49,"▲","-"))),ROUND(VALUE(SUBSTITUTE(実質収支比率等に係る経年分析!H$49,"▲","-")),2),NA())</f>
        <v>1.89</v>
      </c>
      <c r="E21" s="109">
        <f>IF(ISNUMBER(VALUE(SUBSTITUTE(実質収支比率等に係る経年分析!I$49,"▲","-"))),ROUND(VALUE(SUBSTITUTE(実質収支比率等に係る経年分析!I$49,"▲","-")),2),NA())</f>
        <v>1.44</v>
      </c>
      <c r="F21" s="109">
        <f>IF(ISNUMBER(VALUE(SUBSTITUTE(実質収支比率等に係る経年分析!J$49,"▲","-"))),ROUND(VALUE(SUBSTITUTE(実質収支比率等に係る経年分析!J$49,"▲","-")),2),NA())</f>
        <v>0.61</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県営住宅事業特別会計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0.05</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0.03</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0.02</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0.03</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0.03</v>
      </c>
    </row>
    <row r="30" spans="1:11" x14ac:dyDescent="0.15">
      <c r="A30" s="110" t="str">
        <f>IF(連結実質赤字比率に係る赤字・黒字の構成分析!C$40="",NA(),連結実質赤字比率に係る赤字・黒字の構成分析!C$40)</f>
        <v>一般会計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0.35</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0.28000000000000003</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0.23</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0.52</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0.43</v>
      </c>
    </row>
    <row r="31" spans="1:11" x14ac:dyDescent="0.15">
      <c r="A31" s="110" t="str">
        <f>IF(連結実質赤字比率に係る赤字・黒字の構成分析!C$39="",NA(),連結実質赤字比率に係る赤字・黒字の構成分析!C$39)</f>
        <v>公営競技事業特別会計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0.49</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0.49</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0.5</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0.5</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0.5</v>
      </c>
    </row>
    <row r="32" spans="1:11" x14ac:dyDescent="0.15">
      <c r="A32" s="110" t="str">
        <f>IF(連結実質赤字比率に係る赤字・黒字の構成分析!C$38="",NA(),連結実質赤字比率に係る赤字・黒字の構成分析!C$38)</f>
        <v>流域下水道事業会計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0.7</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0.87</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0.8</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0.84</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0.95</v>
      </c>
    </row>
    <row r="33" spans="1:16" x14ac:dyDescent="0.15">
      <c r="A33" s="110" t="str">
        <f>IF(連結実質赤字比率に係る赤字・黒字の構成分析!C$37="",NA(),連結実質赤字比率に係る赤字・黒字の構成分析!C$37)</f>
        <v>工業用水道事業会計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0.75</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0.85</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0.9</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1.05</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1.04</v>
      </c>
    </row>
    <row r="34" spans="1:16" x14ac:dyDescent="0.15">
      <c r="A34" s="110" t="str">
        <f>IF(連結実質赤字比率に係る赤字・黒字の構成分析!C$36="",NA(),連結実質赤字比率に係る赤字・黒字の構成分析!C$36)</f>
        <v>病院事業会計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1.72</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1.78</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1.61</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1.45</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1.37</v>
      </c>
    </row>
    <row r="35" spans="1:16" x14ac:dyDescent="0.15">
      <c r="A35" s="110" t="str">
        <f>IF(連結実質赤字比率に係る赤字・黒字の構成分析!C$35="",NA(),連結実質赤字比率に係る赤字・黒字の構成分析!C$35)</f>
        <v>水道用水供給事業会計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2.16</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2.4500000000000002</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2.89</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2.8</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3.07</v>
      </c>
    </row>
    <row r="36" spans="1:16" x14ac:dyDescent="0.15">
      <c r="A36" s="110" t="str">
        <f>IF(連結実質赤字比率に係る赤字・黒字の構成分析!C$34="",NA(),連結実質赤字比率に係る赤字・黒字の構成分析!C$34)</f>
        <v>地域整備事業会計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5.49</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5.37</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5.22</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3.45</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4.01</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135577</v>
      </c>
      <c r="E42" s="111"/>
      <c r="F42" s="111"/>
      <c r="G42" s="111">
        <f>'実質公債費比率（分子）の構造'!L$52</f>
        <v>142638</v>
      </c>
      <c r="H42" s="111"/>
      <c r="I42" s="111"/>
      <c r="J42" s="111">
        <f>'実質公債費比率（分子）の構造'!M$52</f>
        <v>149399</v>
      </c>
      <c r="K42" s="111"/>
      <c r="L42" s="111"/>
      <c r="M42" s="111">
        <f>'実質公債費比率（分子）の構造'!N$52</f>
        <v>156478</v>
      </c>
      <c r="N42" s="111"/>
      <c r="O42" s="111"/>
      <c r="P42" s="111">
        <f>'実質公債費比率（分子）の構造'!O$52</f>
        <v>164330</v>
      </c>
    </row>
    <row r="43" spans="1:16" x14ac:dyDescent="0.15">
      <c r="A43" s="111" t="s">
        <v>16</v>
      </c>
      <c r="B43" s="111">
        <f>'実質公債費比率（分子）の構造'!K$51</f>
        <v>7</v>
      </c>
      <c r="C43" s="111"/>
      <c r="D43" s="111"/>
      <c r="E43" s="111">
        <f>'実質公債費比率（分子）の構造'!L$51</f>
        <v>0</v>
      </c>
      <c r="F43" s="111"/>
      <c r="G43" s="111"/>
      <c r="H43" s="111">
        <f>'実質公債費比率（分子）の構造'!M$51</f>
        <v>1</v>
      </c>
      <c r="I43" s="111"/>
      <c r="J43" s="111"/>
      <c r="K43" s="111">
        <f>'実質公債費比率（分子）の構造'!N$51</f>
        <v>4</v>
      </c>
      <c r="L43" s="111"/>
      <c r="M43" s="111"/>
      <c r="N43" s="111">
        <f>'実質公債費比率（分子）の構造'!O$51</f>
        <v>6</v>
      </c>
      <c r="O43" s="111"/>
      <c r="P43" s="111"/>
    </row>
    <row r="44" spans="1:16" x14ac:dyDescent="0.15">
      <c r="A44" s="111" t="s">
        <v>48</v>
      </c>
      <c r="B44" s="111">
        <f>'実質公債費比率（分子）の構造'!K$50</f>
        <v>8306</v>
      </c>
      <c r="C44" s="111"/>
      <c r="D44" s="111"/>
      <c r="E44" s="111">
        <f>'実質公債費比率（分子）の構造'!L$50</f>
        <v>7339</v>
      </c>
      <c r="F44" s="111"/>
      <c r="G44" s="111"/>
      <c r="H44" s="111">
        <f>'実質公債費比率（分子）の構造'!M$50</f>
        <v>5237</v>
      </c>
      <c r="I44" s="111"/>
      <c r="J44" s="111"/>
      <c r="K44" s="111">
        <f>'実質公債費比率（分子）の構造'!N$50</f>
        <v>4510</v>
      </c>
      <c r="L44" s="111"/>
      <c r="M44" s="111"/>
      <c r="N44" s="111">
        <f>'実質公債費比率（分子）の構造'!O$50</f>
        <v>2846</v>
      </c>
      <c r="O44" s="111"/>
      <c r="P44" s="111"/>
    </row>
    <row r="45" spans="1:16" x14ac:dyDescent="0.15">
      <c r="A45" s="111" t="s">
        <v>49</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50</v>
      </c>
      <c r="B46" s="111">
        <f>'実質公債費比率（分子）の構造'!K$48</f>
        <v>3909</v>
      </c>
      <c r="C46" s="111"/>
      <c r="D46" s="111"/>
      <c r="E46" s="111">
        <f>'実質公債費比率（分子）の構造'!L$48</f>
        <v>4120</v>
      </c>
      <c r="F46" s="111"/>
      <c r="G46" s="111"/>
      <c r="H46" s="111">
        <f>'実質公債費比率（分子）の構造'!M$48</f>
        <v>3717</v>
      </c>
      <c r="I46" s="111"/>
      <c r="J46" s="111"/>
      <c r="K46" s="111">
        <f>'実質公債費比率（分子）の構造'!N$48</f>
        <v>4578</v>
      </c>
      <c r="L46" s="111"/>
      <c r="M46" s="111"/>
      <c r="N46" s="111">
        <f>'実質公債費比率（分子）の構造'!O$48</f>
        <v>4438</v>
      </c>
      <c r="O46" s="111"/>
      <c r="P46" s="111"/>
    </row>
    <row r="47" spans="1:16" x14ac:dyDescent="0.15">
      <c r="A47" s="111" t="s">
        <v>51</v>
      </c>
      <c r="B47" s="111">
        <f>'実質公債費比率（分子）の構造'!K$47</f>
        <v>121413</v>
      </c>
      <c r="C47" s="111"/>
      <c r="D47" s="111"/>
      <c r="E47" s="111">
        <f>'実質公債費比率（分子）の構造'!L$47</f>
        <v>129717</v>
      </c>
      <c r="F47" s="111"/>
      <c r="G47" s="111"/>
      <c r="H47" s="111">
        <f>'実質公債費比率（分子）の構造'!M$47</f>
        <v>138264</v>
      </c>
      <c r="I47" s="111"/>
      <c r="J47" s="111"/>
      <c r="K47" s="111">
        <f>'実質公債費比率（分子）の構造'!N$47</f>
        <v>146863</v>
      </c>
      <c r="L47" s="111"/>
      <c r="M47" s="111"/>
      <c r="N47" s="111">
        <f>'実質公債費比率（分子）の構造'!O$47</f>
        <v>155282</v>
      </c>
      <c r="O47" s="111"/>
      <c r="P47" s="111"/>
    </row>
    <row r="48" spans="1:16" x14ac:dyDescent="0.15">
      <c r="A48" s="111" t="s">
        <v>52</v>
      </c>
      <c r="B48" s="111">
        <f>'実質公債費比率（分子）の構造'!K$46</f>
        <v>6994</v>
      </c>
      <c r="C48" s="111"/>
      <c r="D48" s="111"/>
      <c r="E48" s="111">
        <f>'実質公債費比率（分子）の構造'!L$46</f>
        <v>5333</v>
      </c>
      <c r="F48" s="111"/>
      <c r="G48" s="111"/>
      <c r="H48" s="111">
        <f>'実質公債費比率（分子）の構造'!M$46</f>
        <v>4401</v>
      </c>
      <c r="I48" s="111"/>
      <c r="J48" s="111"/>
      <c r="K48" s="111" t="str">
        <f>'実質公債費比率（分子）の構造'!N$46</f>
        <v>-</v>
      </c>
      <c r="L48" s="111"/>
      <c r="M48" s="111"/>
      <c r="N48" s="111" t="str">
        <f>'実質公債費比率（分子）の構造'!O$46</f>
        <v>-</v>
      </c>
      <c r="O48" s="111"/>
      <c r="P48" s="111"/>
    </row>
    <row r="49" spans="1:16" x14ac:dyDescent="0.15">
      <c r="A49" s="111" t="s">
        <v>53</v>
      </c>
      <c r="B49" s="111">
        <f>'実質公債費比率（分子）の構造'!K$45</f>
        <v>123958</v>
      </c>
      <c r="C49" s="111"/>
      <c r="D49" s="111"/>
      <c r="E49" s="111">
        <f>'実質公債費比率（分子）の構造'!L$45</f>
        <v>121486</v>
      </c>
      <c r="F49" s="111"/>
      <c r="G49" s="111"/>
      <c r="H49" s="111">
        <f>'実質公債費比率（分子）の構造'!M$45</f>
        <v>120465</v>
      </c>
      <c r="I49" s="111"/>
      <c r="J49" s="111"/>
      <c r="K49" s="111">
        <f>'実質公債費比率（分子）の構造'!N$45</f>
        <v>120112</v>
      </c>
      <c r="L49" s="111"/>
      <c r="M49" s="111"/>
      <c r="N49" s="111">
        <f>'実質公債費比率（分子）の構造'!O$45</f>
        <v>123666</v>
      </c>
      <c r="O49" s="111"/>
      <c r="P49" s="111"/>
    </row>
    <row r="50" spans="1:16" x14ac:dyDescent="0.15">
      <c r="A50" s="111" t="s">
        <v>54</v>
      </c>
      <c r="B50" s="111" t="e">
        <f>NA()</f>
        <v>#N/A</v>
      </c>
      <c r="C50" s="111">
        <f>IF(ISNUMBER('実質公債費比率（分子）の構造'!K$53),'実質公債費比率（分子）の構造'!K$53,NA())</f>
        <v>129010</v>
      </c>
      <c r="D50" s="111" t="e">
        <f>NA()</f>
        <v>#N/A</v>
      </c>
      <c r="E50" s="111" t="e">
        <f>NA()</f>
        <v>#N/A</v>
      </c>
      <c r="F50" s="111">
        <f>IF(ISNUMBER('実質公債費比率（分子）の構造'!L$53),'実質公債費比率（分子）の構造'!L$53,NA())</f>
        <v>125357</v>
      </c>
      <c r="G50" s="111" t="e">
        <f>NA()</f>
        <v>#N/A</v>
      </c>
      <c r="H50" s="111" t="e">
        <f>NA()</f>
        <v>#N/A</v>
      </c>
      <c r="I50" s="111">
        <f>IF(ISNUMBER('実質公債費比率（分子）の構造'!M$53),'実質公債費比率（分子）の構造'!M$53,NA())</f>
        <v>122686</v>
      </c>
      <c r="J50" s="111" t="e">
        <f>NA()</f>
        <v>#N/A</v>
      </c>
      <c r="K50" s="111" t="e">
        <f>NA()</f>
        <v>#N/A</v>
      </c>
      <c r="L50" s="111">
        <f>IF(ISNUMBER('実質公債費比率（分子）の構造'!N$53),'実質公債費比率（分子）の構造'!N$53,NA())</f>
        <v>119589</v>
      </c>
      <c r="M50" s="111" t="e">
        <f>NA()</f>
        <v>#N/A</v>
      </c>
      <c r="N50" s="111" t="e">
        <f>NA()</f>
        <v>#N/A</v>
      </c>
      <c r="O50" s="111">
        <f>IF(ISNUMBER('実質公債費比率（分子）の構造'!O$53),'実質公債費比率（分子）の構造'!O$53,NA())</f>
        <v>121908</v>
      </c>
      <c r="P50" s="111" t="e">
        <f>NA()</f>
        <v>#N/A</v>
      </c>
    </row>
    <row r="53" spans="1:16" x14ac:dyDescent="0.15">
      <c r="A53" s="79" t="s">
        <v>55</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x14ac:dyDescent="0.15">
      <c r="A56" s="110" t="s">
        <v>33</v>
      </c>
      <c r="B56" s="110"/>
      <c r="C56" s="110"/>
      <c r="D56" s="110">
        <f>'将来負担比率（分子）の構造'!I$51</f>
        <v>1808845</v>
      </c>
      <c r="E56" s="110"/>
      <c r="F56" s="110"/>
      <c r="G56" s="110">
        <f>'将来負担比率（分子）の構造'!J$51</f>
        <v>1912170</v>
      </c>
      <c r="H56" s="110"/>
      <c r="I56" s="110"/>
      <c r="J56" s="110">
        <f>'将来負担比率（分子）の構造'!K$51</f>
        <v>2040548</v>
      </c>
      <c r="K56" s="110"/>
      <c r="L56" s="110"/>
      <c r="M56" s="110">
        <f>'将来負担比率（分子）の構造'!L$51</f>
        <v>2143904</v>
      </c>
      <c r="N56" s="110"/>
      <c r="O56" s="110"/>
      <c r="P56" s="110">
        <f>'将来負担比率（分子）の構造'!M$51</f>
        <v>2189679</v>
      </c>
    </row>
    <row r="57" spans="1:16" x14ac:dyDescent="0.15">
      <c r="A57" s="110" t="s">
        <v>32</v>
      </c>
      <c r="B57" s="110"/>
      <c r="C57" s="110"/>
      <c r="D57" s="110">
        <f>'将来負担比率（分子）の構造'!I$50</f>
        <v>64051</v>
      </c>
      <c r="E57" s="110"/>
      <c r="F57" s="110"/>
      <c r="G57" s="110">
        <f>'将来負担比率（分子）の構造'!J$50</f>
        <v>63453</v>
      </c>
      <c r="H57" s="110"/>
      <c r="I57" s="110"/>
      <c r="J57" s="110">
        <f>'将来負担比率（分子）の構造'!K$50</f>
        <v>65235</v>
      </c>
      <c r="K57" s="110"/>
      <c r="L57" s="110"/>
      <c r="M57" s="110">
        <f>'将来負担比率（分子）の構造'!L$50</f>
        <v>58011</v>
      </c>
      <c r="N57" s="110"/>
      <c r="O57" s="110"/>
      <c r="P57" s="110">
        <f>'将来負担比率（分子）の構造'!M$50</f>
        <v>58943</v>
      </c>
    </row>
    <row r="58" spans="1:16" x14ac:dyDescent="0.15">
      <c r="A58" s="110" t="s">
        <v>31</v>
      </c>
      <c r="B58" s="110"/>
      <c r="C58" s="110"/>
      <c r="D58" s="110">
        <f>'将来負担比率（分子）の構造'!I$49</f>
        <v>576495</v>
      </c>
      <c r="E58" s="110"/>
      <c r="F58" s="110"/>
      <c r="G58" s="110">
        <f>'将来負担比率（分子）の構造'!J$49</f>
        <v>637867</v>
      </c>
      <c r="H58" s="110"/>
      <c r="I58" s="110"/>
      <c r="J58" s="110">
        <f>'将来負担比率（分子）の構造'!K$49</f>
        <v>736123</v>
      </c>
      <c r="K58" s="110"/>
      <c r="L58" s="110"/>
      <c r="M58" s="110">
        <f>'将来負担比率（分子）の構造'!L$49</f>
        <v>806380</v>
      </c>
      <c r="N58" s="110"/>
      <c r="O58" s="110"/>
      <c r="P58" s="110">
        <f>'将来負担比率（分子）の構造'!M$49</f>
        <v>858566</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51845</v>
      </c>
      <c r="C61" s="110"/>
      <c r="D61" s="110"/>
      <c r="E61" s="110">
        <f>'将来負担比率（分子）の構造'!J$46</f>
        <v>49089</v>
      </c>
      <c r="F61" s="110"/>
      <c r="G61" s="110"/>
      <c r="H61" s="110">
        <f>'将来負担比率（分子）の構造'!K$46</f>
        <v>45717</v>
      </c>
      <c r="I61" s="110"/>
      <c r="J61" s="110"/>
      <c r="K61" s="110">
        <f>'将来負担比率（分子）の構造'!L$46</f>
        <v>14506</v>
      </c>
      <c r="L61" s="110"/>
      <c r="M61" s="110"/>
      <c r="N61" s="110">
        <f>'将来負担比率（分子）の構造'!M$46</f>
        <v>13975</v>
      </c>
      <c r="O61" s="110"/>
      <c r="P61" s="110"/>
    </row>
    <row r="62" spans="1:16" x14ac:dyDescent="0.15">
      <c r="A62" s="110" t="s">
        <v>26</v>
      </c>
      <c r="B62" s="110">
        <f>'将来負担比率（分子）の構造'!I$45</f>
        <v>619351</v>
      </c>
      <c r="C62" s="110"/>
      <c r="D62" s="110"/>
      <c r="E62" s="110">
        <f>'将来負担比率（分子）の構造'!J$45</f>
        <v>582992</v>
      </c>
      <c r="F62" s="110"/>
      <c r="G62" s="110"/>
      <c r="H62" s="110">
        <f>'将来負担比率（分子）の構造'!K$45</f>
        <v>527923</v>
      </c>
      <c r="I62" s="110"/>
      <c r="J62" s="110"/>
      <c r="K62" s="110">
        <f>'将来負担比率（分子）の構造'!L$45</f>
        <v>477860</v>
      </c>
      <c r="L62" s="110"/>
      <c r="M62" s="110"/>
      <c r="N62" s="110">
        <f>'将来負担比率（分子）の構造'!M$45</f>
        <v>456092</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24</v>
      </c>
      <c r="B64" s="110">
        <f>'将来負担比率（分子）の構造'!I$43</f>
        <v>49565</v>
      </c>
      <c r="C64" s="110"/>
      <c r="D64" s="110"/>
      <c r="E64" s="110">
        <f>'将来負担比率（分子）の構造'!J$43</f>
        <v>52735</v>
      </c>
      <c r="F64" s="110"/>
      <c r="G64" s="110"/>
      <c r="H64" s="110">
        <f>'将来負担比率（分子）の構造'!K$43</f>
        <v>61436</v>
      </c>
      <c r="I64" s="110"/>
      <c r="J64" s="110"/>
      <c r="K64" s="110">
        <f>'将来負担比率（分子）の構造'!L$43</f>
        <v>67250</v>
      </c>
      <c r="L64" s="110"/>
      <c r="M64" s="110"/>
      <c r="N64" s="110">
        <f>'将来負担比率（分子）の構造'!M$43</f>
        <v>71395</v>
      </c>
      <c r="O64" s="110"/>
      <c r="P64" s="110"/>
    </row>
    <row r="65" spans="1:16" x14ac:dyDescent="0.15">
      <c r="A65" s="110" t="s">
        <v>23</v>
      </c>
      <c r="B65" s="110">
        <f>'将来負担比率（分子）の構造'!I$42</f>
        <v>21310</v>
      </c>
      <c r="C65" s="110"/>
      <c r="D65" s="110"/>
      <c r="E65" s="110">
        <f>'将来負担比率（分子）の構造'!J$42</f>
        <v>17526</v>
      </c>
      <c r="F65" s="110"/>
      <c r="G65" s="110"/>
      <c r="H65" s="110">
        <f>'将来負担比率（分子）の構造'!K$42</f>
        <v>14849</v>
      </c>
      <c r="I65" s="110"/>
      <c r="J65" s="110"/>
      <c r="K65" s="110">
        <f>'将来負担比率（分子）の構造'!L$42</f>
        <v>12554</v>
      </c>
      <c r="L65" s="110"/>
      <c r="M65" s="110"/>
      <c r="N65" s="110">
        <f>'将来負担比率（分子）の構造'!M$42</f>
        <v>11320</v>
      </c>
      <c r="O65" s="110"/>
      <c r="P65" s="110"/>
    </row>
    <row r="66" spans="1:16" x14ac:dyDescent="0.15">
      <c r="A66" s="110" t="s">
        <v>22</v>
      </c>
      <c r="B66" s="110">
        <f>'将来負担比率（分子）の構造'!I$41</f>
        <v>3948592</v>
      </c>
      <c r="C66" s="110"/>
      <c r="D66" s="110"/>
      <c r="E66" s="110">
        <f>'将来負担比率（分子）の構造'!J$41</f>
        <v>4127432</v>
      </c>
      <c r="F66" s="110"/>
      <c r="G66" s="110"/>
      <c r="H66" s="110">
        <f>'将来負担比率（分子）の構造'!K$41</f>
        <v>4296522</v>
      </c>
      <c r="I66" s="110"/>
      <c r="J66" s="110"/>
      <c r="K66" s="110">
        <f>'将来負担比率（分子）の構造'!L$41</f>
        <v>4474747</v>
      </c>
      <c r="L66" s="110"/>
      <c r="M66" s="110"/>
      <c r="N66" s="110">
        <f>'将来負担比率（分子）の構造'!M$41</f>
        <v>4541613</v>
      </c>
      <c r="O66" s="110"/>
      <c r="P66" s="110"/>
    </row>
    <row r="67" spans="1:16" x14ac:dyDescent="0.15">
      <c r="A67" s="110" t="s">
        <v>58</v>
      </c>
      <c r="B67" s="110" t="e">
        <f>NA()</f>
        <v>#N/A</v>
      </c>
      <c r="C67" s="110">
        <f>IF(ISNUMBER('将来負担比率（分子）の構造'!I$52), IF('将来負担比率（分子）の構造'!I$52 &lt; 0, 0, '将来負担比率（分子）の構造'!I$52), NA())</f>
        <v>2241272</v>
      </c>
      <c r="D67" s="110" t="e">
        <f>NA()</f>
        <v>#N/A</v>
      </c>
      <c r="E67" s="110" t="e">
        <f>NA()</f>
        <v>#N/A</v>
      </c>
      <c r="F67" s="110">
        <f>IF(ISNUMBER('将来負担比率（分子）の構造'!J$52), IF('将来負担比率（分子）の構造'!J$52 &lt; 0, 0, '将来負担比率（分子）の構造'!J$52), NA())</f>
        <v>2216284</v>
      </c>
      <c r="G67" s="110" t="e">
        <f>NA()</f>
        <v>#N/A</v>
      </c>
      <c r="H67" s="110" t="e">
        <f>NA()</f>
        <v>#N/A</v>
      </c>
      <c r="I67" s="110">
        <f>IF(ISNUMBER('将来負担比率（分子）の構造'!K$52), IF('将来負担比率（分子）の構造'!K$52 &lt; 0, 0, '将来負担比率（分子）の構造'!K$52), NA())</f>
        <v>2104542</v>
      </c>
      <c r="J67" s="110" t="e">
        <f>NA()</f>
        <v>#N/A</v>
      </c>
      <c r="K67" s="110" t="e">
        <f>NA()</f>
        <v>#N/A</v>
      </c>
      <c r="L67" s="110">
        <f>IF(ISNUMBER('将来負担比率（分子）の構造'!L$52), IF('将来負担比率（分子）の構造'!L$52 &lt; 0, 0, '将来負担比率（分子）の構造'!L$52), NA())</f>
        <v>2038622</v>
      </c>
      <c r="M67" s="110" t="e">
        <f>NA()</f>
        <v>#N/A</v>
      </c>
      <c r="N67" s="110" t="e">
        <f>NA()</f>
        <v>#N/A</v>
      </c>
      <c r="O67" s="110">
        <f>IF(ISNUMBER('将来負担比率（分子）の構造'!M$52), IF('将来負担比率（分子）の構造'!M$52 &lt; 0, 0, '将来負担比率（分子）の構造'!M$52), NA())</f>
        <v>1987207</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164</v>
      </c>
      <c r="DD1" s="639"/>
      <c r="DE1" s="639"/>
      <c r="DF1" s="639"/>
      <c r="DG1" s="639"/>
      <c r="DH1" s="639"/>
      <c r="DI1" s="640"/>
      <c r="DK1" s="638" t="s">
        <v>165</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x14ac:dyDescent="0.15">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608" t="s">
        <v>167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169</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x14ac:dyDescent="0.15">
      <c r="B4" s="608" t="s">
        <v>1</v>
      </c>
      <c r="C4" s="609"/>
      <c r="D4" s="609"/>
      <c r="E4" s="609"/>
      <c r="F4" s="609"/>
      <c r="G4" s="609"/>
      <c r="H4" s="609"/>
      <c r="I4" s="609"/>
      <c r="J4" s="609"/>
      <c r="K4" s="609"/>
      <c r="L4" s="609"/>
      <c r="M4" s="609"/>
      <c r="N4" s="609"/>
      <c r="O4" s="609"/>
      <c r="P4" s="609"/>
      <c r="Q4" s="610"/>
      <c r="R4" s="608" t="s">
        <v>170</v>
      </c>
      <c r="S4" s="609"/>
      <c r="T4" s="609"/>
      <c r="U4" s="609"/>
      <c r="V4" s="609"/>
      <c r="W4" s="609"/>
      <c r="X4" s="609"/>
      <c r="Y4" s="610"/>
      <c r="Z4" s="608" t="s">
        <v>171</v>
      </c>
      <c r="AA4" s="609"/>
      <c r="AB4" s="609"/>
      <c r="AC4" s="610"/>
      <c r="AD4" s="608" t="s">
        <v>172</v>
      </c>
      <c r="AE4" s="609"/>
      <c r="AF4" s="609"/>
      <c r="AG4" s="609"/>
      <c r="AH4" s="609"/>
      <c r="AI4" s="609"/>
      <c r="AJ4" s="609"/>
      <c r="AK4" s="610"/>
      <c r="AL4" s="608" t="s">
        <v>171</v>
      </c>
      <c r="AM4" s="609"/>
      <c r="AN4" s="609"/>
      <c r="AO4" s="610"/>
      <c r="AP4" s="641" t="s">
        <v>173</v>
      </c>
      <c r="AQ4" s="641"/>
      <c r="AR4" s="641"/>
      <c r="AS4" s="641"/>
      <c r="AT4" s="641"/>
      <c r="AU4" s="641"/>
      <c r="AV4" s="641"/>
      <c r="AW4" s="641"/>
      <c r="AX4" s="641"/>
      <c r="AY4" s="641"/>
      <c r="AZ4" s="641"/>
      <c r="BA4" s="641"/>
      <c r="BB4" s="641"/>
      <c r="BC4" s="641"/>
      <c r="BD4" s="641" t="s">
        <v>174</v>
      </c>
      <c r="BE4" s="641"/>
      <c r="BF4" s="641"/>
      <c r="BG4" s="641"/>
      <c r="BH4" s="641"/>
      <c r="BI4" s="641"/>
      <c r="BJ4" s="641"/>
      <c r="BK4" s="641"/>
      <c r="BL4" s="641" t="s">
        <v>171</v>
      </c>
      <c r="BM4" s="641"/>
      <c r="BN4" s="641"/>
      <c r="BO4" s="641"/>
      <c r="BP4" s="641" t="s">
        <v>175</v>
      </c>
      <c r="BQ4" s="641"/>
      <c r="BR4" s="641"/>
      <c r="BS4" s="641"/>
      <c r="BT4" s="641"/>
      <c r="BU4" s="641"/>
      <c r="BV4" s="641"/>
      <c r="BW4" s="641"/>
      <c r="BY4" s="608" t="s">
        <v>176</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x14ac:dyDescent="0.15">
      <c r="B5" s="600" t="s">
        <v>177</v>
      </c>
      <c r="C5" s="601"/>
      <c r="D5" s="601"/>
      <c r="E5" s="601"/>
      <c r="F5" s="601"/>
      <c r="G5" s="601"/>
      <c r="H5" s="601"/>
      <c r="I5" s="601"/>
      <c r="J5" s="601"/>
      <c r="K5" s="601"/>
      <c r="L5" s="601"/>
      <c r="M5" s="601"/>
      <c r="N5" s="601"/>
      <c r="O5" s="601"/>
      <c r="P5" s="601"/>
      <c r="Q5" s="602"/>
      <c r="R5" s="629">
        <v>868873037</v>
      </c>
      <c r="S5" s="612"/>
      <c r="T5" s="612"/>
      <c r="U5" s="612"/>
      <c r="V5" s="612"/>
      <c r="W5" s="612"/>
      <c r="X5" s="612"/>
      <c r="Y5" s="613"/>
      <c r="Z5" s="635">
        <v>50.5</v>
      </c>
      <c r="AA5" s="635"/>
      <c r="AB5" s="635"/>
      <c r="AC5" s="635"/>
      <c r="AD5" s="636">
        <v>721673559</v>
      </c>
      <c r="AE5" s="636"/>
      <c r="AF5" s="636"/>
      <c r="AG5" s="636"/>
      <c r="AH5" s="636"/>
      <c r="AI5" s="636"/>
      <c r="AJ5" s="636"/>
      <c r="AK5" s="636"/>
      <c r="AL5" s="637">
        <v>69.2</v>
      </c>
      <c r="AM5" s="622"/>
      <c r="AN5" s="622"/>
      <c r="AO5" s="623"/>
      <c r="AP5" s="600" t="s">
        <v>178</v>
      </c>
      <c r="AQ5" s="601"/>
      <c r="AR5" s="601"/>
      <c r="AS5" s="601"/>
      <c r="AT5" s="601"/>
      <c r="AU5" s="601"/>
      <c r="AV5" s="601"/>
      <c r="AW5" s="601"/>
      <c r="AX5" s="601"/>
      <c r="AY5" s="601"/>
      <c r="AZ5" s="601"/>
      <c r="BA5" s="601"/>
      <c r="BB5" s="601"/>
      <c r="BC5" s="602"/>
      <c r="BD5" s="575">
        <v>868851121</v>
      </c>
      <c r="BE5" s="576"/>
      <c r="BF5" s="576"/>
      <c r="BG5" s="576"/>
      <c r="BH5" s="576"/>
      <c r="BI5" s="576"/>
      <c r="BJ5" s="576"/>
      <c r="BK5" s="577"/>
      <c r="BL5" s="626">
        <v>100</v>
      </c>
      <c r="BM5" s="626"/>
      <c r="BN5" s="626"/>
      <c r="BO5" s="626"/>
      <c r="BP5" s="627">
        <v>3300687</v>
      </c>
      <c r="BQ5" s="627"/>
      <c r="BR5" s="627"/>
      <c r="BS5" s="627"/>
      <c r="BT5" s="627"/>
      <c r="BU5" s="627"/>
      <c r="BV5" s="627"/>
      <c r="BW5" s="628"/>
      <c r="BY5" s="608" t="s">
        <v>173</v>
      </c>
      <c r="BZ5" s="609"/>
      <c r="CA5" s="609"/>
      <c r="CB5" s="609"/>
      <c r="CC5" s="609"/>
      <c r="CD5" s="609"/>
      <c r="CE5" s="609"/>
      <c r="CF5" s="609"/>
      <c r="CG5" s="609"/>
      <c r="CH5" s="609"/>
      <c r="CI5" s="609"/>
      <c r="CJ5" s="609"/>
      <c r="CK5" s="609"/>
      <c r="CL5" s="610"/>
      <c r="CM5" s="608" t="s">
        <v>179</v>
      </c>
      <c r="CN5" s="609"/>
      <c r="CO5" s="609"/>
      <c r="CP5" s="609"/>
      <c r="CQ5" s="609"/>
      <c r="CR5" s="609"/>
      <c r="CS5" s="609"/>
      <c r="CT5" s="610"/>
      <c r="CU5" s="608" t="s">
        <v>171</v>
      </c>
      <c r="CV5" s="609"/>
      <c r="CW5" s="609"/>
      <c r="CX5" s="610"/>
      <c r="CY5" s="608" t="s">
        <v>180</v>
      </c>
      <c r="CZ5" s="609"/>
      <c r="DA5" s="609"/>
      <c r="DB5" s="609"/>
      <c r="DC5" s="609"/>
      <c r="DD5" s="609"/>
      <c r="DE5" s="609"/>
      <c r="DF5" s="609"/>
      <c r="DG5" s="609"/>
      <c r="DH5" s="609"/>
      <c r="DI5" s="609"/>
      <c r="DJ5" s="609"/>
      <c r="DK5" s="610"/>
      <c r="DL5" s="608" t="s">
        <v>181</v>
      </c>
      <c r="DM5" s="609"/>
      <c r="DN5" s="609"/>
      <c r="DO5" s="609"/>
      <c r="DP5" s="609"/>
      <c r="DQ5" s="609"/>
      <c r="DR5" s="609"/>
      <c r="DS5" s="609"/>
      <c r="DT5" s="609"/>
      <c r="DU5" s="609"/>
      <c r="DV5" s="609"/>
      <c r="DW5" s="609"/>
      <c r="DX5" s="610"/>
    </row>
    <row r="6" spans="2:138" ht="11.25" customHeight="1" x14ac:dyDescent="0.15">
      <c r="B6" s="572" t="s">
        <v>182</v>
      </c>
      <c r="C6" s="573"/>
      <c r="D6" s="573"/>
      <c r="E6" s="573"/>
      <c r="F6" s="573"/>
      <c r="G6" s="573"/>
      <c r="H6" s="573"/>
      <c r="I6" s="573"/>
      <c r="J6" s="573"/>
      <c r="K6" s="573"/>
      <c r="L6" s="573"/>
      <c r="M6" s="573"/>
      <c r="N6" s="573"/>
      <c r="O6" s="573"/>
      <c r="P6" s="573"/>
      <c r="Q6" s="574"/>
      <c r="R6" s="575">
        <v>109945994</v>
      </c>
      <c r="S6" s="576"/>
      <c r="T6" s="576"/>
      <c r="U6" s="576"/>
      <c r="V6" s="576"/>
      <c r="W6" s="576"/>
      <c r="X6" s="576"/>
      <c r="Y6" s="577"/>
      <c r="Z6" s="626">
        <v>6.4</v>
      </c>
      <c r="AA6" s="626"/>
      <c r="AB6" s="626"/>
      <c r="AC6" s="626"/>
      <c r="AD6" s="627">
        <v>109945994</v>
      </c>
      <c r="AE6" s="627"/>
      <c r="AF6" s="627"/>
      <c r="AG6" s="627"/>
      <c r="AH6" s="627"/>
      <c r="AI6" s="627"/>
      <c r="AJ6" s="627"/>
      <c r="AK6" s="627"/>
      <c r="AL6" s="624">
        <v>10.5</v>
      </c>
      <c r="AM6" s="589"/>
      <c r="AN6" s="589"/>
      <c r="AO6" s="604"/>
      <c r="AP6" s="572" t="s">
        <v>183</v>
      </c>
      <c r="AQ6" s="573"/>
      <c r="AR6" s="573"/>
      <c r="AS6" s="573"/>
      <c r="AT6" s="573"/>
      <c r="AU6" s="573"/>
      <c r="AV6" s="573"/>
      <c r="AW6" s="573"/>
      <c r="AX6" s="573"/>
      <c r="AY6" s="573"/>
      <c r="AZ6" s="573"/>
      <c r="BA6" s="573"/>
      <c r="BB6" s="573"/>
      <c r="BC6" s="574"/>
      <c r="BD6" s="575">
        <v>868851121</v>
      </c>
      <c r="BE6" s="576"/>
      <c r="BF6" s="576"/>
      <c r="BG6" s="576"/>
      <c r="BH6" s="576"/>
      <c r="BI6" s="576"/>
      <c r="BJ6" s="576"/>
      <c r="BK6" s="577"/>
      <c r="BL6" s="626">
        <v>100</v>
      </c>
      <c r="BM6" s="626"/>
      <c r="BN6" s="626"/>
      <c r="BO6" s="626"/>
      <c r="BP6" s="627">
        <v>3300687</v>
      </c>
      <c r="BQ6" s="627"/>
      <c r="BR6" s="627"/>
      <c r="BS6" s="627"/>
      <c r="BT6" s="627"/>
      <c r="BU6" s="627"/>
      <c r="BV6" s="627"/>
      <c r="BW6" s="628"/>
      <c r="BY6" s="600" t="s">
        <v>184</v>
      </c>
      <c r="BZ6" s="601"/>
      <c r="CA6" s="601"/>
      <c r="CB6" s="601"/>
      <c r="CC6" s="601"/>
      <c r="CD6" s="601"/>
      <c r="CE6" s="601"/>
      <c r="CF6" s="601"/>
      <c r="CG6" s="601"/>
      <c r="CH6" s="601"/>
      <c r="CI6" s="601"/>
      <c r="CJ6" s="601"/>
      <c r="CK6" s="601"/>
      <c r="CL6" s="602"/>
      <c r="CM6" s="575">
        <v>3056734</v>
      </c>
      <c r="CN6" s="576"/>
      <c r="CO6" s="576"/>
      <c r="CP6" s="576"/>
      <c r="CQ6" s="576"/>
      <c r="CR6" s="576"/>
      <c r="CS6" s="576"/>
      <c r="CT6" s="577"/>
      <c r="CU6" s="626">
        <v>0.2</v>
      </c>
      <c r="CV6" s="626"/>
      <c r="CW6" s="626"/>
      <c r="CX6" s="626"/>
      <c r="CY6" s="563">
        <v>18033</v>
      </c>
      <c r="CZ6" s="576"/>
      <c r="DA6" s="576"/>
      <c r="DB6" s="576"/>
      <c r="DC6" s="576"/>
      <c r="DD6" s="576"/>
      <c r="DE6" s="576"/>
      <c r="DF6" s="576"/>
      <c r="DG6" s="576"/>
      <c r="DH6" s="576"/>
      <c r="DI6" s="576"/>
      <c r="DJ6" s="576"/>
      <c r="DK6" s="577"/>
      <c r="DL6" s="563">
        <v>3056430</v>
      </c>
      <c r="DM6" s="576"/>
      <c r="DN6" s="576"/>
      <c r="DO6" s="576"/>
      <c r="DP6" s="576"/>
      <c r="DQ6" s="576"/>
      <c r="DR6" s="576"/>
      <c r="DS6" s="576"/>
      <c r="DT6" s="576"/>
      <c r="DU6" s="576"/>
      <c r="DV6" s="576"/>
      <c r="DW6" s="576"/>
      <c r="DX6" s="633"/>
    </row>
    <row r="7" spans="2:138" ht="11.25" customHeight="1" x14ac:dyDescent="0.15">
      <c r="B7" s="572" t="s">
        <v>185</v>
      </c>
      <c r="C7" s="573"/>
      <c r="D7" s="573"/>
      <c r="E7" s="573"/>
      <c r="F7" s="573"/>
      <c r="G7" s="573"/>
      <c r="H7" s="573"/>
      <c r="I7" s="573"/>
      <c r="J7" s="573"/>
      <c r="K7" s="573"/>
      <c r="L7" s="573"/>
      <c r="M7" s="573"/>
      <c r="N7" s="573"/>
      <c r="O7" s="573"/>
      <c r="P7" s="573"/>
      <c r="Q7" s="574"/>
      <c r="R7" s="575">
        <v>4035091</v>
      </c>
      <c r="S7" s="576"/>
      <c r="T7" s="576"/>
      <c r="U7" s="576"/>
      <c r="V7" s="576"/>
      <c r="W7" s="576"/>
      <c r="X7" s="576"/>
      <c r="Y7" s="577"/>
      <c r="Z7" s="626">
        <v>0.2</v>
      </c>
      <c r="AA7" s="626"/>
      <c r="AB7" s="626"/>
      <c r="AC7" s="626"/>
      <c r="AD7" s="627">
        <v>4035091</v>
      </c>
      <c r="AE7" s="627"/>
      <c r="AF7" s="627"/>
      <c r="AG7" s="627"/>
      <c r="AH7" s="627"/>
      <c r="AI7" s="627"/>
      <c r="AJ7" s="627"/>
      <c r="AK7" s="627"/>
      <c r="AL7" s="624">
        <v>0.4</v>
      </c>
      <c r="AM7" s="589"/>
      <c r="AN7" s="589"/>
      <c r="AO7" s="604"/>
      <c r="AP7" s="572" t="s">
        <v>186</v>
      </c>
      <c r="AQ7" s="573"/>
      <c r="AR7" s="573"/>
      <c r="AS7" s="573"/>
      <c r="AT7" s="573"/>
      <c r="AU7" s="573"/>
      <c r="AV7" s="573"/>
      <c r="AW7" s="573"/>
      <c r="AX7" s="573"/>
      <c r="AY7" s="573"/>
      <c r="AZ7" s="573"/>
      <c r="BA7" s="573"/>
      <c r="BB7" s="573"/>
      <c r="BC7" s="574"/>
      <c r="BD7" s="575">
        <v>339169321</v>
      </c>
      <c r="BE7" s="576"/>
      <c r="BF7" s="576"/>
      <c r="BG7" s="576"/>
      <c r="BH7" s="576"/>
      <c r="BI7" s="576"/>
      <c r="BJ7" s="576"/>
      <c r="BK7" s="577"/>
      <c r="BL7" s="626">
        <v>39</v>
      </c>
      <c r="BM7" s="626"/>
      <c r="BN7" s="626"/>
      <c r="BO7" s="626"/>
      <c r="BP7" s="627">
        <v>3300687</v>
      </c>
      <c r="BQ7" s="627"/>
      <c r="BR7" s="627"/>
      <c r="BS7" s="627"/>
      <c r="BT7" s="627"/>
      <c r="BU7" s="627"/>
      <c r="BV7" s="627"/>
      <c r="BW7" s="628"/>
      <c r="BY7" s="572" t="s">
        <v>187</v>
      </c>
      <c r="BZ7" s="573"/>
      <c r="CA7" s="573"/>
      <c r="CB7" s="573"/>
      <c r="CC7" s="573"/>
      <c r="CD7" s="573"/>
      <c r="CE7" s="573"/>
      <c r="CF7" s="573"/>
      <c r="CG7" s="573"/>
      <c r="CH7" s="573"/>
      <c r="CI7" s="573"/>
      <c r="CJ7" s="573"/>
      <c r="CK7" s="573"/>
      <c r="CL7" s="574"/>
      <c r="CM7" s="575">
        <v>88122127</v>
      </c>
      <c r="CN7" s="576"/>
      <c r="CO7" s="576"/>
      <c r="CP7" s="576"/>
      <c r="CQ7" s="576"/>
      <c r="CR7" s="576"/>
      <c r="CS7" s="576"/>
      <c r="CT7" s="577"/>
      <c r="CU7" s="626">
        <v>5.2</v>
      </c>
      <c r="CV7" s="626"/>
      <c r="CW7" s="626"/>
      <c r="CX7" s="626"/>
      <c r="CY7" s="563">
        <v>8317253</v>
      </c>
      <c r="CZ7" s="576"/>
      <c r="DA7" s="576"/>
      <c r="DB7" s="576"/>
      <c r="DC7" s="576"/>
      <c r="DD7" s="576"/>
      <c r="DE7" s="576"/>
      <c r="DF7" s="576"/>
      <c r="DG7" s="576"/>
      <c r="DH7" s="576"/>
      <c r="DI7" s="576"/>
      <c r="DJ7" s="576"/>
      <c r="DK7" s="577"/>
      <c r="DL7" s="563">
        <v>67508743</v>
      </c>
      <c r="DM7" s="576"/>
      <c r="DN7" s="576"/>
      <c r="DO7" s="576"/>
      <c r="DP7" s="576"/>
      <c r="DQ7" s="576"/>
      <c r="DR7" s="576"/>
      <c r="DS7" s="576"/>
      <c r="DT7" s="576"/>
      <c r="DU7" s="576"/>
      <c r="DV7" s="576"/>
      <c r="DW7" s="576"/>
      <c r="DX7" s="633"/>
    </row>
    <row r="8" spans="2:138" ht="11.25" customHeight="1" x14ac:dyDescent="0.15">
      <c r="B8" s="572" t="s">
        <v>188</v>
      </c>
      <c r="C8" s="573"/>
      <c r="D8" s="573"/>
      <c r="E8" s="573"/>
      <c r="F8" s="573"/>
      <c r="G8" s="573"/>
      <c r="H8" s="573"/>
      <c r="I8" s="573"/>
      <c r="J8" s="573"/>
      <c r="K8" s="573"/>
      <c r="L8" s="573"/>
      <c r="M8" s="573"/>
      <c r="N8" s="573"/>
      <c r="O8" s="573"/>
      <c r="P8" s="573"/>
      <c r="Q8" s="574"/>
      <c r="R8" s="575" t="s">
        <v>100</v>
      </c>
      <c r="S8" s="576"/>
      <c r="T8" s="576"/>
      <c r="U8" s="576"/>
      <c r="V8" s="576"/>
      <c r="W8" s="576"/>
      <c r="X8" s="576"/>
      <c r="Y8" s="577"/>
      <c r="Z8" s="626" t="s">
        <v>100</v>
      </c>
      <c r="AA8" s="626"/>
      <c r="AB8" s="626"/>
      <c r="AC8" s="626"/>
      <c r="AD8" s="627" t="s">
        <v>100</v>
      </c>
      <c r="AE8" s="627"/>
      <c r="AF8" s="627"/>
      <c r="AG8" s="627"/>
      <c r="AH8" s="627"/>
      <c r="AI8" s="627"/>
      <c r="AJ8" s="627"/>
      <c r="AK8" s="627"/>
      <c r="AL8" s="624" t="s">
        <v>100</v>
      </c>
      <c r="AM8" s="589"/>
      <c r="AN8" s="589"/>
      <c r="AO8" s="604"/>
      <c r="AP8" s="572" t="s">
        <v>189</v>
      </c>
      <c r="AQ8" s="573"/>
      <c r="AR8" s="573"/>
      <c r="AS8" s="573"/>
      <c r="AT8" s="573"/>
      <c r="AU8" s="573"/>
      <c r="AV8" s="573"/>
      <c r="AW8" s="573"/>
      <c r="AX8" s="573"/>
      <c r="AY8" s="573"/>
      <c r="AZ8" s="573"/>
      <c r="BA8" s="573"/>
      <c r="BB8" s="573"/>
      <c r="BC8" s="574"/>
      <c r="BD8" s="575">
        <v>5398799</v>
      </c>
      <c r="BE8" s="576"/>
      <c r="BF8" s="576"/>
      <c r="BG8" s="576"/>
      <c r="BH8" s="576"/>
      <c r="BI8" s="576"/>
      <c r="BJ8" s="576"/>
      <c r="BK8" s="577"/>
      <c r="BL8" s="626">
        <v>0.6</v>
      </c>
      <c r="BM8" s="626"/>
      <c r="BN8" s="626"/>
      <c r="BO8" s="626"/>
      <c r="BP8" s="627" t="s">
        <v>100</v>
      </c>
      <c r="BQ8" s="627"/>
      <c r="BR8" s="627"/>
      <c r="BS8" s="627"/>
      <c r="BT8" s="627"/>
      <c r="BU8" s="627"/>
      <c r="BV8" s="627"/>
      <c r="BW8" s="628"/>
      <c r="BY8" s="572" t="s">
        <v>190</v>
      </c>
      <c r="BZ8" s="573"/>
      <c r="CA8" s="573"/>
      <c r="CB8" s="573"/>
      <c r="CC8" s="573"/>
      <c r="CD8" s="573"/>
      <c r="CE8" s="573"/>
      <c r="CF8" s="573"/>
      <c r="CG8" s="573"/>
      <c r="CH8" s="573"/>
      <c r="CI8" s="573"/>
      <c r="CJ8" s="573"/>
      <c r="CK8" s="573"/>
      <c r="CL8" s="574"/>
      <c r="CM8" s="575">
        <v>316351596</v>
      </c>
      <c r="CN8" s="576"/>
      <c r="CO8" s="576"/>
      <c r="CP8" s="576"/>
      <c r="CQ8" s="576"/>
      <c r="CR8" s="576"/>
      <c r="CS8" s="576"/>
      <c r="CT8" s="577"/>
      <c r="CU8" s="626">
        <v>18.5</v>
      </c>
      <c r="CV8" s="626"/>
      <c r="CW8" s="626"/>
      <c r="CX8" s="626"/>
      <c r="CY8" s="563">
        <v>9523814</v>
      </c>
      <c r="CZ8" s="576"/>
      <c r="DA8" s="576"/>
      <c r="DB8" s="576"/>
      <c r="DC8" s="576"/>
      <c r="DD8" s="576"/>
      <c r="DE8" s="576"/>
      <c r="DF8" s="576"/>
      <c r="DG8" s="576"/>
      <c r="DH8" s="576"/>
      <c r="DI8" s="576"/>
      <c r="DJ8" s="576"/>
      <c r="DK8" s="577"/>
      <c r="DL8" s="563">
        <v>279329194</v>
      </c>
      <c r="DM8" s="576"/>
      <c r="DN8" s="576"/>
      <c r="DO8" s="576"/>
      <c r="DP8" s="576"/>
      <c r="DQ8" s="576"/>
      <c r="DR8" s="576"/>
      <c r="DS8" s="576"/>
      <c r="DT8" s="576"/>
      <c r="DU8" s="576"/>
      <c r="DV8" s="576"/>
      <c r="DW8" s="576"/>
      <c r="DX8" s="633"/>
    </row>
    <row r="9" spans="2:138" ht="11.25" customHeight="1" x14ac:dyDescent="0.15">
      <c r="B9" s="572" t="s">
        <v>191</v>
      </c>
      <c r="C9" s="573"/>
      <c r="D9" s="573"/>
      <c r="E9" s="573"/>
      <c r="F9" s="573"/>
      <c r="G9" s="573"/>
      <c r="H9" s="573"/>
      <c r="I9" s="573"/>
      <c r="J9" s="573"/>
      <c r="K9" s="573"/>
      <c r="L9" s="573"/>
      <c r="M9" s="573"/>
      <c r="N9" s="573"/>
      <c r="O9" s="573"/>
      <c r="P9" s="573"/>
      <c r="Q9" s="574"/>
      <c r="R9" s="575" t="s">
        <v>100</v>
      </c>
      <c r="S9" s="576"/>
      <c r="T9" s="576"/>
      <c r="U9" s="576"/>
      <c r="V9" s="576"/>
      <c r="W9" s="576"/>
      <c r="X9" s="576"/>
      <c r="Y9" s="577"/>
      <c r="Z9" s="626" t="s">
        <v>100</v>
      </c>
      <c r="AA9" s="626"/>
      <c r="AB9" s="626"/>
      <c r="AC9" s="626"/>
      <c r="AD9" s="627" t="s">
        <v>100</v>
      </c>
      <c r="AE9" s="627"/>
      <c r="AF9" s="627"/>
      <c r="AG9" s="627"/>
      <c r="AH9" s="627"/>
      <c r="AI9" s="627"/>
      <c r="AJ9" s="627"/>
      <c r="AK9" s="627"/>
      <c r="AL9" s="624" t="s">
        <v>100</v>
      </c>
      <c r="AM9" s="589"/>
      <c r="AN9" s="589"/>
      <c r="AO9" s="604"/>
      <c r="AP9" s="572" t="s">
        <v>192</v>
      </c>
      <c r="AQ9" s="573"/>
      <c r="AR9" s="573"/>
      <c r="AS9" s="573"/>
      <c r="AT9" s="573"/>
      <c r="AU9" s="573"/>
      <c r="AV9" s="573"/>
      <c r="AW9" s="573"/>
      <c r="AX9" s="573"/>
      <c r="AY9" s="573"/>
      <c r="AZ9" s="573"/>
      <c r="BA9" s="573"/>
      <c r="BB9" s="573"/>
      <c r="BC9" s="574"/>
      <c r="BD9" s="575">
        <v>282219260</v>
      </c>
      <c r="BE9" s="576"/>
      <c r="BF9" s="576"/>
      <c r="BG9" s="576"/>
      <c r="BH9" s="576"/>
      <c r="BI9" s="576"/>
      <c r="BJ9" s="576"/>
      <c r="BK9" s="577"/>
      <c r="BL9" s="626">
        <v>32.5</v>
      </c>
      <c r="BM9" s="626"/>
      <c r="BN9" s="626"/>
      <c r="BO9" s="626"/>
      <c r="BP9" s="627" t="s">
        <v>100</v>
      </c>
      <c r="BQ9" s="627"/>
      <c r="BR9" s="627"/>
      <c r="BS9" s="627"/>
      <c r="BT9" s="627"/>
      <c r="BU9" s="627"/>
      <c r="BV9" s="627"/>
      <c r="BW9" s="628"/>
      <c r="BY9" s="572" t="s">
        <v>193</v>
      </c>
      <c r="BZ9" s="573"/>
      <c r="CA9" s="573"/>
      <c r="CB9" s="573"/>
      <c r="CC9" s="573"/>
      <c r="CD9" s="573"/>
      <c r="CE9" s="573"/>
      <c r="CF9" s="573"/>
      <c r="CG9" s="573"/>
      <c r="CH9" s="573"/>
      <c r="CI9" s="573"/>
      <c r="CJ9" s="573"/>
      <c r="CK9" s="573"/>
      <c r="CL9" s="574"/>
      <c r="CM9" s="575">
        <v>53861505</v>
      </c>
      <c r="CN9" s="576"/>
      <c r="CO9" s="576"/>
      <c r="CP9" s="576"/>
      <c r="CQ9" s="576"/>
      <c r="CR9" s="576"/>
      <c r="CS9" s="576"/>
      <c r="CT9" s="577"/>
      <c r="CU9" s="626">
        <v>3.1</v>
      </c>
      <c r="CV9" s="626"/>
      <c r="CW9" s="626"/>
      <c r="CX9" s="626"/>
      <c r="CY9" s="563">
        <v>6145727</v>
      </c>
      <c r="CZ9" s="576"/>
      <c r="DA9" s="576"/>
      <c r="DB9" s="576"/>
      <c r="DC9" s="576"/>
      <c r="DD9" s="576"/>
      <c r="DE9" s="576"/>
      <c r="DF9" s="576"/>
      <c r="DG9" s="576"/>
      <c r="DH9" s="576"/>
      <c r="DI9" s="576"/>
      <c r="DJ9" s="576"/>
      <c r="DK9" s="577"/>
      <c r="DL9" s="563">
        <v>31530054</v>
      </c>
      <c r="DM9" s="576"/>
      <c r="DN9" s="576"/>
      <c r="DO9" s="576"/>
      <c r="DP9" s="576"/>
      <c r="DQ9" s="576"/>
      <c r="DR9" s="576"/>
      <c r="DS9" s="576"/>
      <c r="DT9" s="576"/>
      <c r="DU9" s="576"/>
      <c r="DV9" s="576"/>
      <c r="DW9" s="576"/>
      <c r="DX9" s="633"/>
    </row>
    <row r="10" spans="2:138" ht="11.25" customHeight="1" x14ac:dyDescent="0.15">
      <c r="B10" s="572" t="s">
        <v>194</v>
      </c>
      <c r="C10" s="573"/>
      <c r="D10" s="573"/>
      <c r="E10" s="573"/>
      <c r="F10" s="573"/>
      <c r="G10" s="573"/>
      <c r="H10" s="573"/>
      <c r="I10" s="573"/>
      <c r="J10" s="573"/>
      <c r="K10" s="573"/>
      <c r="L10" s="573"/>
      <c r="M10" s="573"/>
      <c r="N10" s="573"/>
      <c r="O10" s="573"/>
      <c r="P10" s="573"/>
      <c r="Q10" s="574"/>
      <c r="R10" s="575">
        <v>226062</v>
      </c>
      <c r="S10" s="576"/>
      <c r="T10" s="576"/>
      <c r="U10" s="576"/>
      <c r="V10" s="576"/>
      <c r="W10" s="576"/>
      <c r="X10" s="576"/>
      <c r="Y10" s="577"/>
      <c r="Z10" s="626">
        <v>0</v>
      </c>
      <c r="AA10" s="626"/>
      <c r="AB10" s="626"/>
      <c r="AC10" s="626"/>
      <c r="AD10" s="627">
        <v>226062</v>
      </c>
      <c r="AE10" s="627"/>
      <c r="AF10" s="627"/>
      <c r="AG10" s="627"/>
      <c r="AH10" s="627"/>
      <c r="AI10" s="627"/>
      <c r="AJ10" s="627"/>
      <c r="AK10" s="627"/>
      <c r="AL10" s="624">
        <v>0</v>
      </c>
      <c r="AM10" s="589"/>
      <c r="AN10" s="589"/>
      <c r="AO10" s="604"/>
      <c r="AP10" s="572" t="s">
        <v>195</v>
      </c>
      <c r="AQ10" s="573"/>
      <c r="AR10" s="573"/>
      <c r="AS10" s="573"/>
      <c r="AT10" s="573"/>
      <c r="AU10" s="573"/>
      <c r="AV10" s="573"/>
      <c r="AW10" s="573"/>
      <c r="AX10" s="573"/>
      <c r="AY10" s="573"/>
      <c r="AZ10" s="573"/>
      <c r="BA10" s="573"/>
      <c r="BB10" s="573"/>
      <c r="BC10" s="574"/>
      <c r="BD10" s="575">
        <v>5528145</v>
      </c>
      <c r="BE10" s="576"/>
      <c r="BF10" s="576"/>
      <c r="BG10" s="576"/>
      <c r="BH10" s="576"/>
      <c r="BI10" s="576"/>
      <c r="BJ10" s="576"/>
      <c r="BK10" s="577"/>
      <c r="BL10" s="626">
        <v>0.6</v>
      </c>
      <c r="BM10" s="626"/>
      <c r="BN10" s="626"/>
      <c r="BO10" s="626"/>
      <c r="BP10" s="627" t="s">
        <v>100</v>
      </c>
      <c r="BQ10" s="627"/>
      <c r="BR10" s="627"/>
      <c r="BS10" s="627"/>
      <c r="BT10" s="627"/>
      <c r="BU10" s="627"/>
      <c r="BV10" s="627"/>
      <c r="BW10" s="628"/>
      <c r="BY10" s="572" t="s">
        <v>196</v>
      </c>
      <c r="BZ10" s="573"/>
      <c r="CA10" s="573"/>
      <c r="CB10" s="573"/>
      <c r="CC10" s="573"/>
      <c r="CD10" s="573"/>
      <c r="CE10" s="573"/>
      <c r="CF10" s="573"/>
      <c r="CG10" s="573"/>
      <c r="CH10" s="573"/>
      <c r="CI10" s="573"/>
      <c r="CJ10" s="573"/>
      <c r="CK10" s="573"/>
      <c r="CL10" s="574"/>
      <c r="CM10" s="575">
        <v>6502887</v>
      </c>
      <c r="CN10" s="576"/>
      <c r="CO10" s="576"/>
      <c r="CP10" s="576"/>
      <c r="CQ10" s="576"/>
      <c r="CR10" s="576"/>
      <c r="CS10" s="576"/>
      <c r="CT10" s="577"/>
      <c r="CU10" s="626">
        <v>0.4</v>
      </c>
      <c r="CV10" s="626"/>
      <c r="CW10" s="626"/>
      <c r="CX10" s="626"/>
      <c r="CY10" s="563">
        <v>58373</v>
      </c>
      <c r="CZ10" s="576"/>
      <c r="DA10" s="576"/>
      <c r="DB10" s="576"/>
      <c r="DC10" s="576"/>
      <c r="DD10" s="576"/>
      <c r="DE10" s="576"/>
      <c r="DF10" s="576"/>
      <c r="DG10" s="576"/>
      <c r="DH10" s="576"/>
      <c r="DI10" s="576"/>
      <c r="DJ10" s="576"/>
      <c r="DK10" s="577"/>
      <c r="DL10" s="563">
        <v>2309679</v>
      </c>
      <c r="DM10" s="576"/>
      <c r="DN10" s="576"/>
      <c r="DO10" s="576"/>
      <c r="DP10" s="576"/>
      <c r="DQ10" s="576"/>
      <c r="DR10" s="576"/>
      <c r="DS10" s="576"/>
      <c r="DT10" s="576"/>
      <c r="DU10" s="576"/>
      <c r="DV10" s="576"/>
      <c r="DW10" s="576"/>
      <c r="DX10" s="633"/>
    </row>
    <row r="11" spans="2:138" ht="11.25" customHeight="1" x14ac:dyDescent="0.15">
      <c r="B11" s="572" t="s">
        <v>197</v>
      </c>
      <c r="C11" s="573"/>
      <c r="D11" s="573"/>
      <c r="E11" s="573"/>
      <c r="F11" s="573"/>
      <c r="G11" s="573"/>
      <c r="H11" s="573"/>
      <c r="I11" s="573"/>
      <c r="J11" s="573"/>
      <c r="K11" s="573"/>
      <c r="L11" s="573"/>
      <c r="M11" s="573"/>
      <c r="N11" s="573"/>
      <c r="O11" s="573"/>
      <c r="P11" s="573"/>
      <c r="Q11" s="574"/>
      <c r="R11" s="575" t="s">
        <v>100</v>
      </c>
      <c r="S11" s="576"/>
      <c r="T11" s="576"/>
      <c r="U11" s="576"/>
      <c r="V11" s="576"/>
      <c r="W11" s="576"/>
      <c r="X11" s="576"/>
      <c r="Y11" s="577"/>
      <c r="Z11" s="626" t="s">
        <v>100</v>
      </c>
      <c r="AA11" s="626"/>
      <c r="AB11" s="626"/>
      <c r="AC11" s="626"/>
      <c r="AD11" s="627" t="s">
        <v>100</v>
      </c>
      <c r="AE11" s="627"/>
      <c r="AF11" s="627"/>
      <c r="AG11" s="627"/>
      <c r="AH11" s="627"/>
      <c r="AI11" s="627"/>
      <c r="AJ11" s="627"/>
      <c r="AK11" s="627"/>
      <c r="AL11" s="624" t="s">
        <v>100</v>
      </c>
      <c r="AM11" s="589"/>
      <c r="AN11" s="589"/>
      <c r="AO11" s="604"/>
      <c r="AP11" s="572" t="s">
        <v>198</v>
      </c>
      <c r="AQ11" s="573"/>
      <c r="AR11" s="573"/>
      <c r="AS11" s="573"/>
      <c r="AT11" s="573"/>
      <c r="AU11" s="573"/>
      <c r="AV11" s="573"/>
      <c r="AW11" s="573"/>
      <c r="AX11" s="573"/>
      <c r="AY11" s="573"/>
      <c r="AZ11" s="573"/>
      <c r="BA11" s="573"/>
      <c r="BB11" s="573"/>
      <c r="BC11" s="574"/>
      <c r="BD11" s="575">
        <v>22435519</v>
      </c>
      <c r="BE11" s="576"/>
      <c r="BF11" s="576"/>
      <c r="BG11" s="576"/>
      <c r="BH11" s="576"/>
      <c r="BI11" s="576"/>
      <c r="BJ11" s="576"/>
      <c r="BK11" s="577"/>
      <c r="BL11" s="626">
        <v>2.6</v>
      </c>
      <c r="BM11" s="626"/>
      <c r="BN11" s="626"/>
      <c r="BO11" s="626"/>
      <c r="BP11" s="627">
        <v>3300687</v>
      </c>
      <c r="BQ11" s="627"/>
      <c r="BR11" s="627"/>
      <c r="BS11" s="627"/>
      <c r="BT11" s="627"/>
      <c r="BU11" s="627"/>
      <c r="BV11" s="627"/>
      <c r="BW11" s="628"/>
      <c r="BY11" s="572" t="s">
        <v>199</v>
      </c>
      <c r="BZ11" s="573"/>
      <c r="CA11" s="573"/>
      <c r="CB11" s="573"/>
      <c r="CC11" s="573"/>
      <c r="CD11" s="573"/>
      <c r="CE11" s="573"/>
      <c r="CF11" s="573"/>
      <c r="CG11" s="573"/>
      <c r="CH11" s="573"/>
      <c r="CI11" s="573"/>
      <c r="CJ11" s="573"/>
      <c r="CK11" s="573"/>
      <c r="CL11" s="574"/>
      <c r="CM11" s="575">
        <v>28518761</v>
      </c>
      <c r="CN11" s="576"/>
      <c r="CO11" s="576"/>
      <c r="CP11" s="576"/>
      <c r="CQ11" s="576"/>
      <c r="CR11" s="576"/>
      <c r="CS11" s="576"/>
      <c r="CT11" s="577"/>
      <c r="CU11" s="626">
        <v>1.7</v>
      </c>
      <c r="CV11" s="626"/>
      <c r="CW11" s="626"/>
      <c r="CX11" s="626"/>
      <c r="CY11" s="563">
        <v>9174619</v>
      </c>
      <c r="CZ11" s="576"/>
      <c r="DA11" s="576"/>
      <c r="DB11" s="576"/>
      <c r="DC11" s="576"/>
      <c r="DD11" s="576"/>
      <c r="DE11" s="576"/>
      <c r="DF11" s="576"/>
      <c r="DG11" s="576"/>
      <c r="DH11" s="576"/>
      <c r="DI11" s="576"/>
      <c r="DJ11" s="576"/>
      <c r="DK11" s="577"/>
      <c r="DL11" s="563">
        <v>11767549</v>
      </c>
      <c r="DM11" s="576"/>
      <c r="DN11" s="576"/>
      <c r="DO11" s="576"/>
      <c r="DP11" s="576"/>
      <c r="DQ11" s="576"/>
      <c r="DR11" s="576"/>
      <c r="DS11" s="576"/>
      <c r="DT11" s="576"/>
      <c r="DU11" s="576"/>
      <c r="DV11" s="576"/>
      <c r="DW11" s="576"/>
      <c r="DX11" s="633"/>
    </row>
    <row r="12" spans="2:138" ht="11.25" customHeight="1" x14ac:dyDescent="0.15">
      <c r="B12" s="572" t="s">
        <v>200</v>
      </c>
      <c r="C12" s="573"/>
      <c r="D12" s="573"/>
      <c r="E12" s="573"/>
      <c r="F12" s="573"/>
      <c r="G12" s="573"/>
      <c r="H12" s="573"/>
      <c r="I12" s="573"/>
      <c r="J12" s="573"/>
      <c r="K12" s="573"/>
      <c r="L12" s="573"/>
      <c r="M12" s="573"/>
      <c r="N12" s="573"/>
      <c r="O12" s="573"/>
      <c r="P12" s="573"/>
      <c r="Q12" s="574"/>
      <c r="R12" s="575">
        <v>105684841</v>
      </c>
      <c r="S12" s="576"/>
      <c r="T12" s="576"/>
      <c r="U12" s="576"/>
      <c r="V12" s="576"/>
      <c r="W12" s="576"/>
      <c r="X12" s="576"/>
      <c r="Y12" s="577"/>
      <c r="Z12" s="626">
        <v>6.1</v>
      </c>
      <c r="AA12" s="626"/>
      <c r="AB12" s="626"/>
      <c r="AC12" s="626"/>
      <c r="AD12" s="627">
        <v>105684841</v>
      </c>
      <c r="AE12" s="627"/>
      <c r="AF12" s="627"/>
      <c r="AG12" s="627"/>
      <c r="AH12" s="627"/>
      <c r="AI12" s="627"/>
      <c r="AJ12" s="627"/>
      <c r="AK12" s="627"/>
      <c r="AL12" s="624">
        <v>10.1</v>
      </c>
      <c r="AM12" s="589"/>
      <c r="AN12" s="589"/>
      <c r="AO12" s="604"/>
      <c r="AP12" s="572" t="s">
        <v>201</v>
      </c>
      <c r="AQ12" s="573"/>
      <c r="AR12" s="573"/>
      <c r="AS12" s="573"/>
      <c r="AT12" s="573"/>
      <c r="AU12" s="573"/>
      <c r="AV12" s="573"/>
      <c r="AW12" s="573"/>
      <c r="AX12" s="573"/>
      <c r="AY12" s="573"/>
      <c r="AZ12" s="573"/>
      <c r="BA12" s="573"/>
      <c r="BB12" s="573"/>
      <c r="BC12" s="574"/>
      <c r="BD12" s="575">
        <v>2754175</v>
      </c>
      <c r="BE12" s="576"/>
      <c r="BF12" s="576"/>
      <c r="BG12" s="576"/>
      <c r="BH12" s="576"/>
      <c r="BI12" s="576"/>
      <c r="BJ12" s="576"/>
      <c r="BK12" s="577"/>
      <c r="BL12" s="626">
        <v>0.3</v>
      </c>
      <c r="BM12" s="626"/>
      <c r="BN12" s="626"/>
      <c r="BO12" s="626"/>
      <c r="BP12" s="627" t="s">
        <v>100</v>
      </c>
      <c r="BQ12" s="627"/>
      <c r="BR12" s="627"/>
      <c r="BS12" s="627"/>
      <c r="BT12" s="627"/>
      <c r="BU12" s="627"/>
      <c r="BV12" s="627"/>
      <c r="BW12" s="628"/>
      <c r="BY12" s="572" t="s">
        <v>202</v>
      </c>
      <c r="BZ12" s="573"/>
      <c r="CA12" s="573"/>
      <c r="CB12" s="573"/>
      <c r="CC12" s="573"/>
      <c r="CD12" s="573"/>
      <c r="CE12" s="573"/>
      <c r="CF12" s="573"/>
      <c r="CG12" s="573"/>
      <c r="CH12" s="573"/>
      <c r="CI12" s="573"/>
      <c r="CJ12" s="573"/>
      <c r="CK12" s="573"/>
      <c r="CL12" s="574"/>
      <c r="CM12" s="575">
        <v>19556047</v>
      </c>
      <c r="CN12" s="576"/>
      <c r="CO12" s="576"/>
      <c r="CP12" s="576"/>
      <c r="CQ12" s="576"/>
      <c r="CR12" s="576"/>
      <c r="CS12" s="576"/>
      <c r="CT12" s="577"/>
      <c r="CU12" s="626">
        <v>1.1000000000000001</v>
      </c>
      <c r="CV12" s="626"/>
      <c r="CW12" s="626"/>
      <c r="CX12" s="626"/>
      <c r="CY12" s="563">
        <v>311841</v>
      </c>
      <c r="CZ12" s="576"/>
      <c r="DA12" s="576"/>
      <c r="DB12" s="576"/>
      <c r="DC12" s="576"/>
      <c r="DD12" s="576"/>
      <c r="DE12" s="576"/>
      <c r="DF12" s="576"/>
      <c r="DG12" s="576"/>
      <c r="DH12" s="576"/>
      <c r="DI12" s="576"/>
      <c r="DJ12" s="576"/>
      <c r="DK12" s="577"/>
      <c r="DL12" s="563">
        <v>16752561</v>
      </c>
      <c r="DM12" s="576"/>
      <c r="DN12" s="576"/>
      <c r="DO12" s="576"/>
      <c r="DP12" s="576"/>
      <c r="DQ12" s="576"/>
      <c r="DR12" s="576"/>
      <c r="DS12" s="576"/>
      <c r="DT12" s="576"/>
      <c r="DU12" s="576"/>
      <c r="DV12" s="576"/>
      <c r="DW12" s="576"/>
      <c r="DX12" s="633"/>
    </row>
    <row r="13" spans="2:138" ht="11.25" customHeight="1" x14ac:dyDescent="0.15">
      <c r="B13" s="572" t="s">
        <v>203</v>
      </c>
      <c r="C13" s="573"/>
      <c r="D13" s="573"/>
      <c r="E13" s="573"/>
      <c r="F13" s="573"/>
      <c r="G13" s="573"/>
      <c r="H13" s="573"/>
      <c r="I13" s="573"/>
      <c r="J13" s="573"/>
      <c r="K13" s="573"/>
      <c r="L13" s="573"/>
      <c r="M13" s="573"/>
      <c r="N13" s="573"/>
      <c r="O13" s="573"/>
      <c r="P13" s="573"/>
      <c r="Q13" s="574"/>
      <c r="R13" s="575" t="s">
        <v>100</v>
      </c>
      <c r="S13" s="576"/>
      <c r="T13" s="576"/>
      <c r="U13" s="576"/>
      <c r="V13" s="576"/>
      <c r="W13" s="576"/>
      <c r="X13" s="576"/>
      <c r="Y13" s="577"/>
      <c r="Z13" s="626" t="s">
        <v>100</v>
      </c>
      <c r="AA13" s="626"/>
      <c r="AB13" s="626"/>
      <c r="AC13" s="626"/>
      <c r="AD13" s="627" t="s">
        <v>100</v>
      </c>
      <c r="AE13" s="627"/>
      <c r="AF13" s="627"/>
      <c r="AG13" s="627"/>
      <c r="AH13" s="627"/>
      <c r="AI13" s="627"/>
      <c r="AJ13" s="627"/>
      <c r="AK13" s="627"/>
      <c r="AL13" s="624" t="s">
        <v>100</v>
      </c>
      <c r="AM13" s="589"/>
      <c r="AN13" s="589"/>
      <c r="AO13" s="604"/>
      <c r="AP13" s="572" t="s">
        <v>204</v>
      </c>
      <c r="AQ13" s="573"/>
      <c r="AR13" s="573"/>
      <c r="AS13" s="573"/>
      <c r="AT13" s="573"/>
      <c r="AU13" s="573"/>
      <c r="AV13" s="573"/>
      <c r="AW13" s="573"/>
      <c r="AX13" s="573"/>
      <c r="AY13" s="573"/>
      <c r="AZ13" s="573"/>
      <c r="BA13" s="573"/>
      <c r="BB13" s="573"/>
      <c r="BC13" s="574"/>
      <c r="BD13" s="575">
        <v>10346780</v>
      </c>
      <c r="BE13" s="576"/>
      <c r="BF13" s="576"/>
      <c r="BG13" s="576"/>
      <c r="BH13" s="576"/>
      <c r="BI13" s="576"/>
      <c r="BJ13" s="576"/>
      <c r="BK13" s="577"/>
      <c r="BL13" s="626">
        <v>1.2</v>
      </c>
      <c r="BM13" s="626"/>
      <c r="BN13" s="626"/>
      <c r="BO13" s="626"/>
      <c r="BP13" s="627" t="s">
        <v>100</v>
      </c>
      <c r="BQ13" s="627"/>
      <c r="BR13" s="627"/>
      <c r="BS13" s="627"/>
      <c r="BT13" s="627"/>
      <c r="BU13" s="627"/>
      <c r="BV13" s="627"/>
      <c r="BW13" s="628"/>
      <c r="BY13" s="572" t="s">
        <v>205</v>
      </c>
      <c r="BZ13" s="573"/>
      <c r="CA13" s="573"/>
      <c r="CB13" s="573"/>
      <c r="CC13" s="573"/>
      <c r="CD13" s="573"/>
      <c r="CE13" s="573"/>
      <c r="CF13" s="573"/>
      <c r="CG13" s="573"/>
      <c r="CH13" s="573"/>
      <c r="CI13" s="573"/>
      <c r="CJ13" s="573"/>
      <c r="CK13" s="573"/>
      <c r="CL13" s="574"/>
      <c r="CM13" s="575">
        <v>112501549</v>
      </c>
      <c r="CN13" s="576"/>
      <c r="CO13" s="576"/>
      <c r="CP13" s="576"/>
      <c r="CQ13" s="576"/>
      <c r="CR13" s="576"/>
      <c r="CS13" s="576"/>
      <c r="CT13" s="577"/>
      <c r="CU13" s="626">
        <v>6.6</v>
      </c>
      <c r="CV13" s="626"/>
      <c r="CW13" s="626"/>
      <c r="CX13" s="626"/>
      <c r="CY13" s="563">
        <v>76763921</v>
      </c>
      <c r="CZ13" s="576"/>
      <c r="DA13" s="576"/>
      <c r="DB13" s="576"/>
      <c r="DC13" s="576"/>
      <c r="DD13" s="576"/>
      <c r="DE13" s="576"/>
      <c r="DF13" s="576"/>
      <c r="DG13" s="576"/>
      <c r="DH13" s="576"/>
      <c r="DI13" s="576"/>
      <c r="DJ13" s="576"/>
      <c r="DK13" s="577"/>
      <c r="DL13" s="563">
        <v>37121469</v>
      </c>
      <c r="DM13" s="576"/>
      <c r="DN13" s="576"/>
      <c r="DO13" s="576"/>
      <c r="DP13" s="576"/>
      <c r="DQ13" s="576"/>
      <c r="DR13" s="576"/>
      <c r="DS13" s="576"/>
      <c r="DT13" s="576"/>
      <c r="DU13" s="576"/>
      <c r="DV13" s="576"/>
      <c r="DW13" s="576"/>
      <c r="DX13" s="633"/>
    </row>
    <row r="14" spans="2:138" ht="11.25" customHeight="1" x14ac:dyDescent="0.15">
      <c r="B14" s="572" t="s">
        <v>206</v>
      </c>
      <c r="C14" s="573"/>
      <c r="D14" s="573"/>
      <c r="E14" s="573"/>
      <c r="F14" s="573"/>
      <c r="G14" s="573"/>
      <c r="H14" s="573"/>
      <c r="I14" s="573"/>
      <c r="J14" s="573"/>
      <c r="K14" s="573"/>
      <c r="L14" s="573"/>
      <c r="M14" s="573"/>
      <c r="N14" s="573"/>
      <c r="O14" s="573"/>
      <c r="P14" s="573"/>
      <c r="Q14" s="574"/>
      <c r="R14" s="575">
        <v>3602667</v>
      </c>
      <c r="S14" s="576"/>
      <c r="T14" s="576"/>
      <c r="U14" s="576"/>
      <c r="V14" s="576"/>
      <c r="W14" s="576"/>
      <c r="X14" s="576"/>
      <c r="Y14" s="577"/>
      <c r="Z14" s="626">
        <v>0.2</v>
      </c>
      <c r="AA14" s="626"/>
      <c r="AB14" s="626"/>
      <c r="AC14" s="626"/>
      <c r="AD14" s="627">
        <v>3602667</v>
      </c>
      <c r="AE14" s="627"/>
      <c r="AF14" s="627"/>
      <c r="AG14" s="627"/>
      <c r="AH14" s="627"/>
      <c r="AI14" s="627"/>
      <c r="AJ14" s="627"/>
      <c r="AK14" s="627"/>
      <c r="AL14" s="624">
        <v>0.3</v>
      </c>
      <c r="AM14" s="589"/>
      <c r="AN14" s="589"/>
      <c r="AO14" s="604"/>
      <c r="AP14" s="572" t="s">
        <v>207</v>
      </c>
      <c r="AQ14" s="573"/>
      <c r="AR14" s="573"/>
      <c r="AS14" s="573"/>
      <c r="AT14" s="573"/>
      <c r="AU14" s="573"/>
      <c r="AV14" s="573"/>
      <c r="AW14" s="573"/>
      <c r="AX14" s="573"/>
      <c r="AY14" s="573"/>
      <c r="AZ14" s="573"/>
      <c r="BA14" s="573"/>
      <c r="BB14" s="573"/>
      <c r="BC14" s="574"/>
      <c r="BD14" s="575">
        <v>10486643</v>
      </c>
      <c r="BE14" s="576"/>
      <c r="BF14" s="576"/>
      <c r="BG14" s="576"/>
      <c r="BH14" s="576"/>
      <c r="BI14" s="576"/>
      <c r="BJ14" s="576"/>
      <c r="BK14" s="577"/>
      <c r="BL14" s="626">
        <v>1.2</v>
      </c>
      <c r="BM14" s="626"/>
      <c r="BN14" s="626"/>
      <c r="BO14" s="626"/>
      <c r="BP14" s="627" t="s">
        <v>100</v>
      </c>
      <c r="BQ14" s="627"/>
      <c r="BR14" s="627"/>
      <c r="BS14" s="627"/>
      <c r="BT14" s="627"/>
      <c r="BU14" s="627"/>
      <c r="BV14" s="627"/>
      <c r="BW14" s="628"/>
      <c r="BY14" s="572" t="s">
        <v>208</v>
      </c>
      <c r="BZ14" s="573"/>
      <c r="CA14" s="573"/>
      <c r="CB14" s="573"/>
      <c r="CC14" s="573"/>
      <c r="CD14" s="573"/>
      <c r="CE14" s="573"/>
      <c r="CF14" s="573"/>
      <c r="CG14" s="573"/>
      <c r="CH14" s="573"/>
      <c r="CI14" s="573"/>
      <c r="CJ14" s="573"/>
      <c r="CK14" s="573"/>
      <c r="CL14" s="574"/>
      <c r="CM14" s="575">
        <v>135703333</v>
      </c>
      <c r="CN14" s="576"/>
      <c r="CO14" s="576"/>
      <c r="CP14" s="576"/>
      <c r="CQ14" s="576"/>
      <c r="CR14" s="576"/>
      <c r="CS14" s="576"/>
      <c r="CT14" s="577"/>
      <c r="CU14" s="626">
        <v>7.9</v>
      </c>
      <c r="CV14" s="626"/>
      <c r="CW14" s="626"/>
      <c r="CX14" s="626"/>
      <c r="CY14" s="563">
        <v>5369862</v>
      </c>
      <c r="CZ14" s="576"/>
      <c r="DA14" s="576"/>
      <c r="DB14" s="576"/>
      <c r="DC14" s="576"/>
      <c r="DD14" s="576"/>
      <c r="DE14" s="576"/>
      <c r="DF14" s="576"/>
      <c r="DG14" s="576"/>
      <c r="DH14" s="576"/>
      <c r="DI14" s="576"/>
      <c r="DJ14" s="576"/>
      <c r="DK14" s="577"/>
      <c r="DL14" s="563">
        <v>122693387</v>
      </c>
      <c r="DM14" s="576"/>
      <c r="DN14" s="576"/>
      <c r="DO14" s="576"/>
      <c r="DP14" s="576"/>
      <c r="DQ14" s="576"/>
      <c r="DR14" s="576"/>
      <c r="DS14" s="576"/>
      <c r="DT14" s="576"/>
      <c r="DU14" s="576"/>
      <c r="DV14" s="576"/>
      <c r="DW14" s="576"/>
      <c r="DX14" s="633"/>
    </row>
    <row r="15" spans="2:138" ht="11.25" customHeight="1" x14ac:dyDescent="0.15">
      <c r="B15" s="572" t="s">
        <v>209</v>
      </c>
      <c r="C15" s="573"/>
      <c r="D15" s="573"/>
      <c r="E15" s="573"/>
      <c r="F15" s="573"/>
      <c r="G15" s="573"/>
      <c r="H15" s="573"/>
      <c r="I15" s="573"/>
      <c r="J15" s="573"/>
      <c r="K15" s="573"/>
      <c r="L15" s="573"/>
      <c r="M15" s="573"/>
      <c r="N15" s="573"/>
      <c r="O15" s="573"/>
      <c r="P15" s="573"/>
      <c r="Q15" s="574"/>
      <c r="R15" s="575">
        <v>203877283</v>
      </c>
      <c r="S15" s="576"/>
      <c r="T15" s="576"/>
      <c r="U15" s="576"/>
      <c r="V15" s="576"/>
      <c r="W15" s="576"/>
      <c r="X15" s="576"/>
      <c r="Y15" s="577"/>
      <c r="Z15" s="626">
        <v>11.8</v>
      </c>
      <c r="AA15" s="626"/>
      <c r="AB15" s="626"/>
      <c r="AC15" s="626"/>
      <c r="AD15" s="627">
        <v>200916182</v>
      </c>
      <c r="AE15" s="627"/>
      <c r="AF15" s="627"/>
      <c r="AG15" s="627"/>
      <c r="AH15" s="627"/>
      <c r="AI15" s="627"/>
      <c r="AJ15" s="627"/>
      <c r="AK15" s="627"/>
      <c r="AL15" s="624">
        <v>19.3</v>
      </c>
      <c r="AM15" s="589"/>
      <c r="AN15" s="589"/>
      <c r="AO15" s="604"/>
      <c r="AP15" s="572" t="s">
        <v>210</v>
      </c>
      <c r="AQ15" s="573"/>
      <c r="AR15" s="573"/>
      <c r="AS15" s="573"/>
      <c r="AT15" s="573"/>
      <c r="AU15" s="573"/>
      <c r="AV15" s="573"/>
      <c r="AW15" s="573"/>
      <c r="AX15" s="573"/>
      <c r="AY15" s="573"/>
      <c r="AZ15" s="573"/>
      <c r="BA15" s="573"/>
      <c r="BB15" s="573"/>
      <c r="BC15" s="574"/>
      <c r="BD15" s="575">
        <v>125908598</v>
      </c>
      <c r="BE15" s="576"/>
      <c r="BF15" s="576"/>
      <c r="BG15" s="576"/>
      <c r="BH15" s="576"/>
      <c r="BI15" s="576"/>
      <c r="BJ15" s="576"/>
      <c r="BK15" s="577"/>
      <c r="BL15" s="626">
        <v>14.5</v>
      </c>
      <c r="BM15" s="626"/>
      <c r="BN15" s="626"/>
      <c r="BO15" s="626"/>
      <c r="BP15" s="627" t="s">
        <v>100</v>
      </c>
      <c r="BQ15" s="627"/>
      <c r="BR15" s="627"/>
      <c r="BS15" s="627"/>
      <c r="BT15" s="627"/>
      <c r="BU15" s="627"/>
      <c r="BV15" s="627"/>
      <c r="BW15" s="628"/>
      <c r="BY15" s="572" t="s">
        <v>211</v>
      </c>
      <c r="BZ15" s="573"/>
      <c r="CA15" s="573"/>
      <c r="CB15" s="573"/>
      <c r="CC15" s="573"/>
      <c r="CD15" s="573"/>
      <c r="CE15" s="573"/>
      <c r="CF15" s="573"/>
      <c r="CG15" s="573"/>
      <c r="CH15" s="573"/>
      <c r="CI15" s="573"/>
      <c r="CJ15" s="573"/>
      <c r="CK15" s="573"/>
      <c r="CL15" s="574"/>
      <c r="CM15" s="575" t="s">
        <v>100</v>
      </c>
      <c r="CN15" s="576"/>
      <c r="CO15" s="576"/>
      <c r="CP15" s="576"/>
      <c r="CQ15" s="576"/>
      <c r="CR15" s="576"/>
      <c r="CS15" s="576"/>
      <c r="CT15" s="577"/>
      <c r="CU15" s="626" t="s">
        <v>100</v>
      </c>
      <c r="CV15" s="626"/>
      <c r="CW15" s="626"/>
      <c r="CX15" s="626"/>
      <c r="CY15" s="563" t="s">
        <v>100</v>
      </c>
      <c r="CZ15" s="576"/>
      <c r="DA15" s="576"/>
      <c r="DB15" s="576"/>
      <c r="DC15" s="576"/>
      <c r="DD15" s="576"/>
      <c r="DE15" s="576"/>
      <c r="DF15" s="576"/>
      <c r="DG15" s="576"/>
      <c r="DH15" s="576"/>
      <c r="DI15" s="576"/>
      <c r="DJ15" s="576"/>
      <c r="DK15" s="577"/>
      <c r="DL15" s="563" t="s">
        <v>100</v>
      </c>
      <c r="DM15" s="576"/>
      <c r="DN15" s="576"/>
      <c r="DO15" s="576"/>
      <c r="DP15" s="576"/>
      <c r="DQ15" s="576"/>
      <c r="DR15" s="576"/>
      <c r="DS15" s="576"/>
      <c r="DT15" s="576"/>
      <c r="DU15" s="576"/>
      <c r="DV15" s="576"/>
      <c r="DW15" s="576"/>
      <c r="DX15" s="633"/>
    </row>
    <row r="16" spans="2:138" ht="11.25" customHeight="1" x14ac:dyDescent="0.15">
      <c r="B16" s="572" t="s">
        <v>212</v>
      </c>
      <c r="C16" s="573"/>
      <c r="D16" s="573"/>
      <c r="E16" s="573"/>
      <c r="F16" s="573"/>
      <c r="G16" s="573"/>
      <c r="H16" s="573"/>
      <c r="I16" s="573"/>
      <c r="J16" s="573"/>
      <c r="K16" s="573"/>
      <c r="L16" s="573"/>
      <c r="M16" s="573"/>
      <c r="N16" s="573"/>
      <c r="O16" s="573"/>
      <c r="P16" s="573"/>
      <c r="Q16" s="574"/>
      <c r="R16" s="575">
        <v>200916182</v>
      </c>
      <c r="S16" s="576"/>
      <c r="T16" s="576"/>
      <c r="U16" s="576"/>
      <c r="V16" s="576"/>
      <c r="W16" s="576"/>
      <c r="X16" s="576"/>
      <c r="Y16" s="577"/>
      <c r="Z16" s="624">
        <v>11.7</v>
      </c>
      <c r="AA16" s="589"/>
      <c r="AB16" s="589"/>
      <c r="AC16" s="625"/>
      <c r="AD16" s="563">
        <v>200916182</v>
      </c>
      <c r="AE16" s="576"/>
      <c r="AF16" s="576"/>
      <c r="AG16" s="576"/>
      <c r="AH16" s="576"/>
      <c r="AI16" s="576"/>
      <c r="AJ16" s="576"/>
      <c r="AK16" s="577"/>
      <c r="AL16" s="624">
        <v>19.3</v>
      </c>
      <c r="AM16" s="589"/>
      <c r="AN16" s="589"/>
      <c r="AO16" s="604"/>
      <c r="AP16" s="572" t="s">
        <v>213</v>
      </c>
      <c r="AQ16" s="573"/>
      <c r="AR16" s="573"/>
      <c r="AS16" s="573"/>
      <c r="AT16" s="573"/>
      <c r="AU16" s="573"/>
      <c r="AV16" s="573"/>
      <c r="AW16" s="573"/>
      <c r="AX16" s="573"/>
      <c r="AY16" s="573"/>
      <c r="AZ16" s="573"/>
      <c r="BA16" s="573"/>
      <c r="BB16" s="573"/>
      <c r="BC16" s="574"/>
      <c r="BD16" s="575">
        <v>12206951</v>
      </c>
      <c r="BE16" s="576"/>
      <c r="BF16" s="576"/>
      <c r="BG16" s="576"/>
      <c r="BH16" s="576"/>
      <c r="BI16" s="576"/>
      <c r="BJ16" s="576"/>
      <c r="BK16" s="577"/>
      <c r="BL16" s="626">
        <v>1.4</v>
      </c>
      <c r="BM16" s="626"/>
      <c r="BN16" s="626"/>
      <c r="BO16" s="626"/>
      <c r="BP16" s="627" t="s">
        <v>100</v>
      </c>
      <c r="BQ16" s="627"/>
      <c r="BR16" s="627"/>
      <c r="BS16" s="627"/>
      <c r="BT16" s="627"/>
      <c r="BU16" s="627"/>
      <c r="BV16" s="627"/>
      <c r="BW16" s="628"/>
      <c r="BY16" s="572" t="s">
        <v>214</v>
      </c>
      <c r="BZ16" s="573"/>
      <c r="CA16" s="573"/>
      <c r="CB16" s="573"/>
      <c r="CC16" s="573"/>
      <c r="CD16" s="573"/>
      <c r="CE16" s="573"/>
      <c r="CF16" s="573"/>
      <c r="CG16" s="573"/>
      <c r="CH16" s="573"/>
      <c r="CI16" s="573"/>
      <c r="CJ16" s="573"/>
      <c r="CK16" s="573"/>
      <c r="CL16" s="574"/>
      <c r="CM16" s="575">
        <v>520714400</v>
      </c>
      <c r="CN16" s="576"/>
      <c r="CO16" s="576"/>
      <c r="CP16" s="576"/>
      <c r="CQ16" s="576"/>
      <c r="CR16" s="576"/>
      <c r="CS16" s="576"/>
      <c r="CT16" s="577"/>
      <c r="CU16" s="626">
        <v>30.4</v>
      </c>
      <c r="CV16" s="626"/>
      <c r="CW16" s="626"/>
      <c r="CX16" s="626"/>
      <c r="CY16" s="563">
        <v>11890947</v>
      </c>
      <c r="CZ16" s="576"/>
      <c r="DA16" s="576"/>
      <c r="DB16" s="576"/>
      <c r="DC16" s="576"/>
      <c r="DD16" s="576"/>
      <c r="DE16" s="576"/>
      <c r="DF16" s="576"/>
      <c r="DG16" s="576"/>
      <c r="DH16" s="576"/>
      <c r="DI16" s="576"/>
      <c r="DJ16" s="576"/>
      <c r="DK16" s="577"/>
      <c r="DL16" s="563">
        <v>393471351</v>
      </c>
      <c r="DM16" s="576"/>
      <c r="DN16" s="576"/>
      <c r="DO16" s="576"/>
      <c r="DP16" s="576"/>
      <c r="DQ16" s="576"/>
      <c r="DR16" s="576"/>
      <c r="DS16" s="576"/>
      <c r="DT16" s="576"/>
      <c r="DU16" s="576"/>
      <c r="DV16" s="576"/>
      <c r="DW16" s="576"/>
      <c r="DX16" s="633"/>
    </row>
    <row r="17" spans="2:128" ht="11.25" customHeight="1" x14ac:dyDescent="0.15">
      <c r="B17" s="572" t="s">
        <v>215</v>
      </c>
      <c r="C17" s="573"/>
      <c r="D17" s="573"/>
      <c r="E17" s="573"/>
      <c r="F17" s="573"/>
      <c r="G17" s="573"/>
      <c r="H17" s="573"/>
      <c r="I17" s="573"/>
      <c r="J17" s="573"/>
      <c r="K17" s="573"/>
      <c r="L17" s="573"/>
      <c r="M17" s="573"/>
      <c r="N17" s="573"/>
      <c r="O17" s="573"/>
      <c r="P17" s="573"/>
      <c r="Q17" s="574"/>
      <c r="R17" s="575">
        <v>2223846</v>
      </c>
      <c r="S17" s="576"/>
      <c r="T17" s="576"/>
      <c r="U17" s="576"/>
      <c r="V17" s="576"/>
      <c r="W17" s="576"/>
      <c r="X17" s="576"/>
      <c r="Y17" s="577"/>
      <c r="Z17" s="624">
        <v>0.1</v>
      </c>
      <c r="AA17" s="589"/>
      <c r="AB17" s="589"/>
      <c r="AC17" s="625"/>
      <c r="AD17" s="563" t="s">
        <v>100</v>
      </c>
      <c r="AE17" s="576"/>
      <c r="AF17" s="576"/>
      <c r="AG17" s="576"/>
      <c r="AH17" s="576"/>
      <c r="AI17" s="576"/>
      <c r="AJ17" s="576"/>
      <c r="AK17" s="577"/>
      <c r="AL17" s="624" t="s">
        <v>100</v>
      </c>
      <c r="AM17" s="589"/>
      <c r="AN17" s="589"/>
      <c r="AO17" s="604"/>
      <c r="AP17" s="572" t="s">
        <v>216</v>
      </c>
      <c r="AQ17" s="573"/>
      <c r="AR17" s="573"/>
      <c r="AS17" s="573"/>
      <c r="AT17" s="573"/>
      <c r="AU17" s="573"/>
      <c r="AV17" s="573"/>
      <c r="AW17" s="573"/>
      <c r="AX17" s="573"/>
      <c r="AY17" s="573"/>
      <c r="AZ17" s="573"/>
      <c r="BA17" s="573"/>
      <c r="BB17" s="573"/>
      <c r="BC17" s="574"/>
      <c r="BD17" s="575">
        <v>113701647</v>
      </c>
      <c r="BE17" s="576"/>
      <c r="BF17" s="576"/>
      <c r="BG17" s="576"/>
      <c r="BH17" s="576"/>
      <c r="BI17" s="576"/>
      <c r="BJ17" s="576"/>
      <c r="BK17" s="577"/>
      <c r="BL17" s="626">
        <v>13.1</v>
      </c>
      <c r="BM17" s="626"/>
      <c r="BN17" s="626"/>
      <c r="BO17" s="626"/>
      <c r="BP17" s="627" t="s">
        <v>100</v>
      </c>
      <c r="BQ17" s="627"/>
      <c r="BR17" s="627"/>
      <c r="BS17" s="627"/>
      <c r="BT17" s="627"/>
      <c r="BU17" s="627"/>
      <c r="BV17" s="627"/>
      <c r="BW17" s="628"/>
      <c r="BY17" s="572" t="s">
        <v>217</v>
      </c>
      <c r="BZ17" s="573"/>
      <c r="CA17" s="573"/>
      <c r="CB17" s="573"/>
      <c r="CC17" s="573"/>
      <c r="CD17" s="573"/>
      <c r="CE17" s="573"/>
      <c r="CF17" s="573"/>
      <c r="CG17" s="573"/>
      <c r="CH17" s="573"/>
      <c r="CI17" s="573"/>
      <c r="CJ17" s="573"/>
      <c r="CK17" s="573"/>
      <c r="CL17" s="574"/>
      <c r="CM17" s="575">
        <v>2785062</v>
      </c>
      <c r="CN17" s="576"/>
      <c r="CO17" s="576"/>
      <c r="CP17" s="576"/>
      <c r="CQ17" s="576"/>
      <c r="CR17" s="576"/>
      <c r="CS17" s="576"/>
      <c r="CT17" s="577"/>
      <c r="CU17" s="626">
        <v>0.2</v>
      </c>
      <c r="CV17" s="626"/>
      <c r="CW17" s="626"/>
      <c r="CX17" s="626"/>
      <c r="CY17" s="563" t="s">
        <v>100</v>
      </c>
      <c r="CZ17" s="576"/>
      <c r="DA17" s="576"/>
      <c r="DB17" s="576"/>
      <c r="DC17" s="576"/>
      <c r="DD17" s="576"/>
      <c r="DE17" s="576"/>
      <c r="DF17" s="576"/>
      <c r="DG17" s="576"/>
      <c r="DH17" s="576"/>
      <c r="DI17" s="576"/>
      <c r="DJ17" s="576"/>
      <c r="DK17" s="577"/>
      <c r="DL17" s="563">
        <v>998250</v>
      </c>
      <c r="DM17" s="576"/>
      <c r="DN17" s="576"/>
      <c r="DO17" s="576"/>
      <c r="DP17" s="576"/>
      <c r="DQ17" s="576"/>
      <c r="DR17" s="576"/>
      <c r="DS17" s="576"/>
      <c r="DT17" s="576"/>
      <c r="DU17" s="576"/>
      <c r="DV17" s="576"/>
      <c r="DW17" s="576"/>
      <c r="DX17" s="633"/>
    </row>
    <row r="18" spans="2:128" ht="11.25" customHeight="1" x14ac:dyDescent="0.15">
      <c r="B18" s="572" t="s">
        <v>218</v>
      </c>
      <c r="C18" s="573"/>
      <c r="D18" s="573"/>
      <c r="E18" s="573"/>
      <c r="F18" s="573"/>
      <c r="G18" s="573"/>
      <c r="H18" s="573"/>
      <c r="I18" s="573"/>
      <c r="J18" s="573"/>
      <c r="K18" s="573"/>
      <c r="L18" s="573"/>
      <c r="M18" s="573"/>
      <c r="N18" s="573"/>
      <c r="O18" s="573"/>
      <c r="P18" s="573"/>
      <c r="Q18" s="574"/>
      <c r="R18" s="575">
        <v>737255</v>
      </c>
      <c r="S18" s="576"/>
      <c r="T18" s="576"/>
      <c r="U18" s="576"/>
      <c r="V18" s="576"/>
      <c r="W18" s="576"/>
      <c r="X18" s="576"/>
      <c r="Y18" s="577"/>
      <c r="Z18" s="624">
        <v>0</v>
      </c>
      <c r="AA18" s="589"/>
      <c r="AB18" s="589"/>
      <c r="AC18" s="625"/>
      <c r="AD18" s="563" t="s">
        <v>100</v>
      </c>
      <c r="AE18" s="576"/>
      <c r="AF18" s="576"/>
      <c r="AG18" s="576"/>
      <c r="AH18" s="576"/>
      <c r="AI18" s="576"/>
      <c r="AJ18" s="576"/>
      <c r="AK18" s="577"/>
      <c r="AL18" s="624" t="s">
        <v>100</v>
      </c>
      <c r="AM18" s="589"/>
      <c r="AN18" s="589"/>
      <c r="AO18" s="604"/>
      <c r="AP18" s="572" t="s">
        <v>219</v>
      </c>
      <c r="AQ18" s="573"/>
      <c r="AR18" s="573"/>
      <c r="AS18" s="573"/>
      <c r="AT18" s="573"/>
      <c r="AU18" s="573"/>
      <c r="AV18" s="573"/>
      <c r="AW18" s="573"/>
      <c r="AX18" s="573"/>
      <c r="AY18" s="573"/>
      <c r="AZ18" s="573"/>
      <c r="BA18" s="573"/>
      <c r="BB18" s="573"/>
      <c r="BC18" s="574"/>
      <c r="BD18" s="575">
        <v>235299325</v>
      </c>
      <c r="BE18" s="576"/>
      <c r="BF18" s="576"/>
      <c r="BG18" s="576"/>
      <c r="BH18" s="576"/>
      <c r="BI18" s="576"/>
      <c r="BJ18" s="576"/>
      <c r="BK18" s="577"/>
      <c r="BL18" s="626">
        <v>27.1</v>
      </c>
      <c r="BM18" s="626"/>
      <c r="BN18" s="626"/>
      <c r="BO18" s="626"/>
      <c r="BP18" s="627" t="s">
        <v>100</v>
      </c>
      <c r="BQ18" s="627"/>
      <c r="BR18" s="627"/>
      <c r="BS18" s="627"/>
      <c r="BT18" s="627"/>
      <c r="BU18" s="627"/>
      <c r="BV18" s="627"/>
      <c r="BW18" s="628"/>
      <c r="BY18" s="572" t="s">
        <v>220</v>
      </c>
      <c r="BZ18" s="573"/>
      <c r="CA18" s="573"/>
      <c r="CB18" s="573"/>
      <c r="CC18" s="573"/>
      <c r="CD18" s="573"/>
      <c r="CE18" s="573"/>
      <c r="CF18" s="573"/>
      <c r="CG18" s="573"/>
      <c r="CH18" s="573"/>
      <c r="CI18" s="573"/>
      <c r="CJ18" s="573"/>
      <c r="CK18" s="573"/>
      <c r="CL18" s="574"/>
      <c r="CM18" s="575">
        <v>278642719</v>
      </c>
      <c r="CN18" s="576"/>
      <c r="CO18" s="576"/>
      <c r="CP18" s="576"/>
      <c r="CQ18" s="576"/>
      <c r="CR18" s="576"/>
      <c r="CS18" s="576"/>
      <c r="CT18" s="577"/>
      <c r="CU18" s="626">
        <v>16.3</v>
      </c>
      <c r="CV18" s="626"/>
      <c r="CW18" s="626"/>
      <c r="CX18" s="626"/>
      <c r="CY18" s="563" t="s">
        <v>100</v>
      </c>
      <c r="CZ18" s="576"/>
      <c r="DA18" s="576"/>
      <c r="DB18" s="576"/>
      <c r="DC18" s="576"/>
      <c r="DD18" s="576"/>
      <c r="DE18" s="576"/>
      <c r="DF18" s="576"/>
      <c r="DG18" s="576"/>
      <c r="DH18" s="576"/>
      <c r="DI18" s="576"/>
      <c r="DJ18" s="576"/>
      <c r="DK18" s="577"/>
      <c r="DL18" s="563">
        <v>267934003</v>
      </c>
      <c r="DM18" s="576"/>
      <c r="DN18" s="576"/>
      <c r="DO18" s="576"/>
      <c r="DP18" s="576"/>
      <c r="DQ18" s="576"/>
      <c r="DR18" s="576"/>
      <c r="DS18" s="576"/>
      <c r="DT18" s="576"/>
      <c r="DU18" s="576"/>
      <c r="DV18" s="576"/>
      <c r="DW18" s="576"/>
      <c r="DX18" s="633"/>
    </row>
    <row r="19" spans="2:128" ht="11.25" customHeight="1" x14ac:dyDescent="0.15">
      <c r="B19" s="572" t="s">
        <v>221</v>
      </c>
      <c r="C19" s="573"/>
      <c r="D19" s="573"/>
      <c r="E19" s="573"/>
      <c r="F19" s="573"/>
      <c r="G19" s="573"/>
      <c r="H19" s="573"/>
      <c r="I19" s="573"/>
      <c r="J19" s="573"/>
      <c r="K19" s="573"/>
      <c r="L19" s="573"/>
      <c r="M19" s="573"/>
      <c r="N19" s="573"/>
      <c r="O19" s="573"/>
      <c r="P19" s="573"/>
      <c r="Q19" s="574"/>
      <c r="R19" s="575">
        <v>1186298981</v>
      </c>
      <c r="S19" s="576"/>
      <c r="T19" s="576"/>
      <c r="U19" s="576"/>
      <c r="V19" s="576"/>
      <c r="W19" s="576"/>
      <c r="X19" s="576"/>
      <c r="Y19" s="577"/>
      <c r="Z19" s="624">
        <v>68.900000000000006</v>
      </c>
      <c r="AA19" s="589"/>
      <c r="AB19" s="589"/>
      <c r="AC19" s="625"/>
      <c r="AD19" s="563">
        <v>1036138402</v>
      </c>
      <c r="AE19" s="576"/>
      <c r="AF19" s="576"/>
      <c r="AG19" s="576"/>
      <c r="AH19" s="576"/>
      <c r="AI19" s="576"/>
      <c r="AJ19" s="576"/>
      <c r="AK19" s="577"/>
      <c r="AL19" s="624">
        <v>99.3</v>
      </c>
      <c r="AM19" s="589"/>
      <c r="AN19" s="589"/>
      <c r="AO19" s="604"/>
      <c r="AP19" s="572" t="s">
        <v>222</v>
      </c>
      <c r="AQ19" s="573"/>
      <c r="AR19" s="573"/>
      <c r="AS19" s="573"/>
      <c r="AT19" s="573"/>
      <c r="AU19" s="573"/>
      <c r="AV19" s="573"/>
      <c r="AW19" s="573"/>
      <c r="AX19" s="573"/>
      <c r="AY19" s="573"/>
      <c r="AZ19" s="573"/>
      <c r="BA19" s="573"/>
      <c r="BB19" s="573"/>
      <c r="BC19" s="574"/>
      <c r="BD19" s="575">
        <v>18783067</v>
      </c>
      <c r="BE19" s="576"/>
      <c r="BF19" s="576"/>
      <c r="BG19" s="576"/>
      <c r="BH19" s="576"/>
      <c r="BI19" s="576"/>
      <c r="BJ19" s="576"/>
      <c r="BK19" s="577"/>
      <c r="BL19" s="626">
        <v>2.2000000000000002</v>
      </c>
      <c r="BM19" s="626"/>
      <c r="BN19" s="626"/>
      <c r="BO19" s="626"/>
      <c r="BP19" s="627" t="s">
        <v>100</v>
      </c>
      <c r="BQ19" s="627"/>
      <c r="BR19" s="627"/>
      <c r="BS19" s="627"/>
      <c r="BT19" s="627"/>
      <c r="BU19" s="627"/>
      <c r="BV19" s="627"/>
      <c r="BW19" s="628"/>
      <c r="BY19" s="572" t="s">
        <v>223</v>
      </c>
      <c r="BZ19" s="573"/>
      <c r="CA19" s="573"/>
      <c r="CB19" s="573"/>
      <c r="CC19" s="573"/>
      <c r="CD19" s="573"/>
      <c r="CE19" s="573"/>
      <c r="CF19" s="573"/>
      <c r="CG19" s="573"/>
      <c r="CH19" s="573"/>
      <c r="CI19" s="573"/>
      <c r="CJ19" s="573"/>
      <c r="CK19" s="573"/>
      <c r="CL19" s="574"/>
      <c r="CM19" s="575" t="s">
        <v>100</v>
      </c>
      <c r="CN19" s="576"/>
      <c r="CO19" s="576"/>
      <c r="CP19" s="576"/>
      <c r="CQ19" s="576"/>
      <c r="CR19" s="576"/>
      <c r="CS19" s="576"/>
      <c r="CT19" s="577"/>
      <c r="CU19" s="626" t="s">
        <v>100</v>
      </c>
      <c r="CV19" s="626"/>
      <c r="CW19" s="626"/>
      <c r="CX19" s="626"/>
      <c r="CY19" s="563" t="s">
        <v>100</v>
      </c>
      <c r="CZ19" s="576"/>
      <c r="DA19" s="576"/>
      <c r="DB19" s="576"/>
      <c r="DC19" s="576"/>
      <c r="DD19" s="576"/>
      <c r="DE19" s="576"/>
      <c r="DF19" s="576"/>
      <c r="DG19" s="576"/>
      <c r="DH19" s="576"/>
      <c r="DI19" s="576"/>
      <c r="DJ19" s="576"/>
      <c r="DK19" s="577"/>
      <c r="DL19" s="563" t="s">
        <v>100</v>
      </c>
      <c r="DM19" s="576"/>
      <c r="DN19" s="576"/>
      <c r="DO19" s="576"/>
      <c r="DP19" s="576"/>
      <c r="DQ19" s="576"/>
      <c r="DR19" s="576"/>
      <c r="DS19" s="576"/>
      <c r="DT19" s="576"/>
      <c r="DU19" s="576"/>
      <c r="DV19" s="576"/>
      <c r="DW19" s="576"/>
      <c r="DX19" s="633"/>
    </row>
    <row r="20" spans="2:128" ht="11.25" customHeight="1" x14ac:dyDescent="0.15">
      <c r="B20" s="572" t="s">
        <v>224</v>
      </c>
      <c r="C20" s="573"/>
      <c r="D20" s="573"/>
      <c r="E20" s="573"/>
      <c r="F20" s="573"/>
      <c r="G20" s="573"/>
      <c r="H20" s="573"/>
      <c r="I20" s="573"/>
      <c r="J20" s="573"/>
      <c r="K20" s="573"/>
      <c r="L20" s="573"/>
      <c r="M20" s="573"/>
      <c r="N20" s="573"/>
      <c r="O20" s="573"/>
      <c r="P20" s="573"/>
      <c r="Q20" s="574"/>
      <c r="R20" s="575">
        <v>1894279</v>
      </c>
      <c r="S20" s="576"/>
      <c r="T20" s="576"/>
      <c r="U20" s="576"/>
      <c r="V20" s="576"/>
      <c r="W20" s="576"/>
      <c r="X20" s="576"/>
      <c r="Y20" s="577"/>
      <c r="Z20" s="624">
        <v>0.1</v>
      </c>
      <c r="AA20" s="589"/>
      <c r="AB20" s="589"/>
      <c r="AC20" s="625"/>
      <c r="AD20" s="563">
        <v>1894279</v>
      </c>
      <c r="AE20" s="576"/>
      <c r="AF20" s="576"/>
      <c r="AG20" s="576"/>
      <c r="AH20" s="576"/>
      <c r="AI20" s="576"/>
      <c r="AJ20" s="576"/>
      <c r="AK20" s="577"/>
      <c r="AL20" s="624">
        <v>0.2</v>
      </c>
      <c r="AM20" s="589"/>
      <c r="AN20" s="589"/>
      <c r="AO20" s="604"/>
      <c r="AP20" s="630" t="s">
        <v>225</v>
      </c>
      <c r="AQ20" s="631"/>
      <c r="AR20" s="631"/>
      <c r="AS20" s="631"/>
      <c r="AT20" s="631"/>
      <c r="AU20" s="631"/>
      <c r="AV20" s="631"/>
      <c r="AW20" s="631"/>
      <c r="AX20" s="631"/>
      <c r="AY20" s="631"/>
      <c r="AZ20" s="631"/>
      <c r="BA20" s="631"/>
      <c r="BB20" s="631"/>
      <c r="BC20" s="632"/>
      <c r="BD20" s="575">
        <v>8074322</v>
      </c>
      <c r="BE20" s="576"/>
      <c r="BF20" s="576"/>
      <c r="BG20" s="576"/>
      <c r="BH20" s="576"/>
      <c r="BI20" s="576"/>
      <c r="BJ20" s="576"/>
      <c r="BK20" s="577"/>
      <c r="BL20" s="626">
        <v>0.9</v>
      </c>
      <c r="BM20" s="626"/>
      <c r="BN20" s="626"/>
      <c r="BO20" s="626"/>
      <c r="BP20" s="627" t="s">
        <v>100</v>
      </c>
      <c r="BQ20" s="627"/>
      <c r="BR20" s="627"/>
      <c r="BS20" s="627"/>
      <c r="BT20" s="627"/>
      <c r="BU20" s="627"/>
      <c r="BV20" s="627"/>
      <c r="BW20" s="628"/>
      <c r="BY20" s="630" t="s">
        <v>226</v>
      </c>
      <c r="BZ20" s="631"/>
      <c r="CA20" s="631"/>
      <c r="CB20" s="631"/>
      <c r="CC20" s="631"/>
      <c r="CD20" s="631"/>
      <c r="CE20" s="631"/>
      <c r="CF20" s="631"/>
      <c r="CG20" s="631"/>
      <c r="CH20" s="631"/>
      <c r="CI20" s="631"/>
      <c r="CJ20" s="631"/>
      <c r="CK20" s="631"/>
      <c r="CL20" s="632"/>
      <c r="CM20" s="575" t="s">
        <v>100</v>
      </c>
      <c r="CN20" s="576"/>
      <c r="CO20" s="576"/>
      <c r="CP20" s="576"/>
      <c r="CQ20" s="576"/>
      <c r="CR20" s="576"/>
      <c r="CS20" s="576"/>
      <c r="CT20" s="577"/>
      <c r="CU20" s="626" t="s">
        <v>100</v>
      </c>
      <c r="CV20" s="626"/>
      <c r="CW20" s="626"/>
      <c r="CX20" s="626"/>
      <c r="CY20" s="563" t="s">
        <v>100</v>
      </c>
      <c r="CZ20" s="576"/>
      <c r="DA20" s="576"/>
      <c r="DB20" s="576"/>
      <c r="DC20" s="576"/>
      <c r="DD20" s="576"/>
      <c r="DE20" s="576"/>
      <c r="DF20" s="576"/>
      <c r="DG20" s="576"/>
      <c r="DH20" s="576"/>
      <c r="DI20" s="576"/>
      <c r="DJ20" s="576"/>
      <c r="DK20" s="577"/>
      <c r="DL20" s="563" t="s">
        <v>100</v>
      </c>
      <c r="DM20" s="576"/>
      <c r="DN20" s="576"/>
      <c r="DO20" s="576"/>
      <c r="DP20" s="576"/>
      <c r="DQ20" s="576"/>
      <c r="DR20" s="576"/>
      <c r="DS20" s="576"/>
      <c r="DT20" s="576"/>
      <c r="DU20" s="576"/>
      <c r="DV20" s="576"/>
      <c r="DW20" s="576"/>
      <c r="DX20" s="633"/>
    </row>
    <row r="21" spans="2:128" ht="11.25" customHeight="1" x14ac:dyDescent="0.15">
      <c r="B21" s="572" t="s">
        <v>227</v>
      </c>
      <c r="C21" s="573"/>
      <c r="D21" s="573"/>
      <c r="E21" s="573"/>
      <c r="F21" s="573"/>
      <c r="G21" s="573"/>
      <c r="H21" s="573"/>
      <c r="I21" s="573"/>
      <c r="J21" s="573"/>
      <c r="K21" s="573"/>
      <c r="L21" s="573"/>
      <c r="M21" s="573"/>
      <c r="N21" s="573"/>
      <c r="O21" s="573"/>
      <c r="P21" s="573"/>
      <c r="Q21" s="574"/>
      <c r="R21" s="575">
        <v>2615046</v>
      </c>
      <c r="S21" s="576"/>
      <c r="T21" s="576"/>
      <c r="U21" s="576"/>
      <c r="V21" s="576"/>
      <c r="W21" s="576"/>
      <c r="X21" s="576"/>
      <c r="Y21" s="577"/>
      <c r="Z21" s="624">
        <v>0.2</v>
      </c>
      <c r="AA21" s="589"/>
      <c r="AB21" s="589"/>
      <c r="AC21" s="625"/>
      <c r="AD21" s="563" t="s">
        <v>100</v>
      </c>
      <c r="AE21" s="576"/>
      <c r="AF21" s="576"/>
      <c r="AG21" s="576"/>
      <c r="AH21" s="576"/>
      <c r="AI21" s="576"/>
      <c r="AJ21" s="576"/>
      <c r="AK21" s="577"/>
      <c r="AL21" s="624" t="s">
        <v>100</v>
      </c>
      <c r="AM21" s="589"/>
      <c r="AN21" s="589"/>
      <c r="AO21" s="604"/>
      <c r="AP21" s="630" t="s">
        <v>228</v>
      </c>
      <c r="AQ21" s="631"/>
      <c r="AR21" s="631"/>
      <c r="AS21" s="631"/>
      <c r="AT21" s="631"/>
      <c r="AU21" s="631"/>
      <c r="AV21" s="631"/>
      <c r="AW21" s="631"/>
      <c r="AX21" s="631"/>
      <c r="AY21" s="631"/>
      <c r="AZ21" s="631"/>
      <c r="BA21" s="631"/>
      <c r="BB21" s="631"/>
      <c r="BC21" s="632"/>
      <c r="BD21" s="575">
        <v>2249135</v>
      </c>
      <c r="BE21" s="576"/>
      <c r="BF21" s="576"/>
      <c r="BG21" s="576"/>
      <c r="BH21" s="576"/>
      <c r="BI21" s="576"/>
      <c r="BJ21" s="576"/>
      <c r="BK21" s="577"/>
      <c r="BL21" s="626">
        <v>0.3</v>
      </c>
      <c r="BM21" s="626"/>
      <c r="BN21" s="626"/>
      <c r="BO21" s="626"/>
      <c r="BP21" s="627" t="s">
        <v>100</v>
      </c>
      <c r="BQ21" s="627"/>
      <c r="BR21" s="627"/>
      <c r="BS21" s="627"/>
      <c r="BT21" s="627"/>
      <c r="BU21" s="627"/>
      <c r="BV21" s="627"/>
      <c r="BW21" s="628"/>
      <c r="BY21" s="630" t="s">
        <v>229</v>
      </c>
      <c r="BZ21" s="631"/>
      <c r="CA21" s="631"/>
      <c r="CB21" s="631"/>
      <c r="CC21" s="631"/>
      <c r="CD21" s="631"/>
      <c r="CE21" s="631"/>
      <c r="CF21" s="631"/>
      <c r="CG21" s="631"/>
      <c r="CH21" s="631"/>
      <c r="CI21" s="631"/>
      <c r="CJ21" s="631"/>
      <c r="CK21" s="631"/>
      <c r="CL21" s="632"/>
      <c r="CM21" s="575">
        <v>1518075</v>
      </c>
      <c r="CN21" s="576"/>
      <c r="CO21" s="576"/>
      <c r="CP21" s="576"/>
      <c r="CQ21" s="576"/>
      <c r="CR21" s="576"/>
      <c r="CS21" s="576"/>
      <c r="CT21" s="577"/>
      <c r="CU21" s="626">
        <v>0.1</v>
      </c>
      <c r="CV21" s="626"/>
      <c r="CW21" s="626"/>
      <c r="CX21" s="626"/>
      <c r="CY21" s="563" t="s">
        <v>100</v>
      </c>
      <c r="CZ21" s="576"/>
      <c r="DA21" s="576"/>
      <c r="DB21" s="576"/>
      <c r="DC21" s="576"/>
      <c r="DD21" s="576"/>
      <c r="DE21" s="576"/>
      <c r="DF21" s="576"/>
      <c r="DG21" s="576"/>
      <c r="DH21" s="576"/>
      <c r="DI21" s="576"/>
      <c r="DJ21" s="576"/>
      <c r="DK21" s="577"/>
      <c r="DL21" s="563">
        <v>1518075</v>
      </c>
      <c r="DM21" s="576"/>
      <c r="DN21" s="576"/>
      <c r="DO21" s="576"/>
      <c r="DP21" s="576"/>
      <c r="DQ21" s="576"/>
      <c r="DR21" s="576"/>
      <c r="DS21" s="576"/>
      <c r="DT21" s="576"/>
      <c r="DU21" s="576"/>
      <c r="DV21" s="576"/>
      <c r="DW21" s="576"/>
      <c r="DX21" s="633"/>
    </row>
    <row r="22" spans="2:128" ht="11.25" customHeight="1" x14ac:dyDescent="0.15">
      <c r="B22" s="572" t="s">
        <v>230</v>
      </c>
      <c r="C22" s="573"/>
      <c r="D22" s="573"/>
      <c r="E22" s="573"/>
      <c r="F22" s="573"/>
      <c r="G22" s="573"/>
      <c r="H22" s="573"/>
      <c r="I22" s="573"/>
      <c r="J22" s="573"/>
      <c r="K22" s="573"/>
      <c r="L22" s="573"/>
      <c r="M22" s="573"/>
      <c r="N22" s="573"/>
      <c r="O22" s="573"/>
      <c r="P22" s="573"/>
      <c r="Q22" s="574"/>
      <c r="R22" s="575">
        <v>21855203</v>
      </c>
      <c r="S22" s="576"/>
      <c r="T22" s="576"/>
      <c r="U22" s="576"/>
      <c r="V22" s="576"/>
      <c r="W22" s="576"/>
      <c r="X22" s="576"/>
      <c r="Y22" s="577"/>
      <c r="Z22" s="624">
        <v>1.3</v>
      </c>
      <c r="AA22" s="589"/>
      <c r="AB22" s="589"/>
      <c r="AC22" s="625"/>
      <c r="AD22" s="563">
        <v>1855902</v>
      </c>
      <c r="AE22" s="576"/>
      <c r="AF22" s="576"/>
      <c r="AG22" s="576"/>
      <c r="AH22" s="576"/>
      <c r="AI22" s="576"/>
      <c r="AJ22" s="576"/>
      <c r="AK22" s="577"/>
      <c r="AL22" s="624">
        <v>0.2</v>
      </c>
      <c r="AM22" s="589"/>
      <c r="AN22" s="589"/>
      <c r="AO22" s="604"/>
      <c r="AP22" s="630" t="s">
        <v>231</v>
      </c>
      <c r="AQ22" s="631"/>
      <c r="AR22" s="631"/>
      <c r="AS22" s="631"/>
      <c r="AT22" s="631"/>
      <c r="AU22" s="631"/>
      <c r="AV22" s="631"/>
      <c r="AW22" s="631"/>
      <c r="AX22" s="631"/>
      <c r="AY22" s="631"/>
      <c r="AZ22" s="631"/>
      <c r="BA22" s="631"/>
      <c r="BB22" s="631"/>
      <c r="BC22" s="632"/>
      <c r="BD22" s="575">
        <v>7491072</v>
      </c>
      <c r="BE22" s="576"/>
      <c r="BF22" s="576"/>
      <c r="BG22" s="576"/>
      <c r="BH22" s="576"/>
      <c r="BI22" s="576"/>
      <c r="BJ22" s="576"/>
      <c r="BK22" s="577"/>
      <c r="BL22" s="626">
        <v>0.9</v>
      </c>
      <c r="BM22" s="626"/>
      <c r="BN22" s="626"/>
      <c r="BO22" s="626"/>
      <c r="BP22" s="627" t="s">
        <v>100</v>
      </c>
      <c r="BQ22" s="627"/>
      <c r="BR22" s="627"/>
      <c r="BS22" s="627"/>
      <c r="BT22" s="627"/>
      <c r="BU22" s="627"/>
      <c r="BV22" s="627"/>
      <c r="BW22" s="628"/>
      <c r="BY22" s="630" t="s">
        <v>232</v>
      </c>
      <c r="BZ22" s="631"/>
      <c r="CA22" s="631"/>
      <c r="CB22" s="631"/>
      <c r="CC22" s="631"/>
      <c r="CD22" s="631"/>
      <c r="CE22" s="631"/>
      <c r="CF22" s="631"/>
      <c r="CG22" s="631"/>
      <c r="CH22" s="631"/>
      <c r="CI22" s="631"/>
      <c r="CJ22" s="631"/>
      <c r="CK22" s="631"/>
      <c r="CL22" s="632"/>
      <c r="CM22" s="575">
        <v>6148918</v>
      </c>
      <c r="CN22" s="576"/>
      <c r="CO22" s="576"/>
      <c r="CP22" s="576"/>
      <c r="CQ22" s="576"/>
      <c r="CR22" s="576"/>
      <c r="CS22" s="576"/>
      <c r="CT22" s="577"/>
      <c r="CU22" s="626">
        <v>0.4</v>
      </c>
      <c r="CV22" s="626"/>
      <c r="CW22" s="626"/>
      <c r="CX22" s="626"/>
      <c r="CY22" s="563" t="s">
        <v>100</v>
      </c>
      <c r="CZ22" s="576"/>
      <c r="DA22" s="576"/>
      <c r="DB22" s="576"/>
      <c r="DC22" s="576"/>
      <c r="DD22" s="576"/>
      <c r="DE22" s="576"/>
      <c r="DF22" s="576"/>
      <c r="DG22" s="576"/>
      <c r="DH22" s="576"/>
      <c r="DI22" s="576"/>
      <c r="DJ22" s="576"/>
      <c r="DK22" s="577"/>
      <c r="DL22" s="563">
        <v>6148918</v>
      </c>
      <c r="DM22" s="576"/>
      <c r="DN22" s="576"/>
      <c r="DO22" s="576"/>
      <c r="DP22" s="576"/>
      <c r="DQ22" s="576"/>
      <c r="DR22" s="576"/>
      <c r="DS22" s="576"/>
      <c r="DT22" s="576"/>
      <c r="DU22" s="576"/>
      <c r="DV22" s="576"/>
      <c r="DW22" s="576"/>
      <c r="DX22" s="633"/>
    </row>
    <row r="23" spans="2:128" ht="11.25" customHeight="1" x14ac:dyDescent="0.15">
      <c r="B23" s="572" t="s">
        <v>233</v>
      </c>
      <c r="C23" s="573"/>
      <c r="D23" s="573"/>
      <c r="E23" s="573"/>
      <c r="F23" s="573"/>
      <c r="G23" s="573"/>
      <c r="H23" s="573"/>
      <c r="I23" s="573"/>
      <c r="J23" s="573"/>
      <c r="K23" s="573"/>
      <c r="L23" s="573"/>
      <c r="M23" s="573"/>
      <c r="N23" s="573"/>
      <c r="O23" s="573"/>
      <c r="P23" s="573"/>
      <c r="Q23" s="574"/>
      <c r="R23" s="575">
        <v>10099897</v>
      </c>
      <c r="S23" s="576"/>
      <c r="T23" s="576"/>
      <c r="U23" s="576"/>
      <c r="V23" s="576"/>
      <c r="W23" s="576"/>
      <c r="X23" s="576"/>
      <c r="Y23" s="577"/>
      <c r="Z23" s="624">
        <v>0.6</v>
      </c>
      <c r="AA23" s="589"/>
      <c r="AB23" s="589"/>
      <c r="AC23" s="625"/>
      <c r="AD23" s="563" t="s">
        <v>100</v>
      </c>
      <c r="AE23" s="576"/>
      <c r="AF23" s="576"/>
      <c r="AG23" s="576"/>
      <c r="AH23" s="576"/>
      <c r="AI23" s="576"/>
      <c r="AJ23" s="576"/>
      <c r="AK23" s="577"/>
      <c r="AL23" s="624" t="s">
        <v>100</v>
      </c>
      <c r="AM23" s="589"/>
      <c r="AN23" s="589"/>
      <c r="AO23" s="604"/>
      <c r="AP23" s="630" t="s">
        <v>234</v>
      </c>
      <c r="AQ23" s="631"/>
      <c r="AR23" s="631"/>
      <c r="AS23" s="631"/>
      <c r="AT23" s="631"/>
      <c r="AU23" s="631"/>
      <c r="AV23" s="631"/>
      <c r="AW23" s="631"/>
      <c r="AX23" s="631"/>
      <c r="AY23" s="631"/>
      <c r="AZ23" s="631"/>
      <c r="BA23" s="631"/>
      <c r="BB23" s="631"/>
      <c r="BC23" s="632"/>
      <c r="BD23" s="575">
        <v>46238841</v>
      </c>
      <c r="BE23" s="576"/>
      <c r="BF23" s="576"/>
      <c r="BG23" s="576"/>
      <c r="BH23" s="576"/>
      <c r="BI23" s="576"/>
      <c r="BJ23" s="576"/>
      <c r="BK23" s="577"/>
      <c r="BL23" s="626">
        <v>5.3</v>
      </c>
      <c r="BM23" s="626"/>
      <c r="BN23" s="626"/>
      <c r="BO23" s="626"/>
      <c r="BP23" s="627" t="s">
        <v>100</v>
      </c>
      <c r="BQ23" s="627"/>
      <c r="BR23" s="627"/>
      <c r="BS23" s="627"/>
      <c r="BT23" s="627"/>
      <c r="BU23" s="627"/>
      <c r="BV23" s="627"/>
      <c r="BW23" s="628"/>
      <c r="BY23" s="630" t="s">
        <v>235</v>
      </c>
      <c r="BZ23" s="631"/>
      <c r="CA23" s="631"/>
      <c r="CB23" s="631"/>
      <c r="CC23" s="631"/>
      <c r="CD23" s="631"/>
      <c r="CE23" s="631"/>
      <c r="CF23" s="631"/>
      <c r="CG23" s="631"/>
      <c r="CH23" s="631"/>
      <c r="CI23" s="631"/>
      <c r="CJ23" s="631"/>
      <c r="CK23" s="631"/>
      <c r="CL23" s="632"/>
      <c r="CM23" s="575">
        <v>6232274</v>
      </c>
      <c r="CN23" s="576"/>
      <c r="CO23" s="576"/>
      <c r="CP23" s="576"/>
      <c r="CQ23" s="576"/>
      <c r="CR23" s="576"/>
      <c r="CS23" s="576"/>
      <c r="CT23" s="577"/>
      <c r="CU23" s="626">
        <v>0.4</v>
      </c>
      <c r="CV23" s="626"/>
      <c r="CW23" s="626"/>
      <c r="CX23" s="626"/>
      <c r="CY23" s="563" t="s">
        <v>100</v>
      </c>
      <c r="CZ23" s="576"/>
      <c r="DA23" s="576"/>
      <c r="DB23" s="576"/>
      <c r="DC23" s="576"/>
      <c r="DD23" s="576"/>
      <c r="DE23" s="576"/>
      <c r="DF23" s="576"/>
      <c r="DG23" s="576"/>
      <c r="DH23" s="576"/>
      <c r="DI23" s="576"/>
      <c r="DJ23" s="576"/>
      <c r="DK23" s="577"/>
      <c r="DL23" s="563">
        <v>6232274</v>
      </c>
      <c r="DM23" s="576"/>
      <c r="DN23" s="576"/>
      <c r="DO23" s="576"/>
      <c r="DP23" s="576"/>
      <c r="DQ23" s="576"/>
      <c r="DR23" s="576"/>
      <c r="DS23" s="576"/>
      <c r="DT23" s="576"/>
      <c r="DU23" s="576"/>
      <c r="DV23" s="576"/>
      <c r="DW23" s="576"/>
      <c r="DX23" s="633"/>
    </row>
    <row r="24" spans="2:128" ht="11.25" customHeight="1" x14ac:dyDescent="0.15">
      <c r="B24" s="572" t="s">
        <v>236</v>
      </c>
      <c r="C24" s="573"/>
      <c r="D24" s="573"/>
      <c r="E24" s="573"/>
      <c r="F24" s="573"/>
      <c r="G24" s="573"/>
      <c r="H24" s="573"/>
      <c r="I24" s="573"/>
      <c r="J24" s="573"/>
      <c r="K24" s="573"/>
      <c r="L24" s="573"/>
      <c r="M24" s="573"/>
      <c r="N24" s="573"/>
      <c r="O24" s="573"/>
      <c r="P24" s="573"/>
      <c r="Q24" s="574"/>
      <c r="R24" s="575">
        <v>166831687</v>
      </c>
      <c r="S24" s="576"/>
      <c r="T24" s="576"/>
      <c r="U24" s="576"/>
      <c r="V24" s="576"/>
      <c r="W24" s="576"/>
      <c r="X24" s="576"/>
      <c r="Y24" s="577"/>
      <c r="Z24" s="624">
        <v>9.6999999999999993</v>
      </c>
      <c r="AA24" s="589"/>
      <c r="AB24" s="589"/>
      <c r="AC24" s="625"/>
      <c r="AD24" s="563" t="s">
        <v>100</v>
      </c>
      <c r="AE24" s="576"/>
      <c r="AF24" s="576"/>
      <c r="AG24" s="576"/>
      <c r="AH24" s="576"/>
      <c r="AI24" s="576"/>
      <c r="AJ24" s="576"/>
      <c r="AK24" s="577"/>
      <c r="AL24" s="624" t="s">
        <v>100</v>
      </c>
      <c r="AM24" s="589"/>
      <c r="AN24" s="589"/>
      <c r="AO24" s="604"/>
      <c r="AP24" s="630" t="s">
        <v>237</v>
      </c>
      <c r="AQ24" s="631"/>
      <c r="AR24" s="631"/>
      <c r="AS24" s="631"/>
      <c r="AT24" s="631"/>
      <c r="AU24" s="631"/>
      <c r="AV24" s="631"/>
      <c r="AW24" s="631"/>
      <c r="AX24" s="631"/>
      <c r="AY24" s="631"/>
      <c r="AZ24" s="631"/>
      <c r="BA24" s="631"/>
      <c r="BB24" s="631"/>
      <c r="BC24" s="632"/>
      <c r="BD24" s="575">
        <v>85632533</v>
      </c>
      <c r="BE24" s="576"/>
      <c r="BF24" s="576"/>
      <c r="BG24" s="576"/>
      <c r="BH24" s="576"/>
      <c r="BI24" s="576"/>
      <c r="BJ24" s="576"/>
      <c r="BK24" s="577"/>
      <c r="BL24" s="626">
        <v>9.9</v>
      </c>
      <c r="BM24" s="626"/>
      <c r="BN24" s="626"/>
      <c r="BO24" s="626"/>
      <c r="BP24" s="627" t="s">
        <v>100</v>
      </c>
      <c r="BQ24" s="627"/>
      <c r="BR24" s="627"/>
      <c r="BS24" s="627"/>
      <c r="BT24" s="627"/>
      <c r="BU24" s="627"/>
      <c r="BV24" s="627"/>
      <c r="BW24" s="628"/>
      <c r="BY24" s="630" t="s">
        <v>238</v>
      </c>
      <c r="BZ24" s="631"/>
      <c r="CA24" s="631"/>
      <c r="CB24" s="631"/>
      <c r="CC24" s="631"/>
      <c r="CD24" s="631"/>
      <c r="CE24" s="631"/>
      <c r="CF24" s="631"/>
      <c r="CG24" s="631"/>
      <c r="CH24" s="631"/>
      <c r="CI24" s="631"/>
      <c r="CJ24" s="631"/>
      <c r="CK24" s="631"/>
      <c r="CL24" s="632"/>
      <c r="CM24" s="575">
        <v>116988682</v>
      </c>
      <c r="CN24" s="576"/>
      <c r="CO24" s="576"/>
      <c r="CP24" s="576"/>
      <c r="CQ24" s="576"/>
      <c r="CR24" s="576"/>
      <c r="CS24" s="576"/>
      <c r="CT24" s="577"/>
      <c r="CU24" s="626">
        <v>6.8</v>
      </c>
      <c r="CV24" s="626"/>
      <c r="CW24" s="626"/>
      <c r="CX24" s="626"/>
      <c r="CY24" s="563" t="s">
        <v>100</v>
      </c>
      <c r="CZ24" s="576"/>
      <c r="DA24" s="576"/>
      <c r="DB24" s="576"/>
      <c r="DC24" s="576"/>
      <c r="DD24" s="576"/>
      <c r="DE24" s="576"/>
      <c r="DF24" s="576"/>
      <c r="DG24" s="576"/>
      <c r="DH24" s="576"/>
      <c r="DI24" s="576"/>
      <c r="DJ24" s="576"/>
      <c r="DK24" s="577"/>
      <c r="DL24" s="563">
        <v>116988682</v>
      </c>
      <c r="DM24" s="576"/>
      <c r="DN24" s="576"/>
      <c r="DO24" s="576"/>
      <c r="DP24" s="576"/>
      <c r="DQ24" s="576"/>
      <c r="DR24" s="576"/>
      <c r="DS24" s="576"/>
      <c r="DT24" s="576"/>
      <c r="DU24" s="576"/>
      <c r="DV24" s="576"/>
      <c r="DW24" s="576"/>
      <c r="DX24" s="633"/>
    </row>
    <row r="25" spans="2:128" ht="11.25" customHeight="1" x14ac:dyDescent="0.15">
      <c r="B25" s="572" t="s">
        <v>239</v>
      </c>
      <c r="C25" s="573"/>
      <c r="D25" s="573"/>
      <c r="E25" s="573"/>
      <c r="F25" s="573"/>
      <c r="G25" s="573"/>
      <c r="H25" s="573"/>
      <c r="I25" s="573"/>
      <c r="J25" s="573"/>
      <c r="K25" s="573"/>
      <c r="L25" s="573"/>
      <c r="M25" s="573"/>
      <c r="N25" s="573"/>
      <c r="O25" s="573"/>
      <c r="P25" s="573"/>
      <c r="Q25" s="574"/>
      <c r="R25" s="575" t="s">
        <v>100</v>
      </c>
      <c r="S25" s="576"/>
      <c r="T25" s="576"/>
      <c r="U25" s="576"/>
      <c r="V25" s="576"/>
      <c r="W25" s="576"/>
      <c r="X25" s="576"/>
      <c r="Y25" s="577"/>
      <c r="Z25" s="624" t="s">
        <v>100</v>
      </c>
      <c r="AA25" s="589"/>
      <c r="AB25" s="589"/>
      <c r="AC25" s="625"/>
      <c r="AD25" s="563" t="s">
        <v>100</v>
      </c>
      <c r="AE25" s="576"/>
      <c r="AF25" s="576"/>
      <c r="AG25" s="576"/>
      <c r="AH25" s="576"/>
      <c r="AI25" s="576"/>
      <c r="AJ25" s="576"/>
      <c r="AK25" s="577"/>
      <c r="AL25" s="624" t="s">
        <v>100</v>
      </c>
      <c r="AM25" s="589"/>
      <c r="AN25" s="589"/>
      <c r="AO25" s="604"/>
      <c r="AP25" s="630" t="s">
        <v>240</v>
      </c>
      <c r="AQ25" s="631"/>
      <c r="AR25" s="631"/>
      <c r="AS25" s="631"/>
      <c r="AT25" s="631"/>
      <c r="AU25" s="631"/>
      <c r="AV25" s="631"/>
      <c r="AW25" s="631"/>
      <c r="AX25" s="631"/>
      <c r="AY25" s="631"/>
      <c r="AZ25" s="631"/>
      <c r="BA25" s="631"/>
      <c r="BB25" s="631"/>
      <c r="BC25" s="632"/>
      <c r="BD25" s="575">
        <v>4907</v>
      </c>
      <c r="BE25" s="576"/>
      <c r="BF25" s="576"/>
      <c r="BG25" s="576"/>
      <c r="BH25" s="576"/>
      <c r="BI25" s="576"/>
      <c r="BJ25" s="576"/>
      <c r="BK25" s="577"/>
      <c r="BL25" s="626">
        <v>0</v>
      </c>
      <c r="BM25" s="626"/>
      <c r="BN25" s="626"/>
      <c r="BO25" s="626"/>
      <c r="BP25" s="627" t="s">
        <v>100</v>
      </c>
      <c r="BQ25" s="627"/>
      <c r="BR25" s="627"/>
      <c r="BS25" s="627"/>
      <c r="BT25" s="627"/>
      <c r="BU25" s="627"/>
      <c r="BV25" s="627"/>
      <c r="BW25" s="628"/>
      <c r="BY25" s="630" t="s">
        <v>241</v>
      </c>
      <c r="BZ25" s="631"/>
      <c r="CA25" s="631"/>
      <c r="CB25" s="631"/>
      <c r="CC25" s="631"/>
      <c r="CD25" s="631"/>
      <c r="CE25" s="631"/>
      <c r="CF25" s="631"/>
      <c r="CG25" s="631"/>
      <c r="CH25" s="631"/>
      <c r="CI25" s="631"/>
      <c r="CJ25" s="631"/>
      <c r="CK25" s="631"/>
      <c r="CL25" s="632"/>
      <c r="CM25" s="575">
        <v>1570727</v>
      </c>
      <c r="CN25" s="576"/>
      <c r="CO25" s="576"/>
      <c r="CP25" s="576"/>
      <c r="CQ25" s="576"/>
      <c r="CR25" s="576"/>
      <c r="CS25" s="576"/>
      <c r="CT25" s="577"/>
      <c r="CU25" s="626">
        <v>0.1</v>
      </c>
      <c r="CV25" s="626"/>
      <c r="CW25" s="626"/>
      <c r="CX25" s="626"/>
      <c r="CY25" s="563" t="s">
        <v>100</v>
      </c>
      <c r="CZ25" s="576"/>
      <c r="DA25" s="576"/>
      <c r="DB25" s="576"/>
      <c r="DC25" s="576"/>
      <c r="DD25" s="576"/>
      <c r="DE25" s="576"/>
      <c r="DF25" s="576"/>
      <c r="DG25" s="576"/>
      <c r="DH25" s="576"/>
      <c r="DI25" s="576"/>
      <c r="DJ25" s="576"/>
      <c r="DK25" s="577"/>
      <c r="DL25" s="563">
        <v>1570727</v>
      </c>
      <c r="DM25" s="576"/>
      <c r="DN25" s="576"/>
      <c r="DO25" s="576"/>
      <c r="DP25" s="576"/>
      <c r="DQ25" s="576"/>
      <c r="DR25" s="576"/>
      <c r="DS25" s="576"/>
      <c r="DT25" s="576"/>
      <c r="DU25" s="576"/>
      <c r="DV25" s="576"/>
      <c r="DW25" s="576"/>
      <c r="DX25" s="633"/>
    </row>
    <row r="26" spans="2:128" ht="11.25" customHeight="1" x14ac:dyDescent="0.15">
      <c r="B26" s="572" t="s">
        <v>242</v>
      </c>
      <c r="C26" s="573"/>
      <c r="D26" s="573"/>
      <c r="E26" s="573"/>
      <c r="F26" s="573"/>
      <c r="G26" s="573"/>
      <c r="H26" s="573"/>
      <c r="I26" s="573"/>
      <c r="J26" s="573"/>
      <c r="K26" s="573"/>
      <c r="L26" s="573"/>
      <c r="M26" s="573"/>
      <c r="N26" s="573"/>
      <c r="O26" s="573"/>
      <c r="P26" s="573"/>
      <c r="Q26" s="574"/>
      <c r="R26" s="575">
        <v>11308497</v>
      </c>
      <c r="S26" s="576"/>
      <c r="T26" s="576"/>
      <c r="U26" s="576"/>
      <c r="V26" s="576"/>
      <c r="W26" s="576"/>
      <c r="X26" s="576"/>
      <c r="Y26" s="577"/>
      <c r="Z26" s="624">
        <v>0.7</v>
      </c>
      <c r="AA26" s="589"/>
      <c r="AB26" s="589"/>
      <c r="AC26" s="625"/>
      <c r="AD26" s="563">
        <v>2212089</v>
      </c>
      <c r="AE26" s="576"/>
      <c r="AF26" s="576"/>
      <c r="AG26" s="576"/>
      <c r="AH26" s="576"/>
      <c r="AI26" s="576"/>
      <c r="AJ26" s="576"/>
      <c r="AK26" s="577"/>
      <c r="AL26" s="624">
        <v>0.2</v>
      </c>
      <c r="AM26" s="589"/>
      <c r="AN26" s="589"/>
      <c r="AO26" s="604"/>
      <c r="AP26" s="630" t="s">
        <v>243</v>
      </c>
      <c r="AQ26" s="631"/>
      <c r="AR26" s="631"/>
      <c r="AS26" s="631"/>
      <c r="AT26" s="631"/>
      <c r="AU26" s="631"/>
      <c r="AV26" s="631"/>
      <c r="AW26" s="631"/>
      <c r="AX26" s="631"/>
      <c r="AY26" s="631"/>
      <c r="AZ26" s="631"/>
      <c r="BA26" s="631"/>
      <c r="BB26" s="631"/>
      <c r="BC26" s="632"/>
      <c r="BD26" s="575" t="s">
        <v>100</v>
      </c>
      <c r="BE26" s="576"/>
      <c r="BF26" s="576"/>
      <c r="BG26" s="576"/>
      <c r="BH26" s="576"/>
      <c r="BI26" s="576"/>
      <c r="BJ26" s="576"/>
      <c r="BK26" s="577"/>
      <c r="BL26" s="626" t="s">
        <v>100</v>
      </c>
      <c r="BM26" s="626"/>
      <c r="BN26" s="626"/>
      <c r="BO26" s="626"/>
      <c r="BP26" s="627" t="s">
        <v>100</v>
      </c>
      <c r="BQ26" s="627"/>
      <c r="BR26" s="627"/>
      <c r="BS26" s="627"/>
      <c r="BT26" s="627"/>
      <c r="BU26" s="627"/>
      <c r="BV26" s="627"/>
      <c r="BW26" s="628"/>
      <c r="BY26" s="630" t="s">
        <v>244</v>
      </c>
      <c r="BZ26" s="631"/>
      <c r="CA26" s="631"/>
      <c r="CB26" s="631"/>
      <c r="CC26" s="631"/>
      <c r="CD26" s="631"/>
      <c r="CE26" s="631"/>
      <c r="CF26" s="631"/>
      <c r="CG26" s="631"/>
      <c r="CH26" s="631"/>
      <c r="CI26" s="631"/>
      <c r="CJ26" s="631"/>
      <c r="CK26" s="631"/>
      <c r="CL26" s="632"/>
      <c r="CM26" s="575" t="s">
        <v>100</v>
      </c>
      <c r="CN26" s="576"/>
      <c r="CO26" s="576"/>
      <c r="CP26" s="576"/>
      <c r="CQ26" s="576"/>
      <c r="CR26" s="576"/>
      <c r="CS26" s="576"/>
      <c r="CT26" s="577"/>
      <c r="CU26" s="626" t="s">
        <v>100</v>
      </c>
      <c r="CV26" s="626"/>
      <c r="CW26" s="626"/>
      <c r="CX26" s="626"/>
      <c r="CY26" s="563" t="s">
        <v>100</v>
      </c>
      <c r="CZ26" s="576"/>
      <c r="DA26" s="576"/>
      <c r="DB26" s="576"/>
      <c r="DC26" s="576"/>
      <c r="DD26" s="576"/>
      <c r="DE26" s="576"/>
      <c r="DF26" s="576"/>
      <c r="DG26" s="576"/>
      <c r="DH26" s="576"/>
      <c r="DI26" s="576"/>
      <c r="DJ26" s="576"/>
      <c r="DK26" s="577"/>
      <c r="DL26" s="563" t="s">
        <v>100</v>
      </c>
      <c r="DM26" s="576"/>
      <c r="DN26" s="576"/>
      <c r="DO26" s="576"/>
      <c r="DP26" s="576"/>
      <c r="DQ26" s="576"/>
      <c r="DR26" s="576"/>
      <c r="DS26" s="576"/>
      <c r="DT26" s="576"/>
      <c r="DU26" s="576"/>
      <c r="DV26" s="576"/>
      <c r="DW26" s="576"/>
      <c r="DX26" s="633"/>
    </row>
    <row r="27" spans="2:128" ht="11.25" customHeight="1" x14ac:dyDescent="0.15">
      <c r="B27" s="572" t="s">
        <v>245</v>
      </c>
      <c r="C27" s="573"/>
      <c r="D27" s="573"/>
      <c r="E27" s="573"/>
      <c r="F27" s="573"/>
      <c r="G27" s="573"/>
      <c r="H27" s="573"/>
      <c r="I27" s="573"/>
      <c r="J27" s="573"/>
      <c r="K27" s="573"/>
      <c r="L27" s="573"/>
      <c r="M27" s="573"/>
      <c r="N27" s="573"/>
      <c r="O27" s="573"/>
      <c r="P27" s="573"/>
      <c r="Q27" s="574"/>
      <c r="R27" s="575">
        <v>359531</v>
      </c>
      <c r="S27" s="576"/>
      <c r="T27" s="576"/>
      <c r="U27" s="576"/>
      <c r="V27" s="576"/>
      <c r="W27" s="576"/>
      <c r="X27" s="576"/>
      <c r="Y27" s="577"/>
      <c r="Z27" s="624">
        <v>0</v>
      </c>
      <c r="AA27" s="589"/>
      <c r="AB27" s="589"/>
      <c r="AC27" s="625"/>
      <c r="AD27" s="563" t="s">
        <v>100</v>
      </c>
      <c r="AE27" s="576"/>
      <c r="AF27" s="576"/>
      <c r="AG27" s="576"/>
      <c r="AH27" s="576"/>
      <c r="AI27" s="576"/>
      <c r="AJ27" s="576"/>
      <c r="AK27" s="577"/>
      <c r="AL27" s="624" t="s">
        <v>100</v>
      </c>
      <c r="AM27" s="589"/>
      <c r="AN27" s="589"/>
      <c r="AO27" s="604"/>
      <c r="AP27" s="630" t="s">
        <v>246</v>
      </c>
      <c r="AQ27" s="631"/>
      <c r="AR27" s="631"/>
      <c r="AS27" s="631"/>
      <c r="AT27" s="631"/>
      <c r="AU27" s="631"/>
      <c r="AV27" s="631"/>
      <c r="AW27" s="631"/>
      <c r="AX27" s="631"/>
      <c r="AY27" s="631"/>
      <c r="AZ27" s="631"/>
      <c r="BA27" s="631"/>
      <c r="BB27" s="631"/>
      <c r="BC27" s="632"/>
      <c r="BD27" s="575" t="s">
        <v>100</v>
      </c>
      <c r="BE27" s="576"/>
      <c r="BF27" s="576"/>
      <c r="BG27" s="576"/>
      <c r="BH27" s="576"/>
      <c r="BI27" s="576"/>
      <c r="BJ27" s="576"/>
      <c r="BK27" s="577"/>
      <c r="BL27" s="626" t="s">
        <v>100</v>
      </c>
      <c r="BM27" s="626"/>
      <c r="BN27" s="626"/>
      <c r="BO27" s="626"/>
      <c r="BP27" s="627" t="s">
        <v>100</v>
      </c>
      <c r="BQ27" s="627"/>
      <c r="BR27" s="627"/>
      <c r="BS27" s="627"/>
      <c r="BT27" s="627"/>
      <c r="BU27" s="627"/>
      <c r="BV27" s="627"/>
      <c r="BW27" s="628"/>
      <c r="BY27" s="630" t="s">
        <v>247</v>
      </c>
      <c r="BZ27" s="631"/>
      <c r="CA27" s="631"/>
      <c r="CB27" s="631"/>
      <c r="CC27" s="631"/>
      <c r="CD27" s="631"/>
      <c r="CE27" s="631"/>
      <c r="CF27" s="631"/>
      <c r="CG27" s="631"/>
      <c r="CH27" s="631"/>
      <c r="CI27" s="631"/>
      <c r="CJ27" s="631"/>
      <c r="CK27" s="631"/>
      <c r="CL27" s="632"/>
      <c r="CM27" s="575">
        <v>5319680</v>
      </c>
      <c r="CN27" s="576"/>
      <c r="CO27" s="576"/>
      <c r="CP27" s="576"/>
      <c r="CQ27" s="576"/>
      <c r="CR27" s="576"/>
      <c r="CS27" s="576"/>
      <c r="CT27" s="577"/>
      <c r="CU27" s="626">
        <v>0.3</v>
      </c>
      <c r="CV27" s="626"/>
      <c r="CW27" s="626"/>
      <c r="CX27" s="626"/>
      <c r="CY27" s="563" t="s">
        <v>100</v>
      </c>
      <c r="CZ27" s="576"/>
      <c r="DA27" s="576"/>
      <c r="DB27" s="576"/>
      <c r="DC27" s="576"/>
      <c r="DD27" s="576"/>
      <c r="DE27" s="576"/>
      <c r="DF27" s="576"/>
      <c r="DG27" s="576"/>
      <c r="DH27" s="576"/>
      <c r="DI27" s="576"/>
      <c r="DJ27" s="576"/>
      <c r="DK27" s="577"/>
      <c r="DL27" s="563">
        <v>5319680</v>
      </c>
      <c r="DM27" s="576"/>
      <c r="DN27" s="576"/>
      <c r="DO27" s="576"/>
      <c r="DP27" s="576"/>
      <c r="DQ27" s="576"/>
      <c r="DR27" s="576"/>
      <c r="DS27" s="576"/>
      <c r="DT27" s="576"/>
      <c r="DU27" s="576"/>
      <c r="DV27" s="576"/>
      <c r="DW27" s="576"/>
      <c r="DX27" s="633"/>
    </row>
    <row r="28" spans="2:128" ht="11.25" customHeight="1" x14ac:dyDescent="0.15">
      <c r="B28" s="572" t="s">
        <v>248</v>
      </c>
      <c r="C28" s="573"/>
      <c r="D28" s="573"/>
      <c r="E28" s="573"/>
      <c r="F28" s="573"/>
      <c r="G28" s="573"/>
      <c r="H28" s="573"/>
      <c r="I28" s="573"/>
      <c r="J28" s="573"/>
      <c r="K28" s="573"/>
      <c r="L28" s="573"/>
      <c r="M28" s="573"/>
      <c r="N28" s="573"/>
      <c r="O28" s="573"/>
      <c r="P28" s="573"/>
      <c r="Q28" s="574"/>
      <c r="R28" s="575">
        <v>25761101</v>
      </c>
      <c r="S28" s="576"/>
      <c r="T28" s="576"/>
      <c r="U28" s="576"/>
      <c r="V28" s="576"/>
      <c r="W28" s="576"/>
      <c r="X28" s="576"/>
      <c r="Y28" s="577"/>
      <c r="Z28" s="624">
        <v>1.5</v>
      </c>
      <c r="AA28" s="589"/>
      <c r="AB28" s="589"/>
      <c r="AC28" s="625"/>
      <c r="AD28" s="563" t="s">
        <v>100</v>
      </c>
      <c r="AE28" s="576"/>
      <c r="AF28" s="576"/>
      <c r="AG28" s="576"/>
      <c r="AH28" s="576"/>
      <c r="AI28" s="576"/>
      <c r="AJ28" s="576"/>
      <c r="AK28" s="577"/>
      <c r="AL28" s="624" t="s">
        <v>100</v>
      </c>
      <c r="AM28" s="589"/>
      <c r="AN28" s="589"/>
      <c r="AO28" s="604"/>
      <c r="AP28" s="630" t="s">
        <v>249</v>
      </c>
      <c r="AQ28" s="631"/>
      <c r="AR28" s="631"/>
      <c r="AS28" s="631"/>
      <c r="AT28" s="631"/>
      <c r="AU28" s="631"/>
      <c r="AV28" s="631"/>
      <c r="AW28" s="631"/>
      <c r="AX28" s="631"/>
      <c r="AY28" s="631"/>
      <c r="AZ28" s="631"/>
      <c r="BA28" s="631"/>
      <c r="BB28" s="631"/>
      <c r="BC28" s="632"/>
      <c r="BD28" s="575">
        <v>21892</v>
      </c>
      <c r="BE28" s="576"/>
      <c r="BF28" s="576"/>
      <c r="BG28" s="576"/>
      <c r="BH28" s="576"/>
      <c r="BI28" s="576"/>
      <c r="BJ28" s="576"/>
      <c r="BK28" s="577"/>
      <c r="BL28" s="626">
        <v>0</v>
      </c>
      <c r="BM28" s="626"/>
      <c r="BN28" s="626"/>
      <c r="BO28" s="626"/>
      <c r="BP28" s="627" t="s">
        <v>100</v>
      </c>
      <c r="BQ28" s="627"/>
      <c r="BR28" s="627"/>
      <c r="BS28" s="627"/>
      <c r="BT28" s="627"/>
      <c r="BU28" s="627"/>
      <c r="BV28" s="627"/>
      <c r="BW28" s="628"/>
      <c r="BY28" s="630" t="s">
        <v>250</v>
      </c>
      <c r="BZ28" s="631"/>
      <c r="CA28" s="631"/>
      <c r="CB28" s="631"/>
      <c r="CC28" s="631"/>
      <c r="CD28" s="631"/>
      <c r="CE28" s="631"/>
      <c r="CF28" s="631"/>
      <c r="CG28" s="631"/>
      <c r="CH28" s="631"/>
      <c r="CI28" s="631"/>
      <c r="CJ28" s="631"/>
      <c r="CK28" s="631"/>
      <c r="CL28" s="632"/>
      <c r="CM28" s="575">
        <v>6120435</v>
      </c>
      <c r="CN28" s="576"/>
      <c r="CO28" s="576"/>
      <c r="CP28" s="576"/>
      <c r="CQ28" s="576"/>
      <c r="CR28" s="576"/>
      <c r="CS28" s="576"/>
      <c r="CT28" s="577"/>
      <c r="CU28" s="626">
        <v>0.4</v>
      </c>
      <c r="CV28" s="626"/>
      <c r="CW28" s="626"/>
      <c r="CX28" s="626"/>
      <c r="CY28" s="563" t="s">
        <v>100</v>
      </c>
      <c r="CZ28" s="576"/>
      <c r="DA28" s="576"/>
      <c r="DB28" s="576"/>
      <c r="DC28" s="576"/>
      <c r="DD28" s="576"/>
      <c r="DE28" s="576"/>
      <c r="DF28" s="576"/>
      <c r="DG28" s="576"/>
      <c r="DH28" s="576"/>
      <c r="DI28" s="576"/>
      <c r="DJ28" s="576"/>
      <c r="DK28" s="577"/>
      <c r="DL28" s="563">
        <v>6120435</v>
      </c>
      <c r="DM28" s="576"/>
      <c r="DN28" s="576"/>
      <c r="DO28" s="576"/>
      <c r="DP28" s="576"/>
      <c r="DQ28" s="576"/>
      <c r="DR28" s="576"/>
      <c r="DS28" s="576"/>
      <c r="DT28" s="576"/>
      <c r="DU28" s="576"/>
      <c r="DV28" s="576"/>
      <c r="DW28" s="576"/>
      <c r="DX28" s="633"/>
    </row>
    <row r="29" spans="2:128" ht="11.25" customHeight="1" x14ac:dyDescent="0.15">
      <c r="B29" s="572" t="s">
        <v>251</v>
      </c>
      <c r="C29" s="573"/>
      <c r="D29" s="573"/>
      <c r="E29" s="573"/>
      <c r="F29" s="573"/>
      <c r="G29" s="573"/>
      <c r="H29" s="573"/>
      <c r="I29" s="573"/>
      <c r="J29" s="573"/>
      <c r="K29" s="573"/>
      <c r="L29" s="573"/>
      <c r="M29" s="573"/>
      <c r="N29" s="573"/>
      <c r="O29" s="573"/>
      <c r="P29" s="573"/>
      <c r="Q29" s="574"/>
      <c r="R29" s="575">
        <v>13123692</v>
      </c>
      <c r="S29" s="576"/>
      <c r="T29" s="576"/>
      <c r="U29" s="576"/>
      <c r="V29" s="576"/>
      <c r="W29" s="576"/>
      <c r="X29" s="576"/>
      <c r="Y29" s="577"/>
      <c r="Z29" s="624">
        <v>0.8</v>
      </c>
      <c r="AA29" s="589"/>
      <c r="AB29" s="589"/>
      <c r="AC29" s="625"/>
      <c r="AD29" s="563" t="s">
        <v>100</v>
      </c>
      <c r="AE29" s="576"/>
      <c r="AF29" s="576"/>
      <c r="AG29" s="576"/>
      <c r="AH29" s="576"/>
      <c r="AI29" s="576"/>
      <c r="AJ29" s="576"/>
      <c r="AK29" s="577"/>
      <c r="AL29" s="624" t="s">
        <v>100</v>
      </c>
      <c r="AM29" s="589"/>
      <c r="AN29" s="589"/>
      <c r="AO29" s="604"/>
      <c r="AP29" s="630" t="s">
        <v>252</v>
      </c>
      <c r="AQ29" s="631"/>
      <c r="AR29" s="631"/>
      <c r="AS29" s="631"/>
      <c r="AT29" s="631"/>
      <c r="AU29" s="631"/>
      <c r="AV29" s="631"/>
      <c r="AW29" s="631"/>
      <c r="AX29" s="631"/>
      <c r="AY29" s="631"/>
      <c r="AZ29" s="631"/>
      <c r="BA29" s="631"/>
      <c r="BB29" s="631"/>
      <c r="BC29" s="632"/>
      <c r="BD29" s="575">
        <v>21892</v>
      </c>
      <c r="BE29" s="576"/>
      <c r="BF29" s="576"/>
      <c r="BG29" s="576"/>
      <c r="BH29" s="576"/>
      <c r="BI29" s="576"/>
      <c r="BJ29" s="576"/>
      <c r="BK29" s="577"/>
      <c r="BL29" s="626">
        <v>0</v>
      </c>
      <c r="BM29" s="626"/>
      <c r="BN29" s="626"/>
      <c r="BO29" s="626"/>
      <c r="BP29" s="627" t="s">
        <v>100</v>
      </c>
      <c r="BQ29" s="627"/>
      <c r="BR29" s="627"/>
      <c r="BS29" s="627"/>
      <c r="BT29" s="627"/>
      <c r="BU29" s="627"/>
      <c r="BV29" s="627"/>
      <c r="BW29" s="628"/>
      <c r="BY29" s="630" t="s">
        <v>253</v>
      </c>
      <c r="BZ29" s="634"/>
      <c r="CA29" s="634"/>
      <c r="CB29" s="634"/>
      <c r="CC29" s="634"/>
      <c r="CD29" s="634"/>
      <c r="CE29" s="634"/>
      <c r="CF29" s="634"/>
      <c r="CG29" s="634"/>
      <c r="CH29" s="634"/>
      <c r="CI29" s="634"/>
      <c r="CJ29" s="634"/>
      <c r="CK29" s="634"/>
      <c r="CL29" s="632"/>
      <c r="CM29" s="575" t="s">
        <v>100</v>
      </c>
      <c r="CN29" s="576"/>
      <c r="CO29" s="576"/>
      <c r="CP29" s="576"/>
      <c r="CQ29" s="576"/>
      <c r="CR29" s="576"/>
      <c r="CS29" s="576"/>
      <c r="CT29" s="577"/>
      <c r="CU29" s="626" t="s">
        <v>100</v>
      </c>
      <c r="CV29" s="626"/>
      <c r="CW29" s="626"/>
      <c r="CX29" s="626"/>
      <c r="CY29" s="563" t="s">
        <v>100</v>
      </c>
      <c r="CZ29" s="576"/>
      <c r="DA29" s="576"/>
      <c r="DB29" s="576"/>
      <c r="DC29" s="576"/>
      <c r="DD29" s="576"/>
      <c r="DE29" s="576"/>
      <c r="DF29" s="576"/>
      <c r="DG29" s="576"/>
      <c r="DH29" s="576"/>
      <c r="DI29" s="576"/>
      <c r="DJ29" s="576"/>
      <c r="DK29" s="577"/>
      <c r="DL29" s="563" t="s">
        <v>100</v>
      </c>
      <c r="DM29" s="576"/>
      <c r="DN29" s="576"/>
      <c r="DO29" s="576"/>
      <c r="DP29" s="576"/>
      <c r="DQ29" s="576"/>
      <c r="DR29" s="576"/>
      <c r="DS29" s="576"/>
      <c r="DT29" s="576"/>
      <c r="DU29" s="576"/>
      <c r="DV29" s="576"/>
      <c r="DW29" s="576"/>
      <c r="DX29" s="633"/>
    </row>
    <row r="30" spans="2:128" ht="11.25" customHeight="1" x14ac:dyDescent="0.15">
      <c r="B30" s="572" t="s">
        <v>254</v>
      </c>
      <c r="C30" s="573"/>
      <c r="D30" s="573"/>
      <c r="E30" s="573"/>
      <c r="F30" s="573"/>
      <c r="G30" s="573"/>
      <c r="H30" s="573"/>
      <c r="I30" s="573"/>
      <c r="J30" s="573"/>
      <c r="K30" s="573"/>
      <c r="L30" s="573"/>
      <c r="M30" s="573"/>
      <c r="N30" s="573"/>
      <c r="O30" s="573"/>
      <c r="P30" s="573"/>
      <c r="Q30" s="574"/>
      <c r="R30" s="575">
        <v>44038468</v>
      </c>
      <c r="S30" s="576"/>
      <c r="T30" s="576"/>
      <c r="U30" s="576"/>
      <c r="V30" s="576"/>
      <c r="W30" s="576"/>
      <c r="X30" s="576"/>
      <c r="Y30" s="577"/>
      <c r="Z30" s="624">
        <v>2.6</v>
      </c>
      <c r="AA30" s="589"/>
      <c r="AB30" s="589"/>
      <c r="AC30" s="625"/>
      <c r="AD30" s="563">
        <v>890079</v>
      </c>
      <c r="AE30" s="576"/>
      <c r="AF30" s="576"/>
      <c r="AG30" s="576"/>
      <c r="AH30" s="576"/>
      <c r="AI30" s="576"/>
      <c r="AJ30" s="576"/>
      <c r="AK30" s="577"/>
      <c r="AL30" s="624">
        <v>0.1</v>
      </c>
      <c r="AM30" s="589"/>
      <c r="AN30" s="589"/>
      <c r="AO30" s="604"/>
      <c r="AP30" s="630" t="s">
        <v>255</v>
      </c>
      <c r="AQ30" s="631"/>
      <c r="AR30" s="631"/>
      <c r="AS30" s="631"/>
      <c r="AT30" s="631"/>
      <c r="AU30" s="631"/>
      <c r="AV30" s="631"/>
      <c r="AW30" s="631"/>
      <c r="AX30" s="631"/>
      <c r="AY30" s="631"/>
      <c r="AZ30" s="631"/>
      <c r="BA30" s="631"/>
      <c r="BB30" s="631"/>
      <c r="BC30" s="632"/>
      <c r="BD30" s="575">
        <v>21892</v>
      </c>
      <c r="BE30" s="576"/>
      <c r="BF30" s="576"/>
      <c r="BG30" s="576"/>
      <c r="BH30" s="576"/>
      <c r="BI30" s="576"/>
      <c r="BJ30" s="576"/>
      <c r="BK30" s="577"/>
      <c r="BL30" s="626">
        <v>0</v>
      </c>
      <c r="BM30" s="626"/>
      <c r="BN30" s="626"/>
      <c r="BO30" s="626"/>
      <c r="BP30" s="627" t="s">
        <v>100</v>
      </c>
      <c r="BQ30" s="627"/>
      <c r="BR30" s="627"/>
      <c r="BS30" s="627"/>
      <c r="BT30" s="627"/>
      <c r="BU30" s="627"/>
      <c r="BV30" s="627"/>
      <c r="BW30" s="628"/>
      <c r="BY30" s="572" t="s">
        <v>256</v>
      </c>
      <c r="BZ30" s="573"/>
      <c r="CA30" s="573"/>
      <c r="CB30" s="573"/>
      <c r="CC30" s="573"/>
      <c r="CD30" s="573"/>
      <c r="CE30" s="573"/>
      <c r="CF30" s="573"/>
      <c r="CG30" s="573"/>
      <c r="CH30" s="573"/>
      <c r="CI30" s="573"/>
      <c r="CJ30" s="573"/>
      <c r="CK30" s="573"/>
      <c r="CL30" s="574"/>
      <c r="CM30" s="575">
        <v>1710215511</v>
      </c>
      <c r="CN30" s="576"/>
      <c r="CO30" s="576"/>
      <c r="CP30" s="576"/>
      <c r="CQ30" s="576"/>
      <c r="CR30" s="576"/>
      <c r="CS30" s="576"/>
      <c r="CT30" s="577"/>
      <c r="CU30" s="626">
        <v>100</v>
      </c>
      <c r="CV30" s="626"/>
      <c r="CW30" s="626"/>
      <c r="CX30" s="626"/>
      <c r="CY30" s="563">
        <v>127574390</v>
      </c>
      <c r="CZ30" s="576"/>
      <c r="DA30" s="576"/>
      <c r="DB30" s="576"/>
      <c r="DC30" s="576"/>
      <c r="DD30" s="576"/>
      <c r="DE30" s="576"/>
      <c r="DF30" s="576"/>
      <c r="DG30" s="576"/>
      <c r="DH30" s="576"/>
      <c r="DI30" s="576"/>
      <c r="DJ30" s="576"/>
      <c r="DK30" s="577"/>
      <c r="DL30" s="563">
        <v>1378371461</v>
      </c>
      <c r="DM30" s="576"/>
      <c r="DN30" s="576"/>
      <c r="DO30" s="576"/>
      <c r="DP30" s="576"/>
      <c r="DQ30" s="576"/>
      <c r="DR30" s="576"/>
      <c r="DS30" s="576"/>
      <c r="DT30" s="576"/>
      <c r="DU30" s="576"/>
      <c r="DV30" s="576"/>
      <c r="DW30" s="576"/>
      <c r="DX30" s="633"/>
    </row>
    <row r="31" spans="2:128" ht="11.25" customHeight="1" x14ac:dyDescent="0.15">
      <c r="B31" s="572" t="s">
        <v>257</v>
      </c>
      <c r="C31" s="573"/>
      <c r="D31" s="573"/>
      <c r="E31" s="573"/>
      <c r="F31" s="573"/>
      <c r="G31" s="573"/>
      <c r="H31" s="573"/>
      <c r="I31" s="573"/>
      <c r="J31" s="573"/>
      <c r="K31" s="573"/>
      <c r="L31" s="573"/>
      <c r="M31" s="573"/>
      <c r="N31" s="573"/>
      <c r="O31" s="573"/>
      <c r="P31" s="573"/>
      <c r="Q31" s="574"/>
      <c r="R31" s="575">
        <v>237327000</v>
      </c>
      <c r="S31" s="576"/>
      <c r="T31" s="576"/>
      <c r="U31" s="576"/>
      <c r="V31" s="576"/>
      <c r="W31" s="576"/>
      <c r="X31" s="576"/>
      <c r="Y31" s="577"/>
      <c r="Z31" s="624">
        <v>13.8</v>
      </c>
      <c r="AA31" s="589"/>
      <c r="AB31" s="589"/>
      <c r="AC31" s="625"/>
      <c r="AD31" s="563" t="s">
        <v>100</v>
      </c>
      <c r="AE31" s="576"/>
      <c r="AF31" s="576"/>
      <c r="AG31" s="576"/>
      <c r="AH31" s="576"/>
      <c r="AI31" s="576"/>
      <c r="AJ31" s="576"/>
      <c r="AK31" s="577"/>
      <c r="AL31" s="624" t="s">
        <v>100</v>
      </c>
      <c r="AM31" s="589"/>
      <c r="AN31" s="589"/>
      <c r="AO31" s="604"/>
      <c r="AP31" s="630" t="s">
        <v>258</v>
      </c>
      <c r="AQ31" s="631"/>
      <c r="AR31" s="631"/>
      <c r="AS31" s="631"/>
      <c r="AT31" s="631"/>
      <c r="AU31" s="631"/>
      <c r="AV31" s="631"/>
      <c r="AW31" s="631"/>
      <c r="AX31" s="631"/>
      <c r="AY31" s="631"/>
      <c r="AZ31" s="631"/>
      <c r="BA31" s="631"/>
      <c r="BB31" s="631"/>
      <c r="BC31" s="632"/>
      <c r="BD31" s="575" t="s">
        <v>100</v>
      </c>
      <c r="BE31" s="576"/>
      <c r="BF31" s="576"/>
      <c r="BG31" s="576"/>
      <c r="BH31" s="576"/>
      <c r="BI31" s="576"/>
      <c r="BJ31" s="576"/>
      <c r="BK31" s="577"/>
      <c r="BL31" s="626" t="s">
        <v>100</v>
      </c>
      <c r="BM31" s="626"/>
      <c r="BN31" s="626"/>
      <c r="BO31" s="626"/>
      <c r="BP31" s="627" t="s">
        <v>100</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x14ac:dyDescent="0.15">
      <c r="B32" s="572" t="s">
        <v>259</v>
      </c>
      <c r="C32" s="573"/>
      <c r="D32" s="573"/>
      <c r="E32" s="573"/>
      <c r="F32" s="573"/>
      <c r="G32" s="573"/>
      <c r="H32" s="573"/>
      <c r="I32" s="573"/>
      <c r="J32" s="573"/>
      <c r="K32" s="573"/>
      <c r="L32" s="573"/>
      <c r="M32" s="573"/>
      <c r="N32" s="573"/>
      <c r="O32" s="573"/>
      <c r="P32" s="573"/>
      <c r="Q32" s="574"/>
      <c r="R32" s="575">
        <v>7878000</v>
      </c>
      <c r="S32" s="576"/>
      <c r="T32" s="576"/>
      <c r="U32" s="576"/>
      <c r="V32" s="576"/>
      <c r="W32" s="576"/>
      <c r="X32" s="576"/>
      <c r="Y32" s="577"/>
      <c r="Z32" s="624">
        <v>0.5</v>
      </c>
      <c r="AA32" s="589"/>
      <c r="AB32" s="589"/>
      <c r="AC32" s="625"/>
      <c r="AD32" s="563" t="s">
        <v>100</v>
      </c>
      <c r="AE32" s="576"/>
      <c r="AF32" s="576"/>
      <c r="AG32" s="576"/>
      <c r="AH32" s="576"/>
      <c r="AI32" s="576"/>
      <c r="AJ32" s="576"/>
      <c r="AK32" s="577"/>
      <c r="AL32" s="624" t="s">
        <v>100</v>
      </c>
      <c r="AM32" s="589"/>
      <c r="AN32" s="589"/>
      <c r="AO32" s="604"/>
      <c r="AP32" s="630" t="s">
        <v>260</v>
      </c>
      <c r="AQ32" s="631"/>
      <c r="AR32" s="631"/>
      <c r="AS32" s="631"/>
      <c r="AT32" s="631"/>
      <c r="AU32" s="631"/>
      <c r="AV32" s="631"/>
      <c r="AW32" s="631"/>
      <c r="AX32" s="631"/>
      <c r="AY32" s="631"/>
      <c r="AZ32" s="631"/>
      <c r="BA32" s="631"/>
      <c r="BB32" s="631"/>
      <c r="BC32" s="632"/>
      <c r="BD32" s="575">
        <v>24</v>
      </c>
      <c r="BE32" s="576"/>
      <c r="BF32" s="576"/>
      <c r="BG32" s="576"/>
      <c r="BH32" s="576"/>
      <c r="BI32" s="576"/>
      <c r="BJ32" s="576"/>
      <c r="BK32" s="577"/>
      <c r="BL32" s="626">
        <v>0</v>
      </c>
      <c r="BM32" s="626"/>
      <c r="BN32" s="626"/>
      <c r="BO32" s="626"/>
      <c r="BP32" s="627" t="s">
        <v>100</v>
      </c>
      <c r="BQ32" s="627"/>
      <c r="BR32" s="627"/>
      <c r="BS32" s="627"/>
      <c r="BT32" s="627"/>
      <c r="BU32" s="627"/>
      <c r="BV32" s="627"/>
      <c r="BW32" s="628"/>
      <c r="BY32" s="608" t="s">
        <v>261</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x14ac:dyDescent="0.15">
      <c r="B33" s="572" t="s">
        <v>262</v>
      </c>
      <c r="C33" s="573"/>
      <c r="D33" s="573"/>
      <c r="E33" s="573"/>
      <c r="F33" s="573"/>
      <c r="G33" s="573"/>
      <c r="H33" s="573"/>
      <c r="I33" s="573"/>
      <c r="J33" s="573"/>
      <c r="K33" s="573"/>
      <c r="L33" s="573"/>
      <c r="M33" s="573"/>
      <c r="N33" s="573"/>
      <c r="O33" s="573"/>
      <c r="P33" s="573"/>
      <c r="Q33" s="574"/>
      <c r="R33" s="575">
        <v>145154000</v>
      </c>
      <c r="S33" s="576"/>
      <c r="T33" s="576"/>
      <c r="U33" s="576"/>
      <c r="V33" s="576"/>
      <c r="W33" s="576"/>
      <c r="X33" s="576"/>
      <c r="Y33" s="577"/>
      <c r="Z33" s="624">
        <v>8.4</v>
      </c>
      <c r="AA33" s="589"/>
      <c r="AB33" s="589"/>
      <c r="AC33" s="625"/>
      <c r="AD33" s="563" t="s">
        <v>100</v>
      </c>
      <c r="AE33" s="576"/>
      <c r="AF33" s="576"/>
      <c r="AG33" s="576"/>
      <c r="AH33" s="576"/>
      <c r="AI33" s="576"/>
      <c r="AJ33" s="576"/>
      <c r="AK33" s="577"/>
      <c r="AL33" s="624" t="s">
        <v>100</v>
      </c>
      <c r="AM33" s="589"/>
      <c r="AN33" s="589"/>
      <c r="AO33" s="604"/>
      <c r="AP33" s="572" t="s">
        <v>135</v>
      </c>
      <c r="AQ33" s="573"/>
      <c r="AR33" s="573"/>
      <c r="AS33" s="573"/>
      <c r="AT33" s="573"/>
      <c r="AU33" s="573"/>
      <c r="AV33" s="573"/>
      <c r="AW33" s="573"/>
      <c r="AX33" s="573"/>
      <c r="AY33" s="573"/>
      <c r="AZ33" s="573"/>
      <c r="BA33" s="573"/>
      <c r="BB33" s="573"/>
      <c r="BC33" s="574"/>
      <c r="BD33" s="575">
        <v>868873037</v>
      </c>
      <c r="BE33" s="576"/>
      <c r="BF33" s="576"/>
      <c r="BG33" s="576"/>
      <c r="BH33" s="576"/>
      <c r="BI33" s="576"/>
      <c r="BJ33" s="576"/>
      <c r="BK33" s="577"/>
      <c r="BL33" s="626">
        <v>100</v>
      </c>
      <c r="BM33" s="626"/>
      <c r="BN33" s="626"/>
      <c r="BO33" s="626"/>
      <c r="BP33" s="627">
        <v>3300687</v>
      </c>
      <c r="BQ33" s="627"/>
      <c r="BR33" s="627"/>
      <c r="BS33" s="627"/>
      <c r="BT33" s="627"/>
      <c r="BU33" s="627"/>
      <c r="BV33" s="627"/>
      <c r="BW33" s="628"/>
      <c r="BY33" s="608" t="s">
        <v>173</v>
      </c>
      <c r="BZ33" s="609"/>
      <c r="CA33" s="609"/>
      <c r="CB33" s="609"/>
      <c r="CC33" s="609"/>
      <c r="CD33" s="609"/>
      <c r="CE33" s="609"/>
      <c r="CF33" s="609"/>
      <c r="CG33" s="609"/>
      <c r="CH33" s="609"/>
      <c r="CI33" s="609"/>
      <c r="CJ33" s="609"/>
      <c r="CK33" s="609"/>
      <c r="CL33" s="610"/>
      <c r="CM33" s="608" t="s">
        <v>263</v>
      </c>
      <c r="CN33" s="609"/>
      <c r="CO33" s="609"/>
      <c r="CP33" s="609"/>
      <c r="CQ33" s="609"/>
      <c r="CR33" s="609"/>
      <c r="CS33" s="609"/>
      <c r="CT33" s="610"/>
      <c r="CU33" s="608" t="s">
        <v>264</v>
      </c>
      <c r="CV33" s="609"/>
      <c r="CW33" s="609"/>
      <c r="CX33" s="610"/>
      <c r="CY33" s="608" t="s">
        <v>265</v>
      </c>
      <c r="CZ33" s="609"/>
      <c r="DA33" s="609"/>
      <c r="DB33" s="609"/>
      <c r="DC33" s="609"/>
      <c r="DD33" s="609"/>
      <c r="DE33" s="609"/>
      <c r="DF33" s="610"/>
      <c r="DG33" s="618" t="s">
        <v>266</v>
      </c>
      <c r="DH33" s="619"/>
      <c r="DI33" s="619"/>
      <c r="DJ33" s="619"/>
      <c r="DK33" s="619"/>
      <c r="DL33" s="619"/>
      <c r="DM33" s="619"/>
      <c r="DN33" s="619"/>
      <c r="DO33" s="619"/>
      <c r="DP33" s="619"/>
      <c r="DQ33" s="620"/>
      <c r="DR33" s="608" t="s">
        <v>267</v>
      </c>
      <c r="DS33" s="609"/>
      <c r="DT33" s="609"/>
      <c r="DU33" s="609"/>
      <c r="DV33" s="609"/>
      <c r="DW33" s="609"/>
      <c r="DX33" s="610"/>
    </row>
    <row r="34" spans="2:128" ht="11.25" customHeight="1" x14ac:dyDescent="0.15">
      <c r="B34" s="545" t="s">
        <v>268</v>
      </c>
      <c r="C34" s="546"/>
      <c r="D34" s="546"/>
      <c r="E34" s="546"/>
      <c r="F34" s="546"/>
      <c r="G34" s="546"/>
      <c r="H34" s="546"/>
      <c r="I34" s="546"/>
      <c r="J34" s="546"/>
      <c r="K34" s="546"/>
      <c r="L34" s="546"/>
      <c r="M34" s="546"/>
      <c r="N34" s="546"/>
      <c r="O34" s="546"/>
      <c r="P34" s="546"/>
      <c r="Q34" s="547"/>
      <c r="R34" s="575">
        <v>1721513382</v>
      </c>
      <c r="S34" s="576"/>
      <c r="T34" s="576"/>
      <c r="U34" s="576"/>
      <c r="V34" s="576"/>
      <c r="W34" s="576"/>
      <c r="X34" s="576"/>
      <c r="Y34" s="577"/>
      <c r="Z34" s="626">
        <v>100</v>
      </c>
      <c r="AA34" s="626"/>
      <c r="AB34" s="626"/>
      <c r="AC34" s="626"/>
      <c r="AD34" s="627">
        <v>1042990751</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269</v>
      </c>
      <c r="BZ34" s="601"/>
      <c r="CA34" s="601"/>
      <c r="CB34" s="601"/>
      <c r="CC34" s="601"/>
      <c r="CD34" s="601"/>
      <c r="CE34" s="601"/>
      <c r="CF34" s="601"/>
      <c r="CG34" s="601"/>
      <c r="CH34" s="601"/>
      <c r="CI34" s="601"/>
      <c r="CJ34" s="601"/>
      <c r="CK34" s="601"/>
      <c r="CL34" s="602"/>
      <c r="CM34" s="629">
        <v>929891917</v>
      </c>
      <c r="CN34" s="612"/>
      <c r="CO34" s="612"/>
      <c r="CP34" s="612"/>
      <c r="CQ34" s="612"/>
      <c r="CR34" s="612"/>
      <c r="CS34" s="612"/>
      <c r="CT34" s="613"/>
      <c r="CU34" s="614">
        <v>54.4</v>
      </c>
      <c r="CV34" s="615"/>
      <c r="CW34" s="615"/>
      <c r="CX34" s="617"/>
      <c r="CY34" s="611">
        <v>799288145</v>
      </c>
      <c r="CZ34" s="612"/>
      <c r="DA34" s="612"/>
      <c r="DB34" s="612"/>
      <c r="DC34" s="612"/>
      <c r="DD34" s="612"/>
      <c r="DE34" s="612"/>
      <c r="DF34" s="613"/>
      <c r="DG34" s="611">
        <v>773104915</v>
      </c>
      <c r="DH34" s="612"/>
      <c r="DI34" s="612"/>
      <c r="DJ34" s="612"/>
      <c r="DK34" s="612"/>
      <c r="DL34" s="612"/>
      <c r="DM34" s="612"/>
      <c r="DN34" s="612"/>
      <c r="DO34" s="612"/>
      <c r="DP34" s="612"/>
      <c r="DQ34" s="613"/>
      <c r="DR34" s="614">
        <v>64.599999999999994</v>
      </c>
      <c r="DS34" s="615"/>
      <c r="DT34" s="615"/>
      <c r="DU34" s="615"/>
      <c r="DV34" s="615"/>
      <c r="DW34" s="615"/>
      <c r="DX34" s="616"/>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270</v>
      </c>
      <c r="BZ35" s="573"/>
      <c r="CA35" s="573"/>
      <c r="CB35" s="573"/>
      <c r="CC35" s="573"/>
      <c r="CD35" s="573"/>
      <c r="CE35" s="573"/>
      <c r="CF35" s="573"/>
      <c r="CG35" s="573"/>
      <c r="CH35" s="573"/>
      <c r="CI35" s="573"/>
      <c r="CJ35" s="573"/>
      <c r="CK35" s="573"/>
      <c r="CL35" s="574"/>
      <c r="CM35" s="575">
        <v>611296980</v>
      </c>
      <c r="CN35" s="564"/>
      <c r="CO35" s="564"/>
      <c r="CP35" s="564"/>
      <c r="CQ35" s="564"/>
      <c r="CR35" s="564"/>
      <c r="CS35" s="564"/>
      <c r="CT35" s="565"/>
      <c r="CU35" s="578">
        <v>35.700000000000003</v>
      </c>
      <c r="CV35" s="579"/>
      <c r="CW35" s="579"/>
      <c r="CX35" s="580"/>
      <c r="CY35" s="563">
        <v>513540394</v>
      </c>
      <c r="CZ35" s="564"/>
      <c r="DA35" s="564"/>
      <c r="DB35" s="564"/>
      <c r="DC35" s="564"/>
      <c r="DD35" s="564"/>
      <c r="DE35" s="564"/>
      <c r="DF35" s="565"/>
      <c r="DG35" s="563">
        <v>502763101</v>
      </c>
      <c r="DH35" s="564"/>
      <c r="DI35" s="564"/>
      <c r="DJ35" s="564"/>
      <c r="DK35" s="564"/>
      <c r="DL35" s="564"/>
      <c r="DM35" s="564"/>
      <c r="DN35" s="564"/>
      <c r="DO35" s="564"/>
      <c r="DP35" s="564"/>
      <c r="DQ35" s="565"/>
      <c r="DR35" s="578">
        <v>42</v>
      </c>
      <c r="DS35" s="579"/>
      <c r="DT35" s="579"/>
      <c r="DU35" s="579"/>
      <c r="DV35" s="579"/>
      <c r="DW35" s="579"/>
      <c r="DX35" s="588"/>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271</v>
      </c>
      <c r="BZ36" s="573"/>
      <c r="CA36" s="573"/>
      <c r="CB36" s="573"/>
      <c r="CC36" s="573"/>
      <c r="CD36" s="573"/>
      <c r="CE36" s="573"/>
      <c r="CF36" s="573"/>
      <c r="CG36" s="573"/>
      <c r="CH36" s="573"/>
      <c r="CI36" s="573"/>
      <c r="CJ36" s="573"/>
      <c r="CK36" s="573"/>
      <c r="CL36" s="574"/>
      <c r="CM36" s="575">
        <v>443962437</v>
      </c>
      <c r="CN36" s="576"/>
      <c r="CO36" s="576"/>
      <c r="CP36" s="576"/>
      <c r="CQ36" s="576"/>
      <c r="CR36" s="576"/>
      <c r="CS36" s="576"/>
      <c r="CT36" s="577"/>
      <c r="CU36" s="578">
        <v>26</v>
      </c>
      <c r="CV36" s="579"/>
      <c r="CW36" s="579"/>
      <c r="CX36" s="580"/>
      <c r="CY36" s="563">
        <v>357399987</v>
      </c>
      <c r="CZ36" s="564"/>
      <c r="DA36" s="564"/>
      <c r="DB36" s="564"/>
      <c r="DC36" s="564"/>
      <c r="DD36" s="564"/>
      <c r="DE36" s="564"/>
      <c r="DF36" s="565"/>
      <c r="DG36" s="563">
        <v>357380858</v>
      </c>
      <c r="DH36" s="564"/>
      <c r="DI36" s="564"/>
      <c r="DJ36" s="564"/>
      <c r="DK36" s="564"/>
      <c r="DL36" s="564"/>
      <c r="DM36" s="564"/>
      <c r="DN36" s="564"/>
      <c r="DO36" s="564"/>
      <c r="DP36" s="564"/>
      <c r="DQ36" s="565"/>
      <c r="DR36" s="578">
        <v>29.9</v>
      </c>
      <c r="DS36" s="579"/>
      <c r="DT36" s="579"/>
      <c r="DU36" s="579"/>
      <c r="DV36" s="579"/>
      <c r="DW36" s="579"/>
      <c r="DX36" s="588"/>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272</v>
      </c>
      <c r="AQ37" s="609"/>
      <c r="AR37" s="609"/>
      <c r="AS37" s="609"/>
      <c r="AT37" s="609"/>
      <c r="AU37" s="609"/>
      <c r="AV37" s="609"/>
      <c r="AW37" s="609"/>
      <c r="AX37" s="609"/>
      <c r="AY37" s="609"/>
      <c r="AZ37" s="609"/>
      <c r="BA37" s="609"/>
      <c r="BB37" s="609"/>
      <c r="BC37" s="610"/>
      <c r="BD37" s="608" t="s">
        <v>273</v>
      </c>
      <c r="BE37" s="609"/>
      <c r="BF37" s="609"/>
      <c r="BG37" s="609"/>
      <c r="BH37" s="609"/>
      <c r="BI37" s="609"/>
      <c r="BJ37" s="609"/>
      <c r="BK37" s="609"/>
      <c r="BL37" s="609"/>
      <c r="BM37" s="610"/>
      <c r="BN37" s="608" t="s">
        <v>274</v>
      </c>
      <c r="BO37" s="609"/>
      <c r="BP37" s="609"/>
      <c r="BQ37" s="609"/>
      <c r="BR37" s="609"/>
      <c r="BS37" s="609"/>
      <c r="BT37" s="609"/>
      <c r="BU37" s="609"/>
      <c r="BV37" s="609"/>
      <c r="BW37" s="610"/>
      <c r="BY37" s="572" t="s">
        <v>275</v>
      </c>
      <c r="BZ37" s="573"/>
      <c r="CA37" s="573"/>
      <c r="CB37" s="573"/>
      <c r="CC37" s="573"/>
      <c r="CD37" s="573"/>
      <c r="CE37" s="573"/>
      <c r="CF37" s="573"/>
      <c r="CG37" s="573"/>
      <c r="CH37" s="573"/>
      <c r="CI37" s="573"/>
      <c r="CJ37" s="573"/>
      <c r="CK37" s="573"/>
      <c r="CL37" s="574"/>
      <c r="CM37" s="575">
        <v>41566830</v>
      </c>
      <c r="CN37" s="564"/>
      <c r="CO37" s="564"/>
      <c r="CP37" s="564"/>
      <c r="CQ37" s="564"/>
      <c r="CR37" s="564"/>
      <c r="CS37" s="564"/>
      <c r="CT37" s="565"/>
      <c r="CU37" s="578">
        <v>2.4</v>
      </c>
      <c r="CV37" s="579"/>
      <c r="CW37" s="579"/>
      <c r="CX37" s="580"/>
      <c r="CY37" s="563">
        <v>19428360</v>
      </c>
      <c r="CZ37" s="564"/>
      <c r="DA37" s="564"/>
      <c r="DB37" s="564"/>
      <c r="DC37" s="564"/>
      <c r="DD37" s="564"/>
      <c r="DE37" s="564"/>
      <c r="DF37" s="565"/>
      <c r="DG37" s="563">
        <v>19425093</v>
      </c>
      <c r="DH37" s="564"/>
      <c r="DI37" s="564"/>
      <c r="DJ37" s="564"/>
      <c r="DK37" s="564"/>
      <c r="DL37" s="564"/>
      <c r="DM37" s="564"/>
      <c r="DN37" s="564"/>
      <c r="DO37" s="564"/>
      <c r="DP37" s="564"/>
      <c r="DQ37" s="565"/>
      <c r="DR37" s="578">
        <v>1.6</v>
      </c>
      <c r="DS37" s="579"/>
      <c r="DT37" s="579"/>
      <c r="DU37" s="579"/>
      <c r="DV37" s="579"/>
      <c r="DW37" s="579"/>
      <c r="DX37" s="588"/>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276</v>
      </c>
      <c r="AQ38" s="592"/>
      <c r="AR38" s="592"/>
      <c r="AS38" s="592"/>
      <c r="AT38" s="597" t="s">
        <v>277</v>
      </c>
      <c r="AU38" s="178"/>
      <c r="AV38" s="178"/>
      <c r="AW38" s="178"/>
      <c r="AX38" s="600" t="s">
        <v>135</v>
      </c>
      <c r="AY38" s="601"/>
      <c r="AZ38" s="601"/>
      <c r="BA38" s="601"/>
      <c r="BB38" s="601"/>
      <c r="BC38" s="602"/>
      <c r="BD38" s="621">
        <v>99</v>
      </c>
      <c r="BE38" s="622"/>
      <c r="BF38" s="622"/>
      <c r="BG38" s="622"/>
      <c r="BH38" s="622"/>
      <c r="BI38" s="622">
        <v>96.9</v>
      </c>
      <c r="BJ38" s="622"/>
      <c r="BK38" s="622"/>
      <c r="BL38" s="622"/>
      <c r="BM38" s="623"/>
      <c r="BN38" s="621">
        <v>98.8</v>
      </c>
      <c r="BO38" s="622"/>
      <c r="BP38" s="622"/>
      <c r="BQ38" s="622"/>
      <c r="BR38" s="622"/>
      <c r="BS38" s="622">
        <v>96.1</v>
      </c>
      <c r="BT38" s="622"/>
      <c r="BU38" s="622"/>
      <c r="BV38" s="622"/>
      <c r="BW38" s="623"/>
      <c r="BY38" s="572" t="s">
        <v>278</v>
      </c>
      <c r="BZ38" s="573"/>
      <c r="CA38" s="573"/>
      <c r="CB38" s="573"/>
      <c r="CC38" s="573"/>
      <c r="CD38" s="573"/>
      <c r="CE38" s="573"/>
      <c r="CF38" s="573"/>
      <c r="CG38" s="573"/>
      <c r="CH38" s="573"/>
      <c r="CI38" s="573"/>
      <c r="CJ38" s="573"/>
      <c r="CK38" s="573"/>
      <c r="CL38" s="574"/>
      <c r="CM38" s="575">
        <v>277028107</v>
      </c>
      <c r="CN38" s="576"/>
      <c r="CO38" s="576"/>
      <c r="CP38" s="576"/>
      <c r="CQ38" s="576"/>
      <c r="CR38" s="576"/>
      <c r="CS38" s="576"/>
      <c r="CT38" s="577"/>
      <c r="CU38" s="578">
        <v>16.2</v>
      </c>
      <c r="CV38" s="579"/>
      <c r="CW38" s="579"/>
      <c r="CX38" s="580"/>
      <c r="CY38" s="563">
        <v>266319391</v>
      </c>
      <c r="CZ38" s="564"/>
      <c r="DA38" s="564"/>
      <c r="DB38" s="564"/>
      <c r="DC38" s="564"/>
      <c r="DD38" s="564"/>
      <c r="DE38" s="564"/>
      <c r="DF38" s="565"/>
      <c r="DG38" s="563">
        <v>250916721</v>
      </c>
      <c r="DH38" s="564"/>
      <c r="DI38" s="564"/>
      <c r="DJ38" s="564"/>
      <c r="DK38" s="564"/>
      <c r="DL38" s="564"/>
      <c r="DM38" s="564"/>
      <c r="DN38" s="564"/>
      <c r="DO38" s="564"/>
      <c r="DP38" s="564"/>
      <c r="DQ38" s="565"/>
      <c r="DR38" s="578">
        <v>21</v>
      </c>
      <c r="DS38" s="579"/>
      <c r="DT38" s="579"/>
      <c r="DU38" s="579"/>
      <c r="DV38" s="579"/>
      <c r="DW38" s="579"/>
      <c r="DX38" s="588"/>
    </row>
    <row r="39" spans="2:128" ht="11.25" customHeight="1" x14ac:dyDescent="0.15">
      <c r="AP39" s="593"/>
      <c r="AQ39" s="594"/>
      <c r="AR39" s="594"/>
      <c r="AS39" s="594"/>
      <c r="AT39" s="598"/>
      <c r="AU39" s="167" t="s">
        <v>279</v>
      </c>
      <c r="AV39" s="167"/>
      <c r="AW39" s="167"/>
      <c r="AX39" s="572" t="s">
        <v>280</v>
      </c>
      <c r="AY39" s="573"/>
      <c r="AZ39" s="573"/>
      <c r="BA39" s="573"/>
      <c r="BB39" s="573"/>
      <c r="BC39" s="574"/>
      <c r="BD39" s="603">
        <v>98.5</v>
      </c>
      <c r="BE39" s="589"/>
      <c r="BF39" s="589"/>
      <c r="BG39" s="589"/>
      <c r="BH39" s="589"/>
      <c r="BI39" s="589">
        <v>94.1</v>
      </c>
      <c r="BJ39" s="589"/>
      <c r="BK39" s="589"/>
      <c r="BL39" s="589"/>
      <c r="BM39" s="604"/>
      <c r="BN39" s="603">
        <v>98.2</v>
      </c>
      <c r="BO39" s="589"/>
      <c r="BP39" s="589"/>
      <c r="BQ39" s="589"/>
      <c r="BR39" s="589"/>
      <c r="BS39" s="589">
        <v>93.3</v>
      </c>
      <c r="BT39" s="589"/>
      <c r="BU39" s="589"/>
      <c r="BV39" s="589"/>
      <c r="BW39" s="604"/>
      <c r="BY39" s="581" t="s">
        <v>281</v>
      </c>
      <c r="BZ39" s="582"/>
      <c r="CA39" s="572" t="s">
        <v>53</v>
      </c>
      <c r="CB39" s="573"/>
      <c r="CC39" s="573"/>
      <c r="CD39" s="573"/>
      <c r="CE39" s="573"/>
      <c r="CF39" s="573"/>
      <c r="CG39" s="573"/>
      <c r="CH39" s="573"/>
      <c r="CI39" s="573"/>
      <c r="CJ39" s="573"/>
      <c r="CK39" s="573"/>
      <c r="CL39" s="574"/>
      <c r="CM39" s="575">
        <v>277021986</v>
      </c>
      <c r="CN39" s="564"/>
      <c r="CO39" s="564"/>
      <c r="CP39" s="564"/>
      <c r="CQ39" s="564"/>
      <c r="CR39" s="564"/>
      <c r="CS39" s="564"/>
      <c r="CT39" s="565"/>
      <c r="CU39" s="578">
        <v>16.2</v>
      </c>
      <c r="CV39" s="579"/>
      <c r="CW39" s="579"/>
      <c r="CX39" s="580"/>
      <c r="CY39" s="563">
        <v>266313270</v>
      </c>
      <c r="CZ39" s="564"/>
      <c r="DA39" s="564"/>
      <c r="DB39" s="564"/>
      <c r="DC39" s="564"/>
      <c r="DD39" s="564"/>
      <c r="DE39" s="564"/>
      <c r="DF39" s="565"/>
      <c r="DG39" s="563">
        <v>250910600</v>
      </c>
      <c r="DH39" s="564"/>
      <c r="DI39" s="564"/>
      <c r="DJ39" s="564"/>
      <c r="DK39" s="564"/>
      <c r="DL39" s="564"/>
      <c r="DM39" s="564"/>
      <c r="DN39" s="564"/>
      <c r="DO39" s="564"/>
      <c r="DP39" s="564"/>
      <c r="DQ39" s="565"/>
      <c r="DR39" s="578">
        <v>21</v>
      </c>
      <c r="DS39" s="579"/>
      <c r="DT39" s="579"/>
      <c r="DU39" s="579"/>
      <c r="DV39" s="579"/>
      <c r="DW39" s="579"/>
      <c r="DX39" s="588"/>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282</v>
      </c>
      <c r="AY40" s="546"/>
      <c r="AZ40" s="546"/>
      <c r="BA40" s="546"/>
      <c r="BB40" s="546"/>
      <c r="BC40" s="547"/>
      <c r="BD40" s="605">
        <v>99.8</v>
      </c>
      <c r="BE40" s="606"/>
      <c r="BF40" s="606"/>
      <c r="BG40" s="606"/>
      <c r="BH40" s="606"/>
      <c r="BI40" s="606">
        <v>99.6</v>
      </c>
      <c r="BJ40" s="606"/>
      <c r="BK40" s="606"/>
      <c r="BL40" s="606"/>
      <c r="BM40" s="607"/>
      <c r="BN40" s="605">
        <v>99.7</v>
      </c>
      <c r="BO40" s="606"/>
      <c r="BP40" s="606"/>
      <c r="BQ40" s="606"/>
      <c r="BR40" s="606"/>
      <c r="BS40" s="606">
        <v>99.2</v>
      </c>
      <c r="BT40" s="606"/>
      <c r="BU40" s="606"/>
      <c r="BV40" s="606"/>
      <c r="BW40" s="607"/>
      <c r="BY40" s="583"/>
      <c r="BZ40" s="584"/>
      <c r="CA40" s="572" t="s">
        <v>283</v>
      </c>
      <c r="CB40" s="573"/>
      <c r="CC40" s="573"/>
      <c r="CD40" s="573"/>
      <c r="CE40" s="573"/>
      <c r="CF40" s="573"/>
      <c r="CG40" s="573"/>
      <c r="CH40" s="573"/>
      <c r="CI40" s="573"/>
      <c r="CJ40" s="573"/>
      <c r="CK40" s="573"/>
      <c r="CL40" s="574"/>
      <c r="CM40" s="575">
        <v>223435406</v>
      </c>
      <c r="CN40" s="576"/>
      <c r="CO40" s="576"/>
      <c r="CP40" s="576"/>
      <c r="CQ40" s="576"/>
      <c r="CR40" s="576"/>
      <c r="CS40" s="576"/>
      <c r="CT40" s="577"/>
      <c r="CU40" s="578">
        <v>13.1</v>
      </c>
      <c r="CV40" s="579"/>
      <c r="CW40" s="579"/>
      <c r="CX40" s="580"/>
      <c r="CY40" s="563">
        <v>213442336</v>
      </c>
      <c r="CZ40" s="564"/>
      <c r="DA40" s="564"/>
      <c r="DB40" s="564"/>
      <c r="DC40" s="564"/>
      <c r="DD40" s="564"/>
      <c r="DE40" s="564"/>
      <c r="DF40" s="565"/>
      <c r="DG40" s="563">
        <v>198041391</v>
      </c>
      <c r="DH40" s="564"/>
      <c r="DI40" s="564"/>
      <c r="DJ40" s="564"/>
      <c r="DK40" s="564"/>
      <c r="DL40" s="564"/>
      <c r="DM40" s="564"/>
      <c r="DN40" s="564"/>
      <c r="DO40" s="564"/>
      <c r="DP40" s="564"/>
      <c r="DQ40" s="565"/>
      <c r="DR40" s="578">
        <v>16.600000000000001</v>
      </c>
      <c r="DS40" s="579"/>
      <c r="DT40" s="579"/>
      <c r="DU40" s="579"/>
      <c r="DV40" s="579"/>
      <c r="DW40" s="579"/>
      <c r="DX40" s="588"/>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284</v>
      </c>
      <c r="CB41" s="573"/>
      <c r="CC41" s="573"/>
      <c r="CD41" s="573"/>
      <c r="CE41" s="573"/>
      <c r="CF41" s="573"/>
      <c r="CG41" s="573"/>
      <c r="CH41" s="573"/>
      <c r="CI41" s="573"/>
      <c r="CJ41" s="573"/>
      <c r="CK41" s="573"/>
      <c r="CL41" s="574"/>
      <c r="CM41" s="575">
        <v>53586580</v>
      </c>
      <c r="CN41" s="564"/>
      <c r="CO41" s="564"/>
      <c r="CP41" s="564"/>
      <c r="CQ41" s="564"/>
      <c r="CR41" s="564"/>
      <c r="CS41" s="564"/>
      <c r="CT41" s="565"/>
      <c r="CU41" s="578">
        <v>3.1</v>
      </c>
      <c r="CV41" s="579"/>
      <c r="CW41" s="579"/>
      <c r="CX41" s="580"/>
      <c r="CY41" s="563">
        <v>52870934</v>
      </c>
      <c r="CZ41" s="564"/>
      <c r="DA41" s="564"/>
      <c r="DB41" s="564"/>
      <c r="DC41" s="564"/>
      <c r="DD41" s="564"/>
      <c r="DE41" s="564"/>
      <c r="DF41" s="565"/>
      <c r="DG41" s="563">
        <v>52869209</v>
      </c>
      <c r="DH41" s="564"/>
      <c r="DI41" s="564"/>
      <c r="DJ41" s="564"/>
      <c r="DK41" s="564"/>
      <c r="DL41" s="564"/>
      <c r="DM41" s="564"/>
      <c r="DN41" s="564"/>
      <c r="DO41" s="564"/>
      <c r="DP41" s="564"/>
      <c r="DQ41" s="565"/>
      <c r="DR41" s="578">
        <v>4.4000000000000004</v>
      </c>
      <c r="DS41" s="579"/>
      <c r="DT41" s="579"/>
      <c r="DU41" s="579"/>
      <c r="DV41" s="579"/>
      <c r="DW41" s="579"/>
      <c r="DX41" s="588"/>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285</v>
      </c>
      <c r="CB42" s="573"/>
      <c r="CC42" s="573"/>
      <c r="CD42" s="573"/>
      <c r="CE42" s="573"/>
      <c r="CF42" s="573"/>
      <c r="CG42" s="573"/>
      <c r="CH42" s="573"/>
      <c r="CI42" s="573"/>
      <c r="CJ42" s="573"/>
      <c r="CK42" s="573"/>
      <c r="CL42" s="574"/>
      <c r="CM42" s="575">
        <v>6121</v>
      </c>
      <c r="CN42" s="576"/>
      <c r="CO42" s="576"/>
      <c r="CP42" s="576"/>
      <c r="CQ42" s="576"/>
      <c r="CR42" s="576"/>
      <c r="CS42" s="576"/>
      <c r="CT42" s="577"/>
      <c r="CU42" s="578">
        <v>0</v>
      </c>
      <c r="CV42" s="579"/>
      <c r="CW42" s="579"/>
      <c r="CX42" s="580"/>
      <c r="CY42" s="563">
        <v>6121</v>
      </c>
      <c r="CZ42" s="564"/>
      <c r="DA42" s="564"/>
      <c r="DB42" s="564"/>
      <c r="DC42" s="564"/>
      <c r="DD42" s="564"/>
      <c r="DE42" s="564"/>
      <c r="DF42" s="565"/>
      <c r="DG42" s="563">
        <v>6121</v>
      </c>
      <c r="DH42" s="564"/>
      <c r="DI42" s="564"/>
      <c r="DJ42" s="564"/>
      <c r="DK42" s="564"/>
      <c r="DL42" s="564"/>
      <c r="DM42" s="564"/>
      <c r="DN42" s="564"/>
      <c r="DO42" s="564"/>
      <c r="DP42" s="564"/>
      <c r="DQ42" s="565"/>
      <c r="DR42" s="578">
        <v>0</v>
      </c>
      <c r="DS42" s="579"/>
      <c r="DT42" s="579"/>
      <c r="DU42" s="579"/>
      <c r="DV42" s="579"/>
      <c r="DW42" s="579"/>
      <c r="DX42" s="588"/>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286</v>
      </c>
      <c r="BZ43" s="573"/>
      <c r="CA43" s="573"/>
      <c r="CB43" s="573"/>
      <c r="CC43" s="573"/>
      <c r="CD43" s="573"/>
      <c r="CE43" s="573"/>
      <c r="CF43" s="573"/>
      <c r="CG43" s="573"/>
      <c r="CH43" s="573"/>
      <c r="CI43" s="573"/>
      <c r="CJ43" s="573"/>
      <c r="CK43" s="573"/>
      <c r="CL43" s="574"/>
      <c r="CM43" s="575">
        <v>649964142</v>
      </c>
      <c r="CN43" s="564"/>
      <c r="CO43" s="564"/>
      <c r="CP43" s="564"/>
      <c r="CQ43" s="564"/>
      <c r="CR43" s="564"/>
      <c r="CS43" s="564"/>
      <c r="CT43" s="565"/>
      <c r="CU43" s="578">
        <v>38</v>
      </c>
      <c r="CV43" s="579"/>
      <c r="CW43" s="579"/>
      <c r="CX43" s="580"/>
      <c r="CY43" s="563">
        <v>561795989</v>
      </c>
      <c r="CZ43" s="564"/>
      <c r="DA43" s="564"/>
      <c r="DB43" s="564"/>
      <c r="DC43" s="564"/>
      <c r="DD43" s="564"/>
      <c r="DE43" s="564"/>
      <c r="DF43" s="565"/>
      <c r="DG43" s="563">
        <v>361812292</v>
      </c>
      <c r="DH43" s="564"/>
      <c r="DI43" s="564"/>
      <c r="DJ43" s="564"/>
      <c r="DK43" s="564"/>
      <c r="DL43" s="564"/>
      <c r="DM43" s="564"/>
      <c r="DN43" s="564"/>
      <c r="DO43" s="564"/>
      <c r="DP43" s="564"/>
      <c r="DQ43" s="565"/>
      <c r="DR43" s="578">
        <v>30.3</v>
      </c>
      <c r="DS43" s="579"/>
      <c r="DT43" s="579"/>
      <c r="DU43" s="579"/>
      <c r="DV43" s="579"/>
      <c r="DW43" s="579"/>
      <c r="DX43" s="588"/>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287</v>
      </c>
      <c r="BZ44" s="573"/>
      <c r="CA44" s="573"/>
      <c r="CB44" s="573"/>
      <c r="CC44" s="573"/>
      <c r="CD44" s="573"/>
      <c r="CE44" s="573"/>
      <c r="CF44" s="573"/>
      <c r="CG44" s="573"/>
      <c r="CH44" s="573"/>
      <c r="CI44" s="573"/>
      <c r="CJ44" s="573"/>
      <c r="CK44" s="573"/>
      <c r="CL44" s="574"/>
      <c r="CM44" s="575">
        <v>65088811</v>
      </c>
      <c r="CN44" s="576"/>
      <c r="CO44" s="576"/>
      <c r="CP44" s="576"/>
      <c r="CQ44" s="576"/>
      <c r="CR44" s="576"/>
      <c r="CS44" s="576"/>
      <c r="CT44" s="577"/>
      <c r="CU44" s="578">
        <v>3.8</v>
      </c>
      <c r="CV44" s="579"/>
      <c r="CW44" s="579"/>
      <c r="CX44" s="580"/>
      <c r="CY44" s="563">
        <v>45258440</v>
      </c>
      <c r="CZ44" s="564"/>
      <c r="DA44" s="564"/>
      <c r="DB44" s="564"/>
      <c r="DC44" s="564"/>
      <c r="DD44" s="564"/>
      <c r="DE44" s="564"/>
      <c r="DF44" s="565"/>
      <c r="DG44" s="563">
        <v>42059615</v>
      </c>
      <c r="DH44" s="564"/>
      <c r="DI44" s="564"/>
      <c r="DJ44" s="564"/>
      <c r="DK44" s="564"/>
      <c r="DL44" s="564"/>
      <c r="DM44" s="564"/>
      <c r="DN44" s="564"/>
      <c r="DO44" s="564"/>
      <c r="DP44" s="564"/>
      <c r="DQ44" s="565"/>
      <c r="DR44" s="578">
        <v>3.5</v>
      </c>
      <c r="DS44" s="579"/>
      <c r="DT44" s="579"/>
      <c r="DU44" s="579"/>
      <c r="DV44" s="579"/>
      <c r="DW44" s="579"/>
      <c r="DX44" s="588"/>
    </row>
    <row r="45" spans="2:128" ht="11.25" customHeight="1" x14ac:dyDescent="0.15">
      <c r="B45" s="167" t="s">
        <v>288</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289</v>
      </c>
      <c r="BZ45" s="573"/>
      <c r="CA45" s="573"/>
      <c r="CB45" s="573"/>
      <c r="CC45" s="573"/>
      <c r="CD45" s="573"/>
      <c r="CE45" s="573"/>
      <c r="CF45" s="573"/>
      <c r="CG45" s="573"/>
      <c r="CH45" s="573"/>
      <c r="CI45" s="573"/>
      <c r="CJ45" s="573"/>
      <c r="CK45" s="573"/>
      <c r="CL45" s="574"/>
      <c r="CM45" s="575">
        <v>12641801</v>
      </c>
      <c r="CN45" s="564"/>
      <c r="CO45" s="564"/>
      <c r="CP45" s="564"/>
      <c r="CQ45" s="564"/>
      <c r="CR45" s="564"/>
      <c r="CS45" s="564"/>
      <c r="CT45" s="565"/>
      <c r="CU45" s="578">
        <v>0.7</v>
      </c>
      <c r="CV45" s="579"/>
      <c r="CW45" s="579"/>
      <c r="CX45" s="580"/>
      <c r="CY45" s="563">
        <v>8347374</v>
      </c>
      <c r="CZ45" s="564"/>
      <c r="DA45" s="564"/>
      <c r="DB45" s="564"/>
      <c r="DC45" s="564"/>
      <c r="DD45" s="564"/>
      <c r="DE45" s="564"/>
      <c r="DF45" s="565"/>
      <c r="DG45" s="563">
        <v>8347374</v>
      </c>
      <c r="DH45" s="564"/>
      <c r="DI45" s="564"/>
      <c r="DJ45" s="564"/>
      <c r="DK45" s="564"/>
      <c r="DL45" s="564"/>
      <c r="DM45" s="564"/>
      <c r="DN45" s="564"/>
      <c r="DO45" s="564"/>
      <c r="DP45" s="564"/>
      <c r="DQ45" s="565"/>
      <c r="DR45" s="578">
        <v>0.7</v>
      </c>
      <c r="DS45" s="579"/>
      <c r="DT45" s="579"/>
      <c r="DU45" s="579"/>
      <c r="DV45" s="579"/>
      <c r="DW45" s="579"/>
      <c r="DX45" s="588"/>
    </row>
    <row r="46" spans="2:128" ht="11.25" customHeight="1" x14ac:dyDescent="0.15">
      <c r="B46" s="181" t="s">
        <v>290</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291</v>
      </c>
      <c r="BZ46" s="573"/>
      <c r="CA46" s="573"/>
      <c r="CB46" s="573"/>
      <c r="CC46" s="573"/>
      <c r="CD46" s="573"/>
      <c r="CE46" s="573"/>
      <c r="CF46" s="573"/>
      <c r="CG46" s="573"/>
      <c r="CH46" s="573"/>
      <c r="CI46" s="573"/>
      <c r="CJ46" s="573"/>
      <c r="CK46" s="573"/>
      <c r="CL46" s="574"/>
      <c r="CM46" s="575">
        <v>539185170</v>
      </c>
      <c r="CN46" s="576"/>
      <c r="CO46" s="576"/>
      <c r="CP46" s="576"/>
      <c r="CQ46" s="576"/>
      <c r="CR46" s="576"/>
      <c r="CS46" s="576"/>
      <c r="CT46" s="577"/>
      <c r="CU46" s="578">
        <v>31.5</v>
      </c>
      <c r="CV46" s="579"/>
      <c r="CW46" s="579"/>
      <c r="CX46" s="580"/>
      <c r="CY46" s="563">
        <v>495253510</v>
      </c>
      <c r="CZ46" s="564"/>
      <c r="DA46" s="564"/>
      <c r="DB46" s="564"/>
      <c r="DC46" s="564"/>
      <c r="DD46" s="564"/>
      <c r="DE46" s="564"/>
      <c r="DF46" s="565"/>
      <c r="DG46" s="563">
        <v>310945088</v>
      </c>
      <c r="DH46" s="564"/>
      <c r="DI46" s="564"/>
      <c r="DJ46" s="564"/>
      <c r="DK46" s="564"/>
      <c r="DL46" s="564"/>
      <c r="DM46" s="564"/>
      <c r="DN46" s="564"/>
      <c r="DO46" s="564"/>
      <c r="DP46" s="564"/>
      <c r="DQ46" s="565"/>
      <c r="DR46" s="578">
        <v>26</v>
      </c>
      <c r="DS46" s="579"/>
      <c r="DT46" s="579"/>
      <c r="DU46" s="579"/>
      <c r="DV46" s="579"/>
      <c r="DW46" s="579"/>
      <c r="DX46" s="588"/>
    </row>
    <row r="47" spans="2:128" ht="11.25" customHeight="1" x14ac:dyDescent="0.15">
      <c r="B47" s="182" t="s">
        <v>292</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293</v>
      </c>
      <c r="BZ47" s="573"/>
      <c r="CA47" s="573"/>
      <c r="CB47" s="573"/>
      <c r="CC47" s="573"/>
      <c r="CD47" s="573"/>
      <c r="CE47" s="573"/>
      <c r="CF47" s="573"/>
      <c r="CG47" s="573"/>
      <c r="CH47" s="573"/>
      <c r="CI47" s="573"/>
      <c r="CJ47" s="573"/>
      <c r="CK47" s="573"/>
      <c r="CL47" s="574"/>
      <c r="CM47" s="575">
        <v>6178865</v>
      </c>
      <c r="CN47" s="564"/>
      <c r="CO47" s="564"/>
      <c r="CP47" s="564"/>
      <c r="CQ47" s="564"/>
      <c r="CR47" s="564"/>
      <c r="CS47" s="564"/>
      <c r="CT47" s="565"/>
      <c r="CU47" s="578">
        <v>0.4</v>
      </c>
      <c r="CV47" s="579"/>
      <c r="CW47" s="579"/>
      <c r="CX47" s="580"/>
      <c r="CY47" s="563">
        <v>6067323</v>
      </c>
      <c r="CZ47" s="564"/>
      <c r="DA47" s="564"/>
      <c r="DB47" s="564"/>
      <c r="DC47" s="564"/>
      <c r="DD47" s="564"/>
      <c r="DE47" s="564"/>
      <c r="DF47" s="565"/>
      <c r="DG47" s="563" t="s">
        <v>100</v>
      </c>
      <c r="DH47" s="564"/>
      <c r="DI47" s="564"/>
      <c r="DJ47" s="564"/>
      <c r="DK47" s="564"/>
      <c r="DL47" s="564"/>
      <c r="DM47" s="564"/>
      <c r="DN47" s="564"/>
      <c r="DO47" s="564"/>
      <c r="DP47" s="564"/>
      <c r="DQ47" s="565"/>
      <c r="DR47" s="578" t="s">
        <v>100</v>
      </c>
      <c r="DS47" s="579"/>
      <c r="DT47" s="579"/>
      <c r="DU47" s="579"/>
      <c r="DV47" s="579"/>
      <c r="DW47" s="579"/>
      <c r="DX47" s="588"/>
    </row>
    <row r="48" spans="2:128" ht="11.25" customHeight="1" x14ac:dyDescent="0.15">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294</v>
      </c>
      <c r="BZ48" s="573"/>
      <c r="CA48" s="573"/>
      <c r="CB48" s="573"/>
      <c r="CC48" s="573"/>
      <c r="CD48" s="573"/>
      <c r="CE48" s="573"/>
      <c r="CF48" s="573"/>
      <c r="CG48" s="573"/>
      <c r="CH48" s="573"/>
      <c r="CI48" s="573"/>
      <c r="CJ48" s="573"/>
      <c r="CK48" s="573"/>
      <c r="CL48" s="574"/>
      <c r="CM48" s="575">
        <v>12825156</v>
      </c>
      <c r="CN48" s="576"/>
      <c r="CO48" s="576"/>
      <c r="CP48" s="576"/>
      <c r="CQ48" s="576"/>
      <c r="CR48" s="576"/>
      <c r="CS48" s="576"/>
      <c r="CT48" s="577"/>
      <c r="CU48" s="578">
        <v>0.7</v>
      </c>
      <c r="CV48" s="579"/>
      <c r="CW48" s="579"/>
      <c r="CX48" s="580"/>
      <c r="CY48" s="563">
        <v>3506558</v>
      </c>
      <c r="CZ48" s="564"/>
      <c r="DA48" s="564"/>
      <c r="DB48" s="564"/>
      <c r="DC48" s="564"/>
      <c r="DD48" s="564"/>
      <c r="DE48" s="564"/>
      <c r="DF48" s="565"/>
      <c r="DG48" s="563" t="s">
        <v>100</v>
      </c>
      <c r="DH48" s="564"/>
      <c r="DI48" s="564"/>
      <c r="DJ48" s="564"/>
      <c r="DK48" s="564"/>
      <c r="DL48" s="564"/>
      <c r="DM48" s="564"/>
      <c r="DN48" s="564"/>
      <c r="DO48" s="564"/>
      <c r="DP48" s="564"/>
      <c r="DQ48" s="565"/>
      <c r="DR48" s="578" t="s">
        <v>100</v>
      </c>
      <c r="DS48" s="579"/>
      <c r="DT48" s="579"/>
      <c r="DU48" s="579"/>
      <c r="DV48" s="579"/>
      <c r="DW48" s="579"/>
      <c r="DX48" s="588"/>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295</v>
      </c>
      <c r="BZ49" s="573"/>
      <c r="CA49" s="573"/>
      <c r="CB49" s="573"/>
      <c r="CC49" s="573"/>
      <c r="CD49" s="573"/>
      <c r="CE49" s="573"/>
      <c r="CF49" s="573"/>
      <c r="CG49" s="573"/>
      <c r="CH49" s="573"/>
      <c r="CI49" s="573"/>
      <c r="CJ49" s="573"/>
      <c r="CK49" s="573"/>
      <c r="CL49" s="574"/>
      <c r="CM49" s="575">
        <v>5163569</v>
      </c>
      <c r="CN49" s="564"/>
      <c r="CO49" s="564"/>
      <c r="CP49" s="564"/>
      <c r="CQ49" s="564"/>
      <c r="CR49" s="564"/>
      <c r="CS49" s="564"/>
      <c r="CT49" s="565"/>
      <c r="CU49" s="578">
        <v>0.3</v>
      </c>
      <c r="CV49" s="579"/>
      <c r="CW49" s="579"/>
      <c r="CX49" s="580"/>
      <c r="CY49" s="563">
        <v>2902569</v>
      </c>
      <c r="CZ49" s="564"/>
      <c r="DA49" s="564"/>
      <c r="DB49" s="564"/>
      <c r="DC49" s="564"/>
      <c r="DD49" s="564"/>
      <c r="DE49" s="564"/>
      <c r="DF49" s="565"/>
      <c r="DG49" s="563" t="s">
        <v>100</v>
      </c>
      <c r="DH49" s="564"/>
      <c r="DI49" s="564"/>
      <c r="DJ49" s="564"/>
      <c r="DK49" s="564"/>
      <c r="DL49" s="564"/>
      <c r="DM49" s="564"/>
      <c r="DN49" s="564"/>
      <c r="DO49" s="564"/>
      <c r="DP49" s="564"/>
      <c r="DQ49" s="565"/>
      <c r="DR49" s="578" t="s">
        <v>100</v>
      </c>
      <c r="DS49" s="579"/>
      <c r="DT49" s="579"/>
      <c r="DU49" s="579"/>
      <c r="DV49" s="579"/>
      <c r="DW49" s="579"/>
      <c r="DX49" s="588"/>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296</v>
      </c>
      <c r="BZ50" s="573"/>
      <c r="CA50" s="573"/>
      <c r="CB50" s="573"/>
      <c r="CC50" s="573"/>
      <c r="CD50" s="573"/>
      <c r="CE50" s="573"/>
      <c r="CF50" s="573"/>
      <c r="CG50" s="573"/>
      <c r="CH50" s="573"/>
      <c r="CI50" s="573"/>
      <c r="CJ50" s="573"/>
      <c r="CK50" s="573"/>
      <c r="CL50" s="574"/>
      <c r="CM50" s="575">
        <v>8880770</v>
      </c>
      <c r="CN50" s="576"/>
      <c r="CO50" s="576"/>
      <c r="CP50" s="576"/>
      <c r="CQ50" s="576"/>
      <c r="CR50" s="576"/>
      <c r="CS50" s="576"/>
      <c r="CT50" s="577"/>
      <c r="CU50" s="578">
        <v>0.5</v>
      </c>
      <c r="CV50" s="579"/>
      <c r="CW50" s="579"/>
      <c r="CX50" s="580"/>
      <c r="CY50" s="563">
        <v>460215</v>
      </c>
      <c r="CZ50" s="564"/>
      <c r="DA50" s="564"/>
      <c r="DB50" s="564"/>
      <c r="DC50" s="564"/>
      <c r="DD50" s="564"/>
      <c r="DE50" s="564"/>
      <c r="DF50" s="565"/>
      <c r="DG50" s="563">
        <v>460215</v>
      </c>
      <c r="DH50" s="564"/>
      <c r="DI50" s="564"/>
      <c r="DJ50" s="564"/>
      <c r="DK50" s="564"/>
      <c r="DL50" s="564"/>
      <c r="DM50" s="564"/>
      <c r="DN50" s="564"/>
      <c r="DO50" s="564"/>
      <c r="DP50" s="564"/>
      <c r="DQ50" s="565"/>
      <c r="DR50" s="578">
        <v>0</v>
      </c>
      <c r="DS50" s="579"/>
      <c r="DT50" s="579"/>
      <c r="DU50" s="579"/>
      <c r="DV50" s="579"/>
      <c r="DW50" s="579"/>
      <c r="DX50" s="588"/>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297</v>
      </c>
      <c r="BZ51" s="573"/>
      <c r="CA51" s="573"/>
      <c r="CB51" s="573"/>
      <c r="CC51" s="573"/>
      <c r="CD51" s="573"/>
      <c r="CE51" s="573"/>
      <c r="CF51" s="573"/>
      <c r="CG51" s="573"/>
      <c r="CH51" s="573"/>
      <c r="CI51" s="573"/>
      <c r="CJ51" s="573"/>
      <c r="CK51" s="573"/>
      <c r="CL51" s="574"/>
      <c r="CM51" s="575" t="s">
        <v>100</v>
      </c>
      <c r="CN51" s="564"/>
      <c r="CO51" s="564"/>
      <c r="CP51" s="564"/>
      <c r="CQ51" s="564"/>
      <c r="CR51" s="564"/>
      <c r="CS51" s="564"/>
      <c r="CT51" s="565"/>
      <c r="CU51" s="578" t="s">
        <v>100</v>
      </c>
      <c r="CV51" s="579"/>
      <c r="CW51" s="579"/>
      <c r="CX51" s="580"/>
      <c r="CY51" s="563" t="s">
        <v>100</v>
      </c>
      <c r="CZ51" s="564"/>
      <c r="DA51" s="564"/>
      <c r="DB51" s="564"/>
      <c r="DC51" s="564"/>
      <c r="DD51" s="564"/>
      <c r="DE51" s="564"/>
      <c r="DF51" s="565"/>
      <c r="DG51" s="563" t="s">
        <v>100</v>
      </c>
      <c r="DH51" s="564"/>
      <c r="DI51" s="564"/>
      <c r="DJ51" s="564"/>
      <c r="DK51" s="564"/>
      <c r="DL51" s="564"/>
      <c r="DM51" s="564"/>
      <c r="DN51" s="564"/>
      <c r="DO51" s="564"/>
      <c r="DP51" s="564"/>
      <c r="DQ51" s="565"/>
      <c r="DR51" s="578" t="s">
        <v>100</v>
      </c>
      <c r="DS51" s="579"/>
      <c r="DT51" s="579"/>
      <c r="DU51" s="579"/>
      <c r="DV51" s="579"/>
      <c r="DW51" s="579"/>
      <c r="DX51" s="588"/>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298</v>
      </c>
      <c r="BZ52" s="573"/>
      <c r="CA52" s="573"/>
      <c r="CB52" s="573"/>
      <c r="CC52" s="573"/>
      <c r="CD52" s="573"/>
      <c r="CE52" s="573"/>
      <c r="CF52" s="573"/>
      <c r="CG52" s="573"/>
      <c r="CH52" s="573"/>
      <c r="CI52" s="573"/>
      <c r="CJ52" s="573"/>
      <c r="CK52" s="573"/>
      <c r="CL52" s="574"/>
      <c r="CM52" s="575">
        <v>130359452</v>
      </c>
      <c r="CN52" s="576"/>
      <c r="CO52" s="576"/>
      <c r="CP52" s="576"/>
      <c r="CQ52" s="576"/>
      <c r="CR52" s="576"/>
      <c r="CS52" s="576"/>
      <c r="CT52" s="577"/>
      <c r="CU52" s="578">
        <v>7.6</v>
      </c>
      <c r="CV52" s="579"/>
      <c r="CW52" s="579"/>
      <c r="CX52" s="580"/>
      <c r="CY52" s="563">
        <v>17287327</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x14ac:dyDescent="0.15">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299</v>
      </c>
      <c r="BZ53" s="573"/>
      <c r="CA53" s="573"/>
      <c r="CB53" s="573"/>
      <c r="CC53" s="573"/>
      <c r="CD53" s="573"/>
      <c r="CE53" s="573"/>
      <c r="CF53" s="573"/>
      <c r="CG53" s="573"/>
      <c r="CH53" s="573"/>
      <c r="CI53" s="573"/>
      <c r="CJ53" s="573"/>
      <c r="CK53" s="573"/>
      <c r="CL53" s="574"/>
      <c r="CM53" s="575">
        <v>2701434</v>
      </c>
      <c r="CN53" s="576"/>
      <c r="CO53" s="576"/>
      <c r="CP53" s="576"/>
      <c r="CQ53" s="576"/>
      <c r="CR53" s="576"/>
      <c r="CS53" s="576"/>
      <c r="CT53" s="577"/>
      <c r="CU53" s="578">
        <v>0.2</v>
      </c>
      <c r="CV53" s="579"/>
      <c r="CW53" s="579"/>
      <c r="CX53" s="580"/>
      <c r="CY53" s="563">
        <v>1340392</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x14ac:dyDescent="0.15">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281</v>
      </c>
      <c r="BZ54" s="582"/>
      <c r="CA54" s="572" t="s">
        <v>300</v>
      </c>
      <c r="CB54" s="573"/>
      <c r="CC54" s="573"/>
      <c r="CD54" s="573"/>
      <c r="CE54" s="573"/>
      <c r="CF54" s="573"/>
      <c r="CG54" s="573"/>
      <c r="CH54" s="573"/>
      <c r="CI54" s="573"/>
      <c r="CJ54" s="573"/>
      <c r="CK54" s="573"/>
      <c r="CL54" s="574"/>
      <c r="CM54" s="575">
        <v>127574390</v>
      </c>
      <c r="CN54" s="576"/>
      <c r="CO54" s="576"/>
      <c r="CP54" s="576"/>
      <c r="CQ54" s="576"/>
      <c r="CR54" s="576"/>
      <c r="CS54" s="576"/>
      <c r="CT54" s="577"/>
      <c r="CU54" s="578">
        <v>7.5</v>
      </c>
      <c r="CV54" s="579"/>
      <c r="CW54" s="579"/>
      <c r="CX54" s="580"/>
      <c r="CY54" s="563">
        <v>16289077</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x14ac:dyDescent="0.15">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301</v>
      </c>
      <c r="CB55" s="573"/>
      <c r="CC55" s="573"/>
      <c r="CD55" s="573"/>
      <c r="CE55" s="573"/>
      <c r="CF55" s="573"/>
      <c r="CG55" s="573"/>
      <c r="CH55" s="573"/>
      <c r="CI55" s="573"/>
      <c r="CJ55" s="573"/>
      <c r="CK55" s="573"/>
      <c r="CL55" s="574"/>
      <c r="CM55" s="575">
        <v>46809974</v>
      </c>
      <c r="CN55" s="576"/>
      <c r="CO55" s="576"/>
      <c r="CP55" s="576"/>
      <c r="CQ55" s="576"/>
      <c r="CR55" s="576"/>
      <c r="CS55" s="576"/>
      <c r="CT55" s="577"/>
      <c r="CU55" s="578">
        <v>2.7</v>
      </c>
      <c r="CV55" s="579"/>
      <c r="CW55" s="579"/>
      <c r="CX55" s="580"/>
      <c r="CY55" s="563">
        <v>1595311</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302</v>
      </c>
      <c r="CB56" s="573"/>
      <c r="CC56" s="573"/>
      <c r="CD56" s="573"/>
      <c r="CE56" s="573"/>
      <c r="CF56" s="573"/>
      <c r="CG56" s="573"/>
      <c r="CH56" s="573"/>
      <c r="CI56" s="573"/>
      <c r="CJ56" s="573"/>
      <c r="CK56" s="573"/>
      <c r="CL56" s="574"/>
      <c r="CM56" s="575">
        <v>64815952</v>
      </c>
      <c r="CN56" s="576"/>
      <c r="CO56" s="576"/>
      <c r="CP56" s="576"/>
      <c r="CQ56" s="576"/>
      <c r="CR56" s="576"/>
      <c r="CS56" s="576"/>
      <c r="CT56" s="577"/>
      <c r="CU56" s="578">
        <v>3.8</v>
      </c>
      <c r="CV56" s="579"/>
      <c r="CW56" s="579"/>
      <c r="CX56" s="580"/>
      <c r="CY56" s="563">
        <v>12609961</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303</v>
      </c>
      <c r="CB57" s="573"/>
      <c r="CC57" s="573"/>
      <c r="CD57" s="573"/>
      <c r="CE57" s="573"/>
      <c r="CF57" s="573"/>
      <c r="CG57" s="573"/>
      <c r="CH57" s="573"/>
      <c r="CI57" s="573"/>
      <c r="CJ57" s="573"/>
      <c r="CK57" s="573"/>
      <c r="CL57" s="574"/>
      <c r="CM57" s="575">
        <v>2785062</v>
      </c>
      <c r="CN57" s="576"/>
      <c r="CO57" s="576"/>
      <c r="CP57" s="576"/>
      <c r="CQ57" s="576"/>
      <c r="CR57" s="576"/>
      <c r="CS57" s="576"/>
      <c r="CT57" s="577"/>
      <c r="CU57" s="578">
        <v>0.2</v>
      </c>
      <c r="CV57" s="579"/>
      <c r="CW57" s="579"/>
      <c r="CX57" s="580"/>
      <c r="CY57" s="563">
        <v>998250</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304</v>
      </c>
      <c r="CB58" s="573"/>
      <c r="CC58" s="573"/>
      <c r="CD58" s="573"/>
      <c r="CE58" s="573"/>
      <c r="CF58" s="573"/>
      <c r="CG58" s="573"/>
      <c r="CH58" s="573"/>
      <c r="CI58" s="573"/>
      <c r="CJ58" s="573"/>
      <c r="CK58" s="573"/>
      <c r="CL58" s="574"/>
      <c r="CM58" s="575" t="s">
        <v>100</v>
      </c>
      <c r="CN58" s="576"/>
      <c r="CO58" s="576"/>
      <c r="CP58" s="576"/>
      <c r="CQ58" s="576"/>
      <c r="CR58" s="576"/>
      <c r="CS58" s="576"/>
      <c r="CT58" s="577"/>
      <c r="CU58" s="578" t="s">
        <v>100</v>
      </c>
      <c r="CV58" s="579"/>
      <c r="CW58" s="579"/>
      <c r="CX58" s="580"/>
      <c r="CY58" s="563" t="s">
        <v>100</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305</v>
      </c>
      <c r="BZ59" s="546"/>
      <c r="CA59" s="546"/>
      <c r="CB59" s="546"/>
      <c r="CC59" s="546"/>
      <c r="CD59" s="546"/>
      <c r="CE59" s="546"/>
      <c r="CF59" s="546"/>
      <c r="CG59" s="546"/>
      <c r="CH59" s="546"/>
      <c r="CI59" s="546"/>
      <c r="CJ59" s="546"/>
      <c r="CK59" s="546"/>
      <c r="CL59" s="547"/>
      <c r="CM59" s="548">
        <v>1710215511</v>
      </c>
      <c r="CN59" s="549"/>
      <c r="CO59" s="549"/>
      <c r="CP59" s="549"/>
      <c r="CQ59" s="549"/>
      <c r="CR59" s="549"/>
      <c r="CS59" s="549"/>
      <c r="CT59" s="550"/>
      <c r="CU59" s="551">
        <v>100</v>
      </c>
      <c r="CV59" s="552"/>
      <c r="CW59" s="552"/>
      <c r="CX59" s="553"/>
      <c r="CY59" s="554">
        <v>1378371461</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9" zoomScale="80" zoomScaleNormal="80" zoomScaleSheetLayoutView="70" workbookViewId="0">
      <selection activeCell="BJ64" sqref="BJ64"/>
    </sheetView>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306</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72" t="s">
        <v>307</v>
      </c>
      <c r="DK2" s="1073"/>
      <c r="DL2" s="1073"/>
      <c r="DM2" s="1073"/>
      <c r="DN2" s="1073"/>
      <c r="DO2" s="1074"/>
      <c r="DP2" s="192"/>
      <c r="DQ2" s="1072" t="s">
        <v>308</v>
      </c>
      <c r="DR2" s="1073"/>
      <c r="DS2" s="1073"/>
      <c r="DT2" s="1073"/>
      <c r="DU2" s="1073"/>
      <c r="DV2" s="1073"/>
      <c r="DW2" s="1073"/>
      <c r="DX2" s="1073"/>
      <c r="DY2" s="1073"/>
      <c r="DZ2" s="1074"/>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1020" t="s">
        <v>309</v>
      </c>
      <c r="B4" s="1020"/>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20"/>
      <c r="AC4" s="1020"/>
      <c r="AD4" s="1020"/>
      <c r="AE4" s="1020"/>
      <c r="AF4" s="1020"/>
      <c r="AG4" s="1020"/>
      <c r="AH4" s="1020"/>
      <c r="AI4" s="1020"/>
      <c r="AJ4" s="1020"/>
      <c r="AK4" s="1020"/>
      <c r="AL4" s="1020"/>
      <c r="AM4" s="1020"/>
      <c r="AN4" s="1020"/>
      <c r="AO4" s="1020"/>
      <c r="AP4" s="1020"/>
      <c r="AQ4" s="1020"/>
      <c r="AR4" s="1020"/>
      <c r="AS4" s="1020"/>
      <c r="AT4" s="1020"/>
      <c r="AU4" s="1020"/>
      <c r="AV4" s="1020"/>
      <c r="AW4" s="1020"/>
      <c r="AX4" s="1020"/>
      <c r="AY4" s="1020"/>
      <c r="AZ4" s="195"/>
      <c r="BA4" s="195"/>
      <c r="BB4" s="195"/>
      <c r="BC4" s="195"/>
      <c r="BD4" s="195"/>
      <c r="BE4" s="196"/>
      <c r="BF4" s="196"/>
      <c r="BG4" s="196"/>
      <c r="BH4" s="196"/>
      <c r="BI4" s="196"/>
      <c r="BJ4" s="196"/>
      <c r="BK4" s="196"/>
      <c r="BL4" s="196"/>
      <c r="BM4" s="196"/>
      <c r="BN4" s="196"/>
      <c r="BO4" s="196"/>
      <c r="BP4" s="196"/>
      <c r="BQ4" s="195" t="s">
        <v>310</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930" t="s">
        <v>311</v>
      </c>
      <c r="B5" s="931"/>
      <c r="C5" s="931"/>
      <c r="D5" s="931"/>
      <c r="E5" s="931"/>
      <c r="F5" s="931"/>
      <c r="G5" s="931"/>
      <c r="H5" s="931"/>
      <c r="I5" s="931"/>
      <c r="J5" s="931"/>
      <c r="K5" s="931"/>
      <c r="L5" s="931"/>
      <c r="M5" s="931"/>
      <c r="N5" s="931"/>
      <c r="O5" s="931"/>
      <c r="P5" s="932"/>
      <c r="Q5" s="936" t="s">
        <v>312</v>
      </c>
      <c r="R5" s="937"/>
      <c r="S5" s="937"/>
      <c r="T5" s="937"/>
      <c r="U5" s="938"/>
      <c r="V5" s="936" t="s">
        <v>313</v>
      </c>
      <c r="W5" s="937"/>
      <c r="X5" s="937"/>
      <c r="Y5" s="937"/>
      <c r="Z5" s="938"/>
      <c r="AA5" s="936" t="s">
        <v>314</v>
      </c>
      <c r="AB5" s="937"/>
      <c r="AC5" s="937"/>
      <c r="AD5" s="937"/>
      <c r="AE5" s="937"/>
      <c r="AF5" s="1075" t="s">
        <v>315</v>
      </c>
      <c r="AG5" s="937"/>
      <c r="AH5" s="937"/>
      <c r="AI5" s="937"/>
      <c r="AJ5" s="952"/>
      <c r="AK5" s="937" t="s">
        <v>316</v>
      </c>
      <c r="AL5" s="937"/>
      <c r="AM5" s="937"/>
      <c r="AN5" s="937"/>
      <c r="AO5" s="938"/>
      <c r="AP5" s="936" t="s">
        <v>317</v>
      </c>
      <c r="AQ5" s="937"/>
      <c r="AR5" s="937"/>
      <c r="AS5" s="937"/>
      <c r="AT5" s="938"/>
      <c r="AU5" s="936" t="s">
        <v>318</v>
      </c>
      <c r="AV5" s="937"/>
      <c r="AW5" s="937"/>
      <c r="AX5" s="937"/>
      <c r="AY5" s="952"/>
      <c r="AZ5" s="199"/>
      <c r="BA5" s="199"/>
      <c r="BB5" s="199"/>
      <c r="BC5" s="199"/>
      <c r="BD5" s="199"/>
      <c r="BE5" s="200"/>
      <c r="BF5" s="200"/>
      <c r="BG5" s="200"/>
      <c r="BH5" s="200"/>
      <c r="BI5" s="200"/>
      <c r="BJ5" s="200"/>
      <c r="BK5" s="200"/>
      <c r="BL5" s="200"/>
      <c r="BM5" s="200"/>
      <c r="BN5" s="200"/>
      <c r="BO5" s="200"/>
      <c r="BP5" s="200"/>
      <c r="BQ5" s="930" t="s">
        <v>319</v>
      </c>
      <c r="BR5" s="931"/>
      <c r="BS5" s="931"/>
      <c r="BT5" s="931"/>
      <c r="BU5" s="931"/>
      <c r="BV5" s="931"/>
      <c r="BW5" s="931"/>
      <c r="BX5" s="931"/>
      <c r="BY5" s="931"/>
      <c r="BZ5" s="931"/>
      <c r="CA5" s="931"/>
      <c r="CB5" s="931"/>
      <c r="CC5" s="931"/>
      <c r="CD5" s="931"/>
      <c r="CE5" s="931"/>
      <c r="CF5" s="931"/>
      <c r="CG5" s="932"/>
      <c r="CH5" s="936" t="s">
        <v>320</v>
      </c>
      <c r="CI5" s="937"/>
      <c r="CJ5" s="937"/>
      <c r="CK5" s="937"/>
      <c r="CL5" s="938"/>
      <c r="CM5" s="936" t="s">
        <v>321</v>
      </c>
      <c r="CN5" s="937"/>
      <c r="CO5" s="937"/>
      <c r="CP5" s="937"/>
      <c r="CQ5" s="938"/>
      <c r="CR5" s="936" t="s">
        <v>322</v>
      </c>
      <c r="CS5" s="937"/>
      <c r="CT5" s="937"/>
      <c r="CU5" s="937"/>
      <c r="CV5" s="938"/>
      <c r="CW5" s="936" t="s">
        <v>323</v>
      </c>
      <c r="CX5" s="937"/>
      <c r="CY5" s="937"/>
      <c r="CZ5" s="937"/>
      <c r="DA5" s="938"/>
      <c r="DB5" s="936" t="s">
        <v>324</v>
      </c>
      <c r="DC5" s="937"/>
      <c r="DD5" s="937"/>
      <c r="DE5" s="937"/>
      <c r="DF5" s="938"/>
      <c r="DG5" s="1061" t="s">
        <v>325</v>
      </c>
      <c r="DH5" s="1062"/>
      <c r="DI5" s="1062"/>
      <c r="DJ5" s="1062"/>
      <c r="DK5" s="1063"/>
      <c r="DL5" s="1061" t="s">
        <v>326</v>
      </c>
      <c r="DM5" s="1062"/>
      <c r="DN5" s="1062"/>
      <c r="DO5" s="1062"/>
      <c r="DP5" s="1063"/>
      <c r="DQ5" s="936" t="s">
        <v>327</v>
      </c>
      <c r="DR5" s="937"/>
      <c r="DS5" s="937"/>
      <c r="DT5" s="937"/>
      <c r="DU5" s="938"/>
      <c r="DV5" s="936" t="s">
        <v>318</v>
      </c>
      <c r="DW5" s="937"/>
      <c r="DX5" s="937"/>
      <c r="DY5" s="937"/>
      <c r="DZ5" s="952"/>
      <c r="EA5" s="197"/>
    </row>
    <row r="6" spans="1:131" s="198" customFormat="1" ht="26.25" customHeight="1" thickBot="1" x14ac:dyDescent="0.2">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76"/>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64"/>
      <c r="DH6" s="1065"/>
      <c r="DI6" s="1065"/>
      <c r="DJ6" s="1065"/>
      <c r="DK6" s="1066"/>
      <c r="DL6" s="1064"/>
      <c r="DM6" s="1065"/>
      <c r="DN6" s="1065"/>
      <c r="DO6" s="1065"/>
      <c r="DP6" s="1066"/>
      <c r="DQ6" s="939"/>
      <c r="DR6" s="940"/>
      <c r="DS6" s="940"/>
      <c r="DT6" s="940"/>
      <c r="DU6" s="941"/>
      <c r="DV6" s="939"/>
      <c r="DW6" s="940"/>
      <c r="DX6" s="940"/>
      <c r="DY6" s="940"/>
      <c r="DZ6" s="953"/>
      <c r="EA6" s="197"/>
    </row>
    <row r="7" spans="1:131" s="198" customFormat="1" ht="26.25" customHeight="1" thickTop="1" x14ac:dyDescent="0.15">
      <c r="A7" s="201">
        <v>1</v>
      </c>
      <c r="B7" s="1006" t="s">
        <v>516</v>
      </c>
      <c r="C7" s="1007" t="s">
        <v>517</v>
      </c>
      <c r="D7" s="1007" t="s">
        <v>517</v>
      </c>
      <c r="E7" s="1007" t="s">
        <v>517</v>
      </c>
      <c r="F7" s="1007" t="s">
        <v>517</v>
      </c>
      <c r="G7" s="1007" t="s">
        <v>517</v>
      </c>
      <c r="H7" s="1007" t="s">
        <v>517</v>
      </c>
      <c r="I7" s="1007" t="s">
        <v>517</v>
      </c>
      <c r="J7" s="1007" t="s">
        <v>517</v>
      </c>
      <c r="K7" s="1007" t="s">
        <v>517</v>
      </c>
      <c r="L7" s="1007" t="s">
        <v>517</v>
      </c>
      <c r="M7" s="1007" t="s">
        <v>517</v>
      </c>
      <c r="N7" s="1007" t="s">
        <v>517</v>
      </c>
      <c r="O7" s="1007" t="s">
        <v>517</v>
      </c>
      <c r="P7" s="1008" t="s">
        <v>517</v>
      </c>
      <c r="Q7" s="1067">
        <v>1811262</v>
      </c>
      <c r="R7" s="1068"/>
      <c r="S7" s="1068"/>
      <c r="T7" s="1068"/>
      <c r="U7" s="1068"/>
      <c r="V7" s="1068">
        <v>1801795</v>
      </c>
      <c r="W7" s="1068"/>
      <c r="X7" s="1068"/>
      <c r="Y7" s="1068"/>
      <c r="Z7" s="1068"/>
      <c r="AA7" s="1068">
        <v>9467</v>
      </c>
      <c r="AB7" s="1068"/>
      <c r="AC7" s="1068"/>
      <c r="AD7" s="1068"/>
      <c r="AE7" s="1012"/>
      <c r="AF7" s="1069">
        <v>5112</v>
      </c>
      <c r="AG7" s="1070"/>
      <c r="AH7" s="1070"/>
      <c r="AI7" s="1070"/>
      <c r="AJ7" s="1071"/>
      <c r="AK7" s="1054">
        <v>4280</v>
      </c>
      <c r="AL7" s="1055"/>
      <c r="AM7" s="1055"/>
      <c r="AN7" s="1055"/>
      <c r="AO7" s="1055"/>
      <c r="AP7" s="1055">
        <v>4521761</v>
      </c>
      <c r="AQ7" s="1055"/>
      <c r="AR7" s="1055"/>
      <c r="AS7" s="1055"/>
      <c r="AT7" s="1055"/>
      <c r="AU7" s="1056"/>
      <c r="AV7" s="1056"/>
      <c r="AW7" s="1056"/>
      <c r="AX7" s="1056"/>
      <c r="AY7" s="1057"/>
      <c r="AZ7" s="195"/>
      <c r="BA7" s="195"/>
      <c r="BB7" s="195"/>
      <c r="BC7" s="195"/>
      <c r="BD7" s="195"/>
      <c r="BE7" s="196"/>
      <c r="BF7" s="196"/>
      <c r="BG7" s="196"/>
      <c r="BH7" s="196"/>
      <c r="BI7" s="196"/>
      <c r="BJ7" s="196"/>
      <c r="BK7" s="196"/>
      <c r="BL7" s="196"/>
      <c r="BM7" s="196"/>
      <c r="BN7" s="196"/>
      <c r="BO7" s="196"/>
      <c r="BP7" s="196"/>
      <c r="BQ7" s="202">
        <v>1</v>
      </c>
      <c r="BR7" s="203" t="s">
        <v>487</v>
      </c>
      <c r="BS7" s="1058" t="s">
        <v>488</v>
      </c>
      <c r="BT7" s="1059" t="s">
        <v>488</v>
      </c>
      <c r="BU7" s="1059" t="s">
        <v>488</v>
      </c>
      <c r="BV7" s="1059" t="s">
        <v>488</v>
      </c>
      <c r="BW7" s="1059" t="s">
        <v>488</v>
      </c>
      <c r="BX7" s="1059" t="s">
        <v>488</v>
      </c>
      <c r="BY7" s="1059" t="s">
        <v>488</v>
      </c>
      <c r="BZ7" s="1059" t="s">
        <v>488</v>
      </c>
      <c r="CA7" s="1059" t="s">
        <v>488</v>
      </c>
      <c r="CB7" s="1059" t="s">
        <v>488</v>
      </c>
      <c r="CC7" s="1059" t="s">
        <v>488</v>
      </c>
      <c r="CD7" s="1059" t="s">
        <v>488</v>
      </c>
      <c r="CE7" s="1059" t="s">
        <v>488</v>
      </c>
      <c r="CF7" s="1059" t="s">
        <v>488</v>
      </c>
      <c r="CG7" s="1060" t="s">
        <v>488</v>
      </c>
      <c r="CH7" s="1051">
        <v>-2</v>
      </c>
      <c r="CI7" s="1052"/>
      <c r="CJ7" s="1052"/>
      <c r="CK7" s="1052"/>
      <c r="CL7" s="1053"/>
      <c r="CM7" s="1051">
        <v>984</v>
      </c>
      <c r="CN7" s="1052">
        <v>-2421</v>
      </c>
      <c r="CO7" s="1052">
        <v>-2421</v>
      </c>
      <c r="CP7" s="1052">
        <v>-2421</v>
      </c>
      <c r="CQ7" s="1053">
        <v>-2421</v>
      </c>
      <c r="CR7" s="1051">
        <v>696</v>
      </c>
      <c r="CS7" s="1052">
        <v>984298</v>
      </c>
      <c r="CT7" s="1052">
        <v>984298</v>
      </c>
      <c r="CU7" s="1052">
        <v>984298</v>
      </c>
      <c r="CV7" s="1053">
        <v>984298</v>
      </c>
      <c r="CW7" s="1051">
        <v>139</v>
      </c>
      <c r="CX7" s="1052">
        <v>695650</v>
      </c>
      <c r="CY7" s="1052">
        <v>695650</v>
      </c>
      <c r="CZ7" s="1052">
        <v>695650</v>
      </c>
      <c r="DA7" s="1053">
        <v>695650</v>
      </c>
      <c r="DB7" s="1051">
        <v>7724</v>
      </c>
      <c r="DC7" s="1052"/>
      <c r="DD7" s="1052"/>
      <c r="DE7" s="1052"/>
      <c r="DF7" s="1053"/>
      <c r="DG7" s="1051"/>
      <c r="DH7" s="1052"/>
      <c r="DI7" s="1052"/>
      <c r="DJ7" s="1052"/>
      <c r="DK7" s="1053"/>
      <c r="DL7" s="1051">
        <v>9567</v>
      </c>
      <c r="DM7" s="1052"/>
      <c r="DN7" s="1052"/>
      <c r="DO7" s="1052"/>
      <c r="DP7" s="1053"/>
      <c r="DQ7" s="1051"/>
      <c r="DR7" s="1052"/>
      <c r="DS7" s="1052"/>
      <c r="DT7" s="1052"/>
      <c r="DU7" s="1053"/>
      <c r="DV7" s="1077"/>
      <c r="DW7" s="1078"/>
      <c r="DX7" s="1078"/>
      <c r="DY7" s="1078"/>
      <c r="DZ7" s="1079"/>
      <c r="EA7" s="197"/>
    </row>
    <row r="8" spans="1:131" s="198" customFormat="1" ht="26.25" customHeight="1" x14ac:dyDescent="0.15">
      <c r="A8" s="204">
        <v>2</v>
      </c>
      <c r="B8" s="978" t="s">
        <v>517</v>
      </c>
      <c r="C8" s="979" t="s">
        <v>517</v>
      </c>
      <c r="D8" s="979" t="s">
        <v>517</v>
      </c>
      <c r="E8" s="979" t="s">
        <v>517</v>
      </c>
      <c r="F8" s="979" t="s">
        <v>517</v>
      </c>
      <c r="G8" s="979" t="s">
        <v>517</v>
      </c>
      <c r="H8" s="979" t="s">
        <v>517</v>
      </c>
      <c r="I8" s="979" t="s">
        <v>517</v>
      </c>
      <c r="J8" s="979" t="s">
        <v>517</v>
      </c>
      <c r="K8" s="979" t="s">
        <v>517</v>
      </c>
      <c r="L8" s="979" t="s">
        <v>517</v>
      </c>
      <c r="M8" s="979" t="s">
        <v>517</v>
      </c>
      <c r="N8" s="979" t="s">
        <v>517</v>
      </c>
      <c r="O8" s="979" t="s">
        <v>517</v>
      </c>
      <c r="P8" s="980" t="s">
        <v>517</v>
      </c>
      <c r="Q8" s="985">
        <v>547245</v>
      </c>
      <c r="R8" s="982"/>
      <c r="S8" s="982"/>
      <c r="T8" s="982"/>
      <c r="U8" s="982"/>
      <c r="V8" s="982">
        <v>547245</v>
      </c>
      <c r="W8" s="982"/>
      <c r="X8" s="982"/>
      <c r="Y8" s="982"/>
      <c r="Z8" s="982"/>
      <c r="AA8" s="982">
        <v>0</v>
      </c>
      <c r="AB8" s="982"/>
      <c r="AC8" s="982"/>
      <c r="AD8" s="982"/>
      <c r="AE8" s="986"/>
      <c r="AF8" s="997"/>
      <c r="AG8" s="994"/>
      <c r="AH8" s="994"/>
      <c r="AI8" s="994"/>
      <c r="AJ8" s="996"/>
      <c r="AK8" s="1049">
        <v>192777</v>
      </c>
      <c r="AL8" s="1050"/>
      <c r="AM8" s="1050"/>
      <c r="AN8" s="1050"/>
      <c r="AO8" s="1050"/>
      <c r="AP8" s="1050"/>
      <c r="AQ8" s="1050"/>
      <c r="AR8" s="1050"/>
      <c r="AS8" s="1050"/>
      <c r="AT8" s="1050"/>
      <c r="AU8" s="1047"/>
      <c r="AV8" s="1047"/>
      <c r="AW8" s="1047"/>
      <c r="AX8" s="1047"/>
      <c r="AY8" s="1048"/>
      <c r="AZ8" s="195"/>
      <c r="BA8" s="195"/>
      <c r="BB8" s="195"/>
      <c r="BC8" s="195"/>
      <c r="BD8" s="195"/>
      <c r="BE8" s="196"/>
      <c r="BF8" s="196"/>
      <c r="BG8" s="196"/>
      <c r="BH8" s="196"/>
      <c r="BI8" s="196"/>
      <c r="BJ8" s="196"/>
      <c r="BK8" s="196"/>
      <c r="BL8" s="196"/>
      <c r="BM8" s="196"/>
      <c r="BN8" s="196"/>
      <c r="BO8" s="196"/>
      <c r="BP8" s="196"/>
      <c r="BQ8" s="205">
        <v>2</v>
      </c>
      <c r="BR8" s="206"/>
      <c r="BS8" s="949" t="s">
        <v>489</v>
      </c>
      <c r="BT8" s="950" t="s">
        <v>489</v>
      </c>
      <c r="BU8" s="950" t="s">
        <v>489</v>
      </c>
      <c r="BV8" s="950" t="s">
        <v>489</v>
      </c>
      <c r="BW8" s="950" t="s">
        <v>489</v>
      </c>
      <c r="BX8" s="950" t="s">
        <v>489</v>
      </c>
      <c r="BY8" s="950" t="s">
        <v>489</v>
      </c>
      <c r="BZ8" s="950" t="s">
        <v>489</v>
      </c>
      <c r="CA8" s="950" t="s">
        <v>489</v>
      </c>
      <c r="CB8" s="950" t="s">
        <v>489</v>
      </c>
      <c r="CC8" s="950" t="s">
        <v>489</v>
      </c>
      <c r="CD8" s="950" t="s">
        <v>489</v>
      </c>
      <c r="CE8" s="950" t="s">
        <v>489</v>
      </c>
      <c r="CF8" s="950" t="s">
        <v>489</v>
      </c>
      <c r="CG8" s="951" t="s">
        <v>489</v>
      </c>
      <c r="CH8" s="924">
        <v>-5</v>
      </c>
      <c r="CI8" s="925"/>
      <c r="CJ8" s="925"/>
      <c r="CK8" s="925"/>
      <c r="CL8" s="926"/>
      <c r="CM8" s="924">
        <v>668</v>
      </c>
      <c r="CN8" s="925">
        <v>-2421</v>
      </c>
      <c r="CO8" s="925">
        <v>-2421</v>
      </c>
      <c r="CP8" s="925">
        <v>-2421</v>
      </c>
      <c r="CQ8" s="926">
        <v>-2421</v>
      </c>
      <c r="CR8" s="924">
        <v>200</v>
      </c>
      <c r="CS8" s="925">
        <v>984298</v>
      </c>
      <c r="CT8" s="925">
        <v>984298</v>
      </c>
      <c r="CU8" s="925">
        <v>984298</v>
      </c>
      <c r="CV8" s="926">
        <v>984298</v>
      </c>
      <c r="CW8" s="924">
        <v>0</v>
      </c>
      <c r="CX8" s="925">
        <v>695650</v>
      </c>
      <c r="CY8" s="925">
        <v>695650</v>
      </c>
      <c r="CZ8" s="925">
        <v>695650</v>
      </c>
      <c r="DA8" s="926">
        <v>695650</v>
      </c>
      <c r="DB8" s="924"/>
      <c r="DC8" s="925"/>
      <c r="DD8" s="925"/>
      <c r="DE8" s="925"/>
      <c r="DF8" s="926"/>
      <c r="DG8" s="924"/>
      <c r="DH8" s="925"/>
      <c r="DI8" s="925"/>
      <c r="DJ8" s="925"/>
      <c r="DK8" s="926"/>
      <c r="DL8" s="924"/>
      <c r="DM8" s="925"/>
      <c r="DN8" s="925"/>
      <c r="DO8" s="925"/>
      <c r="DP8" s="926"/>
      <c r="DQ8" s="924"/>
      <c r="DR8" s="925"/>
      <c r="DS8" s="925"/>
      <c r="DT8" s="925"/>
      <c r="DU8" s="926"/>
      <c r="DV8" s="927"/>
      <c r="DW8" s="928"/>
      <c r="DX8" s="928"/>
      <c r="DY8" s="928"/>
      <c r="DZ8" s="929"/>
      <c r="EA8" s="197"/>
    </row>
    <row r="9" spans="1:131" s="198" customFormat="1" ht="26.25" customHeight="1" x14ac:dyDescent="0.15">
      <c r="A9" s="204">
        <v>3</v>
      </c>
      <c r="B9" s="978" t="s">
        <v>518</v>
      </c>
      <c r="C9" s="979" t="s">
        <v>518</v>
      </c>
      <c r="D9" s="979" t="s">
        <v>518</v>
      </c>
      <c r="E9" s="979" t="s">
        <v>518</v>
      </c>
      <c r="F9" s="979" t="s">
        <v>518</v>
      </c>
      <c r="G9" s="979" t="s">
        <v>518</v>
      </c>
      <c r="H9" s="979" t="s">
        <v>518</v>
      </c>
      <c r="I9" s="979" t="s">
        <v>518</v>
      </c>
      <c r="J9" s="979" t="s">
        <v>518</v>
      </c>
      <c r="K9" s="979" t="s">
        <v>518</v>
      </c>
      <c r="L9" s="979" t="s">
        <v>518</v>
      </c>
      <c r="M9" s="979" t="s">
        <v>518</v>
      </c>
      <c r="N9" s="979" t="s">
        <v>518</v>
      </c>
      <c r="O9" s="979" t="s">
        <v>518</v>
      </c>
      <c r="P9" s="980" t="s">
        <v>518</v>
      </c>
      <c r="Q9" s="985">
        <v>11842</v>
      </c>
      <c r="R9" s="982"/>
      <c r="S9" s="982"/>
      <c r="T9" s="982"/>
      <c r="U9" s="982"/>
      <c r="V9" s="982">
        <v>11842</v>
      </c>
      <c r="W9" s="982"/>
      <c r="X9" s="982"/>
      <c r="Y9" s="982"/>
      <c r="Z9" s="982"/>
      <c r="AA9" s="982">
        <v>0</v>
      </c>
      <c r="AB9" s="982"/>
      <c r="AC9" s="982"/>
      <c r="AD9" s="982"/>
      <c r="AE9" s="986"/>
      <c r="AF9" s="997"/>
      <c r="AG9" s="994"/>
      <c r="AH9" s="994"/>
      <c r="AI9" s="994"/>
      <c r="AJ9" s="996"/>
      <c r="AK9" s="1049"/>
      <c r="AL9" s="1050"/>
      <c r="AM9" s="1050"/>
      <c r="AN9" s="1050"/>
      <c r="AO9" s="1050"/>
      <c r="AP9" s="1050"/>
      <c r="AQ9" s="1050"/>
      <c r="AR9" s="1050"/>
      <c r="AS9" s="1050"/>
      <c r="AT9" s="1050"/>
      <c r="AU9" s="1047"/>
      <c r="AV9" s="1047"/>
      <c r="AW9" s="1047"/>
      <c r="AX9" s="1047"/>
      <c r="AY9" s="1048"/>
      <c r="AZ9" s="195"/>
      <c r="BA9" s="195"/>
      <c r="BB9" s="195"/>
      <c r="BC9" s="195"/>
      <c r="BD9" s="195"/>
      <c r="BE9" s="196"/>
      <c r="BF9" s="196"/>
      <c r="BG9" s="196"/>
      <c r="BH9" s="196"/>
      <c r="BI9" s="196"/>
      <c r="BJ9" s="196"/>
      <c r="BK9" s="196"/>
      <c r="BL9" s="196"/>
      <c r="BM9" s="196"/>
      <c r="BN9" s="196"/>
      <c r="BO9" s="196"/>
      <c r="BP9" s="196"/>
      <c r="BQ9" s="205">
        <v>3</v>
      </c>
      <c r="BR9" s="206"/>
      <c r="BS9" s="949" t="s">
        <v>490</v>
      </c>
      <c r="BT9" s="950" t="s">
        <v>490</v>
      </c>
      <c r="BU9" s="950" t="s">
        <v>490</v>
      </c>
      <c r="BV9" s="950" t="s">
        <v>490</v>
      </c>
      <c r="BW9" s="950" t="s">
        <v>490</v>
      </c>
      <c r="BX9" s="950" t="s">
        <v>490</v>
      </c>
      <c r="BY9" s="950" t="s">
        <v>490</v>
      </c>
      <c r="BZ9" s="950" t="s">
        <v>490</v>
      </c>
      <c r="CA9" s="950" t="s">
        <v>490</v>
      </c>
      <c r="CB9" s="950" t="s">
        <v>490</v>
      </c>
      <c r="CC9" s="950" t="s">
        <v>490</v>
      </c>
      <c r="CD9" s="950" t="s">
        <v>490</v>
      </c>
      <c r="CE9" s="950" t="s">
        <v>490</v>
      </c>
      <c r="CF9" s="950" t="s">
        <v>490</v>
      </c>
      <c r="CG9" s="951" t="s">
        <v>490</v>
      </c>
      <c r="CH9" s="924">
        <v>0</v>
      </c>
      <c r="CI9" s="925"/>
      <c r="CJ9" s="925"/>
      <c r="CK9" s="925"/>
      <c r="CL9" s="926"/>
      <c r="CM9" s="924">
        <v>344</v>
      </c>
      <c r="CN9" s="925">
        <v>-2421</v>
      </c>
      <c r="CO9" s="925">
        <v>-2421</v>
      </c>
      <c r="CP9" s="925">
        <v>-2421</v>
      </c>
      <c r="CQ9" s="926">
        <v>-2421</v>
      </c>
      <c r="CR9" s="924">
        <v>25</v>
      </c>
      <c r="CS9" s="925">
        <v>984298</v>
      </c>
      <c r="CT9" s="925">
        <v>984298</v>
      </c>
      <c r="CU9" s="925">
        <v>984298</v>
      </c>
      <c r="CV9" s="926">
        <v>984298</v>
      </c>
      <c r="CW9" s="924">
        <v>27</v>
      </c>
      <c r="CX9" s="925">
        <v>695650</v>
      </c>
      <c r="CY9" s="925">
        <v>695650</v>
      </c>
      <c r="CZ9" s="925">
        <v>695650</v>
      </c>
      <c r="DA9" s="926">
        <v>695650</v>
      </c>
      <c r="DB9" s="924"/>
      <c r="DC9" s="925"/>
      <c r="DD9" s="925"/>
      <c r="DE9" s="925"/>
      <c r="DF9" s="926"/>
      <c r="DG9" s="924"/>
      <c r="DH9" s="925"/>
      <c r="DI9" s="925"/>
      <c r="DJ9" s="925"/>
      <c r="DK9" s="926"/>
      <c r="DL9" s="924"/>
      <c r="DM9" s="925"/>
      <c r="DN9" s="925"/>
      <c r="DO9" s="925"/>
      <c r="DP9" s="926"/>
      <c r="DQ9" s="924"/>
      <c r="DR9" s="925"/>
      <c r="DS9" s="925"/>
      <c r="DT9" s="925"/>
      <c r="DU9" s="926"/>
      <c r="DV9" s="927"/>
      <c r="DW9" s="928"/>
      <c r="DX9" s="928"/>
      <c r="DY9" s="928"/>
      <c r="DZ9" s="929"/>
      <c r="EA9" s="197"/>
    </row>
    <row r="10" spans="1:131" s="198" customFormat="1" ht="26.25" customHeight="1" x14ac:dyDescent="0.15">
      <c r="A10" s="204">
        <v>4</v>
      </c>
      <c r="B10" s="978" t="s">
        <v>519</v>
      </c>
      <c r="C10" s="979" t="s">
        <v>519</v>
      </c>
      <c r="D10" s="979" t="s">
        <v>519</v>
      </c>
      <c r="E10" s="979" t="s">
        <v>519</v>
      </c>
      <c r="F10" s="979" t="s">
        <v>519</v>
      </c>
      <c r="G10" s="979" t="s">
        <v>519</v>
      </c>
      <c r="H10" s="979" t="s">
        <v>519</v>
      </c>
      <c r="I10" s="979" t="s">
        <v>519</v>
      </c>
      <c r="J10" s="979" t="s">
        <v>519</v>
      </c>
      <c r="K10" s="979" t="s">
        <v>519</v>
      </c>
      <c r="L10" s="979" t="s">
        <v>519</v>
      </c>
      <c r="M10" s="979" t="s">
        <v>519</v>
      </c>
      <c r="N10" s="979" t="s">
        <v>519</v>
      </c>
      <c r="O10" s="979" t="s">
        <v>519</v>
      </c>
      <c r="P10" s="980" t="s">
        <v>519</v>
      </c>
      <c r="Q10" s="985">
        <v>17</v>
      </c>
      <c r="R10" s="982"/>
      <c r="S10" s="982"/>
      <c r="T10" s="982"/>
      <c r="U10" s="982"/>
      <c r="V10" s="982">
        <v>17</v>
      </c>
      <c r="W10" s="982"/>
      <c r="X10" s="982"/>
      <c r="Y10" s="982"/>
      <c r="Z10" s="982"/>
      <c r="AA10" s="982">
        <v>0</v>
      </c>
      <c r="AB10" s="982"/>
      <c r="AC10" s="982"/>
      <c r="AD10" s="982"/>
      <c r="AE10" s="986"/>
      <c r="AF10" s="997"/>
      <c r="AG10" s="994"/>
      <c r="AH10" s="994"/>
      <c r="AI10" s="994"/>
      <c r="AJ10" s="996"/>
      <c r="AK10" s="1049"/>
      <c r="AL10" s="1050"/>
      <c r="AM10" s="1050"/>
      <c r="AN10" s="1050"/>
      <c r="AO10" s="1050"/>
      <c r="AP10" s="1050"/>
      <c r="AQ10" s="1050"/>
      <c r="AR10" s="1050"/>
      <c r="AS10" s="1050"/>
      <c r="AT10" s="1050"/>
      <c r="AU10" s="1047"/>
      <c r="AV10" s="1047"/>
      <c r="AW10" s="1047"/>
      <c r="AX10" s="1047"/>
      <c r="AY10" s="1048"/>
      <c r="AZ10" s="195"/>
      <c r="BA10" s="195"/>
      <c r="BB10" s="195"/>
      <c r="BC10" s="195"/>
      <c r="BD10" s="195"/>
      <c r="BE10" s="196"/>
      <c r="BF10" s="196"/>
      <c r="BG10" s="196"/>
      <c r="BH10" s="196"/>
      <c r="BI10" s="196"/>
      <c r="BJ10" s="196"/>
      <c r="BK10" s="196"/>
      <c r="BL10" s="196"/>
      <c r="BM10" s="196"/>
      <c r="BN10" s="196"/>
      <c r="BO10" s="196"/>
      <c r="BP10" s="196"/>
      <c r="BQ10" s="205">
        <v>4</v>
      </c>
      <c r="BR10" s="206"/>
      <c r="BS10" s="949" t="s">
        <v>491</v>
      </c>
      <c r="BT10" s="950" t="s">
        <v>491</v>
      </c>
      <c r="BU10" s="950" t="s">
        <v>491</v>
      </c>
      <c r="BV10" s="950" t="s">
        <v>491</v>
      </c>
      <c r="BW10" s="950" t="s">
        <v>491</v>
      </c>
      <c r="BX10" s="950" t="s">
        <v>491</v>
      </c>
      <c r="BY10" s="950" t="s">
        <v>491</v>
      </c>
      <c r="BZ10" s="950" t="s">
        <v>491</v>
      </c>
      <c r="CA10" s="950" t="s">
        <v>491</v>
      </c>
      <c r="CB10" s="950" t="s">
        <v>491</v>
      </c>
      <c r="CC10" s="950" t="s">
        <v>491</v>
      </c>
      <c r="CD10" s="950" t="s">
        <v>491</v>
      </c>
      <c r="CE10" s="950" t="s">
        <v>491</v>
      </c>
      <c r="CF10" s="950" t="s">
        <v>491</v>
      </c>
      <c r="CG10" s="951" t="s">
        <v>491</v>
      </c>
      <c r="CH10" s="924">
        <v>1516</v>
      </c>
      <c r="CI10" s="925"/>
      <c r="CJ10" s="925"/>
      <c r="CK10" s="925"/>
      <c r="CL10" s="926"/>
      <c r="CM10" s="924">
        <v>5838</v>
      </c>
      <c r="CN10" s="925">
        <v>-2421</v>
      </c>
      <c r="CO10" s="925">
        <v>-2421</v>
      </c>
      <c r="CP10" s="925">
        <v>-2421</v>
      </c>
      <c r="CQ10" s="926">
        <v>-2421</v>
      </c>
      <c r="CR10" s="924">
        <v>58976</v>
      </c>
      <c r="CS10" s="925">
        <v>984298</v>
      </c>
      <c r="CT10" s="925">
        <v>984298</v>
      </c>
      <c r="CU10" s="925">
        <v>984298</v>
      </c>
      <c r="CV10" s="926">
        <v>984298</v>
      </c>
      <c r="CW10" s="924">
        <v>0</v>
      </c>
      <c r="CX10" s="925">
        <v>695650</v>
      </c>
      <c r="CY10" s="925">
        <v>695650</v>
      </c>
      <c r="CZ10" s="925">
        <v>695650</v>
      </c>
      <c r="DA10" s="926">
        <v>695650</v>
      </c>
      <c r="DB10" s="924">
        <v>9117</v>
      </c>
      <c r="DC10" s="925"/>
      <c r="DD10" s="925"/>
      <c r="DE10" s="925"/>
      <c r="DF10" s="926"/>
      <c r="DG10" s="924"/>
      <c r="DH10" s="925"/>
      <c r="DI10" s="925"/>
      <c r="DJ10" s="925"/>
      <c r="DK10" s="926"/>
      <c r="DL10" s="924"/>
      <c r="DM10" s="925"/>
      <c r="DN10" s="925"/>
      <c r="DO10" s="925"/>
      <c r="DP10" s="926"/>
      <c r="DQ10" s="924"/>
      <c r="DR10" s="925"/>
      <c r="DS10" s="925"/>
      <c r="DT10" s="925"/>
      <c r="DU10" s="926"/>
      <c r="DV10" s="927"/>
      <c r="DW10" s="928"/>
      <c r="DX10" s="928"/>
      <c r="DY10" s="928"/>
      <c r="DZ10" s="929"/>
      <c r="EA10" s="197"/>
    </row>
    <row r="11" spans="1:131" s="198" customFormat="1" ht="26.25" customHeight="1" x14ac:dyDescent="0.15">
      <c r="A11" s="204">
        <v>5</v>
      </c>
      <c r="B11" s="978" t="s">
        <v>520</v>
      </c>
      <c r="C11" s="979" t="s">
        <v>521</v>
      </c>
      <c r="D11" s="979" t="s">
        <v>521</v>
      </c>
      <c r="E11" s="979" t="s">
        <v>521</v>
      </c>
      <c r="F11" s="979" t="s">
        <v>521</v>
      </c>
      <c r="G11" s="979" t="s">
        <v>521</v>
      </c>
      <c r="H11" s="979" t="s">
        <v>521</v>
      </c>
      <c r="I11" s="979" t="s">
        <v>521</v>
      </c>
      <c r="J11" s="979" t="s">
        <v>521</v>
      </c>
      <c r="K11" s="979" t="s">
        <v>521</v>
      </c>
      <c r="L11" s="979" t="s">
        <v>521</v>
      </c>
      <c r="M11" s="979" t="s">
        <v>521</v>
      </c>
      <c r="N11" s="979" t="s">
        <v>521</v>
      </c>
      <c r="O11" s="979" t="s">
        <v>521</v>
      </c>
      <c r="P11" s="980" t="s">
        <v>521</v>
      </c>
      <c r="Q11" s="985">
        <v>1496</v>
      </c>
      <c r="R11" s="982"/>
      <c r="S11" s="982"/>
      <c r="T11" s="982"/>
      <c r="U11" s="982"/>
      <c r="V11" s="982">
        <v>758</v>
      </c>
      <c r="W11" s="982"/>
      <c r="X11" s="982"/>
      <c r="Y11" s="982"/>
      <c r="Z11" s="982"/>
      <c r="AA11" s="982">
        <v>738</v>
      </c>
      <c r="AB11" s="982"/>
      <c r="AC11" s="982"/>
      <c r="AD11" s="982"/>
      <c r="AE11" s="986"/>
      <c r="AF11" s="997"/>
      <c r="AG11" s="994"/>
      <c r="AH11" s="994"/>
      <c r="AI11" s="994"/>
      <c r="AJ11" s="996"/>
      <c r="AK11" s="1049">
        <v>198</v>
      </c>
      <c r="AL11" s="1050"/>
      <c r="AM11" s="1050"/>
      <c r="AN11" s="1050"/>
      <c r="AO11" s="1050"/>
      <c r="AP11" s="1050"/>
      <c r="AQ11" s="1050"/>
      <c r="AR11" s="1050"/>
      <c r="AS11" s="1050"/>
      <c r="AT11" s="1050"/>
      <c r="AU11" s="1047"/>
      <c r="AV11" s="1047"/>
      <c r="AW11" s="1047"/>
      <c r="AX11" s="1047"/>
      <c r="AY11" s="1048"/>
      <c r="AZ11" s="195"/>
      <c r="BA11" s="195"/>
      <c r="BB11" s="195"/>
      <c r="BC11" s="195"/>
      <c r="BD11" s="195"/>
      <c r="BE11" s="196"/>
      <c r="BF11" s="196"/>
      <c r="BG11" s="196"/>
      <c r="BH11" s="196"/>
      <c r="BI11" s="196"/>
      <c r="BJ11" s="196"/>
      <c r="BK11" s="196"/>
      <c r="BL11" s="196"/>
      <c r="BM11" s="196"/>
      <c r="BN11" s="196"/>
      <c r="BO11" s="196"/>
      <c r="BP11" s="196"/>
      <c r="BQ11" s="205">
        <v>5</v>
      </c>
      <c r="BR11" s="206"/>
      <c r="BS11" s="949" t="s">
        <v>492</v>
      </c>
      <c r="BT11" s="950" t="s">
        <v>492</v>
      </c>
      <c r="BU11" s="950" t="s">
        <v>492</v>
      </c>
      <c r="BV11" s="950" t="s">
        <v>492</v>
      </c>
      <c r="BW11" s="950" t="s">
        <v>492</v>
      </c>
      <c r="BX11" s="950" t="s">
        <v>492</v>
      </c>
      <c r="BY11" s="950" t="s">
        <v>492</v>
      </c>
      <c r="BZ11" s="950" t="s">
        <v>492</v>
      </c>
      <c r="CA11" s="950" t="s">
        <v>492</v>
      </c>
      <c r="CB11" s="950" t="s">
        <v>492</v>
      </c>
      <c r="CC11" s="950" t="s">
        <v>492</v>
      </c>
      <c r="CD11" s="950" t="s">
        <v>492</v>
      </c>
      <c r="CE11" s="950" t="s">
        <v>492</v>
      </c>
      <c r="CF11" s="950" t="s">
        <v>492</v>
      </c>
      <c r="CG11" s="951" t="s">
        <v>492</v>
      </c>
      <c r="CH11" s="924">
        <v>9</v>
      </c>
      <c r="CI11" s="925"/>
      <c r="CJ11" s="925"/>
      <c r="CK11" s="925"/>
      <c r="CL11" s="926"/>
      <c r="CM11" s="924">
        <v>508</v>
      </c>
      <c r="CN11" s="925">
        <v>-2421</v>
      </c>
      <c r="CO11" s="925">
        <v>-2421</v>
      </c>
      <c r="CP11" s="925">
        <v>-2421</v>
      </c>
      <c r="CQ11" s="926">
        <v>-2421</v>
      </c>
      <c r="CR11" s="924">
        <v>50</v>
      </c>
      <c r="CS11" s="925">
        <v>984298</v>
      </c>
      <c r="CT11" s="925">
        <v>984298</v>
      </c>
      <c r="CU11" s="925">
        <v>984298</v>
      </c>
      <c r="CV11" s="926">
        <v>984298</v>
      </c>
      <c r="CW11" s="924">
        <v>96</v>
      </c>
      <c r="CX11" s="925">
        <v>695650</v>
      </c>
      <c r="CY11" s="925">
        <v>695650</v>
      </c>
      <c r="CZ11" s="925">
        <v>695650</v>
      </c>
      <c r="DA11" s="926">
        <v>695650</v>
      </c>
      <c r="DB11" s="924"/>
      <c r="DC11" s="925"/>
      <c r="DD11" s="925"/>
      <c r="DE11" s="925"/>
      <c r="DF11" s="926"/>
      <c r="DG11" s="924"/>
      <c r="DH11" s="925"/>
      <c r="DI11" s="925"/>
      <c r="DJ11" s="925"/>
      <c r="DK11" s="926"/>
      <c r="DL11" s="924"/>
      <c r="DM11" s="925"/>
      <c r="DN11" s="925"/>
      <c r="DO11" s="925"/>
      <c r="DP11" s="926"/>
      <c r="DQ11" s="924"/>
      <c r="DR11" s="925"/>
      <c r="DS11" s="925"/>
      <c r="DT11" s="925"/>
      <c r="DU11" s="926"/>
      <c r="DV11" s="927"/>
      <c r="DW11" s="928"/>
      <c r="DX11" s="928"/>
      <c r="DY11" s="928"/>
      <c r="DZ11" s="929"/>
      <c r="EA11" s="197"/>
    </row>
    <row r="12" spans="1:131" s="198" customFormat="1" ht="26.25" customHeight="1" x14ac:dyDescent="0.15">
      <c r="A12" s="204">
        <v>6</v>
      </c>
      <c r="B12" s="978" t="s">
        <v>522</v>
      </c>
      <c r="C12" s="979" t="s">
        <v>523</v>
      </c>
      <c r="D12" s="979" t="s">
        <v>523</v>
      </c>
      <c r="E12" s="979" t="s">
        <v>523</v>
      </c>
      <c r="F12" s="979" t="s">
        <v>523</v>
      </c>
      <c r="G12" s="979" t="s">
        <v>523</v>
      </c>
      <c r="H12" s="979" t="s">
        <v>523</v>
      </c>
      <c r="I12" s="979" t="s">
        <v>523</v>
      </c>
      <c r="J12" s="979" t="s">
        <v>523</v>
      </c>
      <c r="K12" s="979" t="s">
        <v>523</v>
      </c>
      <c r="L12" s="979" t="s">
        <v>523</v>
      </c>
      <c r="M12" s="979" t="s">
        <v>523</v>
      </c>
      <c r="N12" s="979" t="s">
        <v>523</v>
      </c>
      <c r="O12" s="979" t="s">
        <v>523</v>
      </c>
      <c r="P12" s="980" t="s">
        <v>523</v>
      </c>
      <c r="Q12" s="985">
        <v>626</v>
      </c>
      <c r="R12" s="982"/>
      <c r="S12" s="982"/>
      <c r="T12" s="982"/>
      <c r="U12" s="982"/>
      <c r="V12" s="982">
        <v>524</v>
      </c>
      <c r="W12" s="982"/>
      <c r="X12" s="982"/>
      <c r="Y12" s="982"/>
      <c r="Z12" s="982"/>
      <c r="AA12" s="982">
        <v>102</v>
      </c>
      <c r="AB12" s="982"/>
      <c r="AC12" s="982"/>
      <c r="AD12" s="982"/>
      <c r="AE12" s="986"/>
      <c r="AF12" s="997"/>
      <c r="AG12" s="994"/>
      <c r="AH12" s="994"/>
      <c r="AI12" s="994"/>
      <c r="AJ12" s="996"/>
      <c r="AK12" s="1049">
        <v>2</v>
      </c>
      <c r="AL12" s="1050"/>
      <c r="AM12" s="1050"/>
      <c r="AN12" s="1050"/>
      <c r="AO12" s="1050"/>
      <c r="AP12" s="1050">
        <v>512</v>
      </c>
      <c r="AQ12" s="1050"/>
      <c r="AR12" s="1050"/>
      <c r="AS12" s="1050"/>
      <c r="AT12" s="1050"/>
      <c r="AU12" s="1047"/>
      <c r="AV12" s="1047"/>
      <c r="AW12" s="1047"/>
      <c r="AX12" s="1047"/>
      <c r="AY12" s="1048"/>
      <c r="AZ12" s="195"/>
      <c r="BA12" s="195"/>
      <c r="BB12" s="195"/>
      <c r="BC12" s="195"/>
      <c r="BD12" s="195"/>
      <c r="BE12" s="196"/>
      <c r="BF12" s="196"/>
      <c r="BG12" s="196"/>
      <c r="BH12" s="196"/>
      <c r="BI12" s="196"/>
      <c r="BJ12" s="196"/>
      <c r="BK12" s="196"/>
      <c r="BL12" s="196"/>
      <c r="BM12" s="196"/>
      <c r="BN12" s="196"/>
      <c r="BO12" s="196"/>
      <c r="BP12" s="196"/>
      <c r="BQ12" s="205">
        <v>6</v>
      </c>
      <c r="BR12" s="206"/>
      <c r="BS12" s="949" t="s">
        <v>493</v>
      </c>
      <c r="BT12" s="950" t="s">
        <v>493</v>
      </c>
      <c r="BU12" s="950" t="s">
        <v>493</v>
      </c>
      <c r="BV12" s="950" t="s">
        <v>493</v>
      </c>
      <c r="BW12" s="950" t="s">
        <v>493</v>
      </c>
      <c r="BX12" s="950" t="s">
        <v>493</v>
      </c>
      <c r="BY12" s="950" t="s">
        <v>493</v>
      </c>
      <c r="BZ12" s="950" t="s">
        <v>493</v>
      </c>
      <c r="CA12" s="950" t="s">
        <v>493</v>
      </c>
      <c r="CB12" s="950" t="s">
        <v>493</v>
      </c>
      <c r="CC12" s="950" t="s">
        <v>493</v>
      </c>
      <c r="CD12" s="950" t="s">
        <v>493</v>
      </c>
      <c r="CE12" s="950" t="s">
        <v>493</v>
      </c>
      <c r="CF12" s="950" t="s">
        <v>493</v>
      </c>
      <c r="CG12" s="951" t="s">
        <v>493</v>
      </c>
      <c r="CH12" s="924">
        <v>0</v>
      </c>
      <c r="CI12" s="925"/>
      <c r="CJ12" s="925"/>
      <c r="CK12" s="925"/>
      <c r="CL12" s="926"/>
      <c r="CM12" s="924">
        <v>25</v>
      </c>
      <c r="CN12" s="925">
        <v>-2421</v>
      </c>
      <c r="CO12" s="925">
        <v>-2421</v>
      </c>
      <c r="CP12" s="925">
        <v>-2421</v>
      </c>
      <c r="CQ12" s="926">
        <v>-2421</v>
      </c>
      <c r="CR12" s="924">
        <v>5</v>
      </c>
      <c r="CS12" s="925">
        <v>984298</v>
      </c>
      <c r="CT12" s="925">
        <v>984298</v>
      </c>
      <c r="CU12" s="925">
        <v>984298</v>
      </c>
      <c r="CV12" s="926">
        <v>984298</v>
      </c>
      <c r="CW12" s="924">
        <v>2</v>
      </c>
      <c r="CX12" s="925">
        <v>695650</v>
      </c>
      <c r="CY12" s="925">
        <v>695650</v>
      </c>
      <c r="CZ12" s="925">
        <v>695650</v>
      </c>
      <c r="DA12" s="926">
        <v>695650</v>
      </c>
      <c r="DB12" s="924"/>
      <c r="DC12" s="925"/>
      <c r="DD12" s="925"/>
      <c r="DE12" s="925"/>
      <c r="DF12" s="926"/>
      <c r="DG12" s="924"/>
      <c r="DH12" s="925"/>
      <c r="DI12" s="925"/>
      <c r="DJ12" s="925"/>
      <c r="DK12" s="926"/>
      <c r="DL12" s="924"/>
      <c r="DM12" s="925"/>
      <c r="DN12" s="925"/>
      <c r="DO12" s="925"/>
      <c r="DP12" s="926"/>
      <c r="DQ12" s="924"/>
      <c r="DR12" s="925"/>
      <c r="DS12" s="925"/>
      <c r="DT12" s="925"/>
      <c r="DU12" s="926"/>
      <c r="DV12" s="927"/>
      <c r="DW12" s="928"/>
      <c r="DX12" s="928"/>
      <c r="DY12" s="928"/>
      <c r="DZ12" s="929"/>
      <c r="EA12" s="197"/>
    </row>
    <row r="13" spans="1:131" s="198" customFormat="1" ht="26.25" customHeight="1" x14ac:dyDescent="0.15">
      <c r="A13" s="204">
        <v>7</v>
      </c>
      <c r="B13" s="978" t="s">
        <v>524</v>
      </c>
      <c r="C13" s="979" t="s">
        <v>524</v>
      </c>
      <c r="D13" s="979" t="s">
        <v>524</v>
      </c>
      <c r="E13" s="979" t="s">
        <v>524</v>
      </c>
      <c r="F13" s="979" t="s">
        <v>524</v>
      </c>
      <c r="G13" s="979" t="s">
        <v>524</v>
      </c>
      <c r="H13" s="979" t="s">
        <v>524</v>
      </c>
      <c r="I13" s="979" t="s">
        <v>524</v>
      </c>
      <c r="J13" s="979" t="s">
        <v>524</v>
      </c>
      <c r="K13" s="979" t="s">
        <v>524</v>
      </c>
      <c r="L13" s="979" t="s">
        <v>524</v>
      </c>
      <c r="M13" s="979" t="s">
        <v>524</v>
      </c>
      <c r="N13" s="979" t="s">
        <v>524</v>
      </c>
      <c r="O13" s="979" t="s">
        <v>524</v>
      </c>
      <c r="P13" s="980" t="s">
        <v>524</v>
      </c>
      <c r="Q13" s="985">
        <v>111</v>
      </c>
      <c r="R13" s="982"/>
      <c r="S13" s="982"/>
      <c r="T13" s="982"/>
      <c r="U13" s="982"/>
      <c r="V13" s="982">
        <v>25</v>
      </c>
      <c r="W13" s="982"/>
      <c r="X13" s="982"/>
      <c r="Y13" s="982"/>
      <c r="Z13" s="982"/>
      <c r="AA13" s="982">
        <v>86</v>
      </c>
      <c r="AB13" s="982"/>
      <c r="AC13" s="982"/>
      <c r="AD13" s="982"/>
      <c r="AE13" s="986"/>
      <c r="AF13" s="997"/>
      <c r="AG13" s="994"/>
      <c r="AH13" s="994"/>
      <c r="AI13" s="994"/>
      <c r="AJ13" s="996"/>
      <c r="AK13" s="1049"/>
      <c r="AL13" s="1050"/>
      <c r="AM13" s="1050"/>
      <c r="AN13" s="1050"/>
      <c r="AO13" s="1050"/>
      <c r="AP13" s="1050">
        <v>182</v>
      </c>
      <c r="AQ13" s="1050"/>
      <c r="AR13" s="1050"/>
      <c r="AS13" s="1050"/>
      <c r="AT13" s="1050"/>
      <c r="AU13" s="1047"/>
      <c r="AV13" s="1047"/>
      <c r="AW13" s="1047"/>
      <c r="AX13" s="1047"/>
      <c r="AY13" s="1048"/>
      <c r="AZ13" s="195"/>
      <c r="BA13" s="195"/>
      <c r="BB13" s="195"/>
      <c r="BC13" s="195"/>
      <c r="BD13" s="195"/>
      <c r="BE13" s="196"/>
      <c r="BF13" s="196"/>
      <c r="BG13" s="196"/>
      <c r="BH13" s="196"/>
      <c r="BI13" s="196"/>
      <c r="BJ13" s="196"/>
      <c r="BK13" s="196"/>
      <c r="BL13" s="196"/>
      <c r="BM13" s="196"/>
      <c r="BN13" s="196"/>
      <c r="BO13" s="196"/>
      <c r="BP13" s="196"/>
      <c r="BQ13" s="205">
        <v>7</v>
      </c>
      <c r="BR13" s="206"/>
      <c r="BS13" s="949" t="s">
        <v>494</v>
      </c>
      <c r="BT13" s="950" t="s">
        <v>494</v>
      </c>
      <c r="BU13" s="950" t="s">
        <v>494</v>
      </c>
      <c r="BV13" s="950" t="s">
        <v>494</v>
      </c>
      <c r="BW13" s="950" t="s">
        <v>494</v>
      </c>
      <c r="BX13" s="950" t="s">
        <v>494</v>
      </c>
      <c r="BY13" s="950" t="s">
        <v>494</v>
      </c>
      <c r="BZ13" s="950" t="s">
        <v>494</v>
      </c>
      <c r="CA13" s="950" t="s">
        <v>494</v>
      </c>
      <c r="CB13" s="950" t="s">
        <v>494</v>
      </c>
      <c r="CC13" s="950" t="s">
        <v>494</v>
      </c>
      <c r="CD13" s="950" t="s">
        <v>494</v>
      </c>
      <c r="CE13" s="950" t="s">
        <v>494</v>
      </c>
      <c r="CF13" s="950" t="s">
        <v>494</v>
      </c>
      <c r="CG13" s="951" t="s">
        <v>494</v>
      </c>
      <c r="CH13" s="924">
        <v>11</v>
      </c>
      <c r="CI13" s="925"/>
      <c r="CJ13" s="925"/>
      <c r="CK13" s="925"/>
      <c r="CL13" s="926"/>
      <c r="CM13" s="924">
        <v>456</v>
      </c>
      <c r="CN13" s="925">
        <v>-2421</v>
      </c>
      <c r="CO13" s="925">
        <v>-2421</v>
      </c>
      <c r="CP13" s="925">
        <v>-2421</v>
      </c>
      <c r="CQ13" s="926">
        <v>-2421</v>
      </c>
      <c r="CR13" s="924">
        <v>100</v>
      </c>
      <c r="CS13" s="925">
        <v>984298</v>
      </c>
      <c r="CT13" s="925">
        <v>984298</v>
      </c>
      <c r="CU13" s="925">
        <v>984298</v>
      </c>
      <c r="CV13" s="926">
        <v>984298</v>
      </c>
      <c r="CW13" s="924">
        <v>5</v>
      </c>
      <c r="CX13" s="925">
        <v>695650</v>
      </c>
      <c r="CY13" s="925">
        <v>695650</v>
      </c>
      <c r="CZ13" s="925">
        <v>695650</v>
      </c>
      <c r="DA13" s="926">
        <v>695650</v>
      </c>
      <c r="DB13" s="924"/>
      <c r="DC13" s="925"/>
      <c r="DD13" s="925"/>
      <c r="DE13" s="925"/>
      <c r="DF13" s="926"/>
      <c r="DG13" s="924"/>
      <c r="DH13" s="925"/>
      <c r="DI13" s="925"/>
      <c r="DJ13" s="925"/>
      <c r="DK13" s="926"/>
      <c r="DL13" s="924"/>
      <c r="DM13" s="925"/>
      <c r="DN13" s="925"/>
      <c r="DO13" s="925"/>
      <c r="DP13" s="926"/>
      <c r="DQ13" s="924"/>
      <c r="DR13" s="925"/>
      <c r="DS13" s="925"/>
      <c r="DT13" s="925"/>
      <c r="DU13" s="926"/>
      <c r="DV13" s="927"/>
      <c r="DW13" s="928"/>
      <c r="DX13" s="928"/>
      <c r="DY13" s="928"/>
      <c r="DZ13" s="929"/>
      <c r="EA13" s="197"/>
    </row>
    <row r="14" spans="1:131" s="198" customFormat="1" ht="26.25" customHeight="1" x14ac:dyDescent="0.15">
      <c r="A14" s="204">
        <v>8</v>
      </c>
      <c r="B14" s="978" t="s">
        <v>525</v>
      </c>
      <c r="C14" s="979" t="s">
        <v>525</v>
      </c>
      <c r="D14" s="979" t="s">
        <v>525</v>
      </c>
      <c r="E14" s="979" t="s">
        <v>525</v>
      </c>
      <c r="F14" s="979" t="s">
        <v>525</v>
      </c>
      <c r="G14" s="979" t="s">
        <v>525</v>
      </c>
      <c r="H14" s="979" t="s">
        <v>525</v>
      </c>
      <c r="I14" s="979" t="s">
        <v>525</v>
      </c>
      <c r="J14" s="979" t="s">
        <v>525</v>
      </c>
      <c r="K14" s="979" t="s">
        <v>525</v>
      </c>
      <c r="L14" s="979" t="s">
        <v>525</v>
      </c>
      <c r="M14" s="979" t="s">
        <v>525</v>
      </c>
      <c r="N14" s="979" t="s">
        <v>525</v>
      </c>
      <c r="O14" s="979" t="s">
        <v>525</v>
      </c>
      <c r="P14" s="980" t="s">
        <v>525</v>
      </c>
      <c r="Q14" s="985">
        <v>113</v>
      </c>
      <c r="R14" s="982"/>
      <c r="S14" s="982"/>
      <c r="T14" s="982"/>
      <c r="U14" s="982"/>
      <c r="V14" s="982">
        <v>4</v>
      </c>
      <c r="W14" s="982"/>
      <c r="X14" s="982"/>
      <c r="Y14" s="982"/>
      <c r="Z14" s="982"/>
      <c r="AA14" s="982">
        <v>109</v>
      </c>
      <c r="AB14" s="982"/>
      <c r="AC14" s="982"/>
      <c r="AD14" s="982"/>
      <c r="AE14" s="986"/>
      <c r="AF14" s="997"/>
      <c r="AG14" s="994"/>
      <c r="AH14" s="994"/>
      <c r="AI14" s="994"/>
      <c r="AJ14" s="996"/>
      <c r="AK14" s="1049"/>
      <c r="AL14" s="1050"/>
      <c r="AM14" s="1050"/>
      <c r="AN14" s="1050"/>
      <c r="AO14" s="1050"/>
      <c r="AP14" s="1050"/>
      <c r="AQ14" s="1050"/>
      <c r="AR14" s="1050"/>
      <c r="AS14" s="1050"/>
      <c r="AT14" s="1050"/>
      <c r="AU14" s="1047"/>
      <c r="AV14" s="1047"/>
      <c r="AW14" s="1047"/>
      <c r="AX14" s="1047"/>
      <c r="AY14" s="1048"/>
      <c r="AZ14" s="195"/>
      <c r="BA14" s="195"/>
      <c r="BB14" s="195"/>
      <c r="BC14" s="195"/>
      <c r="BD14" s="195"/>
      <c r="BE14" s="196"/>
      <c r="BF14" s="196"/>
      <c r="BG14" s="196"/>
      <c r="BH14" s="196"/>
      <c r="BI14" s="196"/>
      <c r="BJ14" s="196"/>
      <c r="BK14" s="196"/>
      <c r="BL14" s="196"/>
      <c r="BM14" s="196"/>
      <c r="BN14" s="196"/>
      <c r="BO14" s="196"/>
      <c r="BP14" s="196"/>
      <c r="BQ14" s="205">
        <v>8</v>
      </c>
      <c r="BR14" s="206"/>
      <c r="BS14" s="949" t="s">
        <v>495</v>
      </c>
      <c r="BT14" s="950" t="s">
        <v>495</v>
      </c>
      <c r="BU14" s="950" t="s">
        <v>495</v>
      </c>
      <c r="BV14" s="950" t="s">
        <v>495</v>
      </c>
      <c r="BW14" s="950" t="s">
        <v>495</v>
      </c>
      <c r="BX14" s="950" t="s">
        <v>495</v>
      </c>
      <c r="BY14" s="950" t="s">
        <v>495</v>
      </c>
      <c r="BZ14" s="950" t="s">
        <v>495</v>
      </c>
      <c r="CA14" s="950" t="s">
        <v>495</v>
      </c>
      <c r="CB14" s="950" t="s">
        <v>495</v>
      </c>
      <c r="CC14" s="950" t="s">
        <v>495</v>
      </c>
      <c r="CD14" s="950" t="s">
        <v>495</v>
      </c>
      <c r="CE14" s="950" t="s">
        <v>495</v>
      </c>
      <c r="CF14" s="950" t="s">
        <v>495</v>
      </c>
      <c r="CG14" s="951" t="s">
        <v>495</v>
      </c>
      <c r="CH14" s="924">
        <v>1</v>
      </c>
      <c r="CI14" s="925"/>
      <c r="CJ14" s="925"/>
      <c r="CK14" s="925"/>
      <c r="CL14" s="926"/>
      <c r="CM14" s="924">
        <v>16</v>
      </c>
      <c r="CN14" s="925">
        <v>-2421</v>
      </c>
      <c r="CO14" s="925">
        <v>-2421</v>
      </c>
      <c r="CP14" s="925">
        <v>-2421</v>
      </c>
      <c r="CQ14" s="926">
        <v>-2421</v>
      </c>
      <c r="CR14" s="924">
        <v>4</v>
      </c>
      <c r="CS14" s="925">
        <v>984298</v>
      </c>
      <c r="CT14" s="925">
        <v>984298</v>
      </c>
      <c r="CU14" s="925">
        <v>984298</v>
      </c>
      <c r="CV14" s="926">
        <v>984298</v>
      </c>
      <c r="CW14" s="924">
        <v>24</v>
      </c>
      <c r="CX14" s="925">
        <v>695650</v>
      </c>
      <c r="CY14" s="925">
        <v>695650</v>
      </c>
      <c r="CZ14" s="925">
        <v>695650</v>
      </c>
      <c r="DA14" s="926">
        <v>695650</v>
      </c>
      <c r="DB14" s="924"/>
      <c r="DC14" s="925"/>
      <c r="DD14" s="925"/>
      <c r="DE14" s="925"/>
      <c r="DF14" s="926"/>
      <c r="DG14" s="924"/>
      <c r="DH14" s="925"/>
      <c r="DI14" s="925"/>
      <c r="DJ14" s="925"/>
      <c r="DK14" s="926"/>
      <c r="DL14" s="924"/>
      <c r="DM14" s="925"/>
      <c r="DN14" s="925"/>
      <c r="DO14" s="925"/>
      <c r="DP14" s="926"/>
      <c r="DQ14" s="924"/>
      <c r="DR14" s="925"/>
      <c r="DS14" s="925"/>
      <c r="DT14" s="925"/>
      <c r="DU14" s="926"/>
      <c r="DV14" s="927"/>
      <c r="DW14" s="928"/>
      <c r="DX14" s="928"/>
      <c r="DY14" s="928"/>
      <c r="DZ14" s="929"/>
      <c r="EA14" s="197"/>
    </row>
    <row r="15" spans="1:131" s="198" customFormat="1" ht="26.25" customHeight="1" x14ac:dyDescent="0.15">
      <c r="A15" s="204">
        <v>9</v>
      </c>
      <c r="B15" s="978" t="s">
        <v>526</v>
      </c>
      <c r="C15" s="979" t="s">
        <v>526</v>
      </c>
      <c r="D15" s="979" t="s">
        <v>526</v>
      </c>
      <c r="E15" s="979" t="s">
        <v>526</v>
      </c>
      <c r="F15" s="979" t="s">
        <v>526</v>
      </c>
      <c r="G15" s="979" t="s">
        <v>526</v>
      </c>
      <c r="H15" s="979" t="s">
        <v>526</v>
      </c>
      <c r="I15" s="979" t="s">
        <v>526</v>
      </c>
      <c r="J15" s="979" t="s">
        <v>526</v>
      </c>
      <c r="K15" s="979" t="s">
        <v>526</v>
      </c>
      <c r="L15" s="979" t="s">
        <v>526</v>
      </c>
      <c r="M15" s="979" t="s">
        <v>526</v>
      </c>
      <c r="N15" s="979" t="s">
        <v>526</v>
      </c>
      <c r="O15" s="979" t="s">
        <v>526</v>
      </c>
      <c r="P15" s="980" t="s">
        <v>526</v>
      </c>
      <c r="Q15" s="985">
        <v>49</v>
      </c>
      <c r="R15" s="982"/>
      <c r="S15" s="982"/>
      <c r="T15" s="982"/>
      <c r="U15" s="982"/>
      <c r="V15" s="982">
        <v>48</v>
      </c>
      <c r="W15" s="982"/>
      <c r="X15" s="982"/>
      <c r="Y15" s="982"/>
      <c r="Z15" s="982"/>
      <c r="AA15" s="982">
        <v>1</v>
      </c>
      <c r="AB15" s="982"/>
      <c r="AC15" s="982"/>
      <c r="AD15" s="982"/>
      <c r="AE15" s="986"/>
      <c r="AF15" s="997"/>
      <c r="AG15" s="994"/>
      <c r="AH15" s="994"/>
      <c r="AI15" s="994"/>
      <c r="AJ15" s="996"/>
      <c r="AK15" s="1049"/>
      <c r="AL15" s="1050"/>
      <c r="AM15" s="1050"/>
      <c r="AN15" s="1050"/>
      <c r="AO15" s="1050"/>
      <c r="AP15" s="1050"/>
      <c r="AQ15" s="1050"/>
      <c r="AR15" s="1050"/>
      <c r="AS15" s="1050"/>
      <c r="AT15" s="1050"/>
      <c r="AU15" s="1047"/>
      <c r="AV15" s="1047"/>
      <c r="AW15" s="1047"/>
      <c r="AX15" s="1047"/>
      <c r="AY15" s="1048"/>
      <c r="AZ15" s="195"/>
      <c r="BA15" s="195"/>
      <c r="BB15" s="195"/>
      <c r="BC15" s="195"/>
      <c r="BD15" s="195"/>
      <c r="BE15" s="196"/>
      <c r="BF15" s="196"/>
      <c r="BG15" s="196"/>
      <c r="BH15" s="196"/>
      <c r="BI15" s="196"/>
      <c r="BJ15" s="196"/>
      <c r="BK15" s="196"/>
      <c r="BL15" s="196"/>
      <c r="BM15" s="196"/>
      <c r="BN15" s="196"/>
      <c r="BO15" s="196"/>
      <c r="BP15" s="196"/>
      <c r="BQ15" s="205">
        <v>9</v>
      </c>
      <c r="BR15" s="206"/>
      <c r="BS15" s="949" t="s">
        <v>496</v>
      </c>
      <c r="BT15" s="950" t="s">
        <v>496</v>
      </c>
      <c r="BU15" s="950" t="s">
        <v>496</v>
      </c>
      <c r="BV15" s="950" t="s">
        <v>496</v>
      </c>
      <c r="BW15" s="950" t="s">
        <v>496</v>
      </c>
      <c r="BX15" s="950" t="s">
        <v>496</v>
      </c>
      <c r="BY15" s="950" t="s">
        <v>496</v>
      </c>
      <c r="BZ15" s="950" t="s">
        <v>496</v>
      </c>
      <c r="CA15" s="950" t="s">
        <v>496</v>
      </c>
      <c r="CB15" s="950" t="s">
        <v>496</v>
      </c>
      <c r="CC15" s="950" t="s">
        <v>496</v>
      </c>
      <c r="CD15" s="950" t="s">
        <v>496</v>
      </c>
      <c r="CE15" s="950" t="s">
        <v>496</v>
      </c>
      <c r="CF15" s="950" t="s">
        <v>496</v>
      </c>
      <c r="CG15" s="951" t="s">
        <v>496</v>
      </c>
      <c r="CH15" s="924">
        <v>53</v>
      </c>
      <c r="CI15" s="925"/>
      <c r="CJ15" s="925"/>
      <c r="CK15" s="925"/>
      <c r="CL15" s="926"/>
      <c r="CM15" s="924">
        <v>1116</v>
      </c>
      <c r="CN15" s="925">
        <v>-2421</v>
      </c>
      <c r="CO15" s="925">
        <v>-2421</v>
      </c>
      <c r="CP15" s="925">
        <v>-2421</v>
      </c>
      <c r="CQ15" s="926">
        <v>-2421</v>
      </c>
      <c r="CR15" s="924">
        <v>230</v>
      </c>
      <c r="CS15" s="925">
        <v>984298</v>
      </c>
      <c r="CT15" s="925">
        <v>984298</v>
      </c>
      <c r="CU15" s="925">
        <v>984298</v>
      </c>
      <c r="CV15" s="926">
        <v>984298</v>
      </c>
      <c r="CW15" s="924">
        <v>0</v>
      </c>
      <c r="CX15" s="925">
        <v>695650</v>
      </c>
      <c r="CY15" s="925">
        <v>695650</v>
      </c>
      <c r="CZ15" s="925">
        <v>695650</v>
      </c>
      <c r="DA15" s="926">
        <v>695650</v>
      </c>
      <c r="DB15" s="924"/>
      <c r="DC15" s="925"/>
      <c r="DD15" s="925"/>
      <c r="DE15" s="925"/>
      <c r="DF15" s="926"/>
      <c r="DG15" s="924"/>
      <c r="DH15" s="925"/>
      <c r="DI15" s="925"/>
      <c r="DJ15" s="925"/>
      <c r="DK15" s="926"/>
      <c r="DL15" s="924"/>
      <c r="DM15" s="925"/>
      <c r="DN15" s="925"/>
      <c r="DO15" s="925"/>
      <c r="DP15" s="926"/>
      <c r="DQ15" s="924"/>
      <c r="DR15" s="925"/>
      <c r="DS15" s="925"/>
      <c r="DT15" s="925"/>
      <c r="DU15" s="926"/>
      <c r="DV15" s="927"/>
      <c r="DW15" s="928"/>
      <c r="DX15" s="928"/>
      <c r="DY15" s="928"/>
      <c r="DZ15" s="929"/>
      <c r="EA15" s="197"/>
    </row>
    <row r="16" spans="1:131" s="198" customFormat="1" ht="26.25" customHeight="1" x14ac:dyDescent="0.15">
      <c r="A16" s="204">
        <v>10</v>
      </c>
      <c r="B16" s="978" t="s">
        <v>527</v>
      </c>
      <c r="C16" s="979" t="s">
        <v>527</v>
      </c>
      <c r="D16" s="979" t="s">
        <v>527</v>
      </c>
      <c r="E16" s="979" t="s">
        <v>527</v>
      </c>
      <c r="F16" s="979" t="s">
        <v>527</v>
      </c>
      <c r="G16" s="979" t="s">
        <v>527</v>
      </c>
      <c r="H16" s="979" t="s">
        <v>527</v>
      </c>
      <c r="I16" s="979" t="s">
        <v>527</v>
      </c>
      <c r="J16" s="979" t="s">
        <v>527</v>
      </c>
      <c r="K16" s="979" t="s">
        <v>527</v>
      </c>
      <c r="L16" s="979" t="s">
        <v>527</v>
      </c>
      <c r="M16" s="979" t="s">
        <v>527</v>
      </c>
      <c r="N16" s="979" t="s">
        <v>527</v>
      </c>
      <c r="O16" s="979" t="s">
        <v>527</v>
      </c>
      <c r="P16" s="980" t="s">
        <v>527</v>
      </c>
      <c r="Q16" s="985">
        <v>455</v>
      </c>
      <c r="R16" s="982"/>
      <c r="S16" s="982"/>
      <c r="T16" s="982"/>
      <c r="U16" s="982"/>
      <c r="V16" s="982">
        <v>342</v>
      </c>
      <c r="W16" s="982"/>
      <c r="X16" s="982"/>
      <c r="Y16" s="982"/>
      <c r="Z16" s="982"/>
      <c r="AA16" s="982">
        <v>113</v>
      </c>
      <c r="AB16" s="982"/>
      <c r="AC16" s="982"/>
      <c r="AD16" s="982"/>
      <c r="AE16" s="986"/>
      <c r="AF16" s="997">
        <v>1</v>
      </c>
      <c r="AG16" s="994"/>
      <c r="AH16" s="994"/>
      <c r="AI16" s="994"/>
      <c r="AJ16" s="996"/>
      <c r="AK16" s="1049"/>
      <c r="AL16" s="1050"/>
      <c r="AM16" s="1050"/>
      <c r="AN16" s="1050"/>
      <c r="AO16" s="1050"/>
      <c r="AP16" s="1050"/>
      <c r="AQ16" s="1050"/>
      <c r="AR16" s="1050"/>
      <c r="AS16" s="1050"/>
      <c r="AT16" s="1050"/>
      <c r="AU16" s="1047"/>
      <c r="AV16" s="1047"/>
      <c r="AW16" s="1047"/>
      <c r="AX16" s="1047"/>
      <c r="AY16" s="1048"/>
      <c r="AZ16" s="195"/>
      <c r="BA16" s="195"/>
      <c r="BB16" s="195"/>
      <c r="BC16" s="195"/>
      <c r="BD16" s="195"/>
      <c r="BE16" s="196"/>
      <c r="BF16" s="196"/>
      <c r="BG16" s="196"/>
      <c r="BH16" s="196"/>
      <c r="BI16" s="196"/>
      <c r="BJ16" s="196"/>
      <c r="BK16" s="196"/>
      <c r="BL16" s="196"/>
      <c r="BM16" s="196"/>
      <c r="BN16" s="196"/>
      <c r="BO16" s="196"/>
      <c r="BP16" s="196"/>
      <c r="BQ16" s="205">
        <v>10</v>
      </c>
      <c r="BR16" s="206"/>
      <c r="BS16" s="949" t="s">
        <v>497</v>
      </c>
      <c r="BT16" s="950" t="s">
        <v>497</v>
      </c>
      <c r="BU16" s="950" t="s">
        <v>497</v>
      </c>
      <c r="BV16" s="950" t="s">
        <v>497</v>
      </c>
      <c r="BW16" s="950" t="s">
        <v>497</v>
      </c>
      <c r="BX16" s="950" t="s">
        <v>497</v>
      </c>
      <c r="BY16" s="950" t="s">
        <v>497</v>
      </c>
      <c r="BZ16" s="950" t="s">
        <v>497</v>
      </c>
      <c r="CA16" s="950" t="s">
        <v>497</v>
      </c>
      <c r="CB16" s="950" t="s">
        <v>497</v>
      </c>
      <c r="CC16" s="950" t="s">
        <v>497</v>
      </c>
      <c r="CD16" s="950" t="s">
        <v>497</v>
      </c>
      <c r="CE16" s="950" t="s">
        <v>497</v>
      </c>
      <c r="CF16" s="950" t="s">
        <v>497</v>
      </c>
      <c r="CG16" s="951" t="s">
        <v>497</v>
      </c>
      <c r="CH16" s="924">
        <v>67</v>
      </c>
      <c r="CI16" s="925"/>
      <c r="CJ16" s="925"/>
      <c r="CK16" s="925"/>
      <c r="CL16" s="926"/>
      <c r="CM16" s="924">
        <v>812</v>
      </c>
      <c r="CN16" s="925">
        <v>-2421</v>
      </c>
      <c r="CO16" s="925">
        <v>-2421</v>
      </c>
      <c r="CP16" s="925">
        <v>-2421</v>
      </c>
      <c r="CQ16" s="926">
        <v>-2421</v>
      </c>
      <c r="CR16" s="924">
        <v>50</v>
      </c>
      <c r="CS16" s="925">
        <v>984298</v>
      </c>
      <c r="CT16" s="925">
        <v>984298</v>
      </c>
      <c r="CU16" s="925">
        <v>984298</v>
      </c>
      <c r="CV16" s="926">
        <v>984298</v>
      </c>
      <c r="CW16" s="924">
        <v>0</v>
      </c>
      <c r="CX16" s="925">
        <v>695650</v>
      </c>
      <c r="CY16" s="925">
        <v>695650</v>
      </c>
      <c r="CZ16" s="925">
        <v>695650</v>
      </c>
      <c r="DA16" s="926">
        <v>695650</v>
      </c>
      <c r="DB16" s="924"/>
      <c r="DC16" s="925"/>
      <c r="DD16" s="925"/>
      <c r="DE16" s="925"/>
      <c r="DF16" s="926"/>
      <c r="DG16" s="924"/>
      <c r="DH16" s="925"/>
      <c r="DI16" s="925"/>
      <c r="DJ16" s="925"/>
      <c r="DK16" s="926"/>
      <c r="DL16" s="924"/>
      <c r="DM16" s="925"/>
      <c r="DN16" s="925"/>
      <c r="DO16" s="925"/>
      <c r="DP16" s="926"/>
      <c r="DQ16" s="924"/>
      <c r="DR16" s="925"/>
      <c r="DS16" s="925"/>
      <c r="DT16" s="925"/>
      <c r="DU16" s="926"/>
      <c r="DV16" s="927"/>
      <c r="DW16" s="928"/>
      <c r="DX16" s="928"/>
      <c r="DY16" s="928"/>
      <c r="DZ16" s="929"/>
      <c r="EA16" s="197"/>
    </row>
    <row r="17" spans="1:131" s="198" customFormat="1" ht="26.25" customHeight="1" x14ac:dyDescent="0.15">
      <c r="A17" s="204">
        <v>11</v>
      </c>
      <c r="B17" s="978" t="s">
        <v>484</v>
      </c>
      <c r="C17" s="979" t="s">
        <v>484</v>
      </c>
      <c r="D17" s="979" t="s">
        <v>484</v>
      </c>
      <c r="E17" s="979" t="s">
        <v>484</v>
      </c>
      <c r="F17" s="979" t="s">
        <v>484</v>
      </c>
      <c r="G17" s="979" t="s">
        <v>484</v>
      </c>
      <c r="H17" s="979" t="s">
        <v>484</v>
      </c>
      <c r="I17" s="979" t="s">
        <v>484</v>
      </c>
      <c r="J17" s="979" t="s">
        <v>484</v>
      </c>
      <c r="K17" s="979" t="s">
        <v>484</v>
      </c>
      <c r="L17" s="979" t="s">
        <v>484</v>
      </c>
      <c r="M17" s="979" t="s">
        <v>484</v>
      </c>
      <c r="N17" s="979" t="s">
        <v>484</v>
      </c>
      <c r="O17" s="979" t="s">
        <v>484</v>
      </c>
      <c r="P17" s="980" t="s">
        <v>484</v>
      </c>
      <c r="Q17" s="985">
        <v>13751</v>
      </c>
      <c r="R17" s="982"/>
      <c r="S17" s="982"/>
      <c r="T17" s="982"/>
      <c r="U17" s="982"/>
      <c r="V17" s="982">
        <v>13108</v>
      </c>
      <c r="W17" s="982"/>
      <c r="X17" s="982"/>
      <c r="Y17" s="982"/>
      <c r="Z17" s="982"/>
      <c r="AA17" s="982">
        <v>643</v>
      </c>
      <c r="AB17" s="982"/>
      <c r="AC17" s="982"/>
      <c r="AD17" s="982"/>
      <c r="AE17" s="986"/>
      <c r="AF17" s="997">
        <v>403</v>
      </c>
      <c r="AG17" s="994"/>
      <c r="AH17" s="994"/>
      <c r="AI17" s="994"/>
      <c r="AJ17" s="996"/>
      <c r="AK17" s="1049">
        <v>542</v>
      </c>
      <c r="AL17" s="1050"/>
      <c r="AM17" s="1050"/>
      <c r="AN17" s="1050"/>
      <c r="AO17" s="1050"/>
      <c r="AP17" s="1050">
        <v>19158</v>
      </c>
      <c r="AQ17" s="1050"/>
      <c r="AR17" s="1050"/>
      <c r="AS17" s="1050"/>
      <c r="AT17" s="1050"/>
      <c r="AU17" s="1047"/>
      <c r="AV17" s="1047"/>
      <c r="AW17" s="1047"/>
      <c r="AX17" s="1047"/>
      <c r="AY17" s="1048"/>
      <c r="AZ17" s="195"/>
      <c r="BA17" s="195"/>
      <c r="BB17" s="195"/>
      <c r="BC17" s="195"/>
      <c r="BD17" s="195"/>
      <c r="BE17" s="196"/>
      <c r="BF17" s="196"/>
      <c r="BG17" s="196"/>
      <c r="BH17" s="196"/>
      <c r="BI17" s="196"/>
      <c r="BJ17" s="196"/>
      <c r="BK17" s="196"/>
      <c r="BL17" s="196"/>
      <c r="BM17" s="196"/>
      <c r="BN17" s="196"/>
      <c r="BO17" s="196"/>
      <c r="BP17" s="196"/>
      <c r="BQ17" s="205">
        <v>11</v>
      </c>
      <c r="BR17" s="206"/>
      <c r="BS17" s="949" t="s">
        <v>498</v>
      </c>
      <c r="BT17" s="950" t="s">
        <v>498</v>
      </c>
      <c r="BU17" s="950" t="s">
        <v>498</v>
      </c>
      <c r="BV17" s="950" t="s">
        <v>498</v>
      </c>
      <c r="BW17" s="950" t="s">
        <v>498</v>
      </c>
      <c r="BX17" s="950" t="s">
        <v>498</v>
      </c>
      <c r="BY17" s="950" t="s">
        <v>498</v>
      </c>
      <c r="BZ17" s="950" t="s">
        <v>498</v>
      </c>
      <c r="CA17" s="950" t="s">
        <v>498</v>
      </c>
      <c r="CB17" s="950" t="s">
        <v>498</v>
      </c>
      <c r="CC17" s="950" t="s">
        <v>498</v>
      </c>
      <c r="CD17" s="950" t="s">
        <v>498</v>
      </c>
      <c r="CE17" s="950" t="s">
        <v>498</v>
      </c>
      <c r="CF17" s="950" t="s">
        <v>498</v>
      </c>
      <c r="CG17" s="951" t="s">
        <v>498</v>
      </c>
      <c r="CH17" s="924">
        <v>-32</v>
      </c>
      <c r="CI17" s="925"/>
      <c r="CJ17" s="925"/>
      <c r="CK17" s="925"/>
      <c r="CL17" s="926"/>
      <c r="CM17" s="924">
        <v>1146</v>
      </c>
      <c r="CN17" s="925">
        <v>-2421</v>
      </c>
      <c r="CO17" s="925">
        <v>-2421</v>
      </c>
      <c r="CP17" s="925">
        <v>-2421</v>
      </c>
      <c r="CQ17" s="926">
        <v>-2421</v>
      </c>
      <c r="CR17" s="924">
        <v>5</v>
      </c>
      <c r="CS17" s="925">
        <v>984298</v>
      </c>
      <c r="CT17" s="925">
        <v>984298</v>
      </c>
      <c r="CU17" s="925">
        <v>984298</v>
      </c>
      <c r="CV17" s="926">
        <v>984298</v>
      </c>
      <c r="CW17" s="924">
        <v>791</v>
      </c>
      <c r="CX17" s="925">
        <v>695650</v>
      </c>
      <c r="CY17" s="925">
        <v>695650</v>
      </c>
      <c r="CZ17" s="925">
        <v>695650</v>
      </c>
      <c r="DA17" s="926">
        <v>695650</v>
      </c>
      <c r="DB17" s="924"/>
      <c r="DC17" s="925"/>
      <c r="DD17" s="925"/>
      <c r="DE17" s="925"/>
      <c r="DF17" s="926"/>
      <c r="DG17" s="924"/>
      <c r="DH17" s="925"/>
      <c r="DI17" s="925"/>
      <c r="DJ17" s="925"/>
      <c r="DK17" s="926"/>
      <c r="DL17" s="924"/>
      <c r="DM17" s="925"/>
      <c r="DN17" s="925"/>
      <c r="DO17" s="925"/>
      <c r="DP17" s="926"/>
      <c r="DQ17" s="924"/>
      <c r="DR17" s="925"/>
      <c r="DS17" s="925"/>
      <c r="DT17" s="925"/>
      <c r="DU17" s="926"/>
      <c r="DV17" s="927"/>
      <c r="DW17" s="928"/>
      <c r="DX17" s="928"/>
      <c r="DY17" s="928"/>
      <c r="DZ17" s="929"/>
      <c r="EA17" s="197"/>
    </row>
    <row r="18" spans="1:131" s="198" customFormat="1" ht="26.25" customHeight="1" x14ac:dyDescent="0.15">
      <c r="A18" s="204">
        <v>12</v>
      </c>
      <c r="B18" s="978" t="s">
        <v>528</v>
      </c>
      <c r="C18" s="979" t="s">
        <v>528</v>
      </c>
      <c r="D18" s="979" t="s">
        <v>528</v>
      </c>
      <c r="E18" s="979" t="s">
        <v>528</v>
      </c>
      <c r="F18" s="979" t="s">
        <v>528</v>
      </c>
      <c r="G18" s="979" t="s">
        <v>528</v>
      </c>
      <c r="H18" s="979" t="s">
        <v>528</v>
      </c>
      <c r="I18" s="979" t="s">
        <v>528</v>
      </c>
      <c r="J18" s="979" t="s">
        <v>528</v>
      </c>
      <c r="K18" s="979" t="s">
        <v>528</v>
      </c>
      <c r="L18" s="979" t="s">
        <v>528</v>
      </c>
      <c r="M18" s="979" t="s">
        <v>528</v>
      </c>
      <c r="N18" s="979" t="s">
        <v>528</v>
      </c>
      <c r="O18" s="979" t="s">
        <v>528</v>
      </c>
      <c r="P18" s="980" t="s">
        <v>528</v>
      </c>
      <c r="Q18" s="985">
        <v>426</v>
      </c>
      <c r="R18" s="982"/>
      <c r="S18" s="982"/>
      <c r="T18" s="982"/>
      <c r="U18" s="982"/>
      <c r="V18" s="982">
        <v>389</v>
      </c>
      <c r="W18" s="982"/>
      <c r="X18" s="982"/>
      <c r="Y18" s="982"/>
      <c r="Z18" s="982"/>
      <c r="AA18" s="982">
        <v>37</v>
      </c>
      <c r="AB18" s="982"/>
      <c r="AC18" s="982"/>
      <c r="AD18" s="982"/>
      <c r="AE18" s="986"/>
      <c r="AF18" s="997">
        <v>37</v>
      </c>
      <c r="AG18" s="994"/>
      <c r="AH18" s="994"/>
      <c r="AI18" s="994"/>
      <c r="AJ18" s="996"/>
      <c r="AK18" s="1049">
        <v>355</v>
      </c>
      <c r="AL18" s="1050"/>
      <c r="AM18" s="1050"/>
      <c r="AN18" s="1050"/>
      <c r="AO18" s="1050"/>
      <c r="AP18" s="1050"/>
      <c r="AQ18" s="1050"/>
      <c r="AR18" s="1050"/>
      <c r="AS18" s="1050"/>
      <c r="AT18" s="1050"/>
      <c r="AU18" s="1047"/>
      <c r="AV18" s="1047"/>
      <c r="AW18" s="1047"/>
      <c r="AX18" s="1047"/>
      <c r="AY18" s="1048"/>
      <c r="AZ18" s="195"/>
      <c r="BA18" s="195"/>
      <c r="BB18" s="195"/>
      <c r="BC18" s="195"/>
      <c r="BD18" s="195"/>
      <c r="BE18" s="196"/>
      <c r="BF18" s="196"/>
      <c r="BG18" s="196"/>
      <c r="BH18" s="196"/>
      <c r="BI18" s="196"/>
      <c r="BJ18" s="196"/>
      <c r="BK18" s="196"/>
      <c r="BL18" s="196"/>
      <c r="BM18" s="196"/>
      <c r="BN18" s="196"/>
      <c r="BO18" s="196"/>
      <c r="BP18" s="196"/>
      <c r="BQ18" s="205">
        <v>12</v>
      </c>
      <c r="BR18" s="206"/>
      <c r="BS18" s="949" t="s">
        <v>499</v>
      </c>
      <c r="BT18" s="950" t="s">
        <v>499</v>
      </c>
      <c r="BU18" s="950" t="s">
        <v>499</v>
      </c>
      <c r="BV18" s="950" t="s">
        <v>499</v>
      </c>
      <c r="BW18" s="950" t="s">
        <v>499</v>
      </c>
      <c r="BX18" s="950" t="s">
        <v>499</v>
      </c>
      <c r="BY18" s="950" t="s">
        <v>499</v>
      </c>
      <c r="BZ18" s="950" t="s">
        <v>499</v>
      </c>
      <c r="CA18" s="950" t="s">
        <v>499</v>
      </c>
      <c r="CB18" s="950" t="s">
        <v>499</v>
      </c>
      <c r="CC18" s="950" t="s">
        <v>499</v>
      </c>
      <c r="CD18" s="950" t="s">
        <v>499</v>
      </c>
      <c r="CE18" s="950" t="s">
        <v>499</v>
      </c>
      <c r="CF18" s="950" t="s">
        <v>499</v>
      </c>
      <c r="CG18" s="951" t="s">
        <v>499</v>
      </c>
      <c r="CH18" s="924">
        <v>24</v>
      </c>
      <c r="CI18" s="925"/>
      <c r="CJ18" s="925"/>
      <c r="CK18" s="925"/>
      <c r="CL18" s="926"/>
      <c r="CM18" s="924">
        <v>181</v>
      </c>
      <c r="CN18" s="925">
        <v>-2421</v>
      </c>
      <c r="CO18" s="925">
        <v>-2421</v>
      </c>
      <c r="CP18" s="925">
        <v>-2421</v>
      </c>
      <c r="CQ18" s="926">
        <v>-2421</v>
      </c>
      <c r="CR18" s="924">
        <v>5</v>
      </c>
      <c r="CS18" s="925">
        <v>984298</v>
      </c>
      <c r="CT18" s="925">
        <v>984298</v>
      </c>
      <c r="CU18" s="925">
        <v>984298</v>
      </c>
      <c r="CV18" s="926">
        <v>984298</v>
      </c>
      <c r="CW18" s="924">
        <v>0</v>
      </c>
      <c r="CX18" s="925">
        <v>695650</v>
      </c>
      <c r="CY18" s="925">
        <v>695650</v>
      </c>
      <c r="CZ18" s="925">
        <v>695650</v>
      </c>
      <c r="DA18" s="926">
        <v>695650</v>
      </c>
      <c r="DB18" s="924"/>
      <c r="DC18" s="925"/>
      <c r="DD18" s="925"/>
      <c r="DE18" s="925"/>
      <c r="DF18" s="926"/>
      <c r="DG18" s="924"/>
      <c r="DH18" s="925"/>
      <c r="DI18" s="925"/>
      <c r="DJ18" s="925"/>
      <c r="DK18" s="926"/>
      <c r="DL18" s="924"/>
      <c r="DM18" s="925"/>
      <c r="DN18" s="925"/>
      <c r="DO18" s="925"/>
      <c r="DP18" s="926"/>
      <c r="DQ18" s="924"/>
      <c r="DR18" s="925"/>
      <c r="DS18" s="925"/>
      <c r="DT18" s="925"/>
      <c r="DU18" s="926"/>
      <c r="DV18" s="927"/>
      <c r="DW18" s="928"/>
      <c r="DX18" s="928"/>
      <c r="DY18" s="928"/>
      <c r="DZ18" s="929"/>
      <c r="EA18" s="197"/>
    </row>
    <row r="19" spans="1:131" s="198" customFormat="1" ht="26.25" customHeight="1" x14ac:dyDescent="0.15">
      <c r="A19" s="204">
        <v>13</v>
      </c>
      <c r="B19" s="978"/>
      <c r="C19" s="979"/>
      <c r="D19" s="979"/>
      <c r="E19" s="979"/>
      <c r="F19" s="979"/>
      <c r="G19" s="979"/>
      <c r="H19" s="979"/>
      <c r="I19" s="979"/>
      <c r="J19" s="979"/>
      <c r="K19" s="979"/>
      <c r="L19" s="979"/>
      <c r="M19" s="979"/>
      <c r="N19" s="979"/>
      <c r="O19" s="979"/>
      <c r="P19" s="980"/>
      <c r="Q19" s="985"/>
      <c r="R19" s="982"/>
      <c r="S19" s="982"/>
      <c r="T19" s="982"/>
      <c r="U19" s="982"/>
      <c r="V19" s="982"/>
      <c r="W19" s="982"/>
      <c r="X19" s="982"/>
      <c r="Y19" s="982"/>
      <c r="Z19" s="982"/>
      <c r="AA19" s="982"/>
      <c r="AB19" s="982"/>
      <c r="AC19" s="982"/>
      <c r="AD19" s="982"/>
      <c r="AE19" s="986"/>
      <c r="AF19" s="997"/>
      <c r="AG19" s="994"/>
      <c r="AH19" s="994"/>
      <c r="AI19" s="994"/>
      <c r="AJ19" s="996"/>
      <c r="AK19" s="1049"/>
      <c r="AL19" s="1050"/>
      <c r="AM19" s="1050"/>
      <c r="AN19" s="1050"/>
      <c r="AO19" s="1050"/>
      <c r="AP19" s="1050"/>
      <c r="AQ19" s="1050"/>
      <c r="AR19" s="1050"/>
      <c r="AS19" s="1050"/>
      <c r="AT19" s="1050"/>
      <c r="AU19" s="1047"/>
      <c r="AV19" s="1047"/>
      <c r="AW19" s="1047"/>
      <c r="AX19" s="1047"/>
      <c r="AY19" s="1048"/>
      <c r="AZ19" s="195"/>
      <c r="BA19" s="195"/>
      <c r="BB19" s="195"/>
      <c r="BC19" s="195"/>
      <c r="BD19" s="195"/>
      <c r="BE19" s="196"/>
      <c r="BF19" s="196"/>
      <c r="BG19" s="196"/>
      <c r="BH19" s="196"/>
      <c r="BI19" s="196"/>
      <c r="BJ19" s="196"/>
      <c r="BK19" s="196"/>
      <c r="BL19" s="196"/>
      <c r="BM19" s="196"/>
      <c r="BN19" s="196"/>
      <c r="BO19" s="196"/>
      <c r="BP19" s="196"/>
      <c r="BQ19" s="205">
        <v>13</v>
      </c>
      <c r="BR19" s="206"/>
      <c r="BS19" s="949" t="s">
        <v>500</v>
      </c>
      <c r="BT19" s="950" t="s">
        <v>500</v>
      </c>
      <c r="BU19" s="950" t="s">
        <v>500</v>
      </c>
      <c r="BV19" s="950" t="s">
        <v>500</v>
      </c>
      <c r="BW19" s="950" t="s">
        <v>500</v>
      </c>
      <c r="BX19" s="950" t="s">
        <v>500</v>
      </c>
      <c r="BY19" s="950" t="s">
        <v>500</v>
      </c>
      <c r="BZ19" s="950" t="s">
        <v>500</v>
      </c>
      <c r="CA19" s="950" t="s">
        <v>500</v>
      </c>
      <c r="CB19" s="950" t="s">
        <v>500</v>
      </c>
      <c r="CC19" s="950" t="s">
        <v>500</v>
      </c>
      <c r="CD19" s="950" t="s">
        <v>500</v>
      </c>
      <c r="CE19" s="950" t="s">
        <v>500</v>
      </c>
      <c r="CF19" s="950" t="s">
        <v>500</v>
      </c>
      <c r="CG19" s="951" t="s">
        <v>500</v>
      </c>
      <c r="CH19" s="924">
        <v>0</v>
      </c>
      <c r="CI19" s="925"/>
      <c r="CJ19" s="925"/>
      <c r="CK19" s="925"/>
      <c r="CL19" s="926"/>
      <c r="CM19" s="924">
        <v>3350</v>
      </c>
      <c r="CN19" s="925">
        <v>-2421</v>
      </c>
      <c r="CO19" s="925">
        <v>-2421</v>
      </c>
      <c r="CP19" s="925">
        <v>-2421</v>
      </c>
      <c r="CQ19" s="926">
        <v>-2421</v>
      </c>
      <c r="CR19" s="924">
        <v>100</v>
      </c>
      <c r="CS19" s="925">
        <v>984298</v>
      </c>
      <c r="CT19" s="925">
        <v>984298</v>
      </c>
      <c r="CU19" s="925">
        <v>984298</v>
      </c>
      <c r="CV19" s="926">
        <v>984298</v>
      </c>
      <c r="CW19" s="924">
        <v>0</v>
      </c>
      <c r="CX19" s="925">
        <v>695650</v>
      </c>
      <c r="CY19" s="925">
        <v>695650</v>
      </c>
      <c r="CZ19" s="925">
        <v>695650</v>
      </c>
      <c r="DA19" s="926">
        <v>695650</v>
      </c>
      <c r="DB19" s="924"/>
      <c r="DC19" s="925"/>
      <c r="DD19" s="925"/>
      <c r="DE19" s="925"/>
      <c r="DF19" s="926"/>
      <c r="DG19" s="924">
        <v>4743</v>
      </c>
      <c r="DH19" s="925"/>
      <c r="DI19" s="925"/>
      <c r="DJ19" s="925"/>
      <c r="DK19" s="926"/>
      <c r="DL19" s="924"/>
      <c r="DM19" s="925"/>
      <c r="DN19" s="925"/>
      <c r="DO19" s="925"/>
      <c r="DP19" s="926"/>
      <c r="DQ19" s="924"/>
      <c r="DR19" s="925"/>
      <c r="DS19" s="925"/>
      <c r="DT19" s="925"/>
      <c r="DU19" s="926"/>
      <c r="DV19" s="927"/>
      <c r="DW19" s="928"/>
      <c r="DX19" s="928"/>
      <c r="DY19" s="928"/>
      <c r="DZ19" s="929"/>
      <c r="EA19" s="197"/>
    </row>
    <row r="20" spans="1:131" s="198" customFormat="1" ht="26.25" customHeight="1" x14ac:dyDescent="0.15">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997"/>
      <c r="AG20" s="994"/>
      <c r="AH20" s="994"/>
      <c r="AI20" s="994"/>
      <c r="AJ20" s="996"/>
      <c r="AK20" s="1049"/>
      <c r="AL20" s="1050"/>
      <c r="AM20" s="1050"/>
      <c r="AN20" s="1050"/>
      <c r="AO20" s="1050"/>
      <c r="AP20" s="1050"/>
      <c r="AQ20" s="1050"/>
      <c r="AR20" s="1050"/>
      <c r="AS20" s="1050"/>
      <c r="AT20" s="1050"/>
      <c r="AU20" s="1047"/>
      <c r="AV20" s="1047"/>
      <c r="AW20" s="1047"/>
      <c r="AX20" s="1047"/>
      <c r="AY20" s="1048"/>
      <c r="AZ20" s="195"/>
      <c r="BA20" s="195"/>
      <c r="BB20" s="195"/>
      <c r="BC20" s="195"/>
      <c r="BD20" s="195"/>
      <c r="BE20" s="196"/>
      <c r="BF20" s="196"/>
      <c r="BG20" s="196"/>
      <c r="BH20" s="196"/>
      <c r="BI20" s="196"/>
      <c r="BJ20" s="196"/>
      <c r="BK20" s="196"/>
      <c r="BL20" s="196"/>
      <c r="BM20" s="196"/>
      <c r="BN20" s="196"/>
      <c r="BO20" s="196"/>
      <c r="BP20" s="196"/>
      <c r="BQ20" s="205">
        <v>14</v>
      </c>
      <c r="BR20" s="206"/>
      <c r="BS20" s="949" t="s">
        <v>501</v>
      </c>
      <c r="BT20" s="950" t="s">
        <v>501</v>
      </c>
      <c r="BU20" s="950" t="s">
        <v>501</v>
      </c>
      <c r="BV20" s="950" t="s">
        <v>501</v>
      </c>
      <c r="BW20" s="950" t="s">
        <v>501</v>
      </c>
      <c r="BX20" s="950" t="s">
        <v>501</v>
      </c>
      <c r="BY20" s="950" t="s">
        <v>501</v>
      </c>
      <c r="BZ20" s="950" t="s">
        <v>501</v>
      </c>
      <c r="CA20" s="950" t="s">
        <v>501</v>
      </c>
      <c r="CB20" s="950" t="s">
        <v>501</v>
      </c>
      <c r="CC20" s="950" t="s">
        <v>501</v>
      </c>
      <c r="CD20" s="950" t="s">
        <v>501</v>
      </c>
      <c r="CE20" s="950" t="s">
        <v>501</v>
      </c>
      <c r="CF20" s="950" t="s">
        <v>501</v>
      </c>
      <c r="CG20" s="951" t="s">
        <v>501</v>
      </c>
      <c r="CH20" s="924">
        <v>12</v>
      </c>
      <c r="CI20" s="925"/>
      <c r="CJ20" s="925"/>
      <c r="CK20" s="925"/>
      <c r="CL20" s="926"/>
      <c r="CM20" s="924">
        <v>11659</v>
      </c>
      <c r="CN20" s="925">
        <v>-2421</v>
      </c>
      <c r="CO20" s="925">
        <v>-2421</v>
      </c>
      <c r="CP20" s="925">
        <v>-2421</v>
      </c>
      <c r="CQ20" s="926">
        <v>-2421</v>
      </c>
      <c r="CR20" s="924">
        <v>11498</v>
      </c>
      <c r="CS20" s="925">
        <v>984298</v>
      </c>
      <c r="CT20" s="925">
        <v>984298</v>
      </c>
      <c r="CU20" s="925">
        <v>984298</v>
      </c>
      <c r="CV20" s="926">
        <v>984298</v>
      </c>
      <c r="CW20" s="924">
        <v>0</v>
      </c>
      <c r="CX20" s="925">
        <v>695650</v>
      </c>
      <c r="CY20" s="925">
        <v>695650</v>
      </c>
      <c r="CZ20" s="925">
        <v>695650</v>
      </c>
      <c r="DA20" s="926">
        <v>695650</v>
      </c>
      <c r="DB20" s="924">
        <v>1925</v>
      </c>
      <c r="DC20" s="925"/>
      <c r="DD20" s="925"/>
      <c r="DE20" s="925"/>
      <c r="DF20" s="926"/>
      <c r="DG20" s="924">
        <v>4955</v>
      </c>
      <c r="DH20" s="925"/>
      <c r="DI20" s="925"/>
      <c r="DJ20" s="925"/>
      <c r="DK20" s="926"/>
      <c r="DL20" s="924"/>
      <c r="DM20" s="925"/>
      <c r="DN20" s="925"/>
      <c r="DO20" s="925"/>
      <c r="DP20" s="926"/>
      <c r="DQ20" s="924"/>
      <c r="DR20" s="925"/>
      <c r="DS20" s="925"/>
      <c r="DT20" s="925"/>
      <c r="DU20" s="926"/>
      <c r="DV20" s="927"/>
      <c r="DW20" s="928"/>
      <c r="DX20" s="928"/>
      <c r="DY20" s="928"/>
      <c r="DZ20" s="929"/>
      <c r="EA20" s="197"/>
    </row>
    <row r="21" spans="1:131" s="198" customFormat="1" ht="26.25" customHeight="1" thickBot="1" x14ac:dyDescent="0.2">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997"/>
      <c r="AG21" s="994"/>
      <c r="AH21" s="994"/>
      <c r="AI21" s="994"/>
      <c r="AJ21" s="996"/>
      <c r="AK21" s="1049"/>
      <c r="AL21" s="1050"/>
      <c r="AM21" s="1050"/>
      <c r="AN21" s="1050"/>
      <c r="AO21" s="1050"/>
      <c r="AP21" s="1050"/>
      <c r="AQ21" s="1050"/>
      <c r="AR21" s="1050"/>
      <c r="AS21" s="1050"/>
      <c r="AT21" s="1050"/>
      <c r="AU21" s="1047"/>
      <c r="AV21" s="1047"/>
      <c r="AW21" s="1047"/>
      <c r="AX21" s="1047"/>
      <c r="AY21" s="1048"/>
      <c r="AZ21" s="195"/>
      <c r="BA21" s="195"/>
      <c r="BB21" s="195"/>
      <c r="BC21" s="195"/>
      <c r="BD21" s="195"/>
      <c r="BE21" s="196"/>
      <c r="BF21" s="196"/>
      <c r="BG21" s="196"/>
      <c r="BH21" s="196"/>
      <c r="BI21" s="196"/>
      <c r="BJ21" s="196"/>
      <c r="BK21" s="196"/>
      <c r="BL21" s="196"/>
      <c r="BM21" s="196"/>
      <c r="BN21" s="196"/>
      <c r="BO21" s="196"/>
      <c r="BP21" s="196"/>
      <c r="BQ21" s="205">
        <v>15</v>
      </c>
      <c r="BR21" s="206"/>
      <c r="BS21" s="949" t="s">
        <v>502</v>
      </c>
      <c r="BT21" s="950" t="s">
        <v>502</v>
      </c>
      <c r="BU21" s="950" t="s">
        <v>502</v>
      </c>
      <c r="BV21" s="950" t="s">
        <v>502</v>
      </c>
      <c r="BW21" s="950" t="s">
        <v>502</v>
      </c>
      <c r="BX21" s="950" t="s">
        <v>502</v>
      </c>
      <c r="BY21" s="950" t="s">
        <v>502</v>
      </c>
      <c r="BZ21" s="950" t="s">
        <v>502</v>
      </c>
      <c r="CA21" s="950" t="s">
        <v>502</v>
      </c>
      <c r="CB21" s="950" t="s">
        <v>502</v>
      </c>
      <c r="CC21" s="950" t="s">
        <v>502</v>
      </c>
      <c r="CD21" s="950" t="s">
        <v>502</v>
      </c>
      <c r="CE21" s="950" t="s">
        <v>502</v>
      </c>
      <c r="CF21" s="950" t="s">
        <v>502</v>
      </c>
      <c r="CG21" s="951" t="s">
        <v>502</v>
      </c>
      <c r="CH21" s="924">
        <v>1</v>
      </c>
      <c r="CI21" s="925"/>
      <c r="CJ21" s="925"/>
      <c r="CK21" s="925"/>
      <c r="CL21" s="926"/>
      <c r="CM21" s="924">
        <v>7</v>
      </c>
      <c r="CN21" s="925">
        <v>-2421</v>
      </c>
      <c r="CO21" s="925">
        <v>-2421</v>
      </c>
      <c r="CP21" s="925">
        <v>-2421</v>
      </c>
      <c r="CQ21" s="926">
        <v>-2421</v>
      </c>
      <c r="CR21" s="924">
        <v>18</v>
      </c>
      <c r="CS21" s="925">
        <v>984298</v>
      </c>
      <c r="CT21" s="925">
        <v>984298</v>
      </c>
      <c r="CU21" s="925">
        <v>984298</v>
      </c>
      <c r="CV21" s="926">
        <v>984298</v>
      </c>
      <c r="CW21" s="924">
        <v>0</v>
      </c>
      <c r="CX21" s="925">
        <v>695650</v>
      </c>
      <c r="CY21" s="925">
        <v>695650</v>
      </c>
      <c r="CZ21" s="925">
        <v>695650</v>
      </c>
      <c r="DA21" s="926">
        <v>695650</v>
      </c>
      <c r="DB21" s="924">
        <v>167</v>
      </c>
      <c r="DC21" s="925"/>
      <c r="DD21" s="925"/>
      <c r="DE21" s="925"/>
      <c r="DF21" s="926"/>
      <c r="DG21" s="924"/>
      <c r="DH21" s="925"/>
      <c r="DI21" s="925"/>
      <c r="DJ21" s="925"/>
      <c r="DK21" s="926"/>
      <c r="DL21" s="924"/>
      <c r="DM21" s="925"/>
      <c r="DN21" s="925"/>
      <c r="DO21" s="925"/>
      <c r="DP21" s="926"/>
      <c r="DQ21" s="924"/>
      <c r="DR21" s="925"/>
      <c r="DS21" s="925"/>
      <c r="DT21" s="925"/>
      <c r="DU21" s="926"/>
      <c r="DV21" s="927"/>
      <c r="DW21" s="928"/>
      <c r="DX21" s="928"/>
      <c r="DY21" s="928"/>
      <c r="DZ21" s="929"/>
      <c r="EA21" s="197"/>
    </row>
    <row r="22" spans="1:131" s="198" customFormat="1" ht="26.25" customHeight="1" x14ac:dyDescent="0.15">
      <c r="A22" s="204">
        <v>16</v>
      </c>
      <c r="B22" s="1038"/>
      <c r="C22" s="1039"/>
      <c r="D22" s="1039"/>
      <c r="E22" s="1039"/>
      <c r="F22" s="1039"/>
      <c r="G22" s="1039"/>
      <c r="H22" s="1039"/>
      <c r="I22" s="1039"/>
      <c r="J22" s="1039"/>
      <c r="K22" s="1039"/>
      <c r="L22" s="1039"/>
      <c r="M22" s="1039"/>
      <c r="N22" s="1039"/>
      <c r="O22" s="1039"/>
      <c r="P22" s="1040"/>
      <c r="Q22" s="1041"/>
      <c r="R22" s="1042"/>
      <c r="S22" s="1042"/>
      <c r="T22" s="1042"/>
      <c r="U22" s="1042"/>
      <c r="V22" s="1042"/>
      <c r="W22" s="1042"/>
      <c r="X22" s="1042"/>
      <c r="Y22" s="1042"/>
      <c r="Z22" s="1042"/>
      <c r="AA22" s="1042"/>
      <c r="AB22" s="1042"/>
      <c r="AC22" s="1042"/>
      <c r="AD22" s="1042"/>
      <c r="AE22" s="1043"/>
      <c r="AF22" s="1044"/>
      <c r="AG22" s="1045"/>
      <c r="AH22" s="1045"/>
      <c r="AI22" s="1045"/>
      <c r="AJ22" s="1046"/>
      <c r="AK22" s="1034"/>
      <c r="AL22" s="1035"/>
      <c r="AM22" s="1035"/>
      <c r="AN22" s="1035"/>
      <c r="AO22" s="1035"/>
      <c r="AP22" s="1035"/>
      <c r="AQ22" s="1035"/>
      <c r="AR22" s="1035"/>
      <c r="AS22" s="1035"/>
      <c r="AT22" s="1035"/>
      <c r="AU22" s="1036"/>
      <c r="AV22" s="1036"/>
      <c r="AW22" s="1036"/>
      <c r="AX22" s="1036"/>
      <c r="AY22" s="1037"/>
      <c r="AZ22" s="969" t="s">
        <v>328</v>
      </c>
      <c r="BA22" s="969"/>
      <c r="BB22" s="969"/>
      <c r="BC22" s="969"/>
      <c r="BD22" s="970"/>
      <c r="BE22" s="196"/>
      <c r="BF22" s="196"/>
      <c r="BG22" s="196"/>
      <c r="BH22" s="196"/>
      <c r="BI22" s="196"/>
      <c r="BJ22" s="196"/>
      <c r="BK22" s="196"/>
      <c r="BL22" s="196"/>
      <c r="BM22" s="196"/>
      <c r="BN22" s="196"/>
      <c r="BO22" s="196"/>
      <c r="BP22" s="196"/>
      <c r="BQ22" s="205">
        <v>16</v>
      </c>
      <c r="BR22" s="206" t="s">
        <v>503</v>
      </c>
      <c r="BS22" s="949" t="s">
        <v>504</v>
      </c>
      <c r="BT22" s="950" t="s">
        <v>504</v>
      </c>
      <c r="BU22" s="950" t="s">
        <v>504</v>
      </c>
      <c r="BV22" s="950" t="s">
        <v>504</v>
      </c>
      <c r="BW22" s="950" t="s">
        <v>504</v>
      </c>
      <c r="BX22" s="950" t="s">
        <v>504</v>
      </c>
      <c r="BY22" s="950" t="s">
        <v>504</v>
      </c>
      <c r="BZ22" s="950" t="s">
        <v>504</v>
      </c>
      <c r="CA22" s="950" t="s">
        <v>504</v>
      </c>
      <c r="CB22" s="950" t="s">
        <v>504</v>
      </c>
      <c r="CC22" s="950" t="s">
        <v>504</v>
      </c>
      <c r="CD22" s="950" t="s">
        <v>504</v>
      </c>
      <c r="CE22" s="950" t="s">
        <v>504</v>
      </c>
      <c r="CF22" s="950" t="s">
        <v>504</v>
      </c>
      <c r="CG22" s="951" t="s">
        <v>504</v>
      </c>
      <c r="CH22" s="924">
        <v>530</v>
      </c>
      <c r="CI22" s="925"/>
      <c r="CJ22" s="925"/>
      <c r="CK22" s="925"/>
      <c r="CL22" s="926"/>
      <c r="CM22" s="924">
        <v>14182</v>
      </c>
      <c r="CN22" s="925">
        <v>-2421</v>
      </c>
      <c r="CO22" s="925">
        <v>-2421</v>
      </c>
      <c r="CP22" s="925">
        <v>-2421</v>
      </c>
      <c r="CQ22" s="926">
        <v>-2421</v>
      </c>
      <c r="CR22" s="924">
        <v>40</v>
      </c>
      <c r="CS22" s="925">
        <v>984298</v>
      </c>
      <c r="CT22" s="925">
        <v>984298</v>
      </c>
      <c r="CU22" s="925">
        <v>984298</v>
      </c>
      <c r="CV22" s="926">
        <v>984298</v>
      </c>
      <c r="CW22" s="924">
        <v>0</v>
      </c>
      <c r="CX22" s="925">
        <v>695650</v>
      </c>
      <c r="CY22" s="925">
        <v>695650</v>
      </c>
      <c r="CZ22" s="925">
        <v>695650</v>
      </c>
      <c r="DA22" s="926">
        <v>695650</v>
      </c>
      <c r="DB22" s="924">
        <v>1705</v>
      </c>
      <c r="DC22" s="925"/>
      <c r="DD22" s="925"/>
      <c r="DE22" s="925"/>
      <c r="DF22" s="926"/>
      <c r="DG22" s="924"/>
      <c r="DH22" s="925"/>
      <c r="DI22" s="925"/>
      <c r="DJ22" s="925"/>
      <c r="DK22" s="926"/>
      <c r="DL22" s="924">
        <v>97</v>
      </c>
      <c r="DM22" s="925"/>
      <c r="DN22" s="925"/>
      <c r="DO22" s="925"/>
      <c r="DP22" s="926"/>
      <c r="DQ22" s="924"/>
      <c r="DR22" s="925"/>
      <c r="DS22" s="925"/>
      <c r="DT22" s="925"/>
      <c r="DU22" s="926"/>
      <c r="DV22" s="927"/>
      <c r="DW22" s="928"/>
      <c r="DX22" s="928"/>
      <c r="DY22" s="928"/>
      <c r="DZ22" s="929"/>
      <c r="EA22" s="197"/>
    </row>
    <row r="23" spans="1:131" s="198" customFormat="1" ht="26.25" customHeight="1" thickBot="1" x14ac:dyDescent="0.2">
      <c r="A23" s="207" t="s">
        <v>329</v>
      </c>
      <c r="B23" s="879" t="s">
        <v>330</v>
      </c>
      <c r="C23" s="880"/>
      <c r="D23" s="880"/>
      <c r="E23" s="880"/>
      <c r="F23" s="880"/>
      <c r="G23" s="880"/>
      <c r="H23" s="880"/>
      <c r="I23" s="880"/>
      <c r="J23" s="880"/>
      <c r="K23" s="880"/>
      <c r="L23" s="880"/>
      <c r="M23" s="880"/>
      <c r="N23" s="880"/>
      <c r="O23" s="880"/>
      <c r="P23" s="881"/>
      <c r="Q23" s="1025">
        <v>1721513</v>
      </c>
      <c r="R23" s="1026"/>
      <c r="S23" s="1026"/>
      <c r="T23" s="1026"/>
      <c r="U23" s="1026"/>
      <c r="V23" s="1026">
        <v>1710216</v>
      </c>
      <c r="W23" s="1026"/>
      <c r="X23" s="1026"/>
      <c r="Y23" s="1026"/>
      <c r="Z23" s="1026"/>
      <c r="AA23" s="1026">
        <v>11297</v>
      </c>
      <c r="AB23" s="1026"/>
      <c r="AC23" s="1026"/>
      <c r="AD23" s="1026"/>
      <c r="AE23" s="1027"/>
      <c r="AF23" s="1028">
        <v>5553</v>
      </c>
      <c r="AG23" s="1026"/>
      <c r="AH23" s="1026"/>
      <c r="AI23" s="1026"/>
      <c r="AJ23" s="1029"/>
      <c r="AK23" s="1030"/>
      <c r="AL23" s="1031"/>
      <c r="AM23" s="1031"/>
      <c r="AN23" s="1031"/>
      <c r="AO23" s="1031"/>
      <c r="AP23" s="1026">
        <v>4541613</v>
      </c>
      <c r="AQ23" s="1026"/>
      <c r="AR23" s="1026"/>
      <c r="AS23" s="1026"/>
      <c r="AT23" s="1026"/>
      <c r="AU23" s="1032"/>
      <c r="AV23" s="1032"/>
      <c r="AW23" s="1032"/>
      <c r="AX23" s="1032"/>
      <c r="AY23" s="1033"/>
      <c r="AZ23" s="1022" t="s">
        <v>540</v>
      </c>
      <c r="BA23" s="1023"/>
      <c r="BB23" s="1023"/>
      <c r="BC23" s="1023"/>
      <c r="BD23" s="1024"/>
      <c r="BE23" s="196"/>
      <c r="BF23" s="196"/>
      <c r="BG23" s="196"/>
      <c r="BH23" s="196"/>
      <c r="BI23" s="196"/>
      <c r="BJ23" s="196"/>
      <c r="BK23" s="196"/>
      <c r="BL23" s="196"/>
      <c r="BM23" s="196"/>
      <c r="BN23" s="196"/>
      <c r="BO23" s="196"/>
      <c r="BP23" s="196"/>
      <c r="BQ23" s="205">
        <v>17</v>
      </c>
      <c r="BR23" s="206"/>
      <c r="BS23" s="949" t="s">
        <v>505</v>
      </c>
      <c r="BT23" s="950" t="s">
        <v>505</v>
      </c>
      <c r="BU23" s="950" t="s">
        <v>505</v>
      </c>
      <c r="BV23" s="950" t="s">
        <v>505</v>
      </c>
      <c r="BW23" s="950" t="s">
        <v>505</v>
      </c>
      <c r="BX23" s="950" t="s">
        <v>505</v>
      </c>
      <c r="BY23" s="950" t="s">
        <v>505</v>
      </c>
      <c r="BZ23" s="950" t="s">
        <v>505</v>
      </c>
      <c r="CA23" s="950" t="s">
        <v>505</v>
      </c>
      <c r="CB23" s="950" t="s">
        <v>505</v>
      </c>
      <c r="CC23" s="950" t="s">
        <v>505</v>
      </c>
      <c r="CD23" s="950" t="s">
        <v>505</v>
      </c>
      <c r="CE23" s="950" t="s">
        <v>505</v>
      </c>
      <c r="CF23" s="950" t="s">
        <v>505</v>
      </c>
      <c r="CG23" s="951" t="s">
        <v>505</v>
      </c>
      <c r="CH23" s="924">
        <v>107</v>
      </c>
      <c r="CI23" s="925"/>
      <c r="CJ23" s="925"/>
      <c r="CK23" s="925"/>
      <c r="CL23" s="926"/>
      <c r="CM23" s="924">
        <v>659</v>
      </c>
      <c r="CN23" s="925">
        <v>-2421</v>
      </c>
      <c r="CO23" s="925">
        <v>-2421</v>
      </c>
      <c r="CP23" s="925">
        <v>-2421</v>
      </c>
      <c r="CQ23" s="926">
        <v>-2421</v>
      </c>
      <c r="CR23" s="924">
        <v>58</v>
      </c>
      <c r="CS23" s="925">
        <v>984298</v>
      </c>
      <c r="CT23" s="925">
        <v>984298</v>
      </c>
      <c r="CU23" s="925">
        <v>984298</v>
      </c>
      <c r="CV23" s="926">
        <v>984298</v>
      </c>
      <c r="CW23" s="924">
        <v>0</v>
      </c>
      <c r="CX23" s="925">
        <v>695650</v>
      </c>
      <c r="CY23" s="925">
        <v>695650</v>
      </c>
      <c r="CZ23" s="925">
        <v>695650</v>
      </c>
      <c r="DA23" s="926">
        <v>695650</v>
      </c>
      <c r="DB23" s="924"/>
      <c r="DC23" s="925"/>
      <c r="DD23" s="925"/>
      <c r="DE23" s="925"/>
      <c r="DF23" s="926"/>
      <c r="DG23" s="924"/>
      <c r="DH23" s="925"/>
      <c r="DI23" s="925"/>
      <c r="DJ23" s="925"/>
      <c r="DK23" s="926"/>
      <c r="DL23" s="924"/>
      <c r="DM23" s="925"/>
      <c r="DN23" s="925"/>
      <c r="DO23" s="925"/>
      <c r="DP23" s="926"/>
      <c r="DQ23" s="924"/>
      <c r="DR23" s="925"/>
      <c r="DS23" s="925"/>
      <c r="DT23" s="925"/>
      <c r="DU23" s="926"/>
      <c r="DV23" s="927"/>
      <c r="DW23" s="928"/>
      <c r="DX23" s="928"/>
      <c r="DY23" s="928"/>
      <c r="DZ23" s="929"/>
      <c r="EA23" s="197"/>
    </row>
    <row r="24" spans="1:131" s="198" customFormat="1" ht="26.25" customHeight="1" x14ac:dyDescent="0.15">
      <c r="A24" s="1021" t="s">
        <v>331</v>
      </c>
      <c r="B24" s="1021"/>
      <c r="C24" s="1021"/>
      <c r="D24" s="1021"/>
      <c r="E24" s="1021"/>
      <c r="F24" s="1021"/>
      <c r="G24" s="1021"/>
      <c r="H24" s="1021"/>
      <c r="I24" s="1021"/>
      <c r="J24" s="1021"/>
      <c r="K24" s="1021"/>
      <c r="L24" s="1021"/>
      <c r="M24" s="1021"/>
      <c r="N24" s="1021"/>
      <c r="O24" s="1021"/>
      <c r="P24" s="1021"/>
      <c r="Q24" s="1021"/>
      <c r="R24" s="1021"/>
      <c r="S24" s="1021"/>
      <c r="T24" s="1021"/>
      <c r="U24" s="1021"/>
      <c r="V24" s="1021"/>
      <c r="W24" s="1021"/>
      <c r="X24" s="1021"/>
      <c r="Y24" s="1021"/>
      <c r="Z24" s="1021"/>
      <c r="AA24" s="1021"/>
      <c r="AB24" s="1021"/>
      <c r="AC24" s="1021"/>
      <c r="AD24" s="1021"/>
      <c r="AE24" s="1021"/>
      <c r="AF24" s="1021"/>
      <c r="AG24" s="1021"/>
      <c r="AH24" s="1021"/>
      <c r="AI24" s="1021"/>
      <c r="AJ24" s="1021"/>
      <c r="AK24" s="1021"/>
      <c r="AL24" s="1021"/>
      <c r="AM24" s="1021"/>
      <c r="AN24" s="1021"/>
      <c r="AO24" s="1021"/>
      <c r="AP24" s="1021"/>
      <c r="AQ24" s="1021"/>
      <c r="AR24" s="1021"/>
      <c r="AS24" s="1021"/>
      <c r="AT24" s="1021"/>
      <c r="AU24" s="1021"/>
      <c r="AV24" s="1021"/>
      <c r="AW24" s="1021"/>
      <c r="AX24" s="1021"/>
      <c r="AY24" s="1021"/>
      <c r="AZ24" s="195"/>
      <c r="BA24" s="195"/>
      <c r="BB24" s="195"/>
      <c r="BC24" s="195"/>
      <c r="BD24" s="195"/>
      <c r="BE24" s="196"/>
      <c r="BF24" s="196"/>
      <c r="BG24" s="196"/>
      <c r="BH24" s="196"/>
      <c r="BI24" s="196"/>
      <c r="BJ24" s="196"/>
      <c r="BK24" s="196"/>
      <c r="BL24" s="196"/>
      <c r="BM24" s="196"/>
      <c r="BN24" s="196"/>
      <c r="BO24" s="196"/>
      <c r="BP24" s="196"/>
      <c r="BQ24" s="205">
        <v>18</v>
      </c>
      <c r="BR24" s="206"/>
      <c r="BS24" s="949" t="s">
        <v>506</v>
      </c>
      <c r="BT24" s="950" t="s">
        <v>506</v>
      </c>
      <c r="BU24" s="950" t="s">
        <v>506</v>
      </c>
      <c r="BV24" s="950" t="s">
        <v>506</v>
      </c>
      <c r="BW24" s="950" t="s">
        <v>506</v>
      </c>
      <c r="BX24" s="950" t="s">
        <v>506</v>
      </c>
      <c r="BY24" s="950" t="s">
        <v>506</v>
      </c>
      <c r="BZ24" s="950" t="s">
        <v>506</v>
      </c>
      <c r="CA24" s="950" t="s">
        <v>506</v>
      </c>
      <c r="CB24" s="950" t="s">
        <v>506</v>
      </c>
      <c r="CC24" s="950" t="s">
        <v>506</v>
      </c>
      <c r="CD24" s="950" t="s">
        <v>506</v>
      </c>
      <c r="CE24" s="950" t="s">
        <v>506</v>
      </c>
      <c r="CF24" s="950" t="s">
        <v>506</v>
      </c>
      <c r="CG24" s="951" t="s">
        <v>506</v>
      </c>
      <c r="CH24" s="924">
        <v>-12</v>
      </c>
      <c r="CI24" s="925"/>
      <c r="CJ24" s="925"/>
      <c r="CK24" s="925"/>
      <c r="CL24" s="926"/>
      <c r="CM24" s="924">
        <v>119</v>
      </c>
      <c r="CN24" s="925">
        <v>-2421</v>
      </c>
      <c r="CO24" s="925">
        <v>-2421</v>
      </c>
      <c r="CP24" s="925">
        <v>-2421</v>
      </c>
      <c r="CQ24" s="926">
        <v>-2421</v>
      </c>
      <c r="CR24" s="924">
        <v>10</v>
      </c>
      <c r="CS24" s="925">
        <v>984298</v>
      </c>
      <c r="CT24" s="925">
        <v>984298</v>
      </c>
      <c r="CU24" s="925">
        <v>984298</v>
      </c>
      <c r="CV24" s="926">
        <v>984298</v>
      </c>
      <c r="CW24" s="924">
        <v>0</v>
      </c>
      <c r="CX24" s="925">
        <v>695650</v>
      </c>
      <c r="CY24" s="925">
        <v>695650</v>
      </c>
      <c r="CZ24" s="925">
        <v>695650</v>
      </c>
      <c r="DA24" s="926">
        <v>695650</v>
      </c>
      <c r="DB24" s="924"/>
      <c r="DC24" s="925"/>
      <c r="DD24" s="925"/>
      <c r="DE24" s="925"/>
      <c r="DF24" s="926"/>
      <c r="DG24" s="924"/>
      <c r="DH24" s="925"/>
      <c r="DI24" s="925"/>
      <c r="DJ24" s="925"/>
      <c r="DK24" s="926"/>
      <c r="DL24" s="924"/>
      <c r="DM24" s="925"/>
      <c r="DN24" s="925"/>
      <c r="DO24" s="925"/>
      <c r="DP24" s="926"/>
      <c r="DQ24" s="924"/>
      <c r="DR24" s="925"/>
      <c r="DS24" s="925"/>
      <c r="DT24" s="925"/>
      <c r="DU24" s="926"/>
      <c r="DV24" s="927"/>
      <c r="DW24" s="928"/>
      <c r="DX24" s="928"/>
      <c r="DY24" s="928"/>
      <c r="DZ24" s="929"/>
      <c r="EA24" s="197"/>
    </row>
    <row r="25" spans="1:131" s="190" customFormat="1" ht="26.25" customHeight="1" thickBot="1" x14ac:dyDescent="0.2">
      <c r="A25" s="1020" t="s">
        <v>332</v>
      </c>
      <c r="B25" s="1020"/>
      <c r="C25" s="1020"/>
      <c r="D25" s="1020"/>
      <c r="E25" s="1020"/>
      <c r="F25" s="1020"/>
      <c r="G25" s="1020"/>
      <c r="H25" s="1020"/>
      <c r="I25" s="1020"/>
      <c r="J25" s="1020"/>
      <c r="K25" s="1020"/>
      <c r="L25" s="1020"/>
      <c r="M25" s="1020"/>
      <c r="N25" s="1020"/>
      <c r="O25" s="1020"/>
      <c r="P25" s="1020"/>
      <c r="Q25" s="1020"/>
      <c r="R25" s="1020"/>
      <c r="S25" s="1020"/>
      <c r="T25" s="1020"/>
      <c r="U25" s="1020"/>
      <c r="V25" s="1020"/>
      <c r="W25" s="1020"/>
      <c r="X25" s="1020"/>
      <c r="Y25" s="1020"/>
      <c r="Z25" s="1020"/>
      <c r="AA25" s="1020"/>
      <c r="AB25" s="1020"/>
      <c r="AC25" s="1020"/>
      <c r="AD25" s="1020"/>
      <c r="AE25" s="1020"/>
      <c r="AF25" s="1020"/>
      <c r="AG25" s="1020"/>
      <c r="AH25" s="1020"/>
      <c r="AI25" s="1020"/>
      <c r="AJ25" s="1020"/>
      <c r="AK25" s="1020"/>
      <c r="AL25" s="1020"/>
      <c r="AM25" s="1020"/>
      <c r="AN25" s="1020"/>
      <c r="AO25" s="1020"/>
      <c r="AP25" s="1020"/>
      <c r="AQ25" s="1020"/>
      <c r="AR25" s="1020"/>
      <c r="AS25" s="1020"/>
      <c r="AT25" s="1020"/>
      <c r="AU25" s="1020"/>
      <c r="AV25" s="1020"/>
      <c r="AW25" s="1020"/>
      <c r="AX25" s="1020"/>
      <c r="AY25" s="1020"/>
      <c r="AZ25" s="1020"/>
      <c r="BA25" s="1020"/>
      <c r="BB25" s="1020"/>
      <c r="BC25" s="1020"/>
      <c r="BD25" s="1020"/>
      <c r="BE25" s="1020"/>
      <c r="BF25" s="1020"/>
      <c r="BG25" s="1020"/>
      <c r="BH25" s="1020"/>
      <c r="BI25" s="1020"/>
      <c r="BJ25" s="195"/>
      <c r="BK25" s="195"/>
      <c r="BL25" s="195"/>
      <c r="BM25" s="195"/>
      <c r="BN25" s="195"/>
      <c r="BO25" s="208"/>
      <c r="BP25" s="208"/>
      <c r="BQ25" s="205">
        <v>19</v>
      </c>
      <c r="BR25" s="206"/>
      <c r="BS25" s="949" t="s">
        <v>507</v>
      </c>
      <c r="BT25" s="950" t="s">
        <v>507</v>
      </c>
      <c r="BU25" s="950" t="s">
        <v>507</v>
      </c>
      <c r="BV25" s="950" t="s">
        <v>507</v>
      </c>
      <c r="BW25" s="950" t="s">
        <v>507</v>
      </c>
      <c r="BX25" s="950" t="s">
        <v>507</v>
      </c>
      <c r="BY25" s="950" t="s">
        <v>507</v>
      </c>
      <c r="BZ25" s="950" t="s">
        <v>507</v>
      </c>
      <c r="CA25" s="950" t="s">
        <v>507</v>
      </c>
      <c r="CB25" s="950" t="s">
        <v>507</v>
      </c>
      <c r="CC25" s="950" t="s">
        <v>507</v>
      </c>
      <c r="CD25" s="950" t="s">
        <v>507</v>
      </c>
      <c r="CE25" s="950" t="s">
        <v>507</v>
      </c>
      <c r="CF25" s="950" t="s">
        <v>507</v>
      </c>
      <c r="CG25" s="951" t="s">
        <v>507</v>
      </c>
      <c r="CH25" s="924">
        <v>0</v>
      </c>
      <c r="CI25" s="925"/>
      <c r="CJ25" s="925"/>
      <c r="CK25" s="925"/>
      <c r="CL25" s="926"/>
      <c r="CM25" s="924">
        <v>1139</v>
      </c>
      <c r="CN25" s="925">
        <v>-2421</v>
      </c>
      <c r="CO25" s="925">
        <v>-2421</v>
      </c>
      <c r="CP25" s="925">
        <v>-2421</v>
      </c>
      <c r="CQ25" s="926">
        <v>-2421</v>
      </c>
      <c r="CR25" s="924">
        <v>780</v>
      </c>
      <c r="CS25" s="925">
        <v>984298</v>
      </c>
      <c r="CT25" s="925">
        <v>984298</v>
      </c>
      <c r="CU25" s="925">
        <v>984298</v>
      </c>
      <c r="CV25" s="926">
        <v>984298</v>
      </c>
      <c r="CW25" s="924">
        <v>0</v>
      </c>
      <c r="CX25" s="925">
        <v>695650</v>
      </c>
      <c r="CY25" s="925">
        <v>695650</v>
      </c>
      <c r="CZ25" s="925">
        <v>695650</v>
      </c>
      <c r="DA25" s="926">
        <v>695650</v>
      </c>
      <c r="DB25" s="924"/>
      <c r="DC25" s="925"/>
      <c r="DD25" s="925"/>
      <c r="DE25" s="925"/>
      <c r="DF25" s="926"/>
      <c r="DG25" s="924"/>
      <c r="DH25" s="925"/>
      <c r="DI25" s="925"/>
      <c r="DJ25" s="925"/>
      <c r="DK25" s="926"/>
      <c r="DL25" s="924"/>
      <c r="DM25" s="925"/>
      <c r="DN25" s="925"/>
      <c r="DO25" s="925"/>
      <c r="DP25" s="926"/>
      <c r="DQ25" s="924"/>
      <c r="DR25" s="925"/>
      <c r="DS25" s="925"/>
      <c r="DT25" s="925"/>
      <c r="DU25" s="926"/>
      <c r="DV25" s="927"/>
      <c r="DW25" s="928"/>
      <c r="DX25" s="928"/>
      <c r="DY25" s="928"/>
      <c r="DZ25" s="929"/>
      <c r="EA25" s="189"/>
    </row>
    <row r="26" spans="1:131" s="190" customFormat="1" ht="26.25" customHeight="1" x14ac:dyDescent="0.15">
      <c r="A26" s="930" t="s">
        <v>311</v>
      </c>
      <c r="B26" s="931"/>
      <c r="C26" s="931"/>
      <c r="D26" s="931"/>
      <c r="E26" s="931"/>
      <c r="F26" s="931"/>
      <c r="G26" s="931"/>
      <c r="H26" s="931"/>
      <c r="I26" s="931"/>
      <c r="J26" s="931"/>
      <c r="K26" s="931"/>
      <c r="L26" s="931"/>
      <c r="M26" s="931"/>
      <c r="N26" s="931"/>
      <c r="O26" s="931"/>
      <c r="P26" s="932"/>
      <c r="Q26" s="936" t="s">
        <v>333</v>
      </c>
      <c r="R26" s="937"/>
      <c r="S26" s="937"/>
      <c r="T26" s="937"/>
      <c r="U26" s="938"/>
      <c r="V26" s="936" t="s">
        <v>334</v>
      </c>
      <c r="W26" s="937"/>
      <c r="X26" s="937"/>
      <c r="Y26" s="937"/>
      <c r="Z26" s="938"/>
      <c r="AA26" s="936" t="s">
        <v>335</v>
      </c>
      <c r="AB26" s="937"/>
      <c r="AC26" s="937"/>
      <c r="AD26" s="937"/>
      <c r="AE26" s="937"/>
      <c r="AF26" s="1016" t="s">
        <v>336</v>
      </c>
      <c r="AG26" s="943"/>
      <c r="AH26" s="943"/>
      <c r="AI26" s="943"/>
      <c r="AJ26" s="1017"/>
      <c r="AK26" s="937" t="s">
        <v>337</v>
      </c>
      <c r="AL26" s="937"/>
      <c r="AM26" s="937"/>
      <c r="AN26" s="937"/>
      <c r="AO26" s="938"/>
      <c r="AP26" s="936" t="s">
        <v>338</v>
      </c>
      <c r="AQ26" s="937"/>
      <c r="AR26" s="937"/>
      <c r="AS26" s="937"/>
      <c r="AT26" s="938"/>
      <c r="AU26" s="936" t="s">
        <v>339</v>
      </c>
      <c r="AV26" s="937"/>
      <c r="AW26" s="937"/>
      <c r="AX26" s="937"/>
      <c r="AY26" s="938"/>
      <c r="AZ26" s="936" t="s">
        <v>340</v>
      </c>
      <c r="BA26" s="937"/>
      <c r="BB26" s="937"/>
      <c r="BC26" s="937"/>
      <c r="BD26" s="938"/>
      <c r="BE26" s="936" t="s">
        <v>318</v>
      </c>
      <c r="BF26" s="937"/>
      <c r="BG26" s="937"/>
      <c r="BH26" s="937"/>
      <c r="BI26" s="952"/>
      <c r="BJ26" s="195"/>
      <c r="BK26" s="195"/>
      <c r="BL26" s="195"/>
      <c r="BM26" s="195"/>
      <c r="BN26" s="195"/>
      <c r="BO26" s="208"/>
      <c r="BP26" s="208"/>
      <c r="BQ26" s="205">
        <v>20</v>
      </c>
      <c r="BR26" s="206"/>
      <c r="BS26" s="949" t="s">
        <v>508</v>
      </c>
      <c r="BT26" s="950" t="s">
        <v>508</v>
      </c>
      <c r="BU26" s="950" t="s">
        <v>508</v>
      </c>
      <c r="BV26" s="950" t="s">
        <v>508</v>
      </c>
      <c r="BW26" s="950" t="s">
        <v>508</v>
      </c>
      <c r="BX26" s="950" t="s">
        <v>508</v>
      </c>
      <c r="BY26" s="950" t="s">
        <v>508</v>
      </c>
      <c r="BZ26" s="950" t="s">
        <v>508</v>
      </c>
      <c r="CA26" s="950" t="s">
        <v>508</v>
      </c>
      <c r="CB26" s="950" t="s">
        <v>508</v>
      </c>
      <c r="CC26" s="950" t="s">
        <v>508</v>
      </c>
      <c r="CD26" s="950" t="s">
        <v>508</v>
      </c>
      <c r="CE26" s="950" t="s">
        <v>508</v>
      </c>
      <c r="CF26" s="950" t="s">
        <v>508</v>
      </c>
      <c r="CG26" s="951" t="s">
        <v>508</v>
      </c>
      <c r="CH26" s="924">
        <v>-36</v>
      </c>
      <c r="CI26" s="925"/>
      <c r="CJ26" s="925"/>
      <c r="CK26" s="925"/>
      <c r="CL26" s="926"/>
      <c r="CM26" s="924">
        <v>1067</v>
      </c>
      <c r="CN26" s="925">
        <v>-2421</v>
      </c>
      <c r="CO26" s="925">
        <v>-2421</v>
      </c>
      <c r="CP26" s="925">
        <v>-2421</v>
      </c>
      <c r="CQ26" s="926">
        <v>-2421</v>
      </c>
      <c r="CR26" s="924">
        <v>49</v>
      </c>
      <c r="CS26" s="925">
        <v>984298</v>
      </c>
      <c r="CT26" s="925">
        <v>984298</v>
      </c>
      <c r="CU26" s="925">
        <v>984298</v>
      </c>
      <c r="CV26" s="926">
        <v>984298</v>
      </c>
      <c r="CW26" s="924">
        <v>0</v>
      </c>
      <c r="CX26" s="925">
        <v>695650</v>
      </c>
      <c r="CY26" s="925">
        <v>695650</v>
      </c>
      <c r="CZ26" s="925">
        <v>695650</v>
      </c>
      <c r="DA26" s="926">
        <v>695650</v>
      </c>
      <c r="DB26" s="924"/>
      <c r="DC26" s="925"/>
      <c r="DD26" s="925"/>
      <c r="DE26" s="925"/>
      <c r="DF26" s="926"/>
      <c r="DG26" s="924"/>
      <c r="DH26" s="925"/>
      <c r="DI26" s="925"/>
      <c r="DJ26" s="925"/>
      <c r="DK26" s="926"/>
      <c r="DL26" s="924"/>
      <c r="DM26" s="925"/>
      <c r="DN26" s="925"/>
      <c r="DO26" s="925"/>
      <c r="DP26" s="926"/>
      <c r="DQ26" s="924"/>
      <c r="DR26" s="925"/>
      <c r="DS26" s="925"/>
      <c r="DT26" s="925"/>
      <c r="DU26" s="926"/>
      <c r="DV26" s="927"/>
      <c r="DW26" s="928"/>
      <c r="DX26" s="928"/>
      <c r="DY26" s="928"/>
      <c r="DZ26" s="929"/>
      <c r="EA26" s="189"/>
    </row>
    <row r="27" spans="1:131" s="190" customFormat="1" ht="26.25" customHeight="1" thickBot="1" x14ac:dyDescent="0.2">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18"/>
      <c r="AG27" s="946"/>
      <c r="AH27" s="946"/>
      <c r="AI27" s="946"/>
      <c r="AJ27" s="1019"/>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509</v>
      </c>
      <c r="BT27" s="950" t="s">
        <v>509</v>
      </c>
      <c r="BU27" s="950" t="s">
        <v>509</v>
      </c>
      <c r="BV27" s="950" t="s">
        <v>509</v>
      </c>
      <c r="BW27" s="950" t="s">
        <v>509</v>
      </c>
      <c r="BX27" s="950" t="s">
        <v>509</v>
      </c>
      <c r="BY27" s="950" t="s">
        <v>509</v>
      </c>
      <c r="BZ27" s="950" t="s">
        <v>509</v>
      </c>
      <c r="CA27" s="950" t="s">
        <v>509</v>
      </c>
      <c r="CB27" s="950" t="s">
        <v>509</v>
      </c>
      <c r="CC27" s="950" t="s">
        <v>509</v>
      </c>
      <c r="CD27" s="950" t="s">
        <v>509</v>
      </c>
      <c r="CE27" s="950" t="s">
        <v>509</v>
      </c>
      <c r="CF27" s="950" t="s">
        <v>509</v>
      </c>
      <c r="CG27" s="951" t="s">
        <v>509</v>
      </c>
      <c r="CH27" s="924">
        <v>12</v>
      </c>
      <c r="CI27" s="925"/>
      <c r="CJ27" s="925"/>
      <c r="CK27" s="925"/>
      <c r="CL27" s="926"/>
      <c r="CM27" s="924">
        <v>218</v>
      </c>
      <c r="CN27" s="925">
        <v>-2421</v>
      </c>
      <c r="CO27" s="925">
        <v>-2421</v>
      </c>
      <c r="CP27" s="925">
        <v>-2421</v>
      </c>
      <c r="CQ27" s="926">
        <v>-2421</v>
      </c>
      <c r="CR27" s="924">
        <v>55</v>
      </c>
      <c r="CS27" s="925">
        <v>984298</v>
      </c>
      <c r="CT27" s="925">
        <v>984298</v>
      </c>
      <c r="CU27" s="925">
        <v>984298</v>
      </c>
      <c r="CV27" s="926">
        <v>984298</v>
      </c>
      <c r="CW27" s="924">
        <v>0</v>
      </c>
      <c r="CX27" s="925">
        <v>695650</v>
      </c>
      <c r="CY27" s="925">
        <v>695650</v>
      </c>
      <c r="CZ27" s="925">
        <v>695650</v>
      </c>
      <c r="DA27" s="926">
        <v>695650</v>
      </c>
      <c r="DB27" s="924"/>
      <c r="DC27" s="925"/>
      <c r="DD27" s="925"/>
      <c r="DE27" s="925"/>
      <c r="DF27" s="926"/>
      <c r="DG27" s="924"/>
      <c r="DH27" s="925"/>
      <c r="DI27" s="925"/>
      <c r="DJ27" s="925"/>
      <c r="DK27" s="926"/>
      <c r="DL27" s="924"/>
      <c r="DM27" s="925"/>
      <c r="DN27" s="925"/>
      <c r="DO27" s="925"/>
      <c r="DP27" s="926"/>
      <c r="DQ27" s="924"/>
      <c r="DR27" s="925"/>
      <c r="DS27" s="925"/>
      <c r="DT27" s="925"/>
      <c r="DU27" s="926"/>
      <c r="DV27" s="927"/>
      <c r="DW27" s="928"/>
      <c r="DX27" s="928"/>
      <c r="DY27" s="928"/>
      <c r="DZ27" s="929"/>
      <c r="EA27" s="189"/>
    </row>
    <row r="28" spans="1:131" s="190" customFormat="1" ht="26.25" customHeight="1" thickTop="1" x14ac:dyDescent="0.15">
      <c r="A28" s="209">
        <v>1</v>
      </c>
      <c r="B28" s="1006" t="s">
        <v>529</v>
      </c>
      <c r="C28" s="1007"/>
      <c r="D28" s="1007"/>
      <c r="E28" s="1007"/>
      <c r="F28" s="1007"/>
      <c r="G28" s="1007"/>
      <c r="H28" s="1007"/>
      <c r="I28" s="1007"/>
      <c r="J28" s="1007"/>
      <c r="K28" s="1007"/>
      <c r="L28" s="1007"/>
      <c r="M28" s="1007"/>
      <c r="N28" s="1007"/>
      <c r="O28" s="1007"/>
      <c r="P28" s="1008"/>
      <c r="Q28" s="1009">
        <v>31478</v>
      </c>
      <c r="R28" s="1010"/>
      <c r="S28" s="1010"/>
      <c r="T28" s="1010"/>
      <c r="U28" s="1011"/>
      <c r="V28" s="1012">
        <v>25470</v>
      </c>
      <c r="W28" s="1010"/>
      <c r="X28" s="1010"/>
      <c r="Y28" s="1010"/>
      <c r="Z28" s="1011"/>
      <c r="AA28" s="1012">
        <v>6008</v>
      </c>
      <c r="AB28" s="1010"/>
      <c r="AC28" s="1010"/>
      <c r="AD28" s="1010"/>
      <c r="AE28" s="1013"/>
      <c r="AF28" s="1014">
        <v>6008</v>
      </c>
      <c r="AG28" s="1010"/>
      <c r="AH28" s="1010"/>
      <c r="AI28" s="1010"/>
      <c r="AJ28" s="1013"/>
      <c r="AK28" s="1015"/>
      <c r="AL28" s="999"/>
      <c r="AM28" s="999"/>
      <c r="AN28" s="999"/>
      <c r="AO28" s="1000"/>
      <c r="AP28" s="998"/>
      <c r="AQ28" s="999"/>
      <c r="AR28" s="999"/>
      <c r="AS28" s="999"/>
      <c r="AT28" s="1000"/>
      <c r="AU28" s="998"/>
      <c r="AV28" s="999"/>
      <c r="AW28" s="999"/>
      <c r="AX28" s="999"/>
      <c r="AY28" s="1000"/>
      <c r="AZ28" s="1001"/>
      <c r="BA28" s="1002"/>
      <c r="BB28" s="1002"/>
      <c r="BC28" s="1002"/>
      <c r="BD28" s="1003"/>
      <c r="BE28" s="1004"/>
      <c r="BF28" s="921"/>
      <c r="BG28" s="921"/>
      <c r="BH28" s="921"/>
      <c r="BI28" s="1005"/>
      <c r="BJ28" s="195"/>
      <c r="BK28" s="195"/>
      <c r="BL28" s="195"/>
      <c r="BM28" s="195"/>
      <c r="BN28" s="195"/>
      <c r="BO28" s="208"/>
      <c r="BP28" s="208"/>
      <c r="BQ28" s="205">
        <v>22</v>
      </c>
      <c r="BR28" s="206"/>
      <c r="BS28" s="949" t="s">
        <v>510</v>
      </c>
      <c r="BT28" s="950" t="s">
        <v>510</v>
      </c>
      <c r="BU28" s="950" t="s">
        <v>510</v>
      </c>
      <c r="BV28" s="950" t="s">
        <v>510</v>
      </c>
      <c r="BW28" s="950" t="s">
        <v>510</v>
      </c>
      <c r="BX28" s="950" t="s">
        <v>510</v>
      </c>
      <c r="BY28" s="950" t="s">
        <v>510</v>
      </c>
      <c r="BZ28" s="950" t="s">
        <v>510</v>
      </c>
      <c r="CA28" s="950" t="s">
        <v>510</v>
      </c>
      <c r="CB28" s="950" t="s">
        <v>510</v>
      </c>
      <c r="CC28" s="950" t="s">
        <v>510</v>
      </c>
      <c r="CD28" s="950" t="s">
        <v>510</v>
      </c>
      <c r="CE28" s="950" t="s">
        <v>510</v>
      </c>
      <c r="CF28" s="950" t="s">
        <v>510</v>
      </c>
      <c r="CG28" s="951" t="s">
        <v>510</v>
      </c>
      <c r="CH28" s="924">
        <v>73</v>
      </c>
      <c r="CI28" s="925"/>
      <c r="CJ28" s="925"/>
      <c r="CK28" s="925"/>
      <c r="CL28" s="926"/>
      <c r="CM28" s="924">
        <v>1227</v>
      </c>
      <c r="CN28" s="925">
        <v>-2421</v>
      </c>
      <c r="CO28" s="925">
        <v>-2421</v>
      </c>
      <c r="CP28" s="925">
        <v>-2421</v>
      </c>
      <c r="CQ28" s="926">
        <v>-2421</v>
      </c>
      <c r="CR28" s="924">
        <v>150</v>
      </c>
      <c r="CS28" s="925">
        <v>984298</v>
      </c>
      <c r="CT28" s="925">
        <v>984298</v>
      </c>
      <c r="CU28" s="925">
        <v>984298</v>
      </c>
      <c r="CV28" s="926">
        <v>984298</v>
      </c>
      <c r="CW28" s="924">
        <v>0</v>
      </c>
      <c r="CX28" s="925">
        <v>695650</v>
      </c>
      <c r="CY28" s="925">
        <v>695650</v>
      </c>
      <c r="CZ28" s="925">
        <v>695650</v>
      </c>
      <c r="DA28" s="926">
        <v>695650</v>
      </c>
      <c r="DB28" s="924"/>
      <c r="DC28" s="925"/>
      <c r="DD28" s="925"/>
      <c r="DE28" s="925"/>
      <c r="DF28" s="926"/>
      <c r="DG28" s="924"/>
      <c r="DH28" s="925"/>
      <c r="DI28" s="925"/>
      <c r="DJ28" s="925"/>
      <c r="DK28" s="926"/>
      <c r="DL28" s="924"/>
      <c r="DM28" s="925"/>
      <c r="DN28" s="925"/>
      <c r="DO28" s="925"/>
      <c r="DP28" s="926"/>
      <c r="DQ28" s="924"/>
      <c r="DR28" s="925"/>
      <c r="DS28" s="925"/>
      <c r="DT28" s="925"/>
      <c r="DU28" s="926"/>
      <c r="DV28" s="927"/>
      <c r="DW28" s="928"/>
      <c r="DX28" s="928"/>
      <c r="DY28" s="928"/>
      <c r="DZ28" s="929"/>
      <c r="EA28" s="189"/>
    </row>
    <row r="29" spans="1:131" s="190" customFormat="1" ht="26.25" customHeight="1" x14ac:dyDescent="0.15">
      <c r="A29" s="209">
        <v>2</v>
      </c>
      <c r="B29" s="978" t="s">
        <v>530</v>
      </c>
      <c r="C29" s="979"/>
      <c r="D29" s="979"/>
      <c r="E29" s="979"/>
      <c r="F29" s="979"/>
      <c r="G29" s="979"/>
      <c r="H29" s="979"/>
      <c r="I29" s="979"/>
      <c r="J29" s="979"/>
      <c r="K29" s="979"/>
      <c r="L29" s="979"/>
      <c r="M29" s="979"/>
      <c r="N29" s="979"/>
      <c r="O29" s="979"/>
      <c r="P29" s="980"/>
      <c r="Q29" s="993">
        <v>1948</v>
      </c>
      <c r="R29" s="994"/>
      <c r="S29" s="994"/>
      <c r="T29" s="994"/>
      <c r="U29" s="995"/>
      <c r="V29" s="986">
        <v>1530</v>
      </c>
      <c r="W29" s="994"/>
      <c r="X29" s="994"/>
      <c r="Y29" s="994"/>
      <c r="Z29" s="995"/>
      <c r="AA29" s="986">
        <v>418</v>
      </c>
      <c r="AB29" s="994"/>
      <c r="AC29" s="994"/>
      <c r="AD29" s="994"/>
      <c r="AE29" s="996"/>
      <c r="AF29" s="997">
        <v>12383</v>
      </c>
      <c r="AG29" s="994"/>
      <c r="AH29" s="994"/>
      <c r="AI29" s="994"/>
      <c r="AJ29" s="996"/>
      <c r="AK29" s="987">
        <v>1</v>
      </c>
      <c r="AL29" s="914"/>
      <c r="AM29" s="914"/>
      <c r="AN29" s="914"/>
      <c r="AO29" s="915"/>
      <c r="AP29" s="916">
        <v>957</v>
      </c>
      <c r="AQ29" s="914"/>
      <c r="AR29" s="914"/>
      <c r="AS29" s="914"/>
      <c r="AT29" s="915"/>
      <c r="AU29" s="916"/>
      <c r="AV29" s="914"/>
      <c r="AW29" s="914"/>
      <c r="AX29" s="914"/>
      <c r="AY29" s="915"/>
      <c r="AZ29" s="988" t="s">
        <v>531</v>
      </c>
      <c r="BA29" s="989"/>
      <c r="BB29" s="989"/>
      <c r="BC29" s="989"/>
      <c r="BD29" s="990"/>
      <c r="BE29" s="991" t="s">
        <v>532</v>
      </c>
      <c r="BF29" s="910"/>
      <c r="BG29" s="910"/>
      <c r="BH29" s="910"/>
      <c r="BI29" s="992"/>
      <c r="BJ29" s="195"/>
      <c r="BK29" s="195"/>
      <c r="BL29" s="195"/>
      <c r="BM29" s="195"/>
      <c r="BN29" s="195"/>
      <c r="BO29" s="208"/>
      <c r="BP29" s="208"/>
      <c r="BQ29" s="205">
        <v>23</v>
      </c>
      <c r="BR29" s="206"/>
      <c r="BS29" s="949" t="s">
        <v>511</v>
      </c>
      <c r="BT29" s="950" t="s">
        <v>511</v>
      </c>
      <c r="BU29" s="950" t="s">
        <v>511</v>
      </c>
      <c r="BV29" s="950" t="s">
        <v>511</v>
      </c>
      <c r="BW29" s="950" t="s">
        <v>511</v>
      </c>
      <c r="BX29" s="950" t="s">
        <v>511</v>
      </c>
      <c r="BY29" s="950" t="s">
        <v>511</v>
      </c>
      <c r="BZ29" s="950" t="s">
        <v>511</v>
      </c>
      <c r="CA29" s="950" t="s">
        <v>511</v>
      </c>
      <c r="CB29" s="950" t="s">
        <v>511</v>
      </c>
      <c r="CC29" s="950" t="s">
        <v>511</v>
      </c>
      <c r="CD29" s="950" t="s">
        <v>511</v>
      </c>
      <c r="CE29" s="950" t="s">
        <v>511</v>
      </c>
      <c r="CF29" s="950" t="s">
        <v>511</v>
      </c>
      <c r="CG29" s="951" t="s">
        <v>511</v>
      </c>
      <c r="CH29" s="924">
        <v>85</v>
      </c>
      <c r="CI29" s="925"/>
      <c r="CJ29" s="925"/>
      <c r="CK29" s="925"/>
      <c r="CL29" s="926"/>
      <c r="CM29" s="924">
        <v>17456</v>
      </c>
      <c r="CN29" s="925">
        <v>-2421</v>
      </c>
      <c r="CO29" s="925">
        <v>-2421</v>
      </c>
      <c r="CP29" s="925">
        <v>-2421</v>
      </c>
      <c r="CQ29" s="926">
        <v>-2421</v>
      </c>
      <c r="CR29" s="924">
        <v>24534</v>
      </c>
      <c r="CS29" s="925">
        <v>984298</v>
      </c>
      <c r="CT29" s="925">
        <v>984298</v>
      </c>
      <c r="CU29" s="925">
        <v>984298</v>
      </c>
      <c r="CV29" s="926">
        <v>984298</v>
      </c>
      <c r="CW29" s="924">
        <v>1875</v>
      </c>
      <c r="CX29" s="925">
        <v>695650</v>
      </c>
      <c r="CY29" s="925">
        <v>695650</v>
      </c>
      <c r="CZ29" s="925">
        <v>695650</v>
      </c>
      <c r="DA29" s="926">
        <v>695650</v>
      </c>
      <c r="DB29" s="924"/>
      <c r="DC29" s="925"/>
      <c r="DD29" s="925"/>
      <c r="DE29" s="925"/>
      <c r="DF29" s="926"/>
      <c r="DG29" s="924"/>
      <c r="DH29" s="925"/>
      <c r="DI29" s="925"/>
      <c r="DJ29" s="925"/>
      <c r="DK29" s="926"/>
      <c r="DL29" s="924"/>
      <c r="DM29" s="925"/>
      <c r="DN29" s="925"/>
      <c r="DO29" s="925"/>
      <c r="DP29" s="926"/>
      <c r="DQ29" s="924"/>
      <c r="DR29" s="925"/>
      <c r="DS29" s="925"/>
      <c r="DT29" s="925"/>
      <c r="DU29" s="926"/>
      <c r="DV29" s="927"/>
      <c r="DW29" s="928"/>
      <c r="DX29" s="928"/>
      <c r="DY29" s="928"/>
      <c r="DZ29" s="929"/>
      <c r="EA29" s="189"/>
    </row>
    <row r="30" spans="1:131" s="190" customFormat="1" ht="26.25" customHeight="1" x14ac:dyDescent="0.15">
      <c r="A30" s="209">
        <v>3</v>
      </c>
      <c r="B30" s="978" t="s">
        <v>533</v>
      </c>
      <c r="C30" s="979"/>
      <c r="D30" s="979"/>
      <c r="E30" s="979"/>
      <c r="F30" s="979"/>
      <c r="G30" s="979"/>
      <c r="H30" s="979"/>
      <c r="I30" s="979"/>
      <c r="J30" s="979"/>
      <c r="K30" s="979"/>
      <c r="L30" s="979"/>
      <c r="M30" s="979"/>
      <c r="N30" s="979"/>
      <c r="O30" s="979"/>
      <c r="P30" s="980"/>
      <c r="Q30" s="993">
        <v>45571</v>
      </c>
      <c r="R30" s="994"/>
      <c r="S30" s="994"/>
      <c r="T30" s="994"/>
      <c r="U30" s="995"/>
      <c r="V30" s="986">
        <v>40845</v>
      </c>
      <c r="W30" s="994"/>
      <c r="X30" s="994"/>
      <c r="Y30" s="994"/>
      <c r="Z30" s="995"/>
      <c r="AA30" s="986">
        <v>4726</v>
      </c>
      <c r="AB30" s="994"/>
      <c r="AC30" s="994"/>
      <c r="AD30" s="994"/>
      <c r="AE30" s="996"/>
      <c r="AF30" s="997">
        <v>36405</v>
      </c>
      <c r="AG30" s="994"/>
      <c r="AH30" s="994"/>
      <c r="AI30" s="994"/>
      <c r="AJ30" s="996"/>
      <c r="AK30" s="987">
        <v>696</v>
      </c>
      <c r="AL30" s="914"/>
      <c r="AM30" s="914"/>
      <c r="AN30" s="914"/>
      <c r="AO30" s="915"/>
      <c r="AP30" s="916">
        <v>136383</v>
      </c>
      <c r="AQ30" s="914"/>
      <c r="AR30" s="914"/>
      <c r="AS30" s="914"/>
      <c r="AT30" s="915"/>
      <c r="AU30" s="916">
        <v>7501</v>
      </c>
      <c r="AV30" s="914"/>
      <c r="AW30" s="914"/>
      <c r="AX30" s="914"/>
      <c r="AY30" s="915"/>
      <c r="AZ30" s="988" t="s">
        <v>531</v>
      </c>
      <c r="BA30" s="989"/>
      <c r="BB30" s="989"/>
      <c r="BC30" s="989"/>
      <c r="BD30" s="990"/>
      <c r="BE30" s="991" t="s">
        <v>532</v>
      </c>
      <c r="BF30" s="910"/>
      <c r="BG30" s="910"/>
      <c r="BH30" s="910"/>
      <c r="BI30" s="992"/>
      <c r="BJ30" s="195"/>
      <c r="BK30" s="195"/>
      <c r="BL30" s="195"/>
      <c r="BM30" s="195"/>
      <c r="BN30" s="195"/>
      <c r="BO30" s="208"/>
      <c r="BP30" s="208"/>
      <c r="BQ30" s="205">
        <v>24</v>
      </c>
      <c r="BR30" s="206"/>
      <c r="BS30" s="949" t="s">
        <v>512</v>
      </c>
      <c r="BT30" s="950" t="s">
        <v>512</v>
      </c>
      <c r="BU30" s="950" t="s">
        <v>512</v>
      </c>
      <c r="BV30" s="950" t="s">
        <v>512</v>
      </c>
      <c r="BW30" s="950" t="s">
        <v>512</v>
      </c>
      <c r="BX30" s="950" t="s">
        <v>512</v>
      </c>
      <c r="BY30" s="950" t="s">
        <v>512</v>
      </c>
      <c r="BZ30" s="950" t="s">
        <v>512</v>
      </c>
      <c r="CA30" s="950" t="s">
        <v>512</v>
      </c>
      <c r="CB30" s="950" t="s">
        <v>512</v>
      </c>
      <c r="CC30" s="950" t="s">
        <v>512</v>
      </c>
      <c r="CD30" s="950" t="s">
        <v>512</v>
      </c>
      <c r="CE30" s="950" t="s">
        <v>512</v>
      </c>
      <c r="CF30" s="950" t="s">
        <v>512</v>
      </c>
      <c r="CG30" s="951" t="s">
        <v>512</v>
      </c>
      <c r="CH30" s="924">
        <v>-103</v>
      </c>
      <c r="CI30" s="925"/>
      <c r="CJ30" s="925"/>
      <c r="CK30" s="925"/>
      <c r="CL30" s="926"/>
      <c r="CM30" s="924">
        <v>623</v>
      </c>
      <c r="CN30" s="925">
        <v>-2421</v>
      </c>
      <c r="CO30" s="925">
        <v>-2421</v>
      </c>
      <c r="CP30" s="925">
        <v>-2421</v>
      </c>
      <c r="CQ30" s="926">
        <v>-2421</v>
      </c>
      <c r="CR30" s="924">
        <v>100</v>
      </c>
      <c r="CS30" s="925">
        <v>984298</v>
      </c>
      <c r="CT30" s="925">
        <v>984298</v>
      </c>
      <c r="CU30" s="925">
        <v>984298</v>
      </c>
      <c r="CV30" s="926">
        <v>984298</v>
      </c>
      <c r="CW30" s="924">
        <v>85</v>
      </c>
      <c r="CX30" s="925">
        <v>695650</v>
      </c>
      <c r="CY30" s="925">
        <v>695650</v>
      </c>
      <c r="CZ30" s="925">
        <v>695650</v>
      </c>
      <c r="DA30" s="926">
        <v>695650</v>
      </c>
      <c r="DB30" s="924"/>
      <c r="DC30" s="925"/>
      <c r="DD30" s="925"/>
      <c r="DE30" s="925"/>
      <c r="DF30" s="926"/>
      <c r="DG30" s="924"/>
      <c r="DH30" s="925"/>
      <c r="DI30" s="925"/>
      <c r="DJ30" s="925"/>
      <c r="DK30" s="926"/>
      <c r="DL30" s="924"/>
      <c r="DM30" s="925"/>
      <c r="DN30" s="925"/>
      <c r="DO30" s="925"/>
      <c r="DP30" s="926"/>
      <c r="DQ30" s="924"/>
      <c r="DR30" s="925"/>
      <c r="DS30" s="925"/>
      <c r="DT30" s="925"/>
      <c r="DU30" s="926"/>
      <c r="DV30" s="927"/>
      <c r="DW30" s="928"/>
      <c r="DX30" s="928"/>
      <c r="DY30" s="928"/>
      <c r="DZ30" s="929"/>
      <c r="EA30" s="189"/>
    </row>
    <row r="31" spans="1:131" s="190" customFormat="1" ht="26.25" customHeight="1" x14ac:dyDescent="0.15">
      <c r="A31" s="209">
        <v>4</v>
      </c>
      <c r="B31" s="978" t="s">
        <v>534</v>
      </c>
      <c r="C31" s="979"/>
      <c r="D31" s="979"/>
      <c r="E31" s="979"/>
      <c r="F31" s="979"/>
      <c r="G31" s="979"/>
      <c r="H31" s="979"/>
      <c r="I31" s="979"/>
      <c r="J31" s="979"/>
      <c r="K31" s="979"/>
      <c r="L31" s="979"/>
      <c r="M31" s="979"/>
      <c r="N31" s="979"/>
      <c r="O31" s="979"/>
      <c r="P31" s="980"/>
      <c r="Q31" s="993">
        <v>47258</v>
      </c>
      <c r="R31" s="994"/>
      <c r="S31" s="994"/>
      <c r="T31" s="994"/>
      <c r="U31" s="995"/>
      <c r="V31" s="986">
        <v>54332</v>
      </c>
      <c r="W31" s="994"/>
      <c r="X31" s="994"/>
      <c r="Y31" s="994"/>
      <c r="Z31" s="995"/>
      <c r="AA31" s="986">
        <v>-7074</v>
      </c>
      <c r="AB31" s="994"/>
      <c r="AC31" s="994"/>
      <c r="AD31" s="994"/>
      <c r="AE31" s="996"/>
      <c r="AF31" s="997">
        <v>16231</v>
      </c>
      <c r="AG31" s="994"/>
      <c r="AH31" s="994"/>
      <c r="AI31" s="994"/>
      <c r="AJ31" s="996"/>
      <c r="AK31" s="987">
        <v>8266</v>
      </c>
      <c r="AL31" s="914"/>
      <c r="AM31" s="914"/>
      <c r="AN31" s="914"/>
      <c r="AO31" s="915"/>
      <c r="AP31" s="916">
        <v>58857</v>
      </c>
      <c r="AQ31" s="914"/>
      <c r="AR31" s="914"/>
      <c r="AS31" s="914"/>
      <c r="AT31" s="915"/>
      <c r="AU31" s="916">
        <v>39317</v>
      </c>
      <c r="AV31" s="914"/>
      <c r="AW31" s="914"/>
      <c r="AX31" s="914"/>
      <c r="AY31" s="915"/>
      <c r="AZ31" s="988" t="s">
        <v>531</v>
      </c>
      <c r="BA31" s="989"/>
      <c r="BB31" s="989"/>
      <c r="BC31" s="989"/>
      <c r="BD31" s="990"/>
      <c r="BE31" s="991" t="s">
        <v>532</v>
      </c>
      <c r="BF31" s="910"/>
      <c r="BG31" s="910"/>
      <c r="BH31" s="910"/>
      <c r="BI31" s="992"/>
      <c r="BJ31" s="195"/>
      <c r="BK31" s="195"/>
      <c r="BL31" s="195"/>
      <c r="BM31" s="195"/>
      <c r="BN31" s="195"/>
      <c r="BO31" s="208"/>
      <c r="BP31" s="208"/>
      <c r="BQ31" s="205">
        <v>25</v>
      </c>
      <c r="BR31" s="206"/>
      <c r="BS31" s="949" t="s">
        <v>513</v>
      </c>
      <c r="BT31" s="950" t="s">
        <v>513</v>
      </c>
      <c r="BU31" s="950" t="s">
        <v>513</v>
      </c>
      <c r="BV31" s="950" t="s">
        <v>513</v>
      </c>
      <c r="BW31" s="950" t="s">
        <v>513</v>
      </c>
      <c r="BX31" s="950" t="s">
        <v>513</v>
      </c>
      <c r="BY31" s="950" t="s">
        <v>513</v>
      </c>
      <c r="BZ31" s="950" t="s">
        <v>513</v>
      </c>
      <c r="CA31" s="950" t="s">
        <v>513</v>
      </c>
      <c r="CB31" s="950" t="s">
        <v>513</v>
      </c>
      <c r="CC31" s="950" t="s">
        <v>513</v>
      </c>
      <c r="CD31" s="950" t="s">
        <v>513</v>
      </c>
      <c r="CE31" s="950" t="s">
        <v>513</v>
      </c>
      <c r="CF31" s="950" t="s">
        <v>513</v>
      </c>
      <c r="CG31" s="951" t="s">
        <v>513</v>
      </c>
      <c r="CH31" s="924">
        <v>12</v>
      </c>
      <c r="CI31" s="925"/>
      <c r="CJ31" s="925"/>
      <c r="CK31" s="925"/>
      <c r="CL31" s="926"/>
      <c r="CM31" s="924">
        <v>485</v>
      </c>
      <c r="CN31" s="925">
        <v>-2421</v>
      </c>
      <c r="CO31" s="925">
        <v>-2421</v>
      </c>
      <c r="CP31" s="925">
        <v>-2421</v>
      </c>
      <c r="CQ31" s="926">
        <v>-2421</v>
      </c>
      <c r="CR31" s="924">
        <v>123</v>
      </c>
      <c r="CS31" s="925">
        <v>984298</v>
      </c>
      <c r="CT31" s="925">
        <v>984298</v>
      </c>
      <c r="CU31" s="925">
        <v>984298</v>
      </c>
      <c r="CV31" s="926">
        <v>984298</v>
      </c>
      <c r="CW31" s="924">
        <v>0</v>
      </c>
      <c r="CX31" s="925">
        <v>695650</v>
      </c>
      <c r="CY31" s="925">
        <v>695650</v>
      </c>
      <c r="CZ31" s="925">
        <v>695650</v>
      </c>
      <c r="DA31" s="926">
        <v>695650</v>
      </c>
      <c r="DB31" s="924"/>
      <c r="DC31" s="925"/>
      <c r="DD31" s="925"/>
      <c r="DE31" s="925"/>
      <c r="DF31" s="926"/>
      <c r="DG31" s="924"/>
      <c r="DH31" s="925"/>
      <c r="DI31" s="925"/>
      <c r="DJ31" s="925"/>
      <c r="DK31" s="926"/>
      <c r="DL31" s="924"/>
      <c r="DM31" s="925"/>
      <c r="DN31" s="925"/>
      <c r="DO31" s="925"/>
      <c r="DP31" s="926"/>
      <c r="DQ31" s="924"/>
      <c r="DR31" s="925"/>
      <c r="DS31" s="925"/>
      <c r="DT31" s="925"/>
      <c r="DU31" s="926"/>
      <c r="DV31" s="927"/>
      <c r="DW31" s="928"/>
      <c r="DX31" s="928"/>
      <c r="DY31" s="928"/>
      <c r="DZ31" s="929"/>
      <c r="EA31" s="189"/>
    </row>
    <row r="32" spans="1:131" s="190" customFormat="1" ht="26.25" customHeight="1" x14ac:dyDescent="0.15">
      <c r="A32" s="209">
        <v>5</v>
      </c>
      <c r="B32" s="978" t="s">
        <v>535</v>
      </c>
      <c r="C32" s="979"/>
      <c r="D32" s="979"/>
      <c r="E32" s="979"/>
      <c r="F32" s="979"/>
      <c r="G32" s="979"/>
      <c r="H32" s="979"/>
      <c r="I32" s="979"/>
      <c r="J32" s="979"/>
      <c r="K32" s="979"/>
      <c r="L32" s="979"/>
      <c r="M32" s="979"/>
      <c r="N32" s="979"/>
      <c r="O32" s="979"/>
      <c r="P32" s="980"/>
      <c r="Q32" s="993">
        <v>48690</v>
      </c>
      <c r="R32" s="994"/>
      <c r="S32" s="994"/>
      <c r="T32" s="994"/>
      <c r="U32" s="995"/>
      <c r="V32" s="986">
        <v>47357</v>
      </c>
      <c r="W32" s="994"/>
      <c r="X32" s="994"/>
      <c r="Y32" s="994"/>
      <c r="Z32" s="995"/>
      <c r="AA32" s="986">
        <v>1333</v>
      </c>
      <c r="AB32" s="994"/>
      <c r="AC32" s="994"/>
      <c r="AD32" s="994"/>
      <c r="AE32" s="996"/>
      <c r="AF32" s="997">
        <v>11323</v>
      </c>
      <c r="AG32" s="994"/>
      <c r="AH32" s="994"/>
      <c r="AI32" s="994"/>
      <c r="AJ32" s="996"/>
      <c r="AK32" s="987">
        <v>6606</v>
      </c>
      <c r="AL32" s="914"/>
      <c r="AM32" s="914"/>
      <c r="AN32" s="914"/>
      <c r="AO32" s="915"/>
      <c r="AP32" s="916">
        <v>88406</v>
      </c>
      <c r="AQ32" s="914"/>
      <c r="AR32" s="914"/>
      <c r="AS32" s="914"/>
      <c r="AT32" s="915"/>
      <c r="AU32" s="916">
        <v>24577</v>
      </c>
      <c r="AV32" s="914"/>
      <c r="AW32" s="914"/>
      <c r="AX32" s="914"/>
      <c r="AY32" s="915"/>
      <c r="AZ32" s="988" t="s">
        <v>531</v>
      </c>
      <c r="BA32" s="989"/>
      <c r="BB32" s="989"/>
      <c r="BC32" s="989"/>
      <c r="BD32" s="990"/>
      <c r="BE32" s="991" t="s">
        <v>532</v>
      </c>
      <c r="BF32" s="910"/>
      <c r="BG32" s="910"/>
      <c r="BH32" s="910"/>
      <c r="BI32" s="992"/>
      <c r="BJ32" s="195"/>
      <c r="BK32" s="195"/>
      <c r="BL32" s="195"/>
      <c r="BM32" s="195"/>
      <c r="BN32" s="195"/>
      <c r="BO32" s="208"/>
      <c r="BP32" s="208"/>
      <c r="BQ32" s="205">
        <v>26</v>
      </c>
      <c r="BR32" s="206"/>
      <c r="BS32" s="949" t="s">
        <v>514</v>
      </c>
      <c r="BT32" s="950" t="s">
        <v>514</v>
      </c>
      <c r="BU32" s="950" t="s">
        <v>514</v>
      </c>
      <c r="BV32" s="950" t="s">
        <v>514</v>
      </c>
      <c r="BW32" s="950" t="s">
        <v>514</v>
      </c>
      <c r="BX32" s="950" t="s">
        <v>514</v>
      </c>
      <c r="BY32" s="950" t="s">
        <v>514</v>
      </c>
      <c r="BZ32" s="950" t="s">
        <v>514</v>
      </c>
      <c r="CA32" s="950" t="s">
        <v>514</v>
      </c>
      <c r="CB32" s="950" t="s">
        <v>514</v>
      </c>
      <c r="CC32" s="950" t="s">
        <v>514</v>
      </c>
      <c r="CD32" s="950" t="s">
        <v>514</v>
      </c>
      <c r="CE32" s="950" t="s">
        <v>514</v>
      </c>
      <c r="CF32" s="950" t="s">
        <v>514</v>
      </c>
      <c r="CG32" s="951" t="s">
        <v>514</v>
      </c>
      <c r="CH32" s="924">
        <v>760</v>
      </c>
      <c r="CI32" s="925"/>
      <c r="CJ32" s="925"/>
      <c r="CK32" s="925"/>
      <c r="CL32" s="926"/>
      <c r="CM32" s="924">
        <v>3226</v>
      </c>
      <c r="CN32" s="925">
        <v>-2421</v>
      </c>
      <c r="CO32" s="925">
        <v>-2421</v>
      </c>
      <c r="CP32" s="925">
        <v>-2421</v>
      </c>
      <c r="CQ32" s="926">
        <v>-2421</v>
      </c>
      <c r="CR32" s="924">
        <v>700</v>
      </c>
      <c r="CS32" s="925">
        <v>984298</v>
      </c>
      <c r="CT32" s="925">
        <v>984298</v>
      </c>
      <c r="CU32" s="925">
        <v>984298</v>
      </c>
      <c r="CV32" s="926">
        <v>984298</v>
      </c>
      <c r="CW32" s="924">
        <v>161</v>
      </c>
      <c r="CX32" s="925">
        <v>695650</v>
      </c>
      <c r="CY32" s="925">
        <v>695650</v>
      </c>
      <c r="CZ32" s="925">
        <v>695650</v>
      </c>
      <c r="DA32" s="926">
        <v>695650</v>
      </c>
      <c r="DB32" s="924"/>
      <c r="DC32" s="925"/>
      <c r="DD32" s="925"/>
      <c r="DE32" s="925"/>
      <c r="DF32" s="926"/>
      <c r="DG32" s="924"/>
      <c r="DH32" s="925"/>
      <c r="DI32" s="925"/>
      <c r="DJ32" s="925"/>
      <c r="DK32" s="926"/>
      <c r="DL32" s="924"/>
      <c r="DM32" s="925"/>
      <c r="DN32" s="925"/>
      <c r="DO32" s="925"/>
      <c r="DP32" s="926"/>
      <c r="DQ32" s="924"/>
      <c r="DR32" s="925"/>
      <c r="DS32" s="925"/>
      <c r="DT32" s="925"/>
      <c r="DU32" s="926"/>
      <c r="DV32" s="927"/>
      <c r="DW32" s="928"/>
      <c r="DX32" s="928"/>
      <c r="DY32" s="928"/>
      <c r="DZ32" s="929"/>
      <c r="EA32" s="189"/>
    </row>
    <row r="33" spans="1:131" s="190" customFormat="1" ht="26.25" customHeight="1" x14ac:dyDescent="0.15">
      <c r="A33" s="209">
        <v>6</v>
      </c>
      <c r="B33" s="978" t="s">
        <v>536</v>
      </c>
      <c r="C33" s="979"/>
      <c r="D33" s="979"/>
      <c r="E33" s="979"/>
      <c r="F33" s="979"/>
      <c r="G33" s="979"/>
      <c r="H33" s="979"/>
      <c r="I33" s="979"/>
      <c r="J33" s="979"/>
      <c r="K33" s="979"/>
      <c r="L33" s="979"/>
      <c r="M33" s="979"/>
      <c r="N33" s="979"/>
      <c r="O33" s="979"/>
      <c r="P33" s="980"/>
      <c r="Q33" s="993">
        <v>5571</v>
      </c>
      <c r="R33" s="994"/>
      <c r="S33" s="994"/>
      <c r="T33" s="994"/>
      <c r="U33" s="995"/>
      <c r="V33" s="986">
        <v>5323</v>
      </c>
      <c r="W33" s="994"/>
      <c r="X33" s="994"/>
      <c r="Y33" s="994"/>
      <c r="Z33" s="995"/>
      <c r="AA33" s="986">
        <v>248</v>
      </c>
      <c r="AB33" s="994"/>
      <c r="AC33" s="994"/>
      <c r="AD33" s="994"/>
      <c r="AE33" s="996"/>
      <c r="AF33" s="997">
        <v>47569</v>
      </c>
      <c r="AG33" s="994"/>
      <c r="AH33" s="994"/>
      <c r="AI33" s="994"/>
      <c r="AJ33" s="996"/>
      <c r="AK33" s="987">
        <v>1</v>
      </c>
      <c r="AL33" s="914"/>
      <c r="AM33" s="914"/>
      <c r="AN33" s="914"/>
      <c r="AO33" s="915"/>
      <c r="AP33" s="916"/>
      <c r="AQ33" s="914"/>
      <c r="AR33" s="914"/>
      <c r="AS33" s="914"/>
      <c r="AT33" s="915"/>
      <c r="AU33" s="916"/>
      <c r="AV33" s="914"/>
      <c r="AW33" s="914"/>
      <c r="AX33" s="914"/>
      <c r="AY33" s="915"/>
      <c r="AZ33" s="988" t="s">
        <v>537</v>
      </c>
      <c r="BA33" s="989"/>
      <c r="BB33" s="989"/>
      <c r="BC33" s="989"/>
      <c r="BD33" s="990"/>
      <c r="BE33" s="991" t="s">
        <v>532</v>
      </c>
      <c r="BF33" s="910"/>
      <c r="BG33" s="910"/>
      <c r="BH33" s="910"/>
      <c r="BI33" s="992"/>
      <c r="BJ33" s="195"/>
      <c r="BK33" s="195"/>
      <c r="BL33" s="195"/>
      <c r="BM33" s="195"/>
      <c r="BN33" s="195"/>
      <c r="BO33" s="208"/>
      <c r="BP33" s="208"/>
      <c r="BQ33" s="205">
        <v>27</v>
      </c>
      <c r="BR33" s="206"/>
      <c r="BS33" s="949" t="s">
        <v>515</v>
      </c>
      <c r="BT33" s="950" t="s">
        <v>515</v>
      </c>
      <c r="BU33" s="950" t="s">
        <v>515</v>
      </c>
      <c r="BV33" s="950" t="s">
        <v>515</v>
      </c>
      <c r="BW33" s="950" t="s">
        <v>515</v>
      </c>
      <c r="BX33" s="950" t="s">
        <v>515</v>
      </c>
      <c r="BY33" s="950" t="s">
        <v>515</v>
      </c>
      <c r="BZ33" s="950" t="s">
        <v>515</v>
      </c>
      <c r="CA33" s="950" t="s">
        <v>515</v>
      </c>
      <c r="CB33" s="950" t="s">
        <v>515</v>
      </c>
      <c r="CC33" s="950" t="s">
        <v>515</v>
      </c>
      <c r="CD33" s="950" t="s">
        <v>515</v>
      </c>
      <c r="CE33" s="950" t="s">
        <v>515</v>
      </c>
      <c r="CF33" s="950" t="s">
        <v>515</v>
      </c>
      <c r="CG33" s="951" t="s">
        <v>515</v>
      </c>
      <c r="CH33" s="924">
        <v>6</v>
      </c>
      <c r="CI33" s="925"/>
      <c r="CJ33" s="925"/>
      <c r="CK33" s="925"/>
      <c r="CL33" s="926"/>
      <c r="CM33" s="924">
        <v>87</v>
      </c>
      <c r="CN33" s="925">
        <v>-2421</v>
      </c>
      <c r="CO33" s="925">
        <v>-2421</v>
      </c>
      <c r="CP33" s="925">
        <v>-2421</v>
      </c>
      <c r="CQ33" s="926">
        <v>-2421</v>
      </c>
      <c r="CR33" s="924">
        <v>20</v>
      </c>
      <c r="CS33" s="925">
        <v>984298</v>
      </c>
      <c r="CT33" s="925">
        <v>984298</v>
      </c>
      <c r="CU33" s="925">
        <v>984298</v>
      </c>
      <c r="CV33" s="926">
        <v>984298</v>
      </c>
      <c r="CW33" s="924">
        <v>0</v>
      </c>
      <c r="CX33" s="925">
        <v>695650</v>
      </c>
      <c r="CY33" s="925">
        <v>695650</v>
      </c>
      <c r="CZ33" s="925">
        <v>695650</v>
      </c>
      <c r="DA33" s="926">
        <v>695650</v>
      </c>
      <c r="DB33" s="924"/>
      <c r="DC33" s="925"/>
      <c r="DD33" s="925"/>
      <c r="DE33" s="925"/>
      <c r="DF33" s="926"/>
      <c r="DG33" s="924"/>
      <c r="DH33" s="925"/>
      <c r="DI33" s="925"/>
      <c r="DJ33" s="925"/>
      <c r="DK33" s="926"/>
      <c r="DL33" s="924"/>
      <c r="DM33" s="925"/>
      <c r="DN33" s="925"/>
      <c r="DO33" s="925"/>
      <c r="DP33" s="926"/>
      <c r="DQ33" s="924"/>
      <c r="DR33" s="925"/>
      <c r="DS33" s="925"/>
      <c r="DT33" s="925"/>
      <c r="DU33" s="926"/>
      <c r="DV33" s="927"/>
      <c r="DW33" s="928"/>
      <c r="DX33" s="928"/>
      <c r="DY33" s="928"/>
      <c r="DZ33" s="929"/>
      <c r="EA33" s="189"/>
    </row>
    <row r="34" spans="1:131" s="190" customFormat="1" ht="26.25" customHeight="1" x14ac:dyDescent="0.15">
      <c r="A34" s="209">
        <v>7</v>
      </c>
      <c r="B34" s="978"/>
      <c r="C34" s="979"/>
      <c r="D34" s="979"/>
      <c r="E34" s="979"/>
      <c r="F34" s="979"/>
      <c r="G34" s="979"/>
      <c r="H34" s="979"/>
      <c r="I34" s="979"/>
      <c r="J34" s="979"/>
      <c r="K34" s="979"/>
      <c r="L34" s="979"/>
      <c r="M34" s="979"/>
      <c r="N34" s="979"/>
      <c r="O34" s="979"/>
      <c r="P34" s="980"/>
      <c r="Q34" s="985"/>
      <c r="R34" s="982"/>
      <c r="S34" s="982"/>
      <c r="T34" s="982"/>
      <c r="U34" s="982"/>
      <c r="V34" s="982"/>
      <c r="W34" s="982"/>
      <c r="X34" s="982"/>
      <c r="Y34" s="982"/>
      <c r="Z34" s="982"/>
      <c r="AA34" s="982"/>
      <c r="AB34" s="982"/>
      <c r="AC34" s="982"/>
      <c r="AD34" s="982"/>
      <c r="AE34" s="986"/>
      <c r="AF34" s="981"/>
      <c r="AG34" s="982"/>
      <c r="AH34" s="982"/>
      <c r="AI34" s="982"/>
      <c r="AJ34" s="983"/>
      <c r="AK34" s="915"/>
      <c r="AL34" s="906"/>
      <c r="AM34" s="906"/>
      <c r="AN34" s="906"/>
      <c r="AO34" s="906"/>
      <c r="AP34" s="906"/>
      <c r="AQ34" s="906"/>
      <c r="AR34" s="906"/>
      <c r="AS34" s="906"/>
      <c r="AT34" s="906"/>
      <c r="AU34" s="906"/>
      <c r="AV34" s="906"/>
      <c r="AW34" s="906"/>
      <c r="AX34" s="906"/>
      <c r="AY34" s="906"/>
      <c r="AZ34" s="984"/>
      <c r="BA34" s="984"/>
      <c r="BB34" s="984"/>
      <c r="BC34" s="984"/>
      <c r="BD34" s="984"/>
      <c r="BE34" s="976"/>
      <c r="BF34" s="976"/>
      <c r="BG34" s="976"/>
      <c r="BH34" s="976"/>
      <c r="BI34" s="977"/>
      <c r="BJ34" s="195"/>
      <c r="BK34" s="195"/>
      <c r="BL34" s="195"/>
      <c r="BM34" s="195"/>
      <c r="BN34" s="195"/>
      <c r="BO34" s="208"/>
      <c r="BP34" s="208"/>
      <c r="BQ34" s="205">
        <v>28</v>
      </c>
      <c r="BR34" s="206"/>
      <c r="BS34" s="949"/>
      <c r="BT34" s="950"/>
      <c r="BU34" s="950"/>
      <c r="BV34" s="950"/>
      <c r="BW34" s="950"/>
      <c r="BX34" s="950"/>
      <c r="BY34" s="950"/>
      <c r="BZ34" s="950"/>
      <c r="CA34" s="950"/>
      <c r="CB34" s="950"/>
      <c r="CC34" s="950"/>
      <c r="CD34" s="950"/>
      <c r="CE34" s="950"/>
      <c r="CF34" s="950"/>
      <c r="CG34" s="951"/>
      <c r="CH34" s="924"/>
      <c r="CI34" s="925"/>
      <c r="CJ34" s="925"/>
      <c r="CK34" s="925"/>
      <c r="CL34" s="926"/>
      <c r="CM34" s="924"/>
      <c r="CN34" s="925"/>
      <c r="CO34" s="925"/>
      <c r="CP34" s="925"/>
      <c r="CQ34" s="926"/>
      <c r="CR34" s="924"/>
      <c r="CS34" s="925"/>
      <c r="CT34" s="925"/>
      <c r="CU34" s="925"/>
      <c r="CV34" s="926"/>
      <c r="CW34" s="924"/>
      <c r="CX34" s="925"/>
      <c r="CY34" s="925"/>
      <c r="CZ34" s="925"/>
      <c r="DA34" s="926"/>
      <c r="DB34" s="924"/>
      <c r="DC34" s="925"/>
      <c r="DD34" s="925"/>
      <c r="DE34" s="925"/>
      <c r="DF34" s="926"/>
      <c r="DG34" s="924"/>
      <c r="DH34" s="925"/>
      <c r="DI34" s="925"/>
      <c r="DJ34" s="925"/>
      <c r="DK34" s="926"/>
      <c r="DL34" s="924"/>
      <c r="DM34" s="925"/>
      <c r="DN34" s="925"/>
      <c r="DO34" s="925"/>
      <c r="DP34" s="926"/>
      <c r="DQ34" s="924"/>
      <c r="DR34" s="925"/>
      <c r="DS34" s="925"/>
      <c r="DT34" s="925"/>
      <c r="DU34" s="926"/>
      <c r="DV34" s="927"/>
      <c r="DW34" s="928"/>
      <c r="DX34" s="928"/>
      <c r="DY34" s="928"/>
      <c r="DZ34" s="929"/>
      <c r="EA34" s="189"/>
    </row>
    <row r="35" spans="1:131" s="190" customFormat="1" ht="26.25" customHeight="1" x14ac:dyDescent="0.15">
      <c r="A35" s="209">
        <v>8</v>
      </c>
      <c r="B35" s="978"/>
      <c r="C35" s="979"/>
      <c r="D35" s="979"/>
      <c r="E35" s="979"/>
      <c r="F35" s="979"/>
      <c r="G35" s="979"/>
      <c r="H35" s="979"/>
      <c r="I35" s="979"/>
      <c r="J35" s="979"/>
      <c r="K35" s="979"/>
      <c r="L35" s="979"/>
      <c r="M35" s="979"/>
      <c r="N35" s="979"/>
      <c r="O35" s="979"/>
      <c r="P35" s="980"/>
      <c r="Q35" s="985"/>
      <c r="R35" s="982"/>
      <c r="S35" s="982"/>
      <c r="T35" s="982"/>
      <c r="U35" s="982"/>
      <c r="V35" s="982"/>
      <c r="W35" s="982"/>
      <c r="X35" s="982"/>
      <c r="Y35" s="982"/>
      <c r="Z35" s="982"/>
      <c r="AA35" s="982"/>
      <c r="AB35" s="982"/>
      <c r="AC35" s="982"/>
      <c r="AD35" s="982"/>
      <c r="AE35" s="986"/>
      <c r="AF35" s="981"/>
      <c r="AG35" s="982"/>
      <c r="AH35" s="982"/>
      <c r="AI35" s="982"/>
      <c r="AJ35" s="983"/>
      <c r="AK35" s="915"/>
      <c r="AL35" s="906"/>
      <c r="AM35" s="906"/>
      <c r="AN35" s="906"/>
      <c r="AO35" s="906"/>
      <c r="AP35" s="906"/>
      <c r="AQ35" s="906"/>
      <c r="AR35" s="906"/>
      <c r="AS35" s="906"/>
      <c r="AT35" s="906"/>
      <c r="AU35" s="906"/>
      <c r="AV35" s="906"/>
      <c r="AW35" s="906"/>
      <c r="AX35" s="906"/>
      <c r="AY35" s="906"/>
      <c r="AZ35" s="984"/>
      <c r="BA35" s="984"/>
      <c r="BB35" s="984"/>
      <c r="BC35" s="984"/>
      <c r="BD35" s="984"/>
      <c r="BE35" s="976"/>
      <c r="BF35" s="976"/>
      <c r="BG35" s="976"/>
      <c r="BH35" s="976"/>
      <c r="BI35" s="977"/>
      <c r="BJ35" s="195"/>
      <c r="BK35" s="195"/>
      <c r="BL35" s="195"/>
      <c r="BM35" s="195"/>
      <c r="BN35" s="195"/>
      <c r="BO35" s="208"/>
      <c r="BP35" s="208"/>
      <c r="BQ35" s="205">
        <v>29</v>
      </c>
      <c r="BR35" s="206"/>
      <c r="BS35" s="949"/>
      <c r="BT35" s="950"/>
      <c r="BU35" s="950"/>
      <c r="BV35" s="950"/>
      <c r="BW35" s="950"/>
      <c r="BX35" s="950"/>
      <c r="BY35" s="950"/>
      <c r="BZ35" s="950"/>
      <c r="CA35" s="950"/>
      <c r="CB35" s="950"/>
      <c r="CC35" s="950"/>
      <c r="CD35" s="950"/>
      <c r="CE35" s="950"/>
      <c r="CF35" s="950"/>
      <c r="CG35" s="951"/>
      <c r="CH35" s="924"/>
      <c r="CI35" s="925"/>
      <c r="CJ35" s="925"/>
      <c r="CK35" s="925"/>
      <c r="CL35" s="926"/>
      <c r="CM35" s="924"/>
      <c r="CN35" s="925"/>
      <c r="CO35" s="925"/>
      <c r="CP35" s="925"/>
      <c r="CQ35" s="926"/>
      <c r="CR35" s="924"/>
      <c r="CS35" s="925"/>
      <c r="CT35" s="925"/>
      <c r="CU35" s="925"/>
      <c r="CV35" s="926"/>
      <c r="CW35" s="924"/>
      <c r="CX35" s="925"/>
      <c r="CY35" s="925"/>
      <c r="CZ35" s="925"/>
      <c r="DA35" s="926"/>
      <c r="DB35" s="924"/>
      <c r="DC35" s="925"/>
      <c r="DD35" s="925"/>
      <c r="DE35" s="925"/>
      <c r="DF35" s="926"/>
      <c r="DG35" s="924"/>
      <c r="DH35" s="925"/>
      <c r="DI35" s="925"/>
      <c r="DJ35" s="925"/>
      <c r="DK35" s="926"/>
      <c r="DL35" s="924"/>
      <c r="DM35" s="925"/>
      <c r="DN35" s="925"/>
      <c r="DO35" s="925"/>
      <c r="DP35" s="926"/>
      <c r="DQ35" s="924"/>
      <c r="DR35" s="925"/>
      <c r="DS35" s="925"/>
      <c r="DT35" s="925"/>
      <c r="DU35" s="926"/>
      <c r="DV35" s="927"/>
      <c r="DW35" s="928"/>
      <c r="DX35" s="928"/>
      <c r="DY35" s="928"/>
      <c r="DZ35" s="929"/>
      <c r="EA35" s="189"/>
    </row>
    <row r="36" spans="1:131" s="190" customFormat="1" ht="26.25" customHeight="1" x14ac:dyDescent="0.15">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c r="BS36" s="949"/>
      <c r="BT36" s="950"/>
      <c r="BU36" s="950"/>
      <c r="BV36" s="950"/>
      <c r="BW36" s="950"/>
      <c r="BX36" s="950"/>
      <c r="BY36" s="950"/>
      <c r="BZ36" s="950"/>
      <c r="CA36" s="950"/>
      <c r="CB36" s="950"/>
      <c r="CC36" s="950"/>
      <c r="CD36" s="950"/>
      <c r="CE36" s="950"/>
      <c r="CF36" s="950"/>
      <c r="CG36" s="951"/>
      <c r="CH36" s="924"/>
      <c r="CI36" s="925"/>
      <c r="CJ36" s="925"/>
      <c r="CK36" s="925"/>
      <c r="CL36" s="926"/>
      <c r="CM36" s="924"/>
      <c r="CN36" s="925"/>
      <c r="CO36" s="925"/>
      <c r="CP36" s="925"/>
      <c r="CQ36" s="926"/>
      <c r="CR36" s="924"/>
      <c r="CS36" s="925"/>
      <c r="CT36" s="925"/>
      <c r="CU36" s="925"/>
      <c r="CV36" s="926"/>
      <c r="CW36" s="924"/>
      <c r="CX36" s="925"/>
      <c r="CY36" s="925"/>
      <c r="CZ36" s="925"/>
      <c r="DA36" s="926"/>
      <c r="DB36" s="924"/>
      <c r="DC36" s="925"/>
      <c r="DD36" s="925"/>
      <c r="DE36" s="925"/>
      <c r="DF36" s="926"/>
      <c r="DG36" s="924"/>
      <c r="DH36" s="925"/>
      <c r="DI36" s="925"/>
      <c r="DJ36" s="925"/>
      <c r="DK36" s="926"/>
      <c r="DL36" s="924"/>
      <c r="DM36" s="925"/>
      <c r="DN36" s="925"/>
      <c r="DO36" s="925"/>
      <c r="DP36" s="926"/>
      <c r="DQ36" s="924"/>
      <c r="DR36" s="925"/>
      <c r="DS36" s="925"/>
      <c r="DT36" s="925"/>
      <c r="DU36" s="926"/>
      <c r="DV36" s="927"/>
      <c r="DW36" s="928"/>
      <c r="DX36" s="928"/>
      <c r="DY36" s="928"/>
      <c r="DZ36" s="929"/>
      <c r="EA36" s="189"/>
    </row>
    <row r="37" spans="1:131" s="190" customFormat="1" ht="26.25" customHeight="1" x14ac:dyDescent="0.15">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c r="BT37" s="950"/>
      <c r="BU37" s="950"/>
      <c r="BV37" s="950"/>
      <c r="BW37" s="950"/>
      <c r="BX37" s="950"/>
      <c r="BY37" s="950"/>
      <c r="BZ37" s="950"/>
      <c r="CA37" s="950"/>
      <c r="CB37" s="950"/>
      <c r="CC37" s="950"/>
      <c r="CD37" s="950"/>
      <c r="CE37" s="950"/>
      <c r="CF37" s="950"/>
      <c r="CG37" s="951"/>
      <c r="CH37" s="924"/>
      <c r="CI37" s="925"/>
      <c r="CJ37" s="925"/>
      <c r="CK37" s="925"/>
      <c r="CL37" s="926"/>
      <c r="CM37" s="924"/>
      <c r="CN37" s="925"/>
      <c r="CO37" s="925"/>
      <c r="CP37" s="925"/>
      <c r="CQ37" s="926"/>
      <c r="CR37" s="924"/>
      <c r="CS37" s="925"/>
      <c r="CT37" s="925"/>
      <c r="CU37" s="925"/>
      <c r="CV37" s="926"/>
      <c r="CW37" s="924"/>
      <c r="CX37" s="925"/>
      <c r="CY37" s="925"/>
      <c r="CZ37" s="925"/>
      <c r="DA37" s="926"/>
      <c r="DB37" s="924"/>
      <c r="DC37" s="925"/>
      <c r="DD37" s="925"/>
      <c r="DE37" s="925"/>
      <c r="DF37" s="926"/>
      <c r="DG37" s="924"/>
      <c r="DH37" s="925"/>
      <c r="DI37" s="925"/>
      <c r="DJ37" s="925"/>
      <c r="DK37" s="926"/>
      <c r="DL37" s="924"/>
      <c r="DM37" s="925"/>
      <c r="DN37" s="925"/>
      <c r="DO37" s="925"/>
      <c r="DP37" s="926"/>
      <c r="DQ37" s="924"/>
      <c r="DR37" s="925"/>
      <c r="DS37" s="925"/>
      <c r="DT37" s="925"/>
      <c r="DU37" s="926"/>
      <c r="DV37" s="927"/>
      <c r="DW37" s="928"/>
      <c r="DX37" s="928"/>
      <c r="DY37" s="928"/>
      <c r="DZ37" s="929"/>
      <c r="EA37" s="189"/>
    </row>
    <row r="38" spans="1:131" s="190" customFormat="1" ht="26.25" customHeight="1" x14ac:dyDescent="0.15">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c r="BS38" s="949"/>
      <c r="BT38" s="950"/>
      <c r="BU38" s="950"/>
      <c r="BV38" s="950"/>
      <c r="BW38" s="950"/>
      <c r="BX38" s="950"/>
      <c r="BY38" s="950"/>
      <c r="BZ38" s="950"/>
      <c r="CA38" s="950"/>
      <c r="CB38" s="950"/>
      <c r="CC38" s="950"/>
      <c r="CD38" s="950"/>
      <c r="CE38" s="950"/>
      <c r="CF38" s="950"/>
      <c r="CG38" s="951"/>
      <c r="CH38" s="924"/>
      <c r="CI38" s="925"/>
      <c r="CJ38" s="925"/>
      <c r="CK38" s="925"/>
      <c r="CL38" s="926"/>
      <c r="CM38" s="924"/>
      <c r="CN38" s="925"/>
      <c r="CO38" s="925"/>
      <c r="CP38" s="925"/>
      <c r="CQ38" s="926"/>
      <c r="CR38" s="924"/>
      <c r="CS38" s="925"/>
      <c r="CT38" s="925"/>
      <c r="CU38" s="925"/>
      <c r="CV38" s="926"/>
      <c r="CW38" s="924"/>
      <c r="CX38" s="925"/>
      <c r="CY38" s="925"/>
      <c r="CZ38" s="925"/>
      <c r="DA38" s="926"/>
      <c r="DB38" s="924"/>
      <c r="DC38" s="925"/>
      <c r="DD38" s="925"/>
      <c r="DE38" s="925"/>
      <c r="DF38" s="926"/>
      <c r="DG38" s="924"/>
      <c r="DH38" s="925"/>
      <c r="DI38" s="925"/>
      <c r="DJ38" s="925"/>
      <c r="DK38" s="926"/>
      <c r="DL38" s="924"/>
      <c r="DM38" s="925"/>
      <c r="DN38" s="925"/>
      <c r="DO38" s="925"/>
      <c r="DP38" s="926"/>
      <c r="DQ38" s="924"/>
      <c r="DR38" s="925"/>
      <c r="DS38" s="925"/>
      <c r="DT38" s="925"/>
      <c r="DU38" s="926"/>
      <c r="DV38" s="927"/>
      <c r="DW38" s="928"/>
      <c r="DX38" s="928"/>
      <c r="DY38" s="928"/>
      <c r="DZ38" s="929"/>
      <c r="EA38" s="189"/>
    </row>
    <row r="39" spans="1:131" s="190" customFormat="1" ht="26.25" customHeight="1" x14ac:dyDescent="0.15">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c r="BS39" s="949"/>
      <c r="BT39" s="950"/>
      <c r="BU39" s="950"/>
      <c r="BV39" s="950"/>
      <c r="BW39" s="950"/>
      <c r="BX39" s="950"/>
      <c r="BY39" s="950"/>
      <c r="BZ39" s="950"/>
      <c r="CA39" s="950"/>
      <c r="CB39" s="950"/>
      <c r="CC39" s="950"/>
      <c r="CD39" s="950"/>
      <c r="CE39" s="950"/>
      <c r="CF39" s="950"/>
      <c r="CG39" s="951"/>
      <c r="CH39" s="924"/>
      <c r="CI39" s="925"/>
      <c r="CJ39" s="925"/>
      <c r="CK39" s="925"/>
      <c r="CL39" s="926"/>
      <c r="CM39" s="924"/>
      <c r="CN39" s="925"/>
      <c r="CO39" s="925"/>
      <c r="CP39" s="925"/>
      <c r="CQ39" s="926"/>
      <c r="CR39" s="924"/>
      <c r="CS39" s="925"/>
      <c r="CT39" s="925"/>
      <c r="CU39" s="925"/>
      <c r="CV39" s="926"/>
      <c r="CW39" s="924"/>
      <c r="CX39" s="925"/>
      <c r="CY39" s="925"/>
      <c r="CZ39" s="925"/>
      <c r="DA39" s="926"/>
      <c r="DB39" s="924"/>
      <c r="DC39" s="925"/>
      <c r="DD39" s="925"/>
      <c r="DE39" s="925"/>
      <c r="DF39" s="926"/>
      <c r="DG39" s="924"/>
      <c r="DH39" s="925"/>
      <c r="DI39" s="925"/>
      <c r="DJ39" s="925"/>
      <c r="DK39" s="926"/>
      <c r="DL39" s="924"/>
      <c r="DM39" s="925"/>
      <c r="DN39" s="925"/>
      <c r="DO39" s="925"/>
      <c r="DP39" s="926"/>
      <c r="DQ39" s="924"/>
      <c r="DR39" s="925"/>
      <c r="DS39" s="925"/>
      <c r="DT39" s="925"/>
      <c r="DU39" s="926"/>
      <c r="DV39" s="927"/>
      <c r="DW39" s="928"/>
      <c r="DX39" s="928"/>
      <c r="DY39" s="928"/>
      <c r="DZ39" s="929"/>
      <c r="EA39" s="189"/>
    </row>
    <row r="40" spans="1:131" s="190" customFormat="1" ht="26.25" customHeight="1" x14ac:dyDescent="0.15">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c r="BT40" s="950"/>
      <c r="BU40" s="950"/>
      <c r="BV40" s="950"/>
      <c r="BW40" s="950"/>
      <c r="BX40" s="950"/>
      <c r="BY40" s="950"/>
      <c r="BZ40" s="950"/>
      <c r="CA40" s="950"/>
      <c r="CB40" s="950"/>
      <c r="CC40" s="950"/>
      <c r="CD40" s="950"/>
      <c r="CE40" s="950"/>
      <c r="CF40" s="950"/>
      <c r="CG40" s="951"/>
      <c r="CH40" s="924"/>
      <c r="CI40" s="925"/>
      <c r="CJ40" s="925"/>
      <c r="CK40" s="925"/>
      <c r="CL40" s="926"/>
      <c r="CM40" s="924"/>
      <c r="CN40" s="925"/>
      <c r="CO40" s="925"/>
      <c r="CP40" s="925"/>
      <c r="CQ40" s="926"/>
      <c r="CR40" s="924"/>
      <c r="CS40" s="925"/>
      <c r="CT40" s="925"/>
      <c r="CU40" s="925"/>
      <c r="CV40" s="926"/>
      <c r="CW40" s="924"/>
      <c r="CX40" s="925"/>
      <c r="CY40" s="925"/>
      <c r="CZ40" s="925"/>
      <c r="DA40" s="926"/>
      <c r="DB40" s="924"/>
      <c r="DC40" s="925"/>
      <c r="DD40" s="925"/>
      <c r="DE40" s="925"/>
      <c r="DF40" s="926"/>
      <c r="DG40" s="924"/>
      <c r="DH40" s="925"/>
      <c r="DI40" s="925"/>
      <c r="DJ40" s="925"/>
      <c r="DK40" s="926"/>
      <c r="DL40" s="924"/>
      <c r="DM40" s="925"/>
      <c r="DN40" s="925"/>
      <c r="DO40" s="925"/>
      <c r="DP40" s="926"/>
      <c r="DQ40" s="924"/>
      <c r="DR40" s="925"/>
      <c r="DS40" s="925"/>
      <c r="DT40" s="925"/>
      <c r="DU40" s="926"/>
      <c r="DV40" s="927"/>
      <c r="DW40" s="928"/>
      <c r="DX40" s="928"/>
      <c r="DY40" s="928"/>
      <c r="DZ40" s="929"/>
      <c r="EA40" s="189"/>
    </row>
    <row r="41" spans="1:131" s="190" customFormat="1" ht="26.25" customHeight="1" x14ac:dyDescent="0.15">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c r="BT41" s="950"/>
      <c r="BU41" s="950"/>
      <c r="BV41" s="950"/>
      <c r="BW41" s="950"/>
      <c r="BX41" s="950"/>
      <c r="BY41" s="950"/>
      <c r="BZ41" s="950"/>
      <c r="CA41" s="950"/>
      <c r="CB41" s="950"/>
      <c r="CC41" s="950"/>
      <c r="CD41" s="950"/>
      <c r="CE41" s="950"/>
      <c r="CF41" s="950"/>
      <c r="CG41" s="951"/>
      <c r="CH41" s="924"/>
      <c r="CI41" s="925"/>
      <c r="CJ41" s="925"/>
      <c r="CK41" s="925"/>
      <c r="CL41" s="926"/>
      <c r="CM41" s="924"/>
      <c r="CN41" s="925"/>
      <c r="CO41" s="925"/>
      <c r="CP41" s="925"/>
      <c r="CQ41" s="926"/>
      <c r="CR41" s="924"/>
      <c r="CS41" s="925"/>
      <c r="CT41" s="925"/>
      <c r="CU41" s="925"/>
      <c r="CV41" s="926"/>
      <c r="CW41" s="924"/>
      <c r="CX41" s="925"/>
      <c r="CY41" s="925"/>
      <c r="CZ41" s="925"/>
      <c r="DA41" s="926"/>
      <c r="DB41" s="924"/>
      <c r="DC41" s="925"/>
      <c r="DD41" s="925"/>
      <c r="DE41" s="925"/>
      <c r="DF41" s="926"/>
      <c r="DG41" s="924"/>
      <c r="DH41" s="925"/>
      <c r="DI41" s="925"/>
      <c r="DJ41" s="925"/>
      <c r="DK41" s="926"/>
      <c r="DL41" s="924"/>
      <c r="DM41" s="925"/>
      <c r="DN41" s="925"/>
      <c r="DO41" s="925"/>
      <c r="DP41" s="926"/>
      <c r="DQ41" s="924"/>
      <c r="DR41" s="925"/>
      <c r="DS41" s="925"/>
      <c r="DT41" s="925"/>
      <c r="DU41" s="926"/>
      <c r="DV41" s="927"/>
      <c r="DW41" s="928"/>
      <c r="DX41" s="928"/>
      <c r="DY41" s="928"/>
      <c r="DZ41" s="929"/>
      <c r="EA41" s="189"/>
    </row>
    <row r="42" spans="1:131" s="190" customFormat="1" ht="26.25" customHeight="1" x14ac:dyDescent="0.15">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c r="BT42" s="950"/>
      <c r="BU42" s="950"/>
      <c r="BV42" s="950"/>
      <c r="BW42" s="950"/>
      <c r="BX42" s="950"/>
      <c r="BY42" s="950"/>
      <c r="BZ42" s="950"/>
      <c r="CA42" s="950"/>
      <c r="CB42" s="950"/>
      <c r="CC42" s="950"/>
      <c r="CD42" s="950"/>
      <c r="CE42" s="950"/>
      <c r="CF42" s="950"/>
      <c r="CG42" s="951"/>
      <c r="CH42" s="924"/>
      <c r="CI42" s="925"/>
      <c r="CJ42" s="925"/>
      <c r="CK42" s="925"/>
      <c r="CL42" s="926"/>
      <c r="CM42" s="924"/>
      <c r="CN42" s="925"/>
      <c r="CO42" s="925"/>
      <c r="CP42" s="925"/>
      <c r="CQ42" s="926"/>
      <c r="CR42" s="924"/>
      <c r="CS42" s="925"/>
      <c r="CT42" s="925"/>
      <c r="CU42" s="925"/>
      <c r="CV42" s="926"/>
      <c r="CW42" s="924"/>
      <c r="CX42" s="925"/>
      <c r="CY42" s="925"/>
      <c r="CZ42" s="925"/>
      <c r="DA42" s="926"/>
      <c r="DB42" s="924"/>
      <c r="DC42" s="925"/>
      <c r="DD42" s="925"/>
      <c r="DE42" s="925"/>
      <c r="DF42" s="926"/>
      <c r="DG42" s="924"/>
      <c r="DH42" s="925"/>
      <c r="DI42" s="925"/>
      <c r="DJ42" s="925"/>
      <c r="DK42" s="926"/>
      <c r="DL42" s="924"/>
      <c r="DM42" s="925"/>
      <c r="DN42" s="925"/>
      <c r="DO42" s="925"/>
      <c r="DP42" s="926"/>
      <c r="DQ42" s="924"/>
      <c r="DR42" s="925"/>
      <c r="DS42" s="925"/>
      <c r="DT42" s="925"/>
      <c r="DU42" s="926"/>
      <c r="DV42" s="927"/>
      <c r="DW42" s="928"/>
      <c r="DX42" s="928"/>
      <c r="DY42" s="928"/>
      <c r="DZ42" s="929"/>
      <c r="EA42" s="189"/>
    </row>
    <row r="43" spans="1:131" s="190" customFormat="1" ht="26.25" customHeight="1" x14ac:dyDescent="0.15">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c r="BT43" s="950"/>
      <c r="BU43" s="950"/>
      <c r="BV43" s="950"/>
      <c r="BW43" s="950"/>
      <c r="BX43" s="950"/>
      <c r="BY43" s="950"/>
      <c r="BZ43" s="950"/>
      <c r="CA43" s="950"/>
      <c r="CB43" s="950"/>
      <c r="CC43" s="950"/>
      <c r="CD43" s="950"/>
      <c r="CE43" s="950"/>
      <c r="CF43" s="950"/>
      <c r="CG43" s="951"/>
      <c r="CH43" s="924"/>
      <c r="CI43" s="925"/>
      <c r="CJ43" s="925"/>
      <c r="CK43" s="925"/>
      <c r="CL43" s="926"/>
      <c r="CM43" s="924"/>
      <c r="CN43" s="925"/>
      <c r="CO43" s="925"/>
      <c r="CP43" s="925"/>
      <c r="CQ43" s="926"/>
      <c r="CR43" s="924"/>
      <c r="CS43" s="925"/>
      <c r="CT43" s="925"/>
      <c r="CU43" s="925"/>
      <c r="CV43" s="926"/>
      <c r="CW43" s="924"/>
      <c r="CX43" s="925"/>
      <c r="CY43" s="925"/>
      <c r="CZ43" s="925"/>
      <c r="DA43" s="926"/>
      <c r="DB43" s="924"/>
      <c r="DC43" s="925"/>
      <c r="DD43" s="925"/>
      <c r="DE43" s="925"/>
      <c r="DF43" s="926"/>
      <c r="DG43" s="924"/>
      <c r="DH43" s="925"/>
      <c r="DI43" s="925"/>
      <c r="DJ43" s="925"/>
      <c r="DK43" s="926"/>
      <c r="DL43" s="924"/>
      <c r="DM43" s="925"/>
      <c r="DN43" s="925"/>
      <c r="DO43" s="925"/>
      <c r="DP43" s="926"/>
      <c r="DQ43" s="924"/>
      <c r="DR43" s="925"/>
      <c r="DS43" s="925"/>
      <c r="DT43" s="925"/>
      <c r="DU43" s="926"/>
      <c r="DV43" s="927"/>
      <c r="DW43" s="928"/>
      <c r="DX43" s="928"/>
      <c r="DY43" s="928"/>
      <c r="DZ43" s="929"/>
      <c r="EA43" s="189"/>
    </row>
    <row r="44" spans="1:131" s="190" customFormat="1" ht="26.25" customHeight="1" x14ac:dyDescent="0.15">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c r="BT44" s="950"/>
      <c r="BU44" s="950"/>
      <c r="BV44" s="950"/>
      <c r="BW44" s="950"/>
      <c r="BX44" s="950"/>
      <c r="BY44" s="950"/>
      <c r="BZ44" s="950"/>
      <c r="CA44" s="950"/>
      <c r="CB44" s="950"/>
      <c r="CC44" s="950"/>
      <c r="CD44" s="950"/>
      <c r="CE44" s="950"/>
      <c r="CF44" s="950"/>
      <c r="CG44" s="951"/>
      <c r="CH44" s="924"/>
      <c r="CI44" s="925"/>
      <c r="CJ44" s="925"/>
      <c r="CK44" s="925"/>
      <c r="CL44" s="926"/>
      <c r="CM44" s="924"/>
      <c r="CN44" s="925"/>
      <c r="CO44" s="925"/>
      <c r="CP44" s="925"/>
      <c r="CQ44" s="926"/>
      <c r="CR44" s="924"/>
      <c r="CS44" s="925"/>
      <c r="CT44" s="925"/>
      <c r="CU44" s="925"/>
      <c r="CV44" s="926"/>
      <c r="CW44" s="924"/>
      <c r="CX44" s="925"/>
      <c r="CY44" s="925"/>
      <c r="CZ44" s="925"/>
      <c r="DA44" s="926"/>
      <c r="DB44" s="924"/>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x14ac:dyDescent="0.15">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c r="BT45" s="950"/>
      <c r="BU45" s="950"/>
      <c r="BV45" s="950"/>
      <c r="BW45" s="950"/>
      <c r="BX45" s="950"/>
      <c r="BY45" s="950"/>
      <c r="BZ45" s="950"/>
      <c r="CA45" s="950"/>
      <c r="CB45" s="950"/>
      <c r="CC45" s="950"/>
      <c r="CD45" s="950"/>
      <c r="CE45" s="950"/>
      <c r="CF45" s="950"/>
      <c r="CG45" s="951"/>
      <c r="CH45" s="924"/>
      <c r="CI45" s="925"/>
      <c r="CJ45" s="925"/>
      <c r="CK45" s="925"/>
      <c r="CL45" s="926"/>
      <c r="CM45" s="924"/>
      <c r="CN45" s="925"/>
      <c r="CO45" s="925"/>
      <c r="CP45" s="925"/>
      <c r="CQ45" s="926"/>
      <c r="CR45" s="924"/>
      <c r="CS45" s="925"/>
      <c r="CT45" s="925"/>
      <c r="CU45" s="925"/>
      <c r="CV45" s="926"/>
      <c r="CW45" s="924"/>
      <c r="CX45" s="925"/>
      <c r="CY45" s="925"/>
      <c r="CZ45" s="925"/>
      <c r="DA45" s="926"/>
      <c r="DB45" s="924"/>
      <c r="DC45" s="925"/>
      <c r="DD45" s="925"/>
      <c r="DE45" s="925"/>
      <c r="DF45" s="926"/>
      <c r="DG45" s="924"/>
      <c r="DH45" s="925"/>
      <c r="DI45" s="925"/>
      <c r="DJ45" s="925"/>
      <c r="DK45" s="926"/>
      <c r="DL45" s="924"/>
      <c r="DM45" s="925"/>
      <c r="DN45" s="925"/>
      <c r="DO45" s="925"/>
      <c r="DP45" s="926"/>
      <c r="DQ45" s="924"/>
      <c r="DR45" s="925"/>
      <c r="DS45" s="925"/>
      <c r="DT45" s="925"/>
      <c r="DU45" s="926"/>
      <c r="DV45" s="927"/>
      <c r="DW45" s="928"/>
      <c r="DX45" s="928"/>
      <c r="DY45" s="928"/>
      <c r="DZ45" s="929"/>
      <c r="EA45" s="189"/>
    </row>
    <row r="46" spans="1:131" s="190" customFormat="1" ht="26.25" customHeight="1" x14ac:dyDescent="0.15">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x14ac:dyDescent="0.15">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x14ac:dyDescent="0.15">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x14ac:dyDescent="0.15">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x14ac:dyDescent="0.15">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x14ac:dyDescent="0.15">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x14ac:dyDescent="0.15">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x14ac:dyDescent="0.15">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x14ac:dyDescent="0.15">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x14ac:dyDescent="0.15">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x14ac:dyDescent="0.15">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x14ac:dyDescent="0.15">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x14ac:dyDescent="0.15">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x14ac:dyDescent="0.15">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x14ac:dyDescent="0.15">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x14ac:dyDescent="0.2">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x14ac:dyDescent="0.15">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345</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x14ac:dyDescent="0.2">
      <c r="A63" s="207" t="s">
        <v>329</v>
      </c>
      <c r="B63" s="879" t="s">
        <v>346</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129920</v>
      </c>
      <c r="AG63" s="894"/>
      <c r="AH63" s="894"/>
      <c r="AI63" s="894"/>
      <c r="AJ63" s="964"/>
      <c r="AK63" s="965"/>
      <c r="AL63" s="898"/>
      <c r="AM63" s="898"/>
      <c r="AN63" s="898"/>
      <c r="AO63" s="898"/>
      <c r="AP63" s="894">
        <v>284603</v>
      </c>
      <c r="AQ63" s="894"/>
      <c r="AR63" s="894"/>
      <c r="AS63" s="894"/>
      <c r="AT63" s="894"/>
      <c r="AU63" s="894">
        <v>71395</v>
      </c>
      <c r="AV63" s="894"/>
      <c r="AW63" s="894"/>
      <c r="AX63" s="894"/>
      <c r="AY63" s="894"/>
      <c r="AZ63" s="959"/>
      <c r="BA63" s="959"/>
      <c r="BB63" s="959"/>
      <c r="BC63" s="959"/>
      <c r="BD63" s="959"/>
      <c r="BE63" s="895"/>
      <c r="BF63" s="895"/>
      <c r="BG63" s="895"/>
      <c r="BH63" s="895"/>
      <c r="BI63" s="896"/>
      <c r="BJ63" s="960" t="s">
        <v>540</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x14ac:dyDescent="0.2">
      <c r="A65" s="195" t="s">
        <v>347</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x14ac:dyDescent="0.15">
      <c r="A66" s="930" t="s">
        <v>348</v>
      </c>
      <c r="B66" s="931"/>
      <c r="C66" s="931"/>
      <c r="D66" s="931"/>
      <c r="E66" s="931"/>
      <c r="F66" s="931"/>
      <c r="G66" s="931"/>
      <c r="H66" s="931"/>
      <c r="I66" s="931"/>
      <c r="J66" s="931"/>
      <c r="K66" s="931"/>
      <c r="L66" s="931"/>
      <c r="M66" s="931"/>
      <c r="N66" s="931"/>
      <c r="O66" s="931"/>
      <c r="P66" s="932"/>
      <c r="Q66" s="936" t="s">
        <v>333</v>
      </c>
      <c r="R66" s="937"/>
      <c r="S66" s="937"/>
      <c r="T66" s="937"/>
      <c r="U66" s="938"/>
      <c r="V66" s="936" t="s">
        <v>334</v>
      </c>
      <c r="W66" s="937"/>
      <c r="X66" s="937"/>
      <c r="Y66" s="937"/>
      <c r="Z66" s="938"/>
      <c r="AA66" s="936" t="s">
        <v>335</v>
      </c>
      <c r="AB66" s="937"/>
      <c r="AC66" s="937"/>
      <c r="AD66" s="937"/>
      <c r="AE66" s="938"/>
      <c r="AF66" s="942" t="s">
        <v>336</v>
      </c>
      <c r="AG66" s="943"/>
      <c r="AH66" s="943"/>
      <c r="AI66" s="943"/>
      <c r="AJ66" s="944"/>
      <c r="AK66" s="936" t="s">
        <v>337</v>
      </c>
      <c r="AL66" s="931"/>
      <c r="AM66" s="931"/>
      <c r="AN66" s="931"/>
      <c r="AO66" s="932"/>
      <c r="AP66" s="936" t="s">
        <v>338</v>
      </c>
      <c r="AQ66" s="937"/>
      <c r="AR66" s="937"/>
      <c r="AS66" s="937"/>
      <c r="AT66" s="938"/>
      <c r="AU66" s="936" t="s">
        <v>349</v>
      </c>
      <c r="AV66" s="937"/>
      <c r="AW66" s="937"/>
      <c r="AX66" s="937"/>
      <c r="AY66" s="938"/>
      <c r="AZ66" s="936" t="s">
        <v>318</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x14ac:dyDescent="0.2">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x14ac:dyDescent="0.15">
      <c r="A68" s="201">
        <v>1</v>
      </c>
      <c r="B68" s="920" t="s">
        <v>538</v>
      </c>
      <c r="C68" s="921"/>
      <c r="D68" s="921"/>
      <c r="E68" s="921"/>
      <c r="F68" s="921"/>
      <c r="G68" s="921"/>
      <c r="H68" s="921"/>
      <c r="I68" s="921"/>
      <c r="J68" s="921"/>
      <c r="K68" s="921"/>
      <c r="L68" s="921"/>
      <c r="M68" s="921"/>
      <c r="N68" s="921"/>
      <c r="O68" s="921"/>
      <c r="P68" s="922"/>
      <c r="Q68" s="923">
        <v>422</v>
      </c>
      <c r="R68" s="917"/>
      <c r="S68" s="917"/>
      <c r="T68" s="917"/>
      <c r="U68" s="917"/>
      <c r="V68" s="917">
        <v>405</v>
      </c>
      <c r="W68" s="917"/>
      <c r="X68" s="917"/>
      <c r="Y68" s="917"/>
      <c r="Z68" s="917"/>
      <c r="AA68" s="917">
        <v>17</v>
      </c>
      <c r="AB68" s="917"/>
      <c r="AC68" s="917"/>
      <c r="AD68" s="917"/>
      <c r="AE68" s="917"/>
      <c r="AF68" s="917">
        <v>17</v>
      </c>
      <c r="AG68" s="917"/>
      <c r="AH68" s="917"/>
      <c r="AI68" s="917"/>
      <c r="AJ68" s="917"/>
      <c r="AK68" s="917"/>
      <c r="AL68" s="917"/>
      <c r="AM68" s="917"/>
      <c r="AN68" s="917"/>
      <c r="AO68" s="917"/>
      <c r="AP68" s="917"/>
      <c r="AQ68" s="917"/>
      <c r="AR68" s="917"/>
      <c r="AS68" s="917"/>
      <c r="AT68" s="917"/>
      <c r="AU68" s="917"/>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x14ac:dyDescent="0.15">
      <c r="A69" s="204">
        <v>2</v>
      </c>
      <c r="B69" s="909" t="s">
        <v>539</v>
      </c>
      <c r="C69" s="910"/>
      <c r="D69" s="910"/>
      <c r="E69" s="910"/>
      <c r="F69" s="910"/>
      <c r="G69" s="910"/>
      <c r="H69" s="910"/>
      <c r="I69" s="910"/>
      <c r="J69" s="910"/>
      <c r="K69" s="910"/>
      <c r="L69" s="910"/>
      <c r="M69" s="910"/>
      <c r="N69" s="910"/>
      <c r="O69" s="910"/>
      <c r="P69" s="911"/>
      <c r="Q69" s="912">
        <v>38400</v>
      </c>
      <c r="R69" s="906"/>
      <c r="S69" s="906"/>
      <c r="T69" s="906"/>
      <c r="U69" s="906"/>
      <c r="V69" s="906">
        <v>38350</v>
      </c>
      <c r="W69" s="906"/>
      <c r="X69" s="906"/>
      <c r="Y69" s="906"/>
      <c r="Z69" s="906"/>
      <c r="AA69" s="906">
        <v>50</v>
      </c>
      <c r="AB69" s="906"/>
      <c r="AC69" s="906"/>
      <c r="AD69" s="906"/>
      <c r="AE69" s="906"/>
      <c r="AF69" s="906">
        <v>50</v>
      </c>
      <c r="AG69" s="906"/>
      <c r="AH69" s="906"/>
      <c r="AI69" s="906"/>
      <c r="AJ69" s="906"/>
      <c r="AK69" s="906"/>
      <c r="AL69" s="906"/>
      <c r="AM69" s="906"/>
      <c r="AN69" s="906"/>
      <c r="AO69" s="906"/>
      <c r="AP69" s="906"/>
      <c r="AQ69" s="906"/>
      <c r="AR69" s="906"/>
      <c r="AS69" s="906"/>
      <c r="AT69" s="906"/>
      <c r="AU69" s="906"/>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x14ac:dyDescent="0.15">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x14ac:dyDescent="0.15">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x14ac:dyDescent="0.15">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x14ac:dyDescent="0.15">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x14ac:dyDescent="0.15">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x14ac:dyDescent="0.15">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x14ac:dyDescent="0.15">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x14ac:dyDescent="0.15">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x14ac:dyDescent="0.15">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x14ac:dyDescent="0.15">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x14ac:dyDescent="0.15">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x14ac:dyDescent="0.15">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x14ac:dyDescent="0.15">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x14ac:dyDescent="0.15">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x14ac:dyDescent="0.15">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x14ac:dyDescent="0.15">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x14ac:dyDescent="0.15">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x14ac:dyDescent="0.15">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x14ac:dyDescent="0.2">
      <c r="A88" s="207" t="s">
        <v>329</v>
      </c>
      <c r="B88" s="879" t="s">
        <v>350</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v>67</v>
      </c>
      <c r="AG88" s="894"/>
      <c r="AH88" s="894"/>
      <c r="AI88" s="894"/>
      <c r="AJ88" s="894"/>
      <c r="AK88" s="898"/>
      <c r="AL88" s="898"/>
      <c r="AM88" s="898"/>
      <c r="AN88" s="898"/>
      <c r="AO88" s="898"/>
      <c r="AP88" s="894"/>
      <c r="AQ88" s="894"/>
      <c r="AR88" s="894"/>
      <c r="AS88" s="894"/>
      <c r="AT88" s="894"/>
      <c r="AU88" s="894"/>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329</v>
      </c>
      <c r="BR102" s="879" t="s">
        <v>351</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98581</v>
      </c>
      <c r="CS102" s="886"/>
      <c r="CT102" s="886"/>
      <c r="CU102" s="886"/>
      <c r="CV102" s="887"/>
      <c r="CW102" s="885">
        <v>3205</v>
      </c>
      <c r="CX102" s="886"/>
      <c r="CY102" s="886"/>
      <c r="CZ102" s="886"/>
      <c r="DA102" s="887"/>
      <c r="DB102" s="885">
        <v>20638</v>
      </c>
      <c r="DC102" s="886"/>
      <c r="DD102" s="886"/>
      <c r="DE102" s="886"/>
      <c r="DF102" s="887"/>
      <c r="DG102" s="885">
        <v>9698</v>
      </c>
      <c r="DH102" s="886"/>
      <c r="DI102" s="886"/>
      <c r="DJ102" s="886"/>
      <c r="DK102" s="887"/>
      <c r="DL102" s="885">
        <v>9664</v>
      </c>
      <c r="DM102" s="886"/>
      <c r="DN102" s="886"/>
      <c r="DO102" s="886"/>
      <c r="DP102" s="887"/>
      <c r="DQ102" s="885"/>
      <c r="DR102" s="886"/>
      <c r="DS102" s="886"/>
      <c r="DT102" s="886"/>
      <c r="DU102" s="887"/>
      <c r="DV102" s="868"/>
      <c r="DW102" s="869"/>
      <c r="DX102" s="869"/>
      <c r="DY102" s="869"/>
      <c r="DZ102" s="870"/>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352</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353</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354</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355</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73" t="s">
        <v>356</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357</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x14ac:dyDescent="0.15">
      <c r="A109" s="826" t="s">
        <v>358</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359</v>
      </c>
      <c r="AB109" s="827"/>
      <c r="AC109" s="827"/>
      <c r="AD109" s="827"/>
      <c r="AE109" s="828"/>
      <c r="AF109" s="829" t="s">
        <v>274</v>
      </c>
      <c r="AG109" s="827"/>
      <c r="AH109" s="827"/>
      <c r="AI109" s="827"/>
      <c r="AJ109" s="828"/>
      <c r="AK109" s="829" t="s">
        <v>273</v>
      </c>
      <c r="AL109" s="827"/>
      <c r="AM109" s="827"/>
      <c r="AN109" s="827"/>
      <c r="AO109" s="828"/>
      <c r="AP109" s="829" t="s">
        <v>360</v>
      </c>
      <c r="AQ109" s="827"/>
      <c r="AR109" s="827"/>
      <c r="AS109" s="827"/>
      <c r="AT109" s="858"/>
      <c r="AU109" s="826" t="s">
        <v>358</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359</v>
      </c>
      <c r="BR109" s="827"/>
      <c r="BS109" s="827"/>
      <c r="BT109" s="827"/>
      <c r="BU109" s="828"/>
      <c r="BV109" s="829" t="s">
        <v>274</v>
      </c>
      <c r="BW109" s="827"/>
      <c r="BX109" s="827"/>
      <c r="BY109" s="827"/>
      <c r="BZ109" s="828"/>
      <c r="CA109" s="829" t="s">
        <v>273</v>
      </c>
      <c r="CB109" s="827"/>
      <c r="CC109" s="827"/>
      <c r="CD109" s="827"/>
      <c r="CE109" s="828"/>
      <c r="CF109" s="867" t="s">
        <v>360</v>
      </c>
      <c r="CG109" s="867"/>
      <c r="CH109" s="867"/>
      <c r="CI109" s="867"/>
      <c r="CJ109" s="867"/>
      <c r="CK109" s="829" t="s">
        <v>361</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359</v>
      </c>
      <c r="DH109" s="827"/>
      <c r="DI109" s="827"/>
      <c r="DJ109" s="827"/>
      <c r="DK109" s="828"/>
      <c r="DL109" s="829" t="s">
        <v>274</v>
      </c>
      <c r="DM109" s="827"/>
      <c r="DN109" s="827"/>
      <c r="DO109" s="827"/>
      <c r="DP109" s="828"/>
      <c r="DQ109" s="829" t="s">
        <v>273</v>
      </c>
      <c r="DR109" s="827"/>
      <c r="DS109" s="827"/>
      <c r="DT109" s="827"/>
      <c r="DU109" s="828"/>
      <c r="DV109" s="829" t="s">
        <v>360</v>
      </c>
      <c r="DW109" s="827"/>
      <c r="DX109" s="827"/>
      <c r="DY109" s="827"/>
      <c r="DZ109" s="858"/>
    </row>
    <row r="110" spans="1:131" s="189" customFormat="1" ht="26.25" customHeight="1" x14ac:dyDescent="0.15">
      <c r="A110" s="694" t="s">
        <v>362</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120464821</v>
      </c>
      <c r="AB110" s="812"/>
      <c r="AC110" s="812"/>
      <c r="AD110" s="812"/>
      <c r="AE110" s="813"/>
      <c r="AF110" s="814">
        <v>120111951</v>
      </c>
      <c r="AG110" s="812"/>
      <c r="AH110" s="812"/>
      <c r="AI110" s="812"/>
      <c r="AJ110" s="813"/>
      <c r="AK110" s="814">
        <v>123666041</v>
      </c>
      <c r="AL110" s="812"/>
      <c r="AM110" s="812"/>
      <c r="AN110" s="812"/>
      <c r="AO110" s="813"/>
      <c r="AP110" s="815">
        <v>12</v>
      </c>
      <c r="AQ110" s="816"/>
      <c r="AR110" s="816"/>
      <c r="AS110" s="816"/>
      <c r="AT110" s="817"/>
      <c r="AU110" s="859" t="s">
        <v>56</v>
      </c>
      <c r="AV110" s="860"/>
      <c r="AW110" s="860"/>
      <c r="AX110" s="860"/>
      <c r="AY110" s="861"/>
      <c r="AZ110" s="753" t="s">
        <v>363</v>
      </c>
      <c r="BA110" s="695"/>
      <c r="BB110" s="695"/>
      <c r="BC110" s="695"/>
      <c r="BD110" s="695"/>
      <c r="BE110" s="695"/>
      <c r="BF110" s="695"/>
      <c r="BG110" s="695"/>
      <c r="BH110" s="695"/>
      <c r="BI110" s="695"/>
      <c r="BJ110" s="695"/>
      <c r="BK110" s="695"/>
      <c r="BL110" s="695"/>
      <c r="BM110" s="695"/>
      <c r="BN110" s="695"/>
      <c r="BO110" s="695"/>
      <c r="BP110" s="696"/>
      <c r="BQ110" s="736">
        <v>4296521675</v>
      </c>
      <c r="BR110" s="737"/>
      <c r="BS110" s="737"/>
      <c r="BT110" s="737"/>
      <c r="BU110" s="737"/>
      <c r="BV110" s="737">
        <v>4474746688</v>
      </c>
      <c r="BW110" s="737"/>
      <c r="BX110" s="737"/>
      <c r="BY110" s="737"/>
      <c r="BZ110" s="737"/>
      <c r="CA110" s="737">
        <v>4541613282</v>
      </c>
      <c r="CB110" s="737"/>
      <c r="CC110" s="737"/>
      <c r="CD110" s="737"/>
      <c r="CE110" s="737"/>
      <c r="CF110" s="800">
        <v>441</v>
      </c>
      <c r="CG110" s="801"/>
      <c r="CH110" s="801"/>
      <c r="CI110" s="801"/>
      <c r="CJ110" s="801"/>
      <c r="CK110" s="855" t="s">
        <v>364</v>
      </c>
      <c r="CL110" s="803"/>
      <c r="CM110" s="808" t="s">
        <v>365</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v>2184756</v>
      </c>
      <c r="DH110" s="737"/>
      <c r="DI110" s="737"/>
      <c r="DJ110" s="737"/>
      <c r="DK110" s="737"/>
      <c r="DL110" s="737">
        <v>2076369</v>
      </c>
      <c r="DM110" s="737"/>
      <c r="DN110" s="737"/>
      <c r="DO110" s="737"/>
      <c r="DP110" s="737"/>
      <c r="DQ110" s="737">
        <v>1964729</v>
      </c>
      <c r="DR110" s="737"/>
      <c r="DS110" s="737"/>
      <c r="DT110" s="737"/>
      <c r="DU110" s="737"/>
      <c r="DV110" s="738">
        <v>0.2</v>
      </c>
      <c r="DW110" s="738"/>
      <c r="DX110" s="738"/>
      <c r="DY110" s="738"/>
      <c r="DZ110" s="739"/>
    </row>
    <row r="111" spans="1:131" s="189" customFormat="1" ht="26.25" customHeight="1" x14ac:dyDescent="0.15">
      <c r="A111" s="715" t="s">
        <v>366</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v>4401231</v>
      </c>
      <c r="AB111" s="849"/>
      <c r="AC111" s="849"/>
      <c r="AD111" s="849"/>
      <c r="AE111" s="850"/>
      <c r="AF111" s="851" t="s">
        <v>100</v>
      </c>
      <c r="AG111" s="849"/>
      <c r="AH111" s="849"/>
      <c r="AI111" s="849"/>
      <c r="AJ111" s="850"/>
      <c r="AK111" s="851" t="s">
        <v>100</v>
      </c>
      <c r="AL111" s="849"/>
      <c r="AM111" s="849"/>
      <c r="AN111" s="849"/>
      <c r="AO111" s="850"/>
      <c r="AP111" s="852" t="s">
        <v>100</v>
      </c>
      <c r="AQ111" s="853"/>
      <c r="AR111" s="853"/>
      <c r="AS111" s="853"/>
      <c r="AT111" s="854"/>
      <c r="AU111" s="862"/>
      <c r="AV111" s="863"/>
      <c r="AW111" s="863"/>
      <c r="AX111" s="863"/>
      <c r="AY111" s="864"/>
      <c r="AZ111" s="704" t="s">
        <v>367</v>
      </c>
      <c r="BA111" s="705"/>
      <c r="BB111" s="705"/>
      <c r="BC111" s="705"/>
      <c r="BD111" s="705"/>
      <c r="BE111" s="705"/>
      <c r="BF111" s="705"/>
      <c r="BG111" s="705"/>
      <c r="BH111" s="705"/>
      <c r="BI111" s="705"/>
      <c r="BJ111" s="705"/>
      <c r="BK111" s="705"/>
      <c r="BL111" s="705"/>
      <c r="BM111" s="705"/>
      <c r="BN111" s="705"/>
      <c r="BO111" s="705"/>
      <c r="BP111" s="706"/>
      <c r="BQ111" s="707">
        <v>14849492</v>
      </c>
      <c r="BR111" s="708"/>
      <c r="BS111" s="708"/>
      <c r="BT111" s="708"/>
      <c r="BU111" s="708"/>
      <c r="BV111" s="708">
        <v>12554169</v>
      </c>
      <c r="BW111" s="708"/>
      <c r="BX111" s="708"/>
      <c r="BY111" s="708"/>
      <c r="BZ111" s="708"/>
      <c r="CA111" s="708">
        <v>11319713</v>
      </c>
      <c r="CB111" s="708"/>
      <c r="CC111" s="708"/>
      <c r="CD111" s="708"/>
      <c r="CE111" s="708"/>
      <c r="CF111" s="789">
        <v>1.1000000000000001</v>
      </c>
      <c r="CG111" s="790"/>
      <c r="CH111" s="790"/>
      <c r="CI111" s="790"/>
      <c r="CJ111" s="790"/>
      <c r="CK111" s="856"/>
      <c r="CL111" s="805"/>
      <c r="CM111" s="740" t="s">
        <v>368</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v>4370</v>
      </c>
      <c r="DH111" s="708"/>
      <c r="DI111" s="708"/>
      <c r="DJ111" s="708"/>
      <c r="DK111" s="708"/>
      <c r="DL111" s="708" t="s">
        <v>100</v>
      </c>
      <c r="DM111" s="708"/>
      <c r="DN111" s="708"/>
      <c r="DO111" s="708"/>
      <c r="DP111" s="708"/>
      <c r="DQ111" s="708" t="s">
        <v>100</v>
      </c>
      <c r="DR111" s="708"/>
      <c r="DS111" s="708"/>
      <c r="DT111" s="708"/>
      <c r="DU111" s="708"/>
      <c r="DV111" s="760" t="s">
        <v>100</v>
      </c>
      <c r="DW111" s="760"/>
      <c r="DX111" s="760"/>
      <c r="DY111" s="760"/>
      <c r="DZ111" s="761"/>
    </row>
    <row r="112" spans="1:131" s="189" customFormat="1" ht="26.25" customHeight="1" x14ac:dyDescent="0.15">
      <c r="A112" s="841" t="s">
        <v>369</v>
      </c>
      <c r="B112" s="842"/>
      <c r="C112" s="705" t="s">
        <v>370</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138263827</v>
      </c>
      <c r="AB112" s="721"/>
      <c r="AC112" s="721"/>
      <c r="AD112" s="721"/>
      <c r="AE112" s="722"/>
      <c r="AF112" s="723">
        <v>146863373</v>
      </c>
      <c r="AG112" s="721"/>
      <c r="AH112" s="721"/>
      <c r="AI112" s="721"/>
      <c r="AJ112" s="722"/>
      <c r="AK112" s="723">
        <v>155282287</v>
      </c>
      <c r="AL112" s="721"/>
      <c r="AM112" s="721"/>
      <c r="AN112" s="721"/>
      <c r="AO112" s="722"/>
      <c r="AP112" s="691">
        <v>15.1</v>
      </c>
      <c r="AQ112" s="692"/>
      <c r="AR112" s="692"/>
      <c r="AS112" s="692"/>
      <c r="AT112" s="693"/>
      <c r="AU112" s="862"/>
      <c r="AV112" s="863"/>
      <c r="AW112" s="863"/>
      <c r="AX112" s="863"/>
      <c r="AY112" s="864"/>
      <c r="AZ112" s="704" t="s">
        <v>371</v>
      </c>
      <c r="BA112" s="705"/>
      <c r="BB112" s="705"/>
      <c r="BC112" s="705"/>
      <c r="BD112" s="705"/>
      <c r="BE112" s="705"/>
      <c r="BF112" s="705"/>
      <c r="BG112" s="705"/>
      <c r="BH112" s="705"/>
      <c r="BI112" s="705"/>
      <c r="BJ112" s="705"/>
      <c r="BK112" s="705"/>
      <c r="BL112" s="705"/>
      <c r="BM112" s="705"/>
      <c r="BN112" s="705"/>
      <c r="BO112" s="705"/>
      <c r="BP112" s="706"/>
      <c r="BQ112" s="707">
        <v>61436283</v>
      </c>
      <c r="BR112" s="708"/>
      <c r="BS112" s="708"/>
      <c r="BT112" s="708"/>
      <c r="BU112" s="708"/>
      <c r="BV112" s="708">
        <v>67250114</v>
      </c>
      <c r="BW112" s="708"/>
      <c r="BX112" s="708"/>
      <c r="BY112" s="708"/>
      <c r="BZ112" s="708"/>
      <c r="CA112" s="708">
        <v>71394656</v>
      </c>
      <c r="CB112" s="708"/>
      <c r="CC112" s="708"/>
      <c r="CD112" s="708"/>
      <c r="CE112" s="708"/>
      <c r="CF112" s="789">
        <v>6.9</v>
      </c>
      <c r="CG112" s="790"/>
      <c r="CH112" s="790"/>
      <c r="CI112" s="790"/>
      <c r="CJ112" s="790"/>
      <c r="CK112" s="856"/>
      <c r="CL112" s="805"/>
      <c r="CM112" s="740" t="s">
        <v>372</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3477796</v>
      </c>
      <c r="DH112" s="708"/>
      <c r="DI112" s="708"/>
      <c r="DJ112" s="708"/>
      <c r="DK112" s="708"/>
      <c r="DL112" s="708">
        <v>1849015</v>
      </c>
      <c r="DM112" s="708"/>
      <c r="DN112" s="708"/>
      <c r="DO112" s="708"/>
      <c r="DP112" s="708"/>
      <c r="DQ112" s="708">
        <v>1210626</v>
      </c>
      <c r="DR112" s="708"/>
      <c r="DS112" s="708"/>
      <c r="DT112" s="708"/>
      <c r="DU112" s="708"/>
      <c r="DV112" s="760">
        <v>0.1</v>
      </c>
      <c r="DW112" s="760"/>
      <c r="DX112" s="760"/>
      <c r="DY112" s="760"/>
      <c r="DZ112" s="761"/>
    </row>
    <row r="113" spans="1:130" s="189" customFormat="1" ht="26.25" customHeight="1" x14ac:dyDescent="0.15">
      <c r="A113" s="843"/>
      <c r="B113" s="844"/>
      <c r="C113" s="705" t="s">
        <v>373</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3717319</v>
      </c>
      <c r="AB113" s="721"/>
      <c r="AC113" s="721"/>
      <c r="AD113" s="721"/>
      <c r="AE113" s="722"/>
      <c r="AF113" s="723">
        <v>4578155</v>
      </c>
      <c r="AG113" s="721"/>
      <c r="AH113" s="721"/>
      <c r="AI113" s="721"/>
      <c r="AJ113" s="722"/>
      <c r="AK113" s="723">
        <v>4437968</v>
      </c>
      <c r="AL113" s="721"/>
      <c r="AM113" s="721"/>
      <c r="AN113" s="721"/>
      <c r="AO113" s="722"/>
      <c r="AP113" s="691">
        <v>0.4</v>
      </c>
      <c r="AQ113" s="692"/>
      <c r="AR113" s="692"/>
      <c r="AS113" s="692"/>
      <c r="AT113" s="693"/>
      <c r="AU113" s="862"/>
      <c r="AV113" s="863"/>
      <c r="AW113" s="863"/>
      <c r="AX113" s="863"/>
      <c r="AY113" s="864"/>
      <c r="AZ113" s="704" t="s">
        <v>374</v>
      </c>
      <c r="BA113" s="705"/>
      <c r="BB113" s="705"/>
      <c r="BC113" s="705"/>
      <c r="BD113" s="705"/>
      <c r="BE113" s="705"/>
      <c r="BF113" s="705"/>
      <c r="BG113" s="705"/>
      <c r="BH113" s="705"/>
      <c r="BI113" s="705"/>
      <c r="BJ113" s="705"/>
      <c r="BK113" s="705"/>
      <c r="BL113" s="705"/>
      <c r="BM113" s="705"/>
      <c r="BN113" s="705"/>
      <c r="BO113" s="705"/>
      <c r="BP113" s="706"/>
      <c r="BQ113" s="707" t="s">
        <v>100</v>
      </c>
      <c r="BR113" s="708"/>
      <c r="BS113" s="708"/>
      <c r="BT113" s="708"/>
      <c r="BU113" s="708"/>
      <c r="BV113" s="708" t="s">
        <v>100</v>
      </c>
      <c r="BW113" s="708"/>
      <c r="BX113" s="708"/>
      <c r="BY113" s="708"/>
      <c r="BZ113" s="708"/>
      <c r="CA113" s="708" t="s">
        <v>100</v>
      </c>
      <c r="CB113" s="708"/>
      <c r="CC113" s="708"/>
      <c r="CD113" s="708"/>
      <c r="CE113" s="708"/>
      <c r="CF113" s="789" t="s">
        <v>100</v>
      </c>
      <c r="CG113" s="790"/>
      <c r="CH113" s="790"/>
      <c r="CI113" s="790"/>
      <c r="CJ113" s="790"/>
      <c r="CK113" s="856"/>
      <c r="CL113" s="805"/>
      <c r="CM113" s="740" t="s">
        <v>375</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t="s">
        <v>100</v>
      </c>
      <c r="DH113" s="708"/>
      <c r="DI113" s="708"/>
      <c r="DJ113" s="708"/>
      <c r="DK113" s="708"/>
      <c r="DL113" s="708" t="s">
        <v>100</v>
      </c>
      <c r="DM113" s="708"/>
      <c r="DN113" s="708"/>
      <c r="DO113" s="708"/>
      <c r="DP113" s="708"/>
      <c r="DQ113" s="708" t="s">
        <v>100</v>
      </c>
      <c r="DR113" s="708"/>
      <c r="DS113" s="708"/>
      <c r="DT113" s="708"/>
      <c r="DU113" s="708"/>
      <c r="DV113" s="760" t="s">
        <v>100</v>
      </c>
      <c r="DW113" s="760"/>
      <c r="DX113" s="760"/>
      <c r="DY113" s="760"/>
      <c r="DZ113" s="761"/>
    </row>
    <row r="114" spans="1:130" s="189" customFormat="1" ht="26.25" customHeight="1" x14ac:dyDescent="0.15">
      <c r="A114" s="843"/>
      <c r="B114" s="844"/>
      <c r="C114" s="705" t="s">
        <v>376</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t="s">
        <v>100</v>
      </c>
      <c r="AB114" s="721"/>
      <c r="AC114" s="721"/>
      <c r="AD114" s="721"/>
      <c r="AE114" s="722"/>
      <c r="AF114" s="723" t="s">
        <v>100</v>
      </c>
      <c r="AG114" s="721"/>
      <c r="AH114" s="721"/>
      <c r="AI114" s="721"/>
      <c r="AJ114" s="722"/>
      <c r="AK114" s="723" t="s">
        <v>100</v>
      </c>
      <c r="AL114" s="721"/>
      <c r="AM114" s="721"/>
      <c r="AN114" s="721"/>
      <c r="AO114" s="722"/>
      <c r="AP114" s="691" t="s">
        <v>100</v>
      </c>
      <c r="AQ114" s="692"/>
      <c r="AR114" s="692"/>
      <c r="AS114" s="692"/>
      <c r="AT114" s="693"/>
      <c r="AU114" s="862"/>
      <c r="AV114" s="863"/>
      <c r="AW114" s="863"/>
      <c r="AX114" s="863"/>
      <c r="AY114" s="864"/>
      <c r="AZ114" s="704" t="s">
        <v>377</v>
      </c>
      <c r="BA114" s="705"/>
      <c r="BB114" s="705"/>
      <c r="BC114" s="705"/>
      <c r="BD114" s="705"/>
      <c r="BE114" s="705"/>
      <c r="BF114" s="705"/>
      <c r="BG114" s="705"/>
      <c r="BH114" s="705"/>
      <c r="BI114" s="705"/>
      <c r="BJ114" s="705"/>
      <c r="BK114" s="705"/>
      <c r="BL114" s="705"/>
      <c r="BM114" s="705"/>
      <c r="BN114" s="705"/>
      <c r="BO114" s="705"/>
      <c r="BP114" s="706"/>
      <c r="BQ114" s="707">
        <v>527922741</v>
      </c>
      <c r="BR114" s="708"/>
      <c r="BS114" s="708"/>
      <c r="BT114" s="708"/>
      <c r="BU114" s="708"/>
      <c r="BV114" s="708">
        <v>477860084</v>
      </c>
      <c r="BW114" s="708"/>
      <c r="BX114" s="708"/>
      <c r="BY114" s="708"/>
      <c r="BZ114" s="708"/>
      <c r="CA114" s="708">
        <v>456092088</v>
      </c>
      <c r="CB114" s="708"/>
      <c r="CC114" s="708"/>
      <c r="CD114" s="708"/>
      <c r="CE114" s="708"/>
      <c r="CF114" s="789">
        <v>44.3</v>
      </c>
      <c r="CG114" s="790"/>
      <c r="CH114" s="790"/>
      <c r="CI114" s="790"/>
      <c r="CJ114" s="790"/>
      <c r="CK114" s="856"/>
      <c r="CL114" s="805"/>
      <c r="CM114" s="740" t="s">
        <v>378</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v>8055849</v>
      </c>
      <c r="DH114" s="708"/>
      <c r="DI114" s="708"/>
      <c r="DJ114" s="708"/>
      <c r="DK114" s="708"/>
      <c r="DL114" s="708">
        <v>7693879</v>
      </c>
      <c r="DM114" s="708"/>
      <c r="DN114" s="708"/>
      <c r="DO114" s="708"/>
      <c r="DP114" s="708"/>
      <c r="DQ114" s="708">
        <v>7368392</v>
      </c>
      <c r="DR114" s="708"/>
      <c r="DS114" s="708"/>
      <c r="DT114" s="708"/>
      <c r="DU114" s="708"/>
      <c r="DV114" s="760">
        <v>0.7</v>
      </c>
      <c r="DW114" s="760"/>
      <c r="DX114" s="760"/>
      <c r="DY114" s="760"/>
      <c r="DZ114" s="761"/>
    </row>
    <row r="115" spans="1:130" s="189" customFormat="1" ht="26.25" customHeight="1" x14ac:dyDescent="0.15">
      <c r="A115" s="843"/>
      <c r="B115" s="844"/>
      <c r="C115" s="705" t="s">
        <v>379</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5237232</v>
      </c>
      <c r="AB115" s="721"/>
      <c r="AC115" s="721"/>
      <c r="AD115" s="721"/>
      <c r="AE115" s="722"/>
      <c r="AF115" s="723">
        <v>4509820</v>
      </c>
      <c r="AG115" s="721"/>
      <c r="AH115" s="721"/>
      <c r="AI115" s="721"/>
      <c r="AJ115" s="722"/>
      <c r="AK115" s="723">
        <v>2846319</v>
      </c>
      <c r="AL115" s="721"/>
      <c r="AM115" s="721"/>
      <c r="AN115" s="721"/>
      <c r="AO115" s="722"/>
      <c r="AP115" s="691">
        <v>0.3</v>
      </c>
      <c r="AQ115" s="692"/>
      <c r="AR115" s="692"/>
      <c r="AS115" s="692"/>
      <c r="AT115" s="693"/>
      <c r="AU115" s="862"/>
      <c r="AV115" s="863"/>
      <c r="AW115" s="863"/>
      <c r="AX115" s="863"/>
      <c r="AY115" s="864"/>
      <c r="AZ115" s="704" t="s">
        <v>380</v>
      </c>
      <c r="BA115" s="705"/>
      <c r="BB115" s="705"/>
      <c r="BC115" s="705"/>
      <c r="BD115" s="705"/>
      <c r="BE115" s="705"/>
      <c r="BF115" s="705"/>
      <c r="BG115" s="705"/>
      <c r="BH115" s="705"/>
      <c r="BI115" s="705"/>
      <c r="BJ115" s="705"/>
      <c r="BK115" s="705"/>
      <c r="BL115" s="705"/>
      <c r="BM115" s="705"/>
      <c r="BN115" s="705"/>
      <c r="BO115" s="705"/>
      <c r="BP115" s="706"/>
      <c r="BQ115" s="707">
        <v>45717186</v>
      </c>
      <c r="BR115" s="708"/>
      <c r="BS115" s="708"/>
      <c r="BT115" s="708"/>
      <c r="BU115" s="708"/>
      <c r="BV115" s="708">
        <v>14505877</v>
      </c>
      <c r="BW115" s="708"/>
      <c r="BX115" s="708"/>
      <c r="BY115" s="708"/>
      <c r="BZ115" s="708"/>
      <c r="CA115" s="708">
        <v>13975295</v>
      </c>
      <c r="CB115" s="708"/>
      <c r="CC115" s="708"/>
      <c r="CD115" s="708"/>
      <c r="CE115" s="708"/>
      <c r="CF115" s="789">
        <v>1.4</v>
      </c>
      <c r="CG115" s="790"/>
      <c r="CH115" s="790"/>
      <c r="CI115" s="790"/>
      <c r="CJ115" s="790"/>
      <c r="CK115" s="856"/>
      <c r="CL115" s="805"/>
      <c r="CM115" s="704" t="s">
        <v>381</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v>76620</v>
      </c>
      <c r="DH115" s="708"/>
      <c r="DI115" s="708"/>
      <c r="DJ115" s="708"/>
      <c r="DK115" s="708"/>
      <c r="DL115" s="708">
        <v>80682</v>
      </c>
      <c r="DM115" s="708"/>
      <c r="DN115" s="708"/>
      <c r="DO115" s="708"/>
      <c r="DP115" s="708"/>
      <c r="DQ115" s="708">
        <v>80861</v>
      </c>
      <c r="DR115" s="708"/>
      <c r="DS115" s="708"/>
      <c r="DT115" s="708"/>
      <c r="DU115" s="708"/>
      <c r="DV115" s="760">
        <v>0</v>
      </c>
      <c r="DW115" s="760"/>
      <c r="DX115" s="760"/>
      <c r="DY115" s="760"/>
      <c r="DZ115" s="761"/>
    </row>
    <row r="116" spans="1:130" s="189" customFormat="1" ht="26.25" customHeight="1" x14ac:dyDescent="0.15">
      <c r="A116" s="845"/>
      <c r="B116" s="846"/>
      <c r="C116" s="787" t="s">
        <v>382</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v>546</v>
      </c>
      <c r="AB116" s="721"/>
      <c r="AC116" s="721"/>
      <c r="AD116" s="721"/>
      <c r="AE116" s="722"/>
      <c r="AF116" s="723">
        <v>4351</v>
      </c>
      <c r="AG116" s="721"/>
      <c r="AH116" s="721"/>
      <c r="AI116" s="721"/>
      <c r="AJ116" s="722"/>
      <c r="AK116" s="723">
        <v>6121</v>
      </c>
      <c r="AL116" s="721"/>
      <c r="AM116" s="721"/>
      <c r="AN116" s="721"/>
      <c r="AO116" s="722"/>
      <c r="AP116" s="691">
        <v>0</v>
      </c>
      <c r="AQ116" s="692"/>
      <c r="AR116" s="692"/>
      <c r="AS116" s="692"/>
      <c r="AT116" s="693"/>
      <c r="AU116" s="862"/>
      <c r="AV116" s="863"/>
      <c r="AW116" s="863"/>
      <c r="AX116" s="863"/>
      <c r="AY116" s="864"/>
      <c r="AZ116" s="704" t="s">
        <v>383</v>
      </c>
      <c r="BA116" s="705"/>
      <c r="BB116" s="705"/>
      <c r="BC116" s="705"/>
      <c r="BD116" s="705"/>
      <c r="BE116" s="705"/>
      <c r="BF116" s="705"/>
      <c r="BG116" s="705"/>
      <c r="BH116" s="705"/>
      <c r="BI116" s="705"/>
      <c r="BJ116" s="705"/>
      <c r="BK116" s="705"/>
      <c r="BL116" s="705"/>
      <c r="BM116" s="705"/>
      <c r="BN116" s="705"/>
      <c r="BO116" s="705"/>
      <c r="BP116" s="706"/>
      <c r="BQ116" s="707" t="s">
        <v>100</v>
      </c>
      <c r="BR116" s="708"/>
      <c r="BS116" s="708"/>
      <c r="BT116" s="708"/>
      <c r="BU116" s="708"/>
      <c r="BV116" s="708" t="s">
        <v>100</v>
      </c>
      <c r="BW116" s="708"/>
      <c r="BX116" s="708"/>
      <c r="BY116" s="708"/>
      <c r="BZ116" s="708"/>
      <c r="CA116" s="708" t="s">
        <v>100</v>
      </c>
      <c r="CB116" s="708"/>
      <c r="CC116" s="708"/>
      <c r="CD116" s="708"/>
      <c r="CE116" s="708"/>
      <c r="CF116" s="789" t="s">
        <v>100</v>
      </c>
      <c r="CG116" s="790"/>
      <c r="CH116" s="790"/>
      <c r="CI116" s="790"/>
      <c r="CJ116" s="790"/>
      <c r="CK116" s="856"/>
      <c r="CL116" s="805"/>
      <c r="CM116" s="740" t="s">
        <v>384</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v>291202</v>
      </c>
      <c r="DH116" s="708"/>
      <c r="DI116" s="708"/>
      <c r="DJ116" s="708"/>
      <c r="DK116" s="708"/>
      <c r="DL116" s="708">
        <v>175747</v>
      </c>
      <c r="DM116" s="708"/>
      <c r="DN116" s="708"/>
      <c r="DO116" s="708"/>
      <c r="DP116" s="708"/>
      <c r="DQ116" s="708">
        <v>93928</v>
      </c>
      <c r="DR116" s="708"/>
      <c r="DS116" s="708"/>
      <c r="DT116" s="708"/>
      <c r="DU116" s="708"/>
      <c r="DV116" s="760">
        <v>0</v>
      </c>
      <c r="DW116" s="760"/>
      <c r="DX116" s="760"/>
      <c r="DY116" s="760"/>
      <c r="DZ116" s="761"/>
    </row>
    <row r="117" spans="1:130" s="189" customFormat="1" ht="26.25" customHeight="1" x14ac:dyDescent="0.15">
      <c r="A117" s="826" t="s">
        <v>135</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385</v>
      </c>
      <c r="Z117" s="828"/>
      <c r="AA117" s="833">
        <v>272084976</v>
      </c>
      <c r="AB117" s="834"/>
      <c r="AC117" s="834"/>
      <c r="AD117" s="834"/>
      <c r="AE117" s="835"/>
      <c r="AF117" s="837">
        <v>276067650</v>
      </c>
      <c r="AG117" s="834"/>
      <c r="AH117" s="834"/>
      <c r="AI117" s="834"/>
      <c r="AJ117" s="835"/>
      <c r="AK117" s="837">
        <v>286238736</v>
      </c>
      <c r="AL117" s="834"/>
      <c r="AM117" s="834"/>
      <c r="AN117" s="834"/>
      <c r="AO117" s="835"/>
      <c r="AP117" s="838"/>
      <c r="AQ117" s="839"/>
      <c r="AR117" s="839"/>
      <c r="AS117" s="839"/>
      <c r="AT117" s="840"/>
      <c r="AU117" s="862"/>
      <c r="AV117" s="863"/>
      <c r="AW117" s="863"/>
      <c r="AX117" s="863"/>
      <c r="AY117" s="864"/>
      <c r="AZ117" s="786" t="s">
        <v>386</v>
      </c>
      <c r="BA117" s="787"/>
      <c r="BB117" s="787"/>
      <c r="BC117" s="787"/>
      <c r="BD117" s="787"/>
      <c r="BE117" s="787"/>
      <c r="BF117" s="787"/>
      <c r="BG117" s="787"/>
      <c r="BH117" s="787"/>
      <c r="BI117" s="787"/>
      <c r="BJ117" s="787"/>
      <c r="BK117" s="787"/>
      <c r="BL117" s="787"/>
      <c r="BM117" s="787"/>
      <c r="BN117" s="787"/>
      <c r="BO117" s="787"/>
      <c r="BP117" s="788"/>
      <c r="BQ117" s="768" t="s">
        <v>100</v>
      </c>
      <c r="BR117" s="744"/>
      <c r="BS117" s="744"/>
      <c r="BT117" s="744"/>
      <c r="BU117" s="744"/>
      <c r="BV117" s="744" t="s">
        <v>100</v>
      </c>
      <c r="BW117" s="744"/>
      <c r="BX117" s="744"/>
      <c r="BY117" s="744"/>
      <c r="BZ117" s="744"/>
      <c r="CA117" s="744" t="s">
        <v>100</v>
      </c>
      <c r="CB117" s="744"/>
      <c r="CC117" s="744"/>
      <c r="CD117" s="744"/>
      <c r="CE117" s="744"/>
      <c r="CF117" s="789" t="s">
        <v>100</v>
      </c>
      <c r="CG117" s="790"/>
      <c r="CH117" s="790"/>
      <c r="CI117" s="790"/>
      <c r="CJ117" s="790"/>
      <c r="CK117" s="856"/>
      <c r="CL117" s="805"/>
      <c r="CM117" s="740" t="s">
        <v>387</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100</v>
      </c>
      <c r="DH117" s="708"/>
      <c r="DI117" s="708"/>
      <c r="DJ117" s="708"/>
      <c r="DK117" s="708"/>
      <c r="DL117" s="708" t="s">
        <v>100</v>
      </c>
      <c r="DM117" s="708"/>
      <c r="DN117" s="708"/>
      <c r="DO117" s="708"/>
      <c r="DP117" s="708"/>
      <c r="DQ117" s="708" t="s">
        <v>100</v>
      </c>
      <c r="DR117" s="708"/>
      <c r="DS117" s="708"/>
      <c r="DT117" s="708"/>
      <c r="DU117" s="708"/>
      <c r="DV117" s="760" t="s">
        <v>100</v>
      </c>
      <c r="DW117" s="760"/>
      <c r="DX117" s="760"/>
      <c r="DY117" s="760"/>
      <c r="DZ117" s="761"/>
    </row>
    <row r="118" spans="1:130" s="189" customFormat="1" ht="26.25" customHeight="1" x14ac:dyDescent="0.15">
      <c r="A118" s="826" t="s">
        <v>361</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359</v>
      </c>
      <c r="AB118" s="827"/>
      <c r="AC118" s="827"/>
      <c r="AD118" s="827"/>
      <c r="AE118" s="828"/>
      <c r="AF118" s="829" t="s">
        <v>274</v>
      </c>
      <c r="AG118" s="827"/>
      <c r="AH118" s="827"/>
      <c r="AI118" s="827"/>
      <c r="AJ118" s="828"/>
      <c r="AK118" s="829" t="s">
        <v>273</v>
      </c>
      <c r="AL118" s="827"/>
      <c r="AM118" s="827"/>
      <c r="AN118" s="827"/>
      <c r="AO118" s="828"/>
      <c r="AP118" s="830" t="s">
        <v>360</v>
      </c>
      <c r="AQ118" s="831"/>
      <c r="AR118" s="831"/>
      <c r="AS118" s="831"/>
      <c r="AT118" s="832"/>
      <c r="AU118" s="865"/>
      <c r="AV118" s="866"/>
      <c r="AW118" s="866"/>
      <c r="AX118" s="866"/>
      <c r="AY118" s="866"/>
      <c r="AZ118" s="220" t="s">
        <v>135</v>
      </c>
      <c r="BA118" s="220"/>
      <c r="BB118" s="220"/>
      <c r="BC118" s="220"/>
      <c r="BD118" s="220"/>
      <c r="BE118" s="220"/>
      <c r="BF118" s="220"/>
      <c r="BG118" s="220"/>
      <c r="BH118" s="220"/>
      <c r="BI118" s="220"/>
      <c r="BJ118" s="220"/>
      <c r="BK118" s="220"/>
      <c r="BL118" s="220"/>
      <c r="BM118" s="220"/>
      <c r="BN118" s="220"/>
      <c r="BO118" s="778" t="s">
        <v>388</v>
      </c>
      <c r="BP118" s="779"/>
      <c r="BQ118" s="768">
        <v>4946447377</v>
      </c>
      <c r="BR118" s="744"/>
      <c r="BS118" s="744"/>
      <c r="BT118" s="744"/>
      <c r="BU118" s="744"/>
      <c r="BV118" s="744">
        <v>5046916932</v>
      </c>
      <c r="BW118" s="744"/>
      <c r="BX118" s="744"/>
      <c r="BY118" s="744"/>
      <c r="BZ118" s="744"/>
      <c r="CA118" s="744">
        <v>5094395034</v>
      </c>
      <c r="CB118" s="744"/>
      <c r="CC118" s="744"/>
      <c r="CD118" s="744"/>
      <c r="CE118" s="744"/>
      <c r="CF118" s="680"/>
      <c r="CG118" s="681"/>
      <c r="CH118" s="681"/>
      <c r="CI118" s="681"/>
      <c r="CJ118" s="782"/>
      <c r="CK118" s="856"/>
      <c r="CL118" s="805"/>
      <c r="CM118" s="740" t="s">
        <v>389</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100</v>
      </c>
      <c r="DH118" s="708"/>
      <c r="DI118" s="708"/>
      <c r="DJ118" s="708"/>
      <c r="DK118" s="708"/>
      <c r="DL118" s="708" t="s">
        <v>100</v>
      </c>
      <c r="DM118" s="708"/>
      <c r="DN118" s="708"/>
      <c r="DO118" s="708"/>
      <c r="DP118" s="708"/>
      <c r="DQ118" s="708" t="s">
        <v>100</v>
      </c>
      <c r="DR118" s="708"/>
      <c r="DS118" s="708"/>
      <c r="DT118" s="708"/>
      <c r="DU118" s="708"/>
      <c r="DV118" s="760" t="s">
        <v>100</v>
      </c>
      <c r="DW118" s="760"/>
      <c r="DX118" s="760"/>
      <c r="DY118" s="760"/>
      <c r="DZ118" s="761"/>
    </row>
    <row r="119" spans="1:130" s="189" customFormat="1" ht="26.25" customHeight="1" x14ac:dyDescent="0.15">
      <c r="A119" s="802" t="s">
        <v>364</v>
      </c>
      <c r="B119" s="803"/>
      <c r="C119" s="808" t="s">
        <v>365</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100</v>
      </c>
      <c r="AB119" s="812"/>
      <c r="AC119" s="812"/>
      <c r="AD119" s="812"/>
      <c r="AE119" s="813"/>
      <c r="AF119" s="814" t="s">
        <v>100</v>
      </c>
      <c r="AG119" s="812"/>
      <c r="AH119" s="812"/>
      <c r="AI119" s="812"/>
      <c r="AJ119" s="813"/>
      <c r="AK119" s="814" t="s">
        <v>100</v>
      </c>
      <c r="AL119" s="812"/>
      <c r="AM119" s="812"/>
      <c r="AN119" s="812"/>
      <c r="AO119" s="813"/>
      <c r="AP119" s="815" t="s">
        <v>100</v>
      </c>
      <c r="AQ119" s="816"/>
      <c r="AR119" s="816"/>
      <c r="AS119" s="816"/>
      <c r="AT119" s="817"/>
      <c r="AU119" s="818" t="s">
        <v>390</v>
      </c>
      <c r="AV119" s="819"/>
      <c r="AW119" s="819"/>
      <c r="AX119" s="819"/>
      <c r="AY119" s="820"/>
      <c r="AZ119" s="753" t="s">
        <v>391</v>
      </c>
      <c r="BA119" s="695"/>
      <c r="BB119" s="695"/>
      <c r="BC119" s="695"/>
      <c r="BD119" s="695"/>
      <c r="BE119" s="695"/>
      <c r="BF119" s="695"/>
      <c r="BG119" s="695"/>
      <c r="BH119" s="695"/>
      <c r="BI119" s="695"/>
      <c r="BJ119" s="695"/>
      <c r="BK119" s="695"/>
      <c r="BL119" s="695"/>
      <c r="BM119" s="695"/>
      <c r="BN119" s="695"/>
      <c r="BO119" s="695"/>
      <c r="BP119" s="696"/>
      <c r="BQ119" s="736">
        <v>736122663</v>
      </c>
      <c r="BR119" s="737"/>
      <c r="BS119" s="737"/>
      <c r="BT119" s="737"/>
      <c r="BU119" s="737"/>
      <c r="BV119" s="737">
        <v>806379720</v>
      </c>
      <c r="BW119" s="737"/>
      <c r="BX119" s="737"/>
      <c r="BY119" s="737"/>
      <c r="BZ119" s="737"/>
      <c r="CA119" s="737">
        <v>858565652</v>
      </c>
      <c r="CB119" s="737"/>
      <c r="CC119" s="737"/>
      <c r="CD119" s="737"/>
      <c r="CE119" s="737"/>
      <c r="CF119" s="800">
        <v>83.4</v>
      </c>
      <c r="CG119" s="801"/>
      <c r="CH119" s="801"/>
      <c r="CI119" s="801"/>
      <c r="CJ119" s="801"/>
      <c r="CK119" s="857"/>
      <c r="CL119" s="807"/>
      <c r="CM119" s="762" t="s">
        <v>392</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v>758899</v>
      </c>
      <c r="DH119" s="708"/>
      <c r="DI119" s="708"/>
      <c r="DJ119" s="708"/>
      <c r="DK119" s="708"/>
      <c r="DL119" s="708">
        <v>678477</v>
      </c>
      <c r="DM119" s="708"/>
      <c r="DN119" s="708"/>
      <c r="DO119" s="708"/>
      <c r="DP119" s="708"/>
      <c r="DQ119" s="708">
        <v>601177</v>
      </c>
      <c r="DR119" s="708"/>
      <c r="DS119" s="708"/>
      <c r="DT119" s="708"/>
      <c r="DU119" s="708"/>
      <c r="DV119" s="760">
        <v>0.1</v>
      </c>
      <c r="DW119" s="760"/>
      <c r="DX119" s="760"/>
      <c r="DY119" s="760"/>
      <c r="DZ119" s="761"/>
    </row>
    <row r="120" spans="1:130" s="189" customFormat="1" ht="26.25" customHeight="1" x14ac:dyDescent="0.15">
      <c r="A120" s="804"/>
      <c r="B120" s="805"/>
      <c r="C120" s="740" t="s">
        <v>368</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100</v>
      </c>
      <c r="AB120" s="721"/>
      <c r="AC120" s="721"/>
      <c r="AD120" s="721"/>
      <c r="AE120" s="722"/>
      <c r="AF120" s="723" t="s">
        <v>100</v>
      </c>
      <c r="AG120" s="721"/>
      <c r="AH120" s="721"/>
      <c r="AI120" s="721"/>
      <c r="AJ120" s="722"/>
      <c r="AK120" s="723" t="s">
        <v>100</v>
      </c>
      <c r="AL120" s="721"/>
      <c r="AM120" s="721"/>
      <c r="AN120" s="721"/>
      <c r="AO120" s="722"/>
      <c r="AP120" s="691" t="s">
        <v>100</v>
      </c>
      <c r="AQ120" s="692"/>
      <c r="AR120" s="692"/>
      <c r="AS120" s="692"/>
      <c r="AT120" s="693"/>
      <c r="AU120" s="821"/>
      <c r="AV120" s="822"/>
      <c r="AW120" s="822"/>
      <c r="AX120" s="822"/>
      <c r="AY120" s="823"/>
      <c r="AZ120" s="704" t="s">
        <v>393</v>
      </c>
      <c r="BA120" s="705"/>
      <c r="BB120" s="705"/>
      <c r="BC120" s="705"/>
      <c r="BD120" s="705"/>
      <c r="BE120" s="705"/>
      <c r="BF120" s="705"/>
      <c r="BG120" s="705"/>
      <c r="BH120" s="705"/>
      <c r="BI120" s="705"/>
      <c r="BJ120" s="705"/>
      <c r="BK120" s="705"/>
      <c r="BL120" s="705"/>
      <c r="BM120" s="705"/>
      <c r="BN120" s="705"/>
      <c r="BO120" s="705"/>
      <c r="BP120" s="706"/>
      <c r="BQ120" s="707">
        <v>65235496</v>
      </c>
      <c r="BR120" s="708"/>
      <c r="BS120" s="708"/>
      <c r="BT120" s="708"/>
      <c r="BU120" s="708"/>
      <c r="BV120" s="708">
        <v>58011265</v>
      </c>
      <c r="BW120" s="708"/>
      <c r="BX120" s="708"/>
      <c r="BY120" s="708"/>
      <c r="BZ120" s="708"/>
      <c r="CA120" s="708">
        <v>58943425</v>
      </c>
      <c r="CB120" s="708"/>
      <c r="CC120" s="708"/>
      <c r="CD120" s="708"/>
      <c r="CE120" s="708"/>
      <c r="CF120" s="789">
        <v>5.7</v>
      </c>
      <c r="CG120" s="790"/>
      <c r="CH120" s="790"/>
      <c r="CI120" s="790"/>
      <c r="CJ120" s="790"/>
      <c r="CK120" s="791" t="s">
        <v>394</v>
      </c>
      <c r="CL120" s="747"/>
      <c r="CM120" s="747"/>
      <c r="CN120" s="747"/>
      <c r="CO120" s="748"/>
      <c r="CP120" s="795" t="s">
        <v>343</v>
      </c>
      <c r="CQ120" s="796"/>
      <c r="CR120" s="796"/>
      <c r="CS120" s="796"/>
      <c r="CT120" s="796"/>
      <c r="CU120" s="796"/>
      <c r="CV120" s="796"/>
      <c r="CW120" s="796"/>
      <c r="CX120" s="796"/>
      <c r="CY120" s="796"/>
      <c r="CZ120" s="796"/>
      <c r="DA120" s="796"/>
      <c r="DB120" s="796"/>
      <c r="DC120" s="796"/>
      <c r="DD120" s="796"/>
      <c r="DE120" s="796"/>
      <c r="DF120" s="797"/>
      <c r="DG120" s="736">
        <v>27179425</v>
      </c>
      <c r="DH120" s="737"/>
      <c r="DI120" s="737"/>
      <c r="DJ120" s="737"/>
      <c r="DK120" s="737"/>
      <c r="DL120" s="737">
        <v>33771680</v>
      </c>
      <c r="DM120" s="737"/>
      <c r="DN120" s="737"/>
      <c r="DO120" s="737"/>
      <c r="DP120" s="737"/>
      <c r="DQ120" s="737">
        <v>39316630</v>
      </c>
      <c r="DR120" s="737"/>
      <c r="DS120" s="737"/>
      <c r="DT120" s="737"/>
      <c r="DU120" s="737"/>
      <c r="DV120" s="738">
        <v>3.8</v>
      </c>
      <c r="DW120" s="738"/>
      <c r="DX120" s="738"/>
      <c r="DY120" s="738"/>
      <c r="DZ120" s="739"/>
    </row>
    <row r="121" spans="1:130" s="189" customFormat="1" ht="26.25" customHeight="1" x14ac:dyDescent="0.15">
      <c r="A121" s="804"/>
      <c r="B121" s="805"/>
      <c r="C121" s="783" t="s">
        <v>395</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1391449</v>
      </c>
      <c r="AB121" s="721"/>
      <c r="AC121" s="721"/>
      <c r="AD121" s="721"/>
      <c r="AE121" s="722"/>
      <c r="AF121" s="723">
        <v>1684894</v>
      </c>
      <c r="AG121" s="721"/>
      <c r="AH121" s="721"/>
      <c r="AI121" s="721"/>
      <c r="AJ121" s="722"/>
      <c r="AK121" s="723">
        <v>666962</v>
      </c>
      <c r="AL121" s="721"/>
      <c r="AM121" s="721"/>
      <c r="AN121" s="721"/>
      <c r="AO121" s="722"/>
      <c r="AP121" s="691">
        <v>0.1</v>
      </c>
      <c r="AQ121" s="692"/>
      <c r="AR121" s="692"/>
      <c r="AS121" s="692"/>
      <c r="AT121" s="693"/>
      <c r="AU121" s="821"/>
      <c r="AV121" s="822"/>
      <c r="AW121" s="822"/>
      <c r="AX121" s="822"/>
      <c r="AY121" s="823"/>
      <c r="AZ121" s="786" t="s">
        <v>396</v>
      </c>
      <c r="BA121" s="787"/>
      <c r="BB121" s="787"/>
      <c r="BC121" s="787"/>
      <c r="BD121" s="787"/>
      <c r="BE121" s="787"/>
      <c r="BF121" s="787"/>
      <c r="BG121" s="787"/>
      <c r="BH121" s="787"/>
      <c r="BI121" s="787"/>
      <c r="BJ121" s="787"/>
      <c r="BK121" s="787"/>
      <c r="BL121" s="787"/>
      <c r="BM121" s="787"/>
      <c r="BN121" s="787"/>
      <c r="BO121" s="787"/>
      <c r="BP121" s="788"/>
      <c r="BQ121" s="768">
        <v>2040547607</v>
      </c>
      <c r="BR121" s="744"/>
      <c r="BS121" s="744"/>
      <c r="BT121" s="744"/>
      <c r="BU121" s="744"/>
      <c r="BV121" s="744">
        <v>2143903771</v>
      </c>
      <c r="BW121" s="744"/>
      <c r="BX121" s="744"/>
      <c r="BY121" s="744"/>
      <c r="BZ121" s="744"/>
      <c r="CA121" s="744">
        <v>2189678903</v>
      </c>
      <c r="CB121" s="744"/>
      <c r="CC121" s="744"/>
      <c r="CD121" s="744"/>
      <c r="CE121" s="744"/>
      <c r="CF121" s="798">
        <v>212.6</v>
      </c>
      <c r="CG121" s="799"/>
      <c r="CH121" s="799"/>
      <c r="CI121" s="799"/>
      <c r="CJ121" s="799"/>
      <c r="CK121" s="792"/>
      <c r="CL121" s="749"/>
      <c r="CM121" s="749"/>
      <c r="CN121" s="749"/>
      <c r="CO121" s="750"/>
      <c r="CP121" s="772" t="s">
        <v>344</v>
      </c>
      <c r="CQ121" s="773"/>
      <c r="CR121" s="773"/>
      <c r="CS121" s="773"/>
      <c r="CT121" s="773"/>
      <c r="CU121" s="773"/>
      <c r="CV121" s="773"/>
      <c r="CW121" s="773"/>
      <c r="CX121" s="773"/>
      <c r="CY121" s="773"/>
      <c r="CZ121" s="773"/>
      <c r="DA121" s="773"/>
      <c r="DB121" s="773"/>
      <c r="DC121" s="773"/>
      <c r="DD121" s="773"/>
      <c r="DE121" s="773"/>
      <c r="DF121" s="774"/>
      <c r="DG121" s="707">
        <v>26313777</v>
      </c>
      <c r="DH121" s="708"/>
      <c r="DI121" s="708"/>
      <c r="DJ121" s="708"/>
      <c r="DK121" s="708"/>
      <c r="DL121" s="708">
        <v>25541816</v>
      </c>
      <c r="DM121" s="708"/>
      <c r="DN121" s="708"/>
      <c r="DO121" s="708"/>
      <c r="DP121" s="708"/>
      <c r="DQ121" s="708">
        <v>24576986</v>
      </c>
      <c r="DR121" s="708"/>
      <c r="DS121" s="708"/>
      <c r="DT121" s="708"/>
      <c r="DU121" s="708"/>
      <c r="DV121" s="760">
        <v>2.4</v>
      </c>
      <c r="DW121" s="760"/>
      <c r="DX121" s="760"/>
      <c r="DY121" s="760"/>
      <c r="DZ121" s="761"/>
    </row>
    <row r="122" spans="1:130" s="189" customFormat="1" ht="26.25" customHeight="1" x14ac:dyDescent="0.15">
      <c r="A122" s="804"/>
      <c r="B122" s="805"/>
      <c r="C122" s="740" t="s">
        <v>378</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864596</v>
      </c>
      <c r="AB122" s="721"/>
      <c r="AC122" s="721"/>
      <c r="AD122" s="721"/>
      <c r="AE122" s="722"/>
      <c r="AF122" s="723">
        <v>814136</v>
      </c>
      <c r="AG122" s="721"/>
      <c r="AH122" s="721"/>
      <c r="AI122" s="721"/>
      <c r="AJ122" s="722"/>
      <c r="AK122" s="723">
        <v>741702</v>
      </c>
      <c r="AL122" s="721"/>
      <c r="AM122" s="721"/>
      <c r="AN122" s="721"/>
      <c r="AO122" s="722"/>
      <c r="AP122" s="691">
        <v>0.1</v>
      </c>
      <c r="AQ122" s="692"/>
      <c r="AR122" s="692"/>
      <c r="AS122" s="692"/>
      <c r="AT122" s="693"/>
      <c r="AU122" s="824"/>
      <c r="AV122" s="825"/>
      <c r="AW122" s="825"/>
      <c r="AX122" s="825"/>
      <c r="AY122" s="825"/>
      <c r="AZ122" s="220" t="s">
        <v>135</v>
      </c>
      <c r="BA122" s="220"/>
      <c r="BB122" s="220"/>
      <c r="BC122" s="220"/>
      <c r="BD122" s="220"/>
      <c r="BE122" s="220"/>
      <c r="BF122" s="220"/>
      <c r="BG122" s="220"/>
      <c r="BH122" s="220"/>
      <c r="BI122" s="220"/>
      <c r="BJ122" s="220"/>
      <c r="BK122" s="220"/>
      <c r="BL122" s="220"/>
      <c r="BM122" s="220"/>
      <c r="BN122" s="220"/>
      <c r="BO122" s="778" t="s">
        <v>397</v>
      </c>
      <c r="BP122" s="779"/>
      <c r="BQ122" s="780">
        <v>2841905766</v>
      </c>
      <c r="BR122" s="781"/>
      <c r="BS122" s="781"/>
      <c r="BT122" s="781"/>
      <c r="BU122" s="781"/>
      <c r="BV122" s="781">
        <v>3008294756</v>
      </c>
      <c r="BW122" s="781"/>
      <c r="BX122" s="781"/>
      <c r="BY122" s="781"/>
      <c r="BZ122" s="781"/>
      <c r="CA122" s="781">
        <v>3107187980</v>
      </c>
      <c r="CB122" s="781"/>
      <c r="CC122" s="781"/>
      <c r="CD122" s="781"/>
      <c r="CE122" s="781"/>
      <c r="CF122" s="680"/>
      <c r="CG122" s="681"/>
      <c r="CH122" s="681"/>
      <c r="CI122" s="681"/>
      <c r="CJ122" s="782"/>
      <c r="CK122" s="792"/>
      <c r="CL122" s="749"/>
      <c r="CM122" s="749"/>
      <c r="CN122" s="749"/>
      <c r="CO122" s="750"/>
      <c r="CP122" s="772" t="s">
        <v>342</v>
      </c>
      <c r="CQ122" s="773"/>
      <c r="CR122" s="773"/>
      <c r="CS122" s="773"/>
      <c r="CT122" s="773"/>
      <c r="CU122" s="773"/>
      <c r="CV122" s="773"/>
      <c r="CW122" s="773"/>
      <c r="CX122" s="773"/>
      <c r="CY122" s="773"/>
      <c r="CZ122" s="773"/>
      <c r="DA122" s="773"/>
      <c r="DB122" s="773"/>
      <c r="DC122" s="773"/>
      <c r="DD122" s="773"/>
      <c r="DE122" s="773"/>
      <c r="DF122" s="774"/>
      <c r="DG122" s="707">
        <v>7943081</v>
      </c>
      <c r="DH122" s="708"/>
      <c r="DI122" s="708"/>
      <c r="DJ122" s="708"/>
      <c r="DK122" s="708"/>
      <c r="DL122" s="708">
        <v>7936618</v>
      </c>
      <c r="DM122" s="708"/>
      <c r="DN122" s="708"/>
      <c r="DO122" s="708"/>
      <c r="DP122" s="708"/>
      <c r="DQ122" s="708">
        <v>7501040</v>
      </c>
      <c r="DR122" s="708"/>
      <c r="DS122" s="708"/>
      <c r="DT122" s="708"/>
      <c r="DU122" s="708"/>
      <c r="DV122" s="760">
        <v>0.7</v>
      </c>
      <c r="DW122" s="760"/>
      <c r="DX122" s="760"/>
      <c r="DY122" s="760"/>
      <c r="DZ122" s="761"/>
    </row>
    <row r="123" spans="1:130" s="189" customFormat="1" ht="26.25" customHeight="1" thickBot="1" x14ac:dyDescent="0.2">
      <c r="A123" s="804"/>
      <c r="B123" s="805"/>
      <c r="C123" s="740" t="s">
        <v>384</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v>234983</v>
      </c>
      <c r="AB123" s="721"/>
      <c r="AC123" s="721"/>
      <c r="AD123" s="721"/>
      <c r="AE123" s="722"/>
      <c r="AF123" s="723">
        <v>117773</v>
      </c>
      <c r="AG123" s="721"/>
      <c r="AH123" s="721"/>
      <c r="AI123" s="721"/>
      <c r="AJ123" s="722"/>
      <c r="AK123" s="723">
        <v>83243</v>
      </c>
      <c r="AL123" s="721"/>
      <c r="AM123" s="721"/>
      <c r="AN123" s="721"/>
      <c r="AO123" s="722"/>
      <c r="AP123" s="691">
        <v>0</v>
      </c>
      <c r="AQ123" s="692"/>
      <c r="AR123" s="692"/>
      <c r="AS123" s="692"/>
      <c r="AT123" s="693"/>
      <c r="AU123" s="775" t="s">
        <v>398</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213</v>
      </c>
      <c r="BR123" s="770"/>
      <c r="BS123" s="770"/>
      <c r="BT123" s="770"/>
      <c r="BU123" s="770"/>
      <c r="BV123" s="770">
        <v>203.5</v>
      </c>
      <c r="BW123" s="770"/>
      <c r="BX123" s="770"/>
      <c r="BY123" s="770"/>
      <c r="BZ123" s="770"/>
      <c r="CA123" s="770">
        <v>192.9</v>
      </c>
      <c r="CB123" s="770"/>
      <c r="CC123" s="770"/>
      <c r="CD123" s="770"/>
      <c r="CE123" s="770"/>
      <c r="CF123" s="667"/>
      <c r="CG123" s="668"/>
      <c r="CH123" s="668"/>
      <c r="CI123" s="668"/>
      <c r="CJ123" s="771"/>
      <c r="CK123" s="792"/>
      <c r="CL123" s="749"/>
      <c r="CM123" s="749"/>
      <c r="CN123" s="749"/>
      <c r="CO123" s="750"/>
      <c r="CP123" s="772" t="s">
        <v>341</v>
      </c>
      <c r="CQ123" s="773"/>
      <c r="CR123" s="773"/>
      <c r="CS123" s="773"/>
      <c r="CT123" s="773"/>
      <c r="CU123" s="773"/>
      <c r="CV123" s="773"/>
      <c r="CW123" s="773"/>
      <c r="CX123" s="773"/>
      <c r="CY123" s="773"/>
      <c r="CZ123" s="773"/>
      <c r="DA123" s="773"/>
      <c r="DB123" s="773"/>
      <c r="DC123" s="773"/>
      <c r="DD123" s="773"/>
      <c r="DE123" s="773"/>
      <c r="DF123" s="774"/>
      <c r="DG123" s="707" t="s">
        <v>100</v>
      </c>
      <c r="DH123" s="708"/>
      <c r="DI123" s="708"/>
      <c r="DJ123" s="708"/>
      <c r="DK123" s="708"/>
      <c r="DL123" s="708" t="s">
        <v>100</v>
      </c>
      <c r="DM123" s="708"/>
      <c r="DN123" s="708"/>
      <c r="DO123" s="708"/>
      <c r="DP123" s="708"/>
      <c r="DQ123" s="708" t="s">
        <v>100</v>
      </c>
      <c r="DR123" s="708"/>
      <c r="DS123" s="708"/>
      <c r="DT123" s="708"/>
      <c r="DU123" s="708"/>
      <c r="DV123" s="760" t="s">
        <v>100</v>
      </c>
      <c r="DW123" s="760"/>
      <c r="DX123" s="760"/>
      <c r="DY123" s="760"/>
      <c r="DZ123" s="761"/>
    </row>
    <row r="124" spans="1:130" s="189" customFormat="1" ht="26.25" customHeight="1" x14ac:dyDescent="0.15">
      <c r="A124" s="804"/>
      <c r="B124" s="805"/>
      <c r="C124" s="740" t="s">
        <v>387</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100</v>
      </c>
      <c r="AB124" s="721"/>
      <c r="AC124" s="721"/>
      <c r="AD124" s="721"/>
      <c r="AE124" s="722"/>
      <c r="AF124" s="723" t="s">
        <v>100</v>
      </c>
      <c r="AG124" s="721"/>
      <c r="AH124" s="721"/>
      <c r="AI124" s="721"/>
      <c r="AJ124" s="722"/>
      <c r="AK124" s="723" t="s">
        <v>100</v>
      </c>
      <c r="AL124" s="721"/>
      <c r="AM124" s="721"/>
      <c r="AN124" s="721"/>
      <c r="AO124" s="722"/>
      <c r="AP124" s="691" t="s">
        <v>100</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399</v>
      </c>
      <c r="CQ124" s="766"/>
      <c r="CR124" s="766"/>
      <c r="CS124" s="766"/>
      <c r="CT124" s="766"/>
      <c r="CU124" s="766"/>
      <c r="CV124" s="766"/>
      <c r="CW124" s="766"/>
      <c r="CX124" s="766"/>
      <c r="CY124" s="766"/>
      <c r="CZ124" s="766"/>
      <c r="DA124" s="766"/>
      <c r="DB124" s="766"/>
      <c r="DC124" s="766"/>
      <c r="DD124" s="766"/>
      <c r="DE124" s="766"/>
      <c r="DF124" s="767"/>
      <c r="DG124" s="768" t="s">
        <v>100</v>
      </c>
      <c r="DH124" s="744"/>
      <c r="DI124" s="744"/>
      <c r="DJ124" s="744"/>
      <c r="DK124" s="744"/>
      <c r="DL124" s="744" t="s">
        <v>100</v>
      </c>
      <c r="DM124" s="744"/>
      <c r="DN124" s="744"/>
      <c r="DO124" s="744"/>
      <c r="DP124" s="744"/>
      <c r="DQ124" s="744" t="s">
        <v>100</v>
      </c>
      <c r="DR124" s="744"/>
      <c r="DS124" s="744"/>
      <c r="DT124" s="744"/>
      <c r="DU124" s="744"/>
      <c r="DV124" s="745" t="s">
        <v>100</v>
      </c>
      <c r="DW124" s="745"/>
      <c r="DX124" s="745"/>
      <c r="DY124" s="745"/>
      <c r="DZ124" s="746"/>
    </row>
    <row r="125" spans="1:130" s="189" customFormat="1" ht="26.25" customHeight="1" thickBot="1" x14ac:dyDescent="0.2">
      <c r="A125" s="804"/>
      <c r="B125" s="805"/>
      <c r="C125" s="740" t="s">
        <v>389</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100</v>
      </c>
      <c r="AB125" s="721"/>
      <c r="AC125" s="721"/>
      <c r="AD125" s="721"/>
      <c r="AE125" s="722"/>
      <c r="AF125" s="723" t="s">
        <v>100</v>
      </c>
      <c r="AG125" s="721"/>
      <c r="AH125" s="721"/>
      <c r="AI125" s="721"/>
      <c r="AJ125" s="722"/>
      <c r="AK125" s="723" t="s">
        <v>100</v>
      </c>
      <c r="AL125" s="721"/>
      <c r="AM125" s="721"/>
      <c r="AN125" s="721"/>
      <c r="AO125" s="722"/>
      <c r="AP125" s="691" t="s">
        <v>100</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400</v>
      </c>
      <c r="CL125" s="747"/>
      <c r="CM125" s="747"/>
      <c r="CN125" s="747"/>
      <c r="CO125" s="748"/>
      <c r="CP125" s="753" t="s">
        <v>401</v>
      </c>
      <c r="CQ125" s="695"/>
      <c r="CR125" s="695"/>
      <c r="CS125" s="695"/>
      <c r="CT125" s="695"/>
      <c r="CU125" s="695"/>
      <c r="CV125" s="695"/>
      <c r="CW125" s="695"/>
      <c r="CX125" s="695"/>
      <c r="CY125" s="695"/>
      <c r="CZ125" s="695"/>
      <c r="DA125" s="695"/>
      <c r="DB125" s="695"/>
      <c r="DC125" s="695"/>
      <c r="DD125" s="695"/>
      <c r="DE125" s="695"/>
      <c r="DF125" s="696"/>
      <c r="DG125" s="736" t="s">
        <v>100</v>
      </c>
      <c r="DH125" s="737"/>
      <c r="DI125" s="737"/>
      <c r="DJ125" s="737"/>
      <c r="DK125" s="737"/>
      <c r="DL125" s="737" t="s">
        <v>100</v>
      </c>
      <c r="DM125" s="737"/>
      <c r="DN125" s="737"/>
      <c r="DO125" s="737"/>
      <c r="DP125" s="737"/>
      <c r="DQ125" s="737" t="s">
        <v>100</v>
      </c>
      <c r="DR125" s="737"/>
      <c r="DS125" s="737"/>
      <c r="DT125" s="737"/>
      <c r="DU125" s="737"/>
      <c r="DV125" s="738" t="s">
        <v>100</v>
      </c>
      <c r="DW125" s="738"/>
      <c r="DX125" s="738"/>
      <c r="DY125" s="738"/>
      <c r="DZ125" s="739"/>
    </row>
    <row r="126" spans="1:130" s="189" customFormat="1" ht="26.25" customHeight="1" x14ac:dyDescent="0.15">
      <c r="A126" s="804"/>
      <c r="B126" s="805"/>
      <c r="C126" s="740" t="s">
        <v>392</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v>108610</v>
      </c>
      <c r="AB126" s="721"/>
      <c r="AC126" s="721"/>
      <c r="AD126" s="721"/>
      <c r="AE126" s="722"/>
      <c r="AF126" s="723">
        <v>104703</v>
      </c>
      <c r="AG126" s="721"/>
      <c r="AH126" s="721"/>
      <c r="AI126" s="721"/>
      <c r="AJ126" s="722"/>
      <c r="AK126" s="723">
        <v>99005</v>
      </c>
      <c r="AL126" s="721"/>
      <c r="AM126" s="721"/>
      <c r="AN126" s="721"/>
      <c r="AO126" s="722"/>
      <c r="AP126" s="691">
        <v>0</v>
      </c>
      <c r="AQ126" s="692"/>
      <c r="AR126" s="692"/>
      <c r="AS126" s="692"/>
      <c r="AT126" s="693"/>
      <c r="AU126" s="225"/>
      <c r="AV126" s="225"/>
      <c r="AW126" s="225"/>
      <c r="AX126" s="743" t="s">
        <v>402</v>
      </c>
      <c r="AY126" s="701"/>
      <c r="AZ126" s="701"/>
      <c r="BA126" s="701"/>
      <c r="BB126" s="701"/>
      <c r="BC126" s="701"/>
      <c r="BD126" s="701"/>
      <c r="BE126" s="702"/>
      <c r="BF126" s="700" t="s">
        <v>403</v>
      </c>
      <c r="BG126" s="701"/>
      <c r="BH126" s="701"/>
      <c r="BI126" s="701"/>
      <c r="BJ126" s="701"/>
      <c r="BK126" s="701"/>
      <c r="BL126" s="702"/>
      <c r="BM126" s="700" t="s">
        <v>404</v>
      </c>
      <c r="BN126" s="701"/>
      <c r="BO126" s="701"/>
      <c r="BP126" s="701"/>
      <c r="BQ126" s="701"/>
      <c r="BR126" s="701"/>
      <c r="BS126" s="702"/>
      <c r="BT126" s="700" t="s">
        <v>405</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406</v>
      </c>
      <c r="CQ126" s="705"/>
      <c r="CR126" s="705"/>
      <c r="CS126" s="705"/>
      <c r="CT126" s="705"/>
      <c r="CU126" s="705"/>
      <c r="CV126" s="705"/>
      <c r="CW126" s="705"/>
      <c r="CX126" s="705"/>
      <c r="CY126" s="705"/>
      <c r="CZ126" s="705"/>
      <c r="DA126" s="705"/>
      <c r="DB126" s="705"/>
      <c r="DC126" s="705"/>
      <c r="DD126" s="705"/>
      <c r="DE126" s="705"/>
      <c r="DF126" s="706"/>
      <c r="DG126" s="707" t="s">
        <v>100</v>
      </c>
      <c r="DH126" s="708"/>
      <c r="DI126" s="708"/>
      <c r="DJ126" s="708"/>
      <c r="DK126" s="708"/>
      <c r="DL126" s="708" t="s">
        <v>100</v>
      </c>
      <c r="DM126" s="708"/>
      <c r="DN126" s="708"/>
      <c r="DO126" s="708"/>
      <c r="DP126" s="708"/>
      <c r="DQ126" s="708" t="s">
        <v>100</v>
      </c>
      <c r="DR126" s="708"/>
      <c r="DS126" s="708"/>
      <c r="DT126" s="708"/>
      <c r="DU126" s="708"/>
      <c r="DV126" s="760" t="s">
        <v>100</v>
      </c>
      <c r="DW126" s="760"/>
      <c r="DX126" s="760"/>
      <c r="DY126" s="760"/>
      <c r="DZ126" s="761"/>
    </row>
    <row r="127" spans="1:130" s="189" customFormat="1" ht="26.25" customHeight="1" thickBot="1" x14ac:dyDescent="0.2">
      <c r="A127" s="806"/>
      <c r="B127" s="807"/>
      <c r="C127" s="762" t="s">
        <v>407</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2637594</v>
      </c>
      <c r="AB127" s="721"/>
      <c r="AC127" s="721"/>
      <c r="AD127" s="721"/>
      <c r="AE127" s="722"/>
      <c r="AF127" s="723">
        <v>1788314</v>
      </c>
      <c r="AG127" s="721"/>
      <c r="AH127" s="721"/>
      <c r="AI127" s="721"/>
      <c r="AJ127" s="722"/>
      <c r="AK127" s="723">
        <v>1255407</v>
      </c>
      <c r="AL127" s="721"/>
      <c r="AM127" s="721"/>
      <c r="AN127" s="721"/>
      <c r="AO127" s="722"/>
      <c r="AP127" s="691">
        <v>0.1</v>
      </c>
      <c r="AQ127" s="692"/>
      <c r="AR127" s="692"/>
      <c r="AS127" s="692"/>
      <c r="AT127" s="693"/>
      <c r="AU127" s="225"/>
      <c r="AV127" s="225"/>
      <c r="AW127" s="225"/>
      <c r="AX127" s="694" t="s">
        <v>408</v>
      </c>
      <c r="AY127" s="695"/>
      <c r="AZ127" s="695"/>
      <c r="BA127" s="695"/>
      <c r="BB127" s="695"/>
      <c r="BC127" s="695"/>
      <c r="BD127" s="695"/>
      <c r="BE127" s="696"/>
      <c r="BF127" s="697" t="s">
        <v>100</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409</v>
      </c>
      <c r="CQ127" s="689"/>
      <c r="CR127" s="689"/>
      <c r="CS127" s="689"/>
      <c r="CT127" s="689"/>
      <c r="CU127" s="689"/>
      <c r="CV127" s="689"/>
      <c r="CW127" s="689"/>
      <c r="CX127" s="689"/>
      <c r="CY127" s="689"/>
      <c r="CZ127" s="689"/>
      <c r="DA127" s="689"/>
      <c r="DB127" s="689"/>
      <c r="DC127" s="689"/>
      <c r="DD127" s="689"/>
      <c r="DE127" s="689"/>
      <c r="DF127" s="690"/>
      <c r="DG127" s="756">
        <v>45717186</v>
      </c>
      <c r="DH127" s="757"/>
      <c r="DI127" s="757"/>
      <c r="DJ127" s="757"/>
      <c r="DK127" s="757"/>
      <c r="DL127" s="757">
        <v>14505877</v>
      </c>
      <c r="DM127" s="757"/>
      <c r="DN127" s="757"/>
      <c r="DO127" s="757"/>
      <c r="DP127" s="757"/>
      <c r="DQ127" s="757">
        <v>13975295</v>
      </c>
      <c r="DR127" s="757"/>
      <c r="DS127" s="757"/>
      <c r="DT127" s="757"/>
      <c r="DU127" s="757"/>
      <c r="DV127" s="758">
        <v>1.4</v>
      </c>
      <c r="DW127" s="758"/>
      <c r="DX127" s="758"/>
      <c r="DY127" s="758"/>
      <c r="DZ127" s="759"/>
    </row>
    <row r="128" spans="1:130" s="189" customFormat="1" ht="26.25" customHeight="1" x14ac:dyDescent="0.15">
      <c r="A128" s="732" t="s">
        <v>410</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411</v>
      </c>
      <c r="X128" s="734"/>
      <c r="Y128" s="734"/>
      <c r="Z128" s="735"/>
      <c r="AA128" s="660">
        <v>9885182</v>
      </c>
      <c r="AB128" s="661"/>
      <c r="AC128" s="661"/>
      <c r="AD128" s="661"/>
      <c r="AE128" s="662"/>
      <c r="AF128" s="663">
        <v>10113916</v>
      </c>
      <c r="AG128" s="661"/>
      <c r="AH128" s="661"/>
      <c r="AI128" s="661"/>
      <c r="AJ128" s="662"/>
      <c r="AK128" s="663">
        <v>10708716</v>
      </c>
      <c r="AL128" s="661"/>
      <c r="AM128" s="661"/>
      <c r="AN128" s="661"/>
      <c r="AO128" s="662"/>
      <c r="AP128" s="664"/>
      <c r="AQ128" s="665"/>
      <c r="AR128" s="665"/>
      <c r="AS128" s="665"/>
      <c r="AT128" s="666"/>
      <c r="AU128" s="227"/>
      <c r="AV128" s="227"/>
      <c r="AW128" s="227"/>
      <c r="AX128" s="709" t="s">
        <v>412</v>
      </c>
      <c r="AY128" s="705"/>
      <c r="AZ128" s="705"/>
      <c r="BA128" s="705"/>
      <c r="BB128" s="705"/>
      <c r="BC128" s="705"/>
      <c r="BD128" s="705"/>
      <c r="BE128" s="706"/>
      <c r="BF128" s="727" t="s">
        <v>100</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715" t="s">
        <v>82</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413</v>
      </c>
      <c r="X129" s="718"/>
      <c r="Y129" s="718"/>
      <c r="Z129" s="719"/>
      <c r="AA129" s="720">
        <v>1127328928</v>
      </c>
      <c r="AB129" s="721"/>
      <c r="AC129" s="721"/>
      <c r="AD129" s="721"/>
      <c r="AE129" s="722"/>
      <c r="AF129" s="723">
        <v>1147839977</v>
      </c>
      <c r="AG129" s="721"/>
      <c r="AH129" s="721"/>
      <c r="AI129" s="721"/>
      <c r="AJ129" s="722"/>
      <c r="AK129" s="723">
        <v>1183350235</v>
      </c>
      <c r="AL129" s="721"/>
      <c r="AM129" s="721"/>
      <c r="AN129" s="721"/>
      <c r="AO129" s="722"/>
      <c r="AP129" s="724"/>
      <c r="AQ129" s="725"/>
      <c r="AR129" s="725"/>
      <c r="AS129" s="725"/>
      <c r="AT129" s="726"/>
      <c r="AU129" s="227"/>
      <c r="AV129" s="227"/>
      <c r="AW129" s="227"/>
      <c r="AX129" s="709" t="s">
        <v>414</v>
      </c>
      <c r="AY129" s="705"/>
      <c r="AZ129" s="705"/>
      <c r="BA129" s="705"/>
      <c r="BB129" s="705"/>
      <c r="BC129" s="705"/>
      <c r="BD129" s="705"/>
      <c r="BE129" s="706"/>
      <c r="BF129" s="710">
        <v>12</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715" t="s">
        <v>415</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416</v>
      </c>
      <c r="X130" s="718"/>
      <c r="Y130" s="718"/>
      <c r="Z130" s="719"/>
      <c r="AA130" s="720">
        <v>139513410</v>
      </c>
      <c r="AB130" s="721"/>
      <c r="AC130" s="721"/>
      <c r="AD130" s="721"/>
      <c r="AE130" s="722"/>
      <c r="AF130" s="723">
        <v>146364011</v>
      </c>
      <c r="AG130" s="721"/>
      <c r="AH130" s="721"/>
      <c r="AI130" s="721"/>
      <c r="AJ130" s="722"/>
      <c r="AK130" s="723">
        <v>153620446</v>
      </c>
      <c r="AL130" s="721"/>
      <c r="AM130" s="721"/>
      <c r="AN130" s="721"/>
      <c r="AO130" s="722"/>
      <c r="AP130" s="724"/>
      <c r="AQ130" s="725"/>
      <c r="AR130" s="725"/>
      <c r="AS130" s="725"/>
      <c r="AT130" s="726"/>
      <c r="AU130" s="227"/>
      <c r="AV130" s="227"/>
      <c r="AW130" s="227"/>
      <c r="AX130" s="688" t="s">
        <v>417</v>
      </c>
      <c r="AY130" s="689"/>
      <c r="AZ130" s="689"/>
      <c r="BA130" s="689"/>
      <c r="BB130" s="689"/>
      <c r="BC130" s="689"/>
      <c r="BD130" s="689"/>
      <c r="BE130" s="690"/>
      <c r="BF130" s="642">
        <v>192.9</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418</v>
      </c>
      <c r="X131" s="651"/>
      <c r="Y131" s="651"/>
      <c r="Z131" s="652"/>
      <c r="AA131" s="653">
        <v>987815518</v>
      </c>
      <c r="AB131" s="654"/>
      <c r="AC131" s="654"/>
      <c r="AD131" s="654"/>
      <c r="AE131" s="655"/>
      <c r="AF131" s="656">
        <v>1001475966</v>
      </c>
      <c r="AG131" s="654"/>
      <c r="AH131" s="654"/>
      <c r="AI131" s="654"/>
      <c r="AJ131" s="655"/>
      <c r="AK131" s="656">
        <v>1029729789</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670" t="s">
        <v>419</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420</v>
      </c>
      <c r="W132" s="674"/>
      <c r="X132" s="674"/>
      <c r="Y132" s="674"/>
      <c r="Z132" s="675"/>
      <c r="AA132" s="676">
        <v>12.419969289999999</v>
      </c>
      <c r="AB132" s="677"/>
      <c r="AC132" s="677"/>
      <c r="AD132" s="677"/>
      <c r="AE132" s="678"/>
      <c r="AF132" s="679">
        <v>11.941347309999999</v>
      </c>
      <c r="AG132" s="677"/>
      <c r="AH132" s="677"/>
      <c r="AI132" s="677"/>
      <c r="AJ132" s="678"/>
      <c r="AK132" s="679">
        <v>11.83898679</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421</v>
      </c>
      <c r="W133" s="683"/>
      <c r="X133" s="683"/>
      <c r="Y133" s="683"/>
      <c r="Z133" s="684"/>
      <c r="AA133" s="685">
        <v>12.7</v>
      </c>
      <c r="AB133" s="686"/>
      <c r="AC133" s="686"/>
      <c r="AD133" s="686"/>
      <c r="AE133" s="687"/>
      <c r="AF133" s="685">
        <v>12.3</v>
      </c>
      <c r="AG133" s="686"/>
      <c r="AH133" s="686"/>
      <c r="AI133" s="686"/>
      <c r="AJ133" s="687"/>
      <c r="AK133" s="685">
        <v>12</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422</v>
      </c>
      <c r="B5" s="238"/>
      <c r="C5" s="238"/>
      <c r="D5" s="238"/>
      <c r="E5" s="238"/>
      <c r="F5" s="238"/>
      <c r="G5" s="238"/>
      <c r="H5" s="238"/>
      <c r="I5" s="238"/>
      <c r="J5" s="238"/>
      <c r="K5" s="238"/>
      <c r="L5" s="238"/>
      <c r="M5" s="238"/>
      <c r="N5" s="238"/>
      <c r="O5" s="239"/>
    </row>
    <row r="6" spans="1:16" x14ac:dyDescent="0.15">
      <c r="A6" s="240"/>
      <c r="B6" s="236"/>
      <c r="C6" s="236"/>
      <c r="D6" s="236"/>
      <c r="E6" s="236"/>
      <c r="F6" s="236"/>
      <c r="G6" s="241" t="s">
        <v>423</v>
      </c>
      <c r="H6" s="241"/>
      <c r="I6" s="241"/>
      <c r="J6" s="241"/>
      <c r="K6" s="236"/>
      <c r="L6" s="236"/>
      <c r="M6" s="236"/>
      <c r="N6" s="236"/>
    </row>
    <row r="7" spans="1:16" x14ac:dyDescent="0.15">
      <c r="A7" s="240"/>
      <c r="B7" s="236"/>
      <c r="C7" s="236"/>
      <c r="D7" s="236"/>
      <c r="E7" s="236"/>
      <c r="F7" s="236"/>
      <c r="G7" s="243"/>
      <c r="H7" s="244"/>
      <c r="I7" s="244"/>
      <c r="J7" s="245"/>
      <c r="K7" s="1100" t="s">
        <v>424</v>
      </c>
      <c r="L7" s="246"/>
      <c r="M7" s="247" t="s">
        <v>425</v>
      </c>
      <c r="N7" s="248"/>
    </row>
    <row r="8" spans="1:16" x14ac:dyDescent="0.15">
      <c r="A8" s="240"/>
      <c r="B8" s="236"/>
      <c r="C8" s="236"/>
      <c r="D8" s="236"/>
      <c r="E8" s="236"/>
      <c r="F8" s="236"/>
      <c r="G8" s="249"/>
      <c r="H8" s="250"/>
      <c r="I8" s="250"/>
      <c r="J8" s="251"/>
      <c r="K8" s="1101"/>
      <c r="L8" s="252" t="s">
        <v>426</v>
      </c>
      <c r="M8" s="253" t="s">
        <v>427</v>
      </c>
      <c r="N8" s="254" t="s">
        <v>428</v>
      </c>
    </row>
    <row r="9" spans="1:16" x14ac:dyDescent="0.15">
      <c r="A9" s="240"/>
      <c r="B9" s="236"/>
      <c r="C9" s="236"/>
      <c r="D9" s="236"/>
      <c r="E9" s="236"/>
      <c r="F9" s="236"/>
      <c r="G9" s="1094" t="s">
        <v>429</v>
      </c>
      <c r="H9" s="1095"/>
      <c r="I9" s="1095"/>
      <c r="J9" s="1096"/>
      <c r="K9" s="255">
        <v>611296980</v>
      </c>
      <c r="L9" s="256">
        <v>83472</v>
      </c>
      <c r="M9" s="257">
        <v>96331</v>
      </c>
      <c r="N9" s="258">
        <v>-13.3</v>
      </c>
    </row>
    <row r="10" spans="1:16" x14ac:dyDescent="0.15">
      <c r="A10" s="240"/>
      <c r="B10" s="236"/>
      <c r="C10" s="236"/>
      <c r="D10" s="236"/>
      <c r="E10" s="236"/>
      <c r="F10" s="236"/>
      <c r="G10" s="1094" t="s">
        <v>430</v>
      </c>
      <c r="H10" s="1095"/>
      <c r="I10" s="1095"/>
      <c r="J10" s="1096"/>
      <c r="K10" s="255">
        <v>677094</v>
      </c>
      <c r="L10" s="256">
        <v>92</v>
      </c>
      <c r="M10" s="257">
        <v>170</v>
      </c>
      <c r="N10" s="258">
        <v>-45.9</v>
      </c>
    </row>
    <row r="11" spans="1:16" ht="13.5" customHeight="1" x14ac:dyDescent="0.15">
      <c r="A11" s="240"/>
      <c r="B11" s="236"/>
      <c r="C11" s="236"/>
      <c r="D11" s="236"/>
      <c r="E11" s="236"/>
      <c r="F11" s="236"/>
      <c r="G11" s="1094" t="s">
        <v>431</v>
      </c>
      <c r="H11" s="1095"/>
      <c r="I11" s="1095"/>
      <c r="J11" s="1096"/>
      <c r="K11" s="255">
        <v>6453576</v>
      </c>
      <c r="L11" s="256">
        <v>881</v>
      </c>
      <c r="M11" s="257">
        <v>486</v>
      </c>
      <c r="N11" s="258">
        <v>81.3</v>
      </c>
    </row>
    <row r="12" spans="1:16" ht="13.5" customHeight="1" x14ac:dyDescent="0.15">
      <c r="A12" s="240"/>
      <c r="B12" s="236"/>
      <c r="C12" s="236"/>
      <c r="D12" s="236"/>
      <c r="E12" s="236"/>
      <c r="F12" s="236"/>
      <c r="G12" s="1094" t="s">
        <v>432</v>
      </c>
      <c r="H12" s="1095"/>
      <c r="I12" s="1095"/>
      <c r="J12" s="1096"/>
      <c r="K12" s="255" t="s">
        <v>433</v>
      </c>
      <c r="L12" s="256" t="s">
        <v>433</v>
      </c>
      <c r="M12" s="257" t="s">
        <v>433</v>
      </c>
      <c r="N12" s="258" t="s">
        <v>433</v>
      </c>
    </row>
    <row r="13" spans="1:16" ht="13.5" customHeight="1" x14ac:dyDescent="0.15">
      <c r="A13" s="240"/>
      <c r="B13" s="236"/>
      <c r="C13" s="236"/>
      <c r="D13" s="236"/>
      <c r="E13" s="236"/>
      <c r="F13" s="236"/>
      <c r="G13" s="1094" t="s">
        <v>434</v>
      </c>
      <c r="H13" s="1095"/>
      <c r="I13" s="1095"/>
      <c r="J13" s="1096"/>
      <c r="K13" s="255" t="s">
        <v>433</v>
      </c>
      <c r="L13" s="256" t="s">
        <v>433</v>
      </c>
      <c r="M13" s="257">
        <v>36</v>
      </c>
      <c r="N13" s="258" t="s">
        <v>433</v>
      </c>
    </row>
    <row r="14" spans="1:16" ht="13.5" customHeight="1" x14ac:dyDescent="0.15">
      <c r="A14" s="240"/>
      <c r="B14" s="236"/>
      <c r="C14" s="236"/>
      <c r="D14" s="236"/>
      <c r="E14" s="236"/>
      <c r="F14" s="236"/>
      <c r="G14" s="1094" t="s">
        <v>435</v>
      </c>
      <c r="H14" s="1095"/>
      <c r="I14" s="1095"/>
      <c r="J14" s="1096"/>
      <c r="K14" s="255">
        <v>2701434</v>
      </c>
      <c r="L14" s="256">
        <v>369</v>
      </c>
      <c r="M14" s="257">
        <v>902</v>
      </c>
      <c r="N14" s="258">
        <v>-59.1</v>
      </c>
    </row>
    <row r="15" spans="1:16" x14ac:dyDescent="0.15">
      <c r="A15" s="240"/>
      <c r="B15" s="236"/>
      <c r="C15" s="236"/>
      <c r="D15" s="236"/>
      <c r="E15" s="236"/>
      <c r="F15" s="236"/>
      <c r="G15" s="1094" t="s">
        <v>436</v>
      </c>
      <c r="H15" s="1095"/>
      <c r="I15" s="1095"/>
      <c r="J15" s="1096"/>
      <c r="K15" s="255">
        <v>-61276958</v>
      </c>
      <c r="L15" s="256">
        <v>-8367</v>
      </c>
      <c r="M15" s="257">
        <v>-8715</v>
      </c>
      <c r="N15" s="258">
        <v>-4</v>
      </c>
    </row>
    <row r="16" spans="1:16" x14ac:dyDescent="0.15">
      <c r="A16" s="240"/>
      <c r="B16" s="236"/>
      <c r="C16" s="236"/>
      <c r="D16" s="236"/>
      <c r="E16" s="236"/>
      <c r="F16" s="236"/>
      <c r="G16" s="1086" t="s">
        <v>135</v>
      </c>
      <c r="H16" s="1087"/>
      <c r="I16" s="1087"/>
      <c r="J16" s="1088"/>
      <c r="K16" s="256">
        <v>559852126</v>
      </c>
      <c r="L16" s="256">
        <v>76447</v>
      </c>
      <c r="M16" s="257">
        <v>89210</v>
      </c>
      <c r="N16" s="258">
        <v>-14.3</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437</v>
      </c>
      <c r="H19" s="236"/>
      <c r="I19" s="236"/>
      <c r="J19" s="236"/>
      <c r="K19" s="236"/>
      <c r="L19" s="236"/>
      <c r="M19" s="236"/>
      <c r="N19" s="236"/>
    </row>
    <row r="20" spans="1:16" x14ac:dyDescent="0.15">
      <c r="A20" s="240"/>
      <c r="B20" s="236"/>
      <c r="C20" s="236"/>
      <c r="D20" s="236"/>
      <c r="E20" s="236"/>
      <c r="F20" s="236"/>
      <c r="G20" s="263"/>
      <c r="H20" s="264"/>
      <c r="I20" s="264"/>
      <c r="J20" s="265"/>
      <c r="K20" s="266" t="s">
        <v>438</v>
      </c>
      <c r="L20" s="267" t="s">
        <v>439</v>
      </c>
      <c r="M20" s="268" t="s">
        <v>440</v>
      </c>
      <c r="N20" s="269"/>
    </row>
    <row r="21" spans="1:16" s="275" customFormat="1" x14ac:dyDescent="0.15">
      <c r="A21" s="270"/>
      <c r="B21" s="241"/>
      <c r="C21" s="241"/>
      <c r="D21" s="241"/>
      <c r="E21" s="241"/>
      <c r="F21" s="241"/>
      <c r="G21" s="1097" t="s">
        <v>441</v>
      </c>
      <c r="H21" s="1098"/>
      <c r="I21" s="1098"/>
      <c r="J21" s="1099"/>
      <c r="K21" s="271">
        <v>825.8</v>
      </c>
      <c r="L21" s="272">
        <v>985.99</v>
      </c>
      <c r="M21" s="273">
        <v>-160.19</v>
      </c>
      <c r="N21" s="241"/>
      <c r="O21" s="274"/>
      <c r="P21" s="270"/>
    </row>
    <row r="22" spans="1:16" s="275" customFormat="1" x14ac:dyDescent="0.15">
      <c r="A22" s="270"/>
      <c r="B22" s="241"/>
      <c r="C22" s="241"/>
      <c r="D22" s="241"/>
      <c r="E22" s="241"/>
      <c r="F22" s="241"/>
      <c r="G22" s="1097" t="s">
        <v>442</v>
      </c>
      <c r="H22" s="1098"/>
      <c r="I22" s="1098"/>
      <c r="J22" s="1099"/>
      <c r="K22" s="276">
        <v>100.7</v>
      </c>
      <c r="L22" s="277">
        <v>101</v>
      </c>
      <c r="M22" s="278">
        <v>-0.3</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443</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444</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445</v>
      </c>
      <c r="H29" s="241"/>
      <c r="I29" s="241"/>
      <c r="J29" s="241"/>
      <c r="K29" s="236"/>
      <c r="L29" s="236"/>
      <c r="M29" s="236"/>
      <c r="N29" s="236"/>
      <c r="O29" s="284"/>
    </row>
    <row r="30" spans="1:16" x14ac:dyDescent="0.15">
      <c r="A30" s="240"/>
      <c r="B30" s="236"/>
      <c r="C30" s="236"/>
      <c r="D30" s="236"/>
      <c r="E30" s="236"/>
      <c r="F30" s="236"/>
      <c r="G30" s="243"/>
      <c r="H30" s="244"/>
      <c r="I30" s="244"/>
      <c r="J30" s="245"/>
      <c r="K30" s="1100" t="s">
        <v>424</v>
      </c>
      <c r="L30" s="246"/>
      <c r="M30" s="247" t="s">
        <v>425</v>
      </c>
      <c r="N30" s="248"/>
    </row>
    <row r="31" spans="1:16" x14ac:dyDescent="0.15">
      <c r="A31" s="240"/>
      <c r="B31" s="236"/>
      <c r="C31" s="236"/>
      <c r="D31" s="236"/>
      <c r="E31" s="236"/>
      <c r="F31" s="236"/>
      <c r="G31" s="249"/>
      <c r="H31" s="250"/>
      <c r="I31" s="250"/>
      <c r="J31" s="251"/>
      <c r="K31" s="1101"/>
      <c r="L31" s="252" t="s">
        <v>426</v>
      </c>
      <c r="M31" s="253" t="s">
        <v>427</v>
      </c>
      <c r="N31" s="254" t="s">
        <v>428</v>
      </c>
    </row>
    <row r="32" spans="1:16" ht="27" customHeight="1" x14ac:dyDescent="0.15">
      <c r="A32" s="240"/>
      <c r="B32" s="236"/>
      <c r="C32" s="236"/>
      <c r="D32" s="236"/>
      <c r="E32" s="236"/>
      <c r="F32" s="236"/>
      <c r="G32" s="1083" t="s">
        <v>446</v>
      </c>
      <c r="H32" s="1084"/>
      <c r="I32" s="1084"/>
      <c r="J32" s="1085"/>
      <c r="K32" s="256">
        <v>123666041</v>
      </c>
      <c r="L32" s="256">
        <v>16886</v>
      </c>
      <c r="M32" s="257">
        <v>27245</v>
      </c>
      <c r="N32" s="258">
        <v>-38</v>
      </c>
    </row>
    <row r="33" spans="1:16" ht="13.5" customHeight="1" x14ac:dyDescent="0.15">
      <c r="A33" s="240"/>
      <c r="B33" s="236"/>
      <c r="C33" s="236"/>
      <c r="D33" s="236"/>
      <c r="E33" s="236"/>
      <c r="F33" s="236"/>
      <c r="G33" s="1083" t="s">
        <v>447</v>
      </c>
      <c r="H33" s="1084"/>
      <c r="I33" s="1084"/>
      <c r="J33" s="1085"/>
      <c r="K33" s="256" t="s">
        <v>433</v>
      </c>
      <c r="L33" s="256" t="s">
        <v>433</v>
      </c>
      <c r="M33" s="257">
        <v>3918</v>
      </c>
      <c r="N33" s="258" t="s">
        <v>433</v>
      </c>
    </row>
    <row r="34" spans="1:16" ht="27" customHeight="1" x14ac:dyDescent="0.15">
      <c r="A34" s="240"/>
      <c r="B34" s="236"/>
      <c r="C34" s="236"/>
      <c r="D34" s="236"/>
      <c r="E34" s="236"/>
      <c r="F34" s="236"/>
      <c r="G34" s="1083" t="s">
        <v>448</v>
      </c>
      <c r="H34" s="1084"/>
      <c r="I34" s="1084"/>
      <c r="J34" s="1085"/>
      <c r="K34" s="256">
        <v>155282287</v>
      </c>
      <c r="L34" s="256">
        <v>21204</v>
      </c>
      <c r="M34" s="257">
        <v>17631</v>
      </c>
      <c r="N34" s="258">
        <v>20.3</v>
      </c>
    </row>
    <row r="35" spans="1:16" ht="27" customHeight="1" x14ac:dyDescent="0.15">
      <c r="A35" s="240"/>
      <c r="B35" s="236"/>
      <c r="C35" s="236"/>
      <c r="D35" s="236"/>
      <c r="E35" s="236"/>
      <c r="F35" s="236"/>
      <c r="G35" s="1083" t="s">
        <v>449</v>
      </c>
      <c r="H35" s="1084"/>
      <c r="I35" s="1084"/>
      <c r="J35" s="1085"/>
      <c r="K35" s="256">
        <v>4437968</v>
      </c>
      <c r="L35" s="256">
        <v>606</v>
      </c>
      <c r="M35" s="257">
        <v>1058</v>
      </c>
      <c r="N35" s="258">
        <v>-42.7</v>
      </c>
    </row>
    <row r="36" spans="1:16" ht="27" customHeight="1" x14ac:dyDescent="0.15">
      <c r="A36" s="240"/>
      <c r="B36" s="236"/>
      <c r="C36" s="236"/>
      <c r="D36" s="236"/>
      <c r="E36" s="236"/>
      <c r="F36" s="236"/>
      <c r="G36" s="1083" t="s">
        <v>450</v>
      </c>
      <c r="H36" s="1084"/>
      <c r="I36" s="1084"/>
      <c r="J36" s="1085"/>
      <c r="K36" s="256" t="s">
        <v>433</v>
      </c>
      <c r="L36" s="256" t="s">
        <v>433</v>
      </c>
      <c r="M36" s="257">
        <v>76</v>
      </c>
      <c r="N36" s="258" t="s">
        <v>433</v>
      </c>
    </row>
    <row r="37" spans="1:16" ht="13.5" customHeight="1" x14ac:dyDescent="0.15">
      <c r="A37" s="240"/>
      <c r="B37" s="236"/>
      <c r="C37" s="236"/>
      <c r="D37" s="236"/>
      <c r="E37" s="236"/>
      <c r="F37" s="236"/>
      <c r="G37" s="1083" t="s">
        <v>451</v>
      </c>
      <c r="H37" s="1084"/>
      <c r="I37" s="1084"/>
      <c r="J37" s="1085"/>
      <c r="K37" s="256">
        <v>2846319</v>
      </c>
      <c r="L37" s="256">
        <v>389</v>
      </c>
      <c r="M37" s="257">
        <v>712</v>
      </c>
      <c r="N37" s="258">
        <v>-45.4</v>
      </c>
    </row>
    <row r="38" spans="1:16" ht="27" customHeight="1" x14ac:dyDescent="0.15">
      <c r="A38" s="240"/>
      <c r="B38" s="236"/>
      <c r="C38" s="236"/>
      <c r="D38" s="236"/>
      <c r="E38" s="236"/>
      <c r="F38" s="236"/>
      <c r="G38" s="1080" t="s">
        <v>452</v>
      </c>
      <c r="H38" s="1081"/>
      <c r="I38" s="1081"/>
      <c r="J38" s="1082"/>
      <c r="K38" s="285">
        <v>6121</v>
      </c>
      <c r="L38" s="285">
        <v>1</v>
      </c>
      <c r="M38" s="286">
        <v>2</v>
      </c>
      <c r="N38" s="287">
        <v>-50</v>
      </c>
      <c r="O38" s="284"/>
    </row>
    <row r="39" spans="1:16" x14ac:dyDescent="0.15">
      <c r="A39" s="240"/>
      <c r="B39" s="236"/>
      <c r="C39" s="236"/>
      <c r="D39" s="236"/>
      <c r="E39" s="236"/>
      <c r="F39" s="236"/>
      <c r="G39" s="1080" t="s">
        <v>453</v>
      </c>
      <c r="H39" s="1081"/>
      <c r="I39" s="1081"/>
      <c r="J39" s="1082"/>
      <c r="K39" s="255">
        <v>-10708716</v>
      </c>
      <c r="L39" s="255">
        <v>-1462</v>
      </c>
      <c r="M39" s="288">
        <v>-2026</v>
      </c>
      <c r="N39" s="289">
        <v>-27.8</v>
      </c>
      <c r="O39" s="284"/>
    </row>
    <row r="40" spans="1:16" ht="27" customHeight="1" x14ac:dyDescent="0.15">
      <c r="A40" s="240"/>
      <c r="B40" s="236"/>
      <c r="C40" s="236"/>
      <c r="D40" s="236"/>
      <c r="E40" s="236"/>
      <c r="F40" s="236"/>
      <c r="G40" s="1083" t="s">
        <v>454</v>
      </c>
      <c r="H40" s="1084"/>
      <c r="I40" s="1084"/>
      <c r="J40" s="1085"/>
      <c r="K40" s="255">
        <v>-153620446</v>
      </c>
      <c r="L40" s="255">
        <v>-20977</v>
      </c>
      <c r="M40" s="288">
        <v>-26530</v>
      </c>
      <c r="N40" s="289">
        <v>-20.9</v>
      </c>
      <c r="O40" s="284"/>
    </row>
    <row r="41" spans="1:16" x14ac:dyDescent="0.15">
      <c r="A41" s="240"/>
      <c r="B41" s="236"/>
      <c r="C41" s="236"/>
      <c r="D41" s="236"/>
      <c r="E41" s="236"/>
      <c r="F41" s="236"/>
      <c r="G41" s="1086" t="s">
        <v>455</v>
      </c>
      <c r="H41" s="1087"/>
      <c r="I41" s="1087"/>
      <c r="J41" s="1088"/>
      <c r="K41" s="256">
        <v>121909574</v>
      </c>
      <c r="L41" s="255">
        <v>16647</v>
      </c>
      <c r="M41" s="288">
        <v>22087</v>
      </c>
      <c r="N41" s="289">
        <v>-24.6</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456</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457</v>
      </c>
      <c r="H48" s="294"/>
      <c r="I48" s="294"/>
      <c r="J48" s="294"/>
      <c r="K48" s="294"/>
      <c r="L48" s="294"/>
      <c r="M48" s="295"/>
      <c r="N48" s="294"/>
    </row>
    <row r="49" spans="1:14" ht="13.5" customHeight="1" x14ac:dyDescent="0.15">
      <c r="A49" s="240"/>
      <c r="B49" s="236"/>
      <c r="C49" s="236"/>
      <c r="D49" s="236"/>
      <c r="E49" s="236"/>
      <c r="F49" s="236"/>
      <c r="G49" s="296"/>
      <c r="H49" s="297"/>
      <c r="I49" s="1089" t="s">
        <v>424</v>
      </c>
      <c r="J49" s="1091" t="s">
        <v>458</v>
      </c>
      <c r="K49" s="1092"/>
      <c r="L49" s="1092"/>
      <c r="M49" s="1092"/>
      <c r="N49" s="1093"/>
    </row>
    <row r="50" spans="1:14" x14ac:dyDescent="0.15">
      <c r="A50" s="240"/>
      <c r="B50" s="236"/>
      <c r="C50" s="236"/>
      <c r="D50" s="236"/>
      <c r="E50" s="236"/>
      <c r="F50" s="236"/>
      <c r="G50" s="298"/>
      <c r="H50" s="299"/>
      <c r="I50" s="1090"/>
      <c r="J50" s="300" t="s">
        <v>459</v>
      </c>
      <c r="K50" s="301" t="s">
        <v>460</v>
      </c>
      <c r="L50" s="302" t="s">
        <v>461</v>
      </c>
      <c r="M50" s="303" t="s">
        <v>462</v>
      </c>
      <c r="N50" s="304" t="s">
        <v>463</v>
      </c>
    </row>
    <row r="51" spans="1:14" x14ac:dyDescent="0.15">
      <c r="A51" s="240"/>
      <c r="B51" s="236"/>
      <c r="C51" s="236"/>
      <c r="D51" s="236"/>
      <c r="E51" s="236"/>
      <c r="F51" s="236"/>
      <c r="G51" s="296" t="s">
        <v>464</v>
      </c>
      <c r="H51" s="297"/>
      <c r="I51" s="305">
        <v>155967587</v>
      </c>
      <c r="J51" s="306">
        <v>21815</v>
      </c>
      <c r="K51" s="307">
        <v>-1.7</v>
      </c>
      <c r="L51" s="308">
        <v>33848</v>
      </c>
      <c r="M51" s="309">
        <v>-3.5</v>
      </c>
      <c r="N51" s="310">
        <v>1.8</v>
      </c>
    </row>
    <row r="52" spans="1:14" x14ac:dyDescent="0.15">
      <c r="A52" s="240"/>
      <c r="B52" s="236"/>
      <c r="C52" s="236"/>
      <c r="D52" s="236"/>
      <c r="E52" s="236"/>
      <c r="F52" s="236"/>
      <c r="G52" s="311"/>
      <c r="H52" s="312" t="s">
        <v>465</v>
      </c>
      <c r="I52" s="313">
        <v>76409891</v>
      </c>
      <c r="J52" s="314">
        <v>10687</v>
      </c>
      <c r="K52" s="315">
        <v>-8.8000000000000007</v>
      </c>
      <c r="L52" s="316">
        <v>12489</v>
      </c>
      <c r="M52" s="317">
        <v>-25.2</v>
      </c>
      <c r="N52" s="318">
        <v>16.399999999999999</v>
      </c>
    </row>
    <row r="53" spans="1:14" x14ac:dyDescent="0.15">
      <c r="A53" s="240"/>
      <c r="B53" s="236"/>
      <c r="C53" s="236"/>
      <c r="D53" s="236"/>
      <c r="E53" s="236"/>
      <c r="F53" s="236"/>
      <c r="G53" s="296" t="s">
        <v>466</v>
      </c>
      <c r="H53" s="297"/>
      <c r="I53" s="305">
        <v>153357610</v>
      </c>
      <c r="J53" s="306">
        <v>21088</v>
      </c>
      <c r="K53" s="307">
        <v>-3.3</v>
      </c>
      <c r="L53" s="308">
        <v>31502</v>
      </c>
      <c r="M53" s="309">
        <v>-6.9</v>
      </c>
      <c r="N53" s="310">
        <v>3.6</v>
      </c>
    </row>
    <row r="54" spans="1:14" x14ac:dyDescent="0.15">
      <c r="A54" s="240"/>
      <c r="B54" s="236"/>
      <c r="C54" s="236"/>
      <c r="D54" s="236"/>
      <c r="E54" s="236"/>
      <c r="F54" s="236"/>
      <c r="G54" s="311"/>
      <c r="H54" s="312" t="s">
        <v>465</v>
      </c>
      <c r="I54" s="313">
        <v>67870503</v>
      </c>
      <c r="J54" s="314">
        <v>9333</v>
      </c>
      <c r="K54" s="315">
        <v>-12.7</v>
      </c>
      <c r="L54" s="316">
        <v>11020</v>
      </c>
      <c r="M54" s="317">
        <v>-11.8</v>
      </c>
      <c r="N54" s="318">
        <v>-0.9</v>
      </c>
    </row>
    <row r="55" spans="1:14" x14ac:dyDescent="0.15">
      <c r="A55" s="240"/>
      <c r="B55" s="236"/>
      <c r="C55" s="236"/>
      <c r="D55" s="236"/>
      <c r="E55" s="236"/>
      <c r="F55" s="236"/>
      <c r="G55" s="296" t="s">
        <v>467</v>
      </c>
      <c r="H55" s="297"/>
      <c r="I55" s="305">
        <v>159037356</v>
      </c>
      <c r="J55" s="306">
        <v>21819</v>
      </c>
      <c r="K55" s="307">
        <v>3.5</v>
      </c>
      <c r="L55" s="308">
        <v>34374</v>
      </c>
      <c r="M55" s="309">
        <v>9.1</v>
      </c>
      <c r="N55" s="310">
        <v>-5.6</v>
      </c>
    </row>
    <row r="56" spans="1:14" x14ac:dyDescent="0.15">
      <c r="A56" s="240"/>
      <c r="B56" s="236"/>
      <c r="C56" s="236"/>
      <c r="D56" s="236"/>
      <c r="E56" s="236"/>
      <c r="F56" s="236"/>
      <c r="G56" s="311"/>
      <c r="H56" s="312" t="s">
        <v>465</v>
      </c>
      <c r="I56" s="313">
        <v>67735481</v>
      </c>
      <c r="J56" s="314">
        <v>9293</v>
      </c>
      <c r="K56" s="315">
        <v>-0.4</v>
      </c>
      <c r="L56" s="316">
        <v>10917</v>
      </c>
      <c r="M56" s="317">
        <v>-0.9</v>
      </c>
      <c r="N56" s="318">
        <v>0.5</v>
      </c>
    </row>
    <row r="57" spans="1:14" x14ac:dyDescent="0.15">
      <c r="A57" s="240"/>
      <c r="B57" s="236"/>
      <c r="C57" s="236"/>
      <c r="D57" s="236"/>
      <c r="E57" s="236"/>
      <c r="F57" s="236"/>
      <c r="G57" s="296" t="s">
        <v>468</v>
      </c>
      <c r="H57" s="297"/>
      <c r="I57" s="305">
        <v>161273719</v>
      </c>
      <c r="J57" s="306">
        <v>22077</v>
      </c>
      <c r="K57" s="307">
        <v>1.2</v>
      </c>
      <c r="L57" s="308">
        <v>35216</v>
      </c>
      <c r="M57" s="309">
        <v>2.4</v>
      </c>
      <c r="N57" s="310">
        <v>-1.2</v>
      </c>
    </row>
    <row r="58" spans="1:14" x14ac:dyDescent="0.15">
      <c r="A58" s="240"/>
      <c r="B58" s="236"/>
      <c r="C58" s="236"/>
      <c r="D58" s="236"/>
      <c r="E58" s="236"/>
      <c r="F58" s="236"/>
      <c r="G58" s="311"/>
      <c r="H58" s="312" t="s">
        <v>465</v>
      </c>
      <c r="I58" s="313">
        <v>78243042</v>
      </c>
      <c r="J58" s="314">
        <v>10711</v>
      </c>
      <c r="K58" s="315">
        <v>15.3</v>
      </c>
      <c r="L58" s="316">
        <v>12644</v>
      </c>
      <c r="M58" s="317">
        <v>15.8</v>
      </c>
      <c r="N58" s="318">
        <v>-0.5</v>
      </c>
    </row>
    <row r="59" spans="1:14" x14ac:dyDescent="0.15">
      <c r="A59" s="240"/>
      <c r="B59" s="236"/>
      <c r="C59" s="236"/>
      <c r="D59" s="236"/>
      <c r="E59" s="236"/>
      <c r="F59" s="236"/>
      <c r="G59" s="296" t="s">
        <v>469</v>
      </c>
      <c r="H59" s="297"/>
      <c r="I59" s="305">
        <v>127574390</v>
      </c>
      <c r="J59" s="306">
        <v>17420</v>
      </c>
      <c r="K59" s="307">
        <v>-21.1</v>
      </c>
      <c r="L59" s="308">
        <v>36736</v>
      </c>
      <c r="M59" s="309">
        <v>4.3</v>
      </c>
      <c r="N59" s="310">
        <v>-25.4</v>
      </c>
    </row>
    <row r="60" spans="1:14" x14ac:dyDescent="0.15">
      <c r="A60" s="240"/>
      <c r="B60" s="236"/>
      <c r="C60" s="236"/>
      <c r="D60" s="236"/>
      <c r="E60" s="236"/>
      <c r="F60" s="236"/>
      <c r="G60" s="311"/>
      <c r="H60" s="312" t="s">
        <v>465</v>
      </c>
      <c r="I60" s="319">
        <v>64815952</v>
      </c>
      <c r="J60" s="314">
        <v>8851</v>
      </c>
      <c r="K60" s="315">
        <v>-17.399999999999999</v>
      </c>
      <c r="L60" s="316">
        <v>13410</v>
      </c>
      <c r="M60" s="317">
        <v>6.1</v>
      </c>
      <c r="N60" s="318">
        <v>-23.5</v>
      </c>
    </row>
    <row r="61" spans="1:14" x14ac:dyDescent="0.15">
      <c r="A61" s="240"/>
      <c r="B61" s="236"/>
      <c r="C61" s="236"/>
      <c r="D61" s="236"/>
      <c r="E61" s="236"/>
      <c r="F61" s="236"/>
      <c r="G61" s="296" t="s">
        <v>470</v>
      </c>
      <c r="H61" s="320"/>
      <c r="I61" s="321">
        <v>151442132</v>
      </c>
      <c r="J61" s="322">
        <v>20844</v>
      </c>
      <c r="K61" s="323">
        <v>-4.3</v>
      </c>
      <c r="L61" s="324">
        <v>34335</v>
      </c>
      <c r="M61" s="325">
        <v>1.1000000000000001</v>
      </c>
      <c r="N61" s="310">
        <v>-5.4</v>
      </c>
    </row>
    <row r="62" spans="1:14" x14ac:dyDescent="0.15">
      <c r="A62" s="240"/>
      <c r="B62" s="236"/>
      <c r="C62" s="236"/>
      <c r="D62" s="236"/>
      <c r="E62" s="236"/>
      <c r="F62" s="236"/>
      <c r="G62" s="311"/>
      <c r="H62" s="312" t="s">
        <v>465</v>
      </c>
      <c r="I62" s="313">
        <v>71014974</v>
      </c>
      <c r="J62" s="314">
        <v>9775</v>
      </c>
      <c r="K62" s="315">
        <v>-4.8</v>
      </c>
      <c r="L62" s="316">
        <v>12096</v>
      </c>
      <c r="M62" s="317">
        <v>-3.2</v>
      </c>
      <c r="N62" s="318">
        <v>-1.6</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471</v>
      </c>
      <c r="G46" s="329" t="s">
        <v>472</v>
      </c>
      <c r="H46" s="329" t="s">
        <v>473</v>
      </c>
      <c r="I46" s="329" t="s">
        <v>474</v>
      </c>
      <c r="J46" s="330" t="s">
        <v>475</v>
      </c>
    </row>
    <row r="47" spans="2:10" ht="57.75" customHeight="1" x14ac:dyDescent="0.15">
      <c r="B47" s="7"/>
      <c r="C47" s="1102" t="s">
        <v>3</v>
      </c>
      <c r="D47" s="1102"/>
      <c r="E47" s="1103"/>
      <c r="F47" s="331">
        <v>0.57999999999999996</v>
      </c>
      <c r="G47" s="332">
        <v>0.57999999999999996</v>
      </c>
      <c r="H47" s="332">
        <v>0.57999999999999996</v>
      </c>
      <c r="I47" s="332">
        <v>1.05</v>
      </c>
      <c r="J47" s="333">
        <v>1.02</v>
      </c>
    </row>
    <row r="48" spans="2:10" ht="57.75" customHeight="1" x14ac:dyDescent="0.15">
      <c r="B48" s="8"/>
      <c r="C48" s="1104" t="s">
        <v>4</v>
      </c>
      <c r="D48" s="1104"/>
      <c r="E48" s="1105"/>
      <c r="F48" s="334">
        <v>0.41</v>
      </c>
      <c r="G48" s="335">
        <v>0.32</v>
      </c>
      <c r="H48" s="335">
        <v>0.26</v>
      </c>
      <c r="I48" s="335">
        <v>0.56000000000000005</v>
      </c>
      <c r="J48" s="336">
        <v>0.47</v>
      </c>
    </row>
    <row r="49" spans="2:10" ht="57.75" customHeight="1" thickBot="1" x14ac:dyDescent="0.2">
      <c r="B49" s="9"/>
      <c r="C49" s="1106" t="s">
        <v>5</v>
      </c>
      <c r="D49" s="1106"/>
      <c r="E49" s="1107"/>
      <c r="F49" s="337" t="s">
        <v>476</v>
      </c>
      <c r="G49" s="338">
        <v>1.01</v>
      </c>
      <c r="H49" s="338">
        <v>1.89</v>
      </c>
      <c r="I49" s="338">
        <v>1.44</v>
      </c>
      <c r="J49" s="339">
        <v>0.61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公営企業課</cp:lastModifiedBy>
  <cp:lastPrinted>2017-03-09T12:59:01Z</cp:lastPrinted>
  <dcterms:created xsi:type="dcterms:W3CDTF">2017-01-25T01:05:08Z</dcterms:created>
  <dcterms:modified xsi:type="dcterms:W3CDTF">2017-05-09T00:43:54Z</dcterms:modified>
  <cp:category/>
</cp:coreProperties>
</file>