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W102" i="11" l="1"/>
  <c r="DB102" i="11"/>
  <c r="DG102" i="11"/>
  <c r="DL102" i="11"/>
  <c r="DQ102" i="11"/>
  <c r="CR102" i="11"/>
  <c r="AA29" i="11" l="1"/>
  <c r="AA30" i="11"/>
  <c r="AA31" i="11"/>
  <c r="AA32" i="11"/>
  <c r="AA33" i="11"/>
  <c r="AA34" i="11"/>
  <c r="AA28" i="11"/>
  <c r="AA8" i="11"/>
  <c r="AA9" i="11"/>
  <c r="AA10" i="11"/>
  <c r="AA11" i="11"/>
  <c r="AA12" i="11"/>
  <c r="AA13" i="11"/>
  <c r="AA14" i="11"/>
  <c r="AA15" i="11"/>
  <c r="AA16" i="11"/>
  <c r="AA7" i="11"/>
  <c r="BG32" i="9" l="1"/>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O40" i="9" l="1"/>
  <c r="BW40" i="9"/>
  <c r="BE40" i="9"/>
  <c r="AM40" i="9"/>
  <c r="U40" i="9"/>
  <c r="CO39" i="9"/>
  <c r="BW39" i="9"/>
  <c r="BE39" i="9"/>
  <c r="AM39" i="9"/>
  <c r="U39" i="9"/>
  <c r="CO38" i="9"/>
  <c r="BW38" i="9"/>
  <c r="BE38" i="9"/>
  <c r="AM38" i="9"/>
  <c r="U38" i="9"/>
  <c r="CO37" i="9"/>
  <c r="BW37" i="9"/>
  <c r="BE37" i="9"/>
  <c r="AM37" i="9"/>
  <c r="U37" i="9"/>
  <c r="CO36" i="9"/>
  <c r="BW36" i="9"/>
  <c r="BE36" i="9"/>
  <c r="AM36" i="9"/>
  <c r="U36" i="9"/>
  <c r="CO35" i="9"/>
  <c r="BW35" i="9"/>
  <c r="BE35" i="9"/>
  <c r="AM35" i="9"/>
  <c r="U35" i="9"/>
  <c r="BW34" i="9"/>
  <c r="BE34" i="9"/>
  <c r="U34" i="9"/>
  <c r="BW33" i="9"/>
  <c r="BE33" i="9"/>
  <c r="U33" i="9"/>
  <c r="BW32" i="9"/>
  <c r="U32" i="9"/>
  <c r="BW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l="1"/>
  <c r="AM32" i="9" s="1"/>
  <c r="AM33" i="9" s="1"/>
  <c r="AM34" i="9" s="1"/>
  <c r="BE31" i="9" l="1"/>
  <c r="BE32" i="9" s="1"/>
  <c r="CO31" i="9" l="1"/>
  <c r="CO32" i="9" s="1"/>
  <c r="CO33" i="9" s="1"/>
  <c r="CO34" i="9" s="1"/>
</calcChain>
</file>

<file path=xl/sharedStrings.xml><?xml version="1.0" encoding="utf-8"?>
<sst xmlns="http://schemas.openxmlformats.org/spreadsheetml/2006/main" count="969" uniqueCount="535">
  <si>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</si>
  <si>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</si>
  <si>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</si>
  <si>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</si>
  <si>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</si>
  <si>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</si>
  <si>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</si>
  <si>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</si>
  <si>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</si>
  <si>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</si>
  <si>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</si>
  <si>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</si>
  <si>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</si>
  <si>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</si>
  <si>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</si>
  <si>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</si>
  <si>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</si>
  <si>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</si>
  <si>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</si>
  <si>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</si>
  <si>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</si>
  <si>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</si>
  <si>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</si>
  <si>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</si>
  <si>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</si>
  <si>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</si>
  <si>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</si>
  <si>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</si>
  <si>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</si>
  <si>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</si>
  <si>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</si>
  <si>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</si>
  <si>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</si>
  <si>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</si>
  <si>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</si>
  <si>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</si>
  <si>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</si>
  <si>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</si>
  <si>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</si>
  <si>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</si>
  <si>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</si>
  <si>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</si>
  <si>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</si>
  <si>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</si>
  <si>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</si>
  <si>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</si>
  <si>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</si>
  <si>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</si>
  <si>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</si>
  <si>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</si>
  <si>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</si>
  <si>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</si>
  <si>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</si>
  <si>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</si>
  <si>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</si>
  <si>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</si>
  <si>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</si>
  <si>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</si>
  <si>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</si>
  <si>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</si>
  <si>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</si>
  <si>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</si>
  <si>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</si>
  <si>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</si>
  <si>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</si>
  <si>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</si>
  <si>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</si>
  <si>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</si>
  <si>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</si>
  <si>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</si>
  <si>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</si>
  <si>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</si>
  <si>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</si>
  <si>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</si>
  <si>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</si>
  <si>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</si>
  <si>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</si>
  <si>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</si>
  <si>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</si>
  <si>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</si>
  <si>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</si>
  <si>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</si>
  <si>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</si>
  <si>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</si>
  <si>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</si>
  <si>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</si>
  <si>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</si>
  <si>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</si>
  <si>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</si>
  <si>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</si>
  <si>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</si>
  <si>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</si>
  <si>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</si>
  <si>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</si>
  <si>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</si>
  <si>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</si>
  <si>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</si>
  <si>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</si>
  <si>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</si>
  <si>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</si>
  <si>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</si>
  <si>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</si>
  <si>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</si>
  <si>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</si>
  <si>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</si>
  <si>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</si>
  <si>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</si>
  <si>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</si>
  <si>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</si>
  <si>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</si>
  <si>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</si>
  <si>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</si>
  <si>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</si>
  <si>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</si>
  <si>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</si>
  <si>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</si>
  <si>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</si>
  <si>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</si>
  <si>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</si>
  <si>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</si>
  <si>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</si>
  <si>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</si>
  <si>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</si>
  <si>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</si>
  <si>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</si>
  <si>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</si>
  <si>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</si>
  <si>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</si>
  <si>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</si>
  <si>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</si>
  <si>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</si>
  <si>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</si>
  <si>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</si>
  <si>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</si>
  <si>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</si>
  <si>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</si>
  <si>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</si>
  <si>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</si>
  <si>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</si>
  <si>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</si>
  <si>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</si>
  <si>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</si>
  <si>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</si>
  <si>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</si>
  <si>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</si>
  <si>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</si>
  <si>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</si>
  <si>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</si>
  <si>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</si>
  <si>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</si>
  <si>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</si>
  <si>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</si>
  <si>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</si>
  <si>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</si>
  <si>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</si>
  <si>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</si>
  <si>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</si>
  <si>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</si>
  <si>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</si>
  <si>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</si>
  <si>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</si>
  <si>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</si>
  <si>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</si>
  <si>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</si>
  <si>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</si>
  <si>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</si>
  <si>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</si>
  <si>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</si>
  <si>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</si>
  <si>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</si>
  <si>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</si>
  <si>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</si>
  <si>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</si>
  <si>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</si>
  <si>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</si>
  <si>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</si>
  <si>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</si>
  <si>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</si>
  <si>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</si>
  <si>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</si>
  <si>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</si>
  <si>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</si>
  <si>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</si>
  <si>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</si>
  <si>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</si>
  <si>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</si>
  <si>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</si>
  <si>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</si>
  <si>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</si>
  <si>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</si>
  <si>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</si>
  <si>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</si>
  <si>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</si>
  <si>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</si>
  <si>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</si>
  <si>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</si>
  <si>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</si>
  <si>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</si>
  <si>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</si>
  <si>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</si>
  <si>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</si>
  <si>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</si>
  <si>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</si>
  <si>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</si>
  <si>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</si>
  <si>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</si>
  <si>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</si>
  <si>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</si>
  <si>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</si>
  <si>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</si>
  <si>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</si>
  <si>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</si>
  <si>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</si>
  <si>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</si>
  <si>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</si>
  <si>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</si>
  <si>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</si>
  <si>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</si>
  <si>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</si>
  <si>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</si>
  <si>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</si>
  <si>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</si>
  <si>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</si>
  <si>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</si>
  <si>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</si>
  <si>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</si>
  <si>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</si>
  <si>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</si>
  <si>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</si>
  <si>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</si>
  <si>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</si>
  <si>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</si>
  <si>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</si>
  <si>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</si>
  <si>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</si>
  <si>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</si>
  <si>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</si>
  <si>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</si>
  <si>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</si>
  <si>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</si>
  <si>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</si>
  <si>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</si>
  <si>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</si>
  <si>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</si>
  <si>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</si>
  <si>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</si>
  <si>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</si>
  <si>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</si>
  <si>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</si>
  <si>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</si>
  <si>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</si>
  <si>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</si>
  <si>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</si>
  <si>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</si>
  <si>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</si>
  <si>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</si>
  <si>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</si>
  <si>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</si>
  <si>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</si>
  <si>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</si>
  <si>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</si>
  <si>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</si>
  <si>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</si>
  <si>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</si>
  <si>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</si>
  <si>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</si>
  <si>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</si>
  <si>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</si>
  <si>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</si>
  <si>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</si>
  <si>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</si>
  <si>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</si>
  <si>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</si>
  <si>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</si>
  <si>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</si>
  <si>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</si>
  <si>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</si>
  <si>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</si>
  <si>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</si>
  <si>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</si>
  <si>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</si>
  <si>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</si>
  <si>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</si>
  <si>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</si>
  <si>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</si>
  <si>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</si>
  <si>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</si>
  <si>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</si>
  <si>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</si>
  <si>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</si>
  <si>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</si>
  <si>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</si>
  <si>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</si>
  <si>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</si>
  <si>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</si>
  <si>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</si>
  <si>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</si>
  <si>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</si>
  <si>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</si>
  <si>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</si>
  <si>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</si>
  <si>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</si>
  <si>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</si>
  <si>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</si>
  <si>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</si>
  <si>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</si>
  <si>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</si>
  <si>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</si>
  <si>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</si>
  <si>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石川県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</si>
  <si>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</si>
  <si>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</si>
  <si>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</si>
  <si>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</si>
  <si>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</si>
  <si>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</si>
  <si>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</si>
  <si>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</si>
  <si>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</si>
  <si>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</si>
  <si>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</si>
  <si>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</si>
  <si>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</si>
  <si>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</si>
  <si>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</si>
  <si>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</si>
  <si>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</si>
  <si>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</si>
  <si>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</si>
  <si>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</si>
  <si>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</si>
  <si>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石川県土地取得特別会計</t>
    <phoneticPr fontId="5"/>
  </si>
  <si>
    <t>石川県母子父子寡婦福祉資金特別会計</t>
    <phoneticPr fontId="5"/>
  </si>
  <si>
    <t>石川県中小企業近代化資金貸付金特別会計</t>
    <phoneticPr fontId="5"/>
  </si>
  <si>
    <t>石川県就農支援資金特別会計</t>
    <phoneticPr fontId="5"/>
  </si>
  <si>
    <t>石川県林業改善資金特別会計</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</si>
  <si>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</si>
  <si>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</si>
  <si>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</si>
  <si>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</si>
  <si>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</si>
  <si>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</si>
  <si>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</si>
  <si>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</si>
  <si>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</si>
  <si>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</si>
  <si>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</si>
  <si>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</si>
  <si>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</si>
  <si>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</si>
  <si>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</si>
  <si>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</si>
  <si>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石川県公営競馬特別会計</t>
    <phoneticPr fontId="5"/>
  </si>
  <si>
    <t>石川県立中央病院事業会計</t>
    <phoneticPr fontId="5"/>
  </si>
  <si>
    <t>法適用企業</t>
    <phoneticPr fontId="5"/>
  </si>
  <si>
    <t>石川県立高松病院事業会計</t>
    <phoneticPr fontId="5"/>
  </si>
  <si>
    <t>石川県水道用水供給事業会計</t>
    <phoneticPr fontId="5"/>
  </si>
  <si>
    <t>石川県港湾土地造成事業会計</t>
    <phoneticPr fontId="5"/>
  </si>
  <si>
    <t>石川県港湾整備特別会計</t>
    <phoneticPr fontId="5"/>
  </si>
  <si>
    <t>法非適用企業</t>
    <phoneticPr fontId="5"/>
  </si>
  <si>
    <t>石川県流域下水道特別会計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</si>
  <si>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</si>
  <si>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</si>
  <si>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</si>
  <si>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</si>
  <si>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</si>
  <si>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</si>
  <si>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</si>
  <si>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</si>
  <si>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</si>
  <si>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</si>
  <si>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</si>
  <si>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</si>
  <si>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</si>
  <si>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</si>
  <si>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</si>
  <si>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</si>
  <si>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</si>
  <si>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</si>
  <si>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</si>
  <si>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</si>
  <si>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</si>
  <si>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</si>
  <si>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</si>
  <si>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</si>
  <si>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</si>
  <si>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</si>
  <si>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</si>
  <si>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</si>
  <si>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</si>
  <si>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</si>
  <si>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</si>
  <si>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</si>
  <si>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</si>
  <si>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</si>
  <si>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</si>
  <si>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</si>
  <si>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</si>
  <si>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</si>
  <si>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</si>
  <si>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</si>
  <si>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</si>
  <si>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</si>
  <si>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</si>
  <si>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</si>
  <si>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</si>
  <si>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</si>
  <si>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</si>
  <si>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</si>
  <si>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</si>
  <si>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</si>
  <si>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</si>
  <si>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</si>
  <si>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</si>
  <si>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</si>
  <si>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</si>
  <si>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</si>
  <si>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</si>
  <si>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</si>
  <si>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</si>
  <si>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</si>
  <si>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</si>
  <si>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</si>
  <si>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</si>
  <si>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</si>
  <si>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</si>
  <si>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</si>
  <si>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</si>
  <si>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</si>
  <si>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</si>
  <si>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</si>
  <si>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</si>
  <si>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</si>
  <si>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</si>
  <si>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</si>
  <si>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</si>
  <si>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</si>
  <si>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</si>
  <si>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</si>
  <si>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</si>
  <si>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</si>
  <si>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</si>
  <si>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</si>
  <si>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</si>
  <si>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</si>
  <si>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</si>
  <si>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</si>
  <si>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</si>
  <si>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</si>
  <si>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</si>
  <si>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</si>
  <si>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</si>
  <si>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</si>
  <si>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</si>
  <si>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</si>
  <si>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</si>
  <si>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</si>
  <si>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</si>
  <si>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</si>
  <si>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</si>
  <si>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</si>
  <si>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</si>
  <si>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</si>
  <si>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</si>
  <si>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</si>
  <si>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</si>
  <si>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</si>
  <si>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</si>
  <si>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</si>
  <si>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</si>
  <si>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</si>
  <si>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</si>
  <si>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</si>
  <si>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</si>
  <si>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</si>
  <si>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</si>
  <si>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</si>
  <si>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</si>
  <si>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</si>
  <si>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</si>
  <si>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</si>
  <si>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</si>
  <si>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</si>
  <si>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</si>
  <si>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</si>
  <si>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</si>
  <si>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</si>
  <si>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</si>
  <si>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</si>
  <si>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</si>
  <si>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</si>
  <si>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</si>
  <si>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</si>
  <si>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</si>
  <si>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</si>
  <si>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</si>
  <si>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</si>
  <si>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</si>
  <si>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</si>
  <si>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</si>
  <si>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</si>
  <si>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0.01</t>
  </si>
  <si>
    <t>石川県立中央病院事業会計</t>
  </si>
  <si>
    <t>石川県水道用水供給事業会計</t>
  </si>
  <si>
    <t>石川県立高松病院事業会計</t>
  </si>
  <si>
    <t>石川県港湾土地造成事業会計</t>
  </si>
  <si>
    <t>一般会計</t>
  </si>
  <si>
    <t>石川県流域下水道特別会計</t>
  </si>
  <si>
    <t>石川県港湾整備特別会計</t>
  </si>
  <si>
    <t>石川県公営競馬特別会計</t>
  </si>
  <si>
    <t>その他会計（赤字）</t>
  </si>
  <si>
    <t>その他会計（黒字）</t>
  </si>
  <si>
    <t>－</t>
  </si>
  <si>
    <t>○</t>
    <phoneticPr fontId="2"/>
  </si>
  <si>
    <t>石川県産業創出支援機構</t>
  </si>
  <si>
    <t>石川県県民ふれあい公社</t>
    <rPh sb="0" eb="3">
      <t>イシカワケン</t>
    </rPh>
    <rPh sb="3" eb="5">
      <t>ケンミン</t>
    </rPh>
    <rPh sb="9" eb="11">
      <t>コウシャ</t>
    </rPh>
    <phoneticPr fontId="22"/>
  </si>
  <si>
    <t>石川県農業開発公社</t>
  </si>
  <si>
    <t>石川県林業公社（林業公社）</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</si>
  <si>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</si>
  <si>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</si>
  <si>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</si>
  <si>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</si>
  <si>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</si>
  <si>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</si>
  <si>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</si>
  <si>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</si>
  <si>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</si>
  <si>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</si>
  <si>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近年、将来負担比率及び実質公債費比率は類似団体と比較して高い状況であったが、Ｈ２７はともに類似団体平均を下回る水準となっている。これは、累次の行財政改革大綱において、県債残高を前年度以下の水準に抑制することを掲げ、これまで県債の新規発行の抑制や繰上償還の実施に取り組んできたためである。今後は、北陸新幹線敦賀延伸工事の本格化等により、将来の公債費負担の増加が見込まれるため、これに備え、繰上償還により公債費負担の平準化を図るなど、持続可能な財政基盤の確立を図ることとしている。</t>
    <rPh sb="147" eb="149">
      <t>ホクリク</t>
    </rPh>
    <rPh sb="149" eb="152">
      <t>シンカンセン</t>
    </rPh>
    <rPh sb="152" eb="154">
      <t>ツルガ</t>
    </rPh>
    <rPh sb="154" eb="156">
      <t>エンシン</t>
    </rPh>
    <rPh sb="156" eb="158">
      <t>コウジ</t>
    </rPh>
    <rPh sb="159" eb="162">
      <t>ホンカクカ</t>
    </rPh>
    <rPh sb="162" eb="163">
      <t>トウ</t>
    </rPh>
    <rPh sb="179" eb="181">
      <t>ミコ</t>
    </rPh>
    <rPh sb="193" eb="195">
      <t>クリアゲ</t>
    </rPh>
    <rPh sb="195" eb="197">
      <t>ショウカン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</si>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</sst>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5" fillId="0" borderId="102" xfId="32" applyFont="1" applyFill="1" applyBorder="1" applyAlignment="1" applyProtection="1">
      <alignment horizontal="center" vertical="center" shrinkToFit="1"/>
      <protection locked="0"/>
    </xf>
    <xf numFmtId="0" fontId="25" fillId="0" borderId="115" xfId="32" applyFont="1" applyFill="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105" xfId="32" applyNumberFormat="1" applyFont="1" applyFill="1" applyBorder="1" applyAlignment="1" applyProtection="1">
      <alignment horizontal="right" vertical="center" shrinkToFit="1"/>
      <protection locked="0"/>
    </xf>
    <xf numFmtId="178" fontId="25" fillId="0" borderId="106" xfId="32" applyNumberFormat="1" applyFont="1" applyFill="1" applyBorder="1" applyAlignment="1" applyProtection="1">
      <alignment horizontal="right" vertical="center" shrinkToFit="1"/>
      <protection locked="0"/>
    </xf>
    <xf numFmtId="178" fontId="25" fillId="0" borderId="107" xfId="32" applyNumberFormat="1" applyFont="1" applyFill="1" applyBorder="1" applyAlignment="1" applyProtection="1">
      <alignment horizontal="right" vertical="center" shrinkToFit="1"/>
      <protection locked="0"/>
    </xf>
    <xf numFmtId="0" fontId="25" fillId="0" borderId="105" xfId="32" applyFont="1" applyFill="1" applyBorder="1" applyAlignment="1" applyProtection="1">
      <alignment horizontal="left" vertical="center" shrinkToFit="1"/>
      <protection locked="0"/>
    </xf>
    <xf numFmtId="0" fontId="25" fillId="0" borderId="106" xfId="32" applyFont="1" applyFill="1" applyBorder="1" applyAlignment="1" applyProtection="1">
      <alignment horizontal="left" vertical="center" shrinkToFit="1"/>
      <protection locked="0"/>
    </xf>
    <xf numFmtId="0" fontId="25" fillId="0" borderId="107" xfId="32" applyFont="1" applyFill="1" applyBorder="1" applyAlignment="1" applyProtection="1">
      <alignment horizontal="left" vertical="center" shrinkToFit="1"/>
      <protection locked="0"/>
    </xf>
    <xf numFmtId="178" fontId="25" fillId="0" borderId="91" xfId="32" applyNumberFormat="1" applyFont="1" applyFill="1" applyBorder="1" applyAlignment="1" applyProtection="1">
      <alignment horizontal="right" vertical="center" shrinkToFit="1"/>
      <protection locked="0"/>
    </xf>
    <xf numFmtId="178" fontId="25" fillId="0" borderId="92" xfId="32" applyNumberFormat="1" applyFont="1" applyFill="1" applyBorder="1" applyAlignment="1" applyProtection="1">
      <alignment horizontal="right" vertical="center" shrinkToFit="1"/>
      <protection locked="0"/>
    </xf>
    <xf numFmtId="178" fontId="25" fillId="0" borderId="93" xfId="32" applyNumberFormat="1" applyFont="1" applyFill="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Fill="1" applyBorder="1" applyAlignment="1" applyProtection="1">
      <alignment horizontal="left" vertical="center" shrinkToFit="1"/>
      <protection locked="0"/>
    </xf>
    <xf numFmtId="0" fontId="25" fillId="0" borderId="92" xfId="32" applyFont="1" applyFill="1" applyBorder="1" applyAlignment="1" applyProtection="1">
      <alignment horizontal="left" vertical="center" shrinkToFit="1"/>
      <protection locked="0"/>
    </xf>
    <xf numFmtId="0" fontId="25" fillId="0" borderId="93" xfId="32" applyFont="1" applyFill="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84582</c:v>
                </c:pt>
                <c:pt idx="1">
                  <c:v>85521</c:v>
                </c:pt>
                <c:pt idx="2">
                  <c:v>101004</c:v>
                </c:pt>
                <c:pt idx="3">
                  <c:v>95668</c:v>
                </c:pt>
                <c:pt idx="4">
                  <c:v>74344</c:v>
                </c:pt>
              </c:numCache>
            </c:numRef>
          </c:val>
          <c:smooth val="0"/>
        </c:ser>
        <c:dLbls>
          <c:showLegendKey val="0"/>
          <c:showVal val="0"/>
          <c:showCatName val="0"/>
          <c:showSerName val="0"/>
          <c:showPercent val="0"/>
          <c:showBubbleSize val="0"/>
        </c:dLbls>
        <c:marker val="1"/>
        <c:smooth val="0"/>
        <c:axId val="122288000"/>
        <c:axId val="122294272"/>
      </c:lineChart>
      <c:catAx>
        <c:axId val="12228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94272"/>
        <c:crosses val="autoZero"/>
        <c:auto val="1"/>
        <c:lblAlgn val="ctr"/>
        <c:lblOffset val="100"/>
        <c:tickLblSkip val="1"/>
        <c:tickMarkSkip val="1"/>
        <c:noMultiLvlLbl val="0"/>
      </c:catAx>
      <c:valAx>
        <c:axId val="122294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8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0.25</c:v>
                </c:pt>
                <c:pt idx="1">
                  <c:v>0.25</c:v>
                </c:pt>
                <c:pt idx="2">
                  <c:v>0.24</c:v>
                </c:pt>
                <c:pt idx="3">
                  <c:v>0.25</c:v>
                </c:pt>
                <c:pt idx="4">
                  <c:v>0.25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2.92</c:v>
                </c:pt>
                <c:pt idx="1">
                  <c:v>3.02</c:v>
                </c:pt>
                <c:pt idx="2">
                  <c:v>3.16</c:v>
                </c:pt>
                <c:pt idx="3">
                  <c:v>3.26</c:v>
                </c:pt>
                <c:pt idx="4">
                  <c:v>3.3</c:v>
                </c:pt>
              </c:numCache>
            </c:numRef>
          </c:val>
        </c:ser>
        <c:dLbls>
          <c:showLegendKey val="0"/>
          <c:showVal val="0"/>
          <c:showCatName val="0"/>
          <c:showSerName val="0"/>
          <c:showPercent val="0"/>
          <c:showBubbleSize val="0"/>
        </c:dLbls>
        <c:gapWidth val="250"/>
        <c:overlap val="100"/>
        <c:axId val="148433536"/>
        <c:axId val="14843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0.96</c:v>
                </c:pt>
                <c:pt idx="1">
                  <c:v>7.0000000000000007E-2</c:v>
                </c:pt>
                <c:pt idx="2">
                  <c:v>-0.01</c:v>
                </c:pt>
                <c:pt idx="3">
                  <c:v>0.37</c:v>
                </c:pt>
                <c:pt idx="4">
                  <c:v>1.84</c:v>
                </c:pt>
              </c:numCache>
            </c:numRef>
          </c:val>
          <c:smooth val="0"/>
        </c:ser>
        <c:dLbls>
          <c:showLegendKey val="0"/>
          <c:showVal val="0"/>
          <c:showCatName val="0"/>
          <c:showSerName val="0"/>
          <c:showPercent val="0"/>
          <c:showBubbleSize val="0"/>
        </c:dLbls>
        <c:marker val="1"/>
        <c:smooth val="0"/>
        <c:axId val="148433536"/>
        <c:axId val="148435712"/>
      </c:lineChart>
      <c:catAx>
        <c:axId val="1484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435712"/>
        <c:crosses val="autoZero"/>
        <c:auto val="1"/>
        <c:lblAlgn val="ctr"/>
        <c:lblOffset val="100"/>
        <c:tickLblSkip val="1"/>
        <c:tickMarkSkip val="1"/>
        <c:noMultiLvlLbl val="0"/>
      </c:catAx>
      <c:valAx>
        <c:axId val="14843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3"/>
          <c:order val="3"/>
          <c:tx>
            <c:strRef>
              <c:f>データシート!$A$30</c:f>
              <c:strCache>
                <c:ptCount val="1"/>
                <c:pt idx="0">
                  <c:v>石川県港湾整備特別会計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石川県流域下水道特別会計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0.24</c:v>
                </c:pt>
                <c:pt idx="2">
                  <c:v>#N/A</c:v>
                </c:pt>
                <c:pt idx="3">
                  <c:v>0.25</c:v>
                </c:pt>
                <c:pt idx="4">
                  <c:v>#N/A</c:v>
                </c:pt>
                <c:pt idx="5">
                  <c:v>0.23</c:v>
                </c:pt>
                <c:pt idx="6">
                  <c:v>#N/A</c:v>
                </c:pt>
                <c:pt idx="7">
                  <c:v>0.25</c:v>
                </c:pt>
                <c:pt idx="8">
                  <c:v>#N/A</c:v>
                </c:pt>
                <c:pt idx="9">
                  <c:v>0.24</c:v>
                </c:pt>
              </c:numCache>
            </c:numRef>
          </c:val>
        </c:ser>
        <c:ser>
          <c:idx val="6"/>
          <c:order val="6"/>
          <c:tx>
            <c:strRef>
              <c:f>データシート!$A$33</c:f>
              <c:strCache>
                <c:ptCount val="1"/>
                <c:pt idx="0">
                  <c:v>石川県港湾土地造成事業会計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0.38</c:v>
                </c:pt>
                <c:pt idx="2">
                  <c:v>#N/A</c:v>
                </c:pt>
                <c:pt idx="3">
                  <c:v>0.39</c:v>
                </c:pt>
                <c:pt idx="4">
                  <c:v>#N/A</c:v>
                </c:pt>
                <c:pt idx="5">
                  <c:v>0.96</c:v>
                </c:pt>
                <c:pt idx="6">
                  <c:v>#N/A</c:v>
                </c:pt>
                <c:pt idx="7">
                  <c:v>0.89</c:v>
                </c:pt>
                <c:pt idx="8">
                  <c:v>#N/A</c:v>
                </c:pt>
                <c:pt idx="9">
                  <c:v>0.91</c:v>
                </c:pt>
              </c:numCache>
            </c:numRef>
          </c:val>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0.45</c:v>
                </c:pt>
                <c:pt idx="2">
                  <c:v>#N/A</c:v>
                </c:pt>
                <c:pt idx="3">
                  <c:v>0.52</c:v>
                </c:pt>
                <c:pt idx="4">
                  <c:v>#N/A</c:v>
                </c:pt>
                <c:pt idx="5">
                  <c:v>1.19</c:v>
                </c:pt>
                <c:pt idx="6">
                  <c:v>#N/A</c:v>
                </c:pt>
                <c:pt idx="7">
                  <c:v>1.1599999999999999</c:v>
                </c:pt>
                <c:pt idx="8">
                  <c:v>#N/A</c:v>
                </c:pt>
                <c:pt idx="9">
                  <c:v>1.22</c:v>
                </c:pt>
              </c:numCache>
            </c:numRef>
          </c:val>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2.13</c:v>
                </c:pt>
                <c:pt idx="2">
                  <c:v>#N/A</c:v>
                </c:pt>
                <c:pt idx="3">
                  <c:v>2.46</c:v>
                </c:pt>
                <c:pt idx="4">
                  <c:v>#N/A</c:v>
                </c:pt>
                <c:pt idx="5">
                  <c:v>2.66</c:v>
                </c:pt>
                <c:pt idx="6">
                  <c:v>#N/A</c:v>
                </c:pt>
                <c:pt idx="7">
                  <c:v>2.4500000000000002</c:v>
                </c:pt>
                <c:pt idx="8">
                  <c:v>#N/A</c:v>
                </c:pt>
                <c:pt idx="9">
                  <c:v>2.78</c:v>
                </c:pt>
              </c:numCache>
            </c:numRef>
          </c:val>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1.92</c:v>
                </c:pt>
                <c:pt idx="2">
                  <c:v>#N/A</c:v>
                </c:pt>
                <c:pt idx="3">
                  <c:v>2.44</c:v>
                </c:pt>
                <c:pt idx="4">
                  <c:v>#N/A</c:v>
                </c:pt>
                <c:pt idx="5">
                  <c:v>4.5999999999999996</c:v>
                </c:pt>
                <c:pt idx="6">
                  <c:v>#N/A</c:v>
                </c:pt>
                <c:pt idx="7">
                  <c:v>4.5599999999999996</c:v>
                </c:pt>
                <c:pt idx="8">
                  <c:v>#N/A</c:v>
                </c:pt>
                <c:pt idx="9">
                  <c:v>4.5599999999999996</c:v>
                </c:pt>
              </c:numCache>
            </c:numRef>
          </c:val>
        </c:ser>
        <c:dLbls>
          <c:showLegendKey val="0"/>
          <c:showVal val="0"/>
          <c:showCatName val="0"/>
          <c:showSerName val="0"/>
          <c:showPercent val="0"/>
          <c:showBubbleSize val="0"/>
        </c:dLbls>
        <c:gapWidth val="150"/>
        <c:overlap val="100"/>
        <c:axId val="148590976"/>
        <c:axId val="148592512"/>
      </c:barChart>
      <c:catAx>
        <c:axId val="1485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92512"/>
        <c:crosses val="autoZero"/>
        <c:auto val="1"/>
        <c:lblAlgn val="ctr"/>
        <c:lblOffset val="100"/>
        <c:tickLblSkip val="1"/>
        <c:tickMarkSkip val="1"/>
        <c:noMultiLvlLbl val="0"/>
      </c:catAx>
      <c:valAx>
        <c:axId val="14859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9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106450</c:v>
                </c:pt>
                <c:pt idx="5">
                  <c:v>79881</c:v>
                </c:pt>
                <c:pt idx="8">
                  <c:v>57639</c:v>
                </c:pt>
                <c:pt idx="11">
                  <c:v>59922</c:v>
                </c:pt>
                <c:pt idx="14">
                  <c:v>60806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848</c:v>
                </c:pt>
                <c:pt idx="3">
                  <c:v>767</c:v>
                </c:pt>
                <c:pt idx="6">
                  <c:v>676</c:v>
                </c:pt>
                <c:pt idx="9">
                  <c:v>604</c:v>
                </c:pt>
                <c:pt idx="12">
                  <c:v>507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1195</c:v>
                </c:pt>
                <c:pt idx="3">
                  <c:v>1167</c:v>
                </c:pt>
                <c:pt idx="6">
                  <c:v>1299</c:v>
                </c:pt>
                <c:pt idx="9">
                  <c:v>1174</c:v>
                </c:pt>
                <c:pt idx="12">
                  <c:v>1273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333</c:v>
                </c:pt>
                <c:pt idx="3">
                  <c:v>333</c:v>
                </c:pt>
                <c:pt idx="6">
                  <c:v>333</c:v>
                </c:pt>
                <c:pt idx="9">
                  <c:v>400</c:v>
                </c:pt>
                <c:pt idx="12">
                  <c:v>400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3</c:v>
                </c:pt>
                <c:pt idx="3">
                  <c:v>3</c:v>
                </c:pt>
                <c:pt idx="6">
                  <c:v>3</c:v>
                </c:pt>
                <c:pt idx="9">
                  <c:v>3</c:v>
                </c:pt>
                <c:pt idx="12">
                  <c:v>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145548</c:v>
                </c:pt>
                <c:pt idx="3">
                  <c:v>115649</c:v>
                </c:pt>
                <c:pt idx="6">
                  <c:v>91881</c:v>
                </c:pt>
                <c:pt idx="9">
                  <c:v>93815</c:v>
                </c:pt>
                <c:pt idx="12">
                  <c:v>93239</c:v>
                </c:pt>
              </c:numCache>
            </c:numRef>
          </c:val>
        </c:ser>
        <c:dLbls>
          <c:showLegendKey val="0"/>
          <c:showVal val="0"/>
          <c:showCatName val="0"/>
          <c:showSerName val="0"/>
          <c:showPercent val="0"/>
          <c:showBubbleSize val="0"/>
        </c:dLbls>
        <c:gapWidth val="100"/>
        <c:overlap val="100"/>
        <c:axId val="148925824"/>
        <c:axId val="14893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41477</c:v>
                </c:pt>
                <c:pt idx="2">
                  <c:v>#N/A</c:v>
                </c:pt>
                <c:pt idx="3">
                  <c:v>#N/A</c:v>
                </c:pt>
                <c:pt idx="4">
                  <c:v>38038</c:v>
                </c:pt>
                <c:pt idx="5">
                  <c:v>#N/A</c:v>
                </c:pt>
                <c:pt idx="6">
                  <c:v>#N/A</c:v>
                </c:pt>
                <c:pt idx="7">
                  <c:v>36553</c:v>
                </c:pt>
                <c:pt idx="8">
                  <c:v>#N/A</c:v>
                </c:pt>
                <c:pt idx="9">
                  <c:v>#N/A</c:v>
                </c:pt>
                <c:pt idx="10">
                  <c:v>36074</c:v>
                </c:pt>
                <c:pt idx="11">
                  <c:v>#N/A</c:v>
                </c:pt>
                <c:pt idx="12">
                  <c:v>#N/A</c:v>
                </c:pt>
                <c:pt idx="13">
                  <c:v>34616</c:v>
                </c:pt>
                <c:pt idx="14">
                  <c:v>#N/A</c:v>
                </c:pt>
              </c:numCache>
            </c:numRef>
          </c:val>
          <c:smooth val="0"/>
        </c:ser>
        <c:dLbls>
          <c:showLegendKey val="0"/>
          <c:showVal val="0"/>
          <c:showCatName val="0"/>
          <c:showSerName val="0"/>
          <c:showPercent val="0"/>
          <c:showBubbleSize val="0"/>
        </c:dLbls>
        <c:marker val="1"/>
        <c:smooth val="0"/>
        <c:axId val="148925824"/>
        <c:axId val="148936192"/>
      </c:lineChart>
      <c:catAx>
        <c:axId val="1489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936192"/>
        <c:crosses val="autoZero"/>
        <c:auto val="1"/>
        <c:lblAlgn val="ctr"/>
        <c:lblOffset val="100"/>
        <c:tickLblSkip val="1"/>
        <c:tickMarkSkip val="1"/>
        <c:noMultiLvlLbl val="0"/>
      </c:catAx>
      <c:valAx>
        <c:axId val="14893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9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675923</c:v>
                </c:pt>
                <c:pt idx="5">
                  <c:v>693504</c:v>
                </c:pt>
                <c:pt idx="8">
                  <c:v>706899</c:v>
                </c:pt>
                <c:pt idx="11">
                  <c:v>707046</c:v>
                </c:pt>
                <c:pt idx="14">
                  <c:v>701159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65125</c:v>
                </c:pt>
                <c:pt idx="5">
                  <c:v>66709</c:v>
                </c:pt>
                <c:pt idx="8">
                  <c:v>68552</c:v>
                </c:pt>
                <c:pt idx="11">
                  <c:v>68049</c:v>
                </c:pt>
                <c:pt idx="14">
                  <c:v>63739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81870</c:v>
                </c:pt>
                <c:pt idx="5">
                  <c:v>89388</c:v>
                </c:pt>
                <c:pt idx="8">
                  <c:v>89375</c:v>
                </c:pt>
                <c:pt idx="11">
                  <c:v>106218</c:v>
                </c:pt>
                <c:pt idx="14">
                  <c:v>111961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28929</c:v>
                </c:pt>
                <c:pt idx="3">
                  <c:v>27644</c:v>
                </c:pt>
                <c:pt idx="6">
                  <c:v>19773</c:v>
                </c:pt>
                <c:pt idx="9">
                  <c:v>19339</c:v>
                </c:pt>
                <c:pt idx="12">
                  <c:v>19241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152871</c:v>
                </c:pt>
                <c:pt idx="3">
                  <c:v>145330</c:v>
                </c:pt>
                <c:pt idx="6">
                  <c:v>133334</c:v>
                </c:pt>
                <c:pt idx="9">
                  <c:v>122674</c:v>
                </c:pt>
                <c:pt idx="12">
                  <c:v>120227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10733</c:v>
                </c:pt>
                <c:pt idx="3">
                  <c:v>9336</c:v>
                </c:pt>
                <c:pt idx="6">
                  <c:v>9015</c:v>
                </c:pt>
                <c:pt idx="9">
                  <c:v>8575</c:v>
                </c:pt>
                <c:pt idx="12">
                  <c:v>11645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3510</c:v>
                </c:pt>
                <c:pt idx="3">
                  <c:v>2760</c:v>
                </c:pt>
                <c:pt idx="6">
                  <c:v>2099</c:v>
                </c:pt>
                <c:pt idx="9">
                  <c:v>1507</c:v>
                </c:pt>
                <c:pt idx="12">
                  <c:v>1001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1223029</c:v>
                </c:pt>
                <c:pt idx="3">
                  <c:v>1238141</c:v>
                </c:pt>
                <c:pt idx="6">
                  <c:v>1265067</c:v>
                </c:pt>
                <c:pt idx="9">
                  <c:v>1263979</c:v>
                </c:pt>
                <c:pt idx="12">
                  <c:v>1257470</c:v>
                </c:pt>
              </c:numCache>
            </c:numRef>
          </c:val>
        </c:ser>
        <c:dLbls>
          <c:showLegendKey val="0"/>
          <c:showVal val="0"/>
          <c:showCatName val="0"/>
          <c:showSerName val="0"/>
          <c:showPercent val="0"/>
          <c:showBubbleSize val="0"/>
        </c:dLbls>
        <c:gapWidth val="100"/>
        <c:overlap val="100"/>
        <c:axId val="149255296"/>
        <c:axId val="149257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596155</c:v>
                </c:pt>
                <c:pt idx="2">
                  <c:v>#N/A</c:v>
                </c:pt>
                <c:pt idx="3">
                  <c:v>#N/A</c:v>
                </c:pt>
                <c:pt idx="4">
                  <c:v>573611</c:v>
                </c:pt>
                <c:pt idx="5">
                  <c:v>#N/A</c:v>
                </c:pt>
                <c:pt idx="6">
                  <c:v>#N/A</c:v>
                </c:pt>
                <c:pt idx="7">
                  <c:v>564462</c:v>
                </c:pt>
                <c:pt idx="8">
                  <c:v>#N/A</c:v>
                </c:pt>
                <c:pt idx="9">
                  <c:v>#N/A</c:v>
                </c:pt>
                <c:pt idx="10">
                  <c:v>534762</c:v>
                </c:pt>
                <c:pt idx="11">
                  <c:v>#N/A</c:v>
                </c:pt>
                <c:pt idx="12">
                  <c:v>#N/A</c:v>
                </c:pt>
                <c:pt idx="13">
                  <c:v>532724</c:v>
                </c:pt>
                <c:pt idx="14">
                  <c:v>#N/A</c:v>
                </c:pt>
              </c:numCache>
            </c:numRef>
          </c:val>
          <c:smooth val="0"/>
        </c:ser>
        <c:dLbls>
          <c:showLegendKey val="0"/>
          <c:showVal val="0"/>
          <c:showCatName val="0"/>
          <c:showSerName val="0"/>
          <c:showPercent val="0"/>
          <c:showBubbleSize val="0"/>
        </c:dLbls>
        <c:marker val="1"/>
        <c:smooth val="0"/>
        <c:axId val="149255296"/>
        <c:axId val="149257216"/>
      </c:lineChart>
      <c:catAx>
        <c:axId val="1492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257216"/>
        <c:crosses val="autoZero"/>
        <c:auto val="1"/>
        <c:lblAlgn val="ctr"/>
        <c:lblOffset val="100"/>
        <c:tickLblSkip val="1"/>
        <c:tickMarkSkip val="1"/>
        <c:noMultiLvlLbl val="0"/>
      </c:catAx>
      <c:valAx>
        <c:axId val="14925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2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{8B0D9B09-257F-4BB4-87C8-E33FC6A9B3C0}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{6C856D58-D6EE-42B8-9F3B-EC7A8A57A5B4}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{E63B7745-3076-45F8-B4AA-237DD2B89E38}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{38224DBE-4894-4F37-AA27-878851329F3E}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{D164DE86-D9F9-449C-9A65-B32C6F77684B}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{ED91CC54-E9CF-4501-B05B-DFEA66E46280}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{E99D7BCB-E766-4827-8FDA-7A4CC27C0E67}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{84E23669-C372-46DE-87CF-70FCEDE751A1}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{FA11E897-EC82-4B30-93C9-8CDEF299D799}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{03BD62EE-C5B4-44BA-A55A-8621FB4A6114}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49086976"/>
        <c:axId val="149088896"/>
      </c:scatterChart>
      <c:valAx>
        <c:axId val="149086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088896"/>
        <c:crosses val="autoZero"/>
        <c:crossBetween val="midCat"/>
      </c:valAx>
      <c:valAx>
        <c:axId val="149088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08697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{55F9630B-7807-45BB-A7B1-5E6A4D8CDF4B}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{B37C7D52-F421-40C3-A9FC-913C73ADC803}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{06FC21A3-EF53-4F0E-86A3-E77F5DB130BA}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{ED93F846-3300-4FB7-860B-82421ACDDC3D}</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0006895050496696E-2"/>
                  <c:y val="-6.2416647087793951E-2"/>
                </c:manualLayout>
              </c:layout>
              <c:tx>
                <c:strRef>
                  <c:f>公会計指標分析・財政指標組合せ分析表!$O$72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{5FE875BD-7671-4E12-B5F3-5AA43918464D}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16.5</c:v>
                </c:pt>
                <c:pt idx="2">
                  <c:v>15.5</c:v>
                </c:pt>
                <c:pt idx="3">
                  <c:v>14.9</c:v>
                </c:pt>
                <c:pt idx="4">
                  <c:v>14.3</c:v>
                </c:pt>
              </c:numCache>
            </c:numRef>
          </c:xVal>
          <c:yVal>
            <c:numRef>
              <c:f>公会計指標分析・財政指標組合せ分析表!$K$73:$O$73</c:f>
              <c:numCache>
                <c:formatCode>#,##0.0;"▲ "#,##0.0</c:formatCode>
                <c:ptCount val="5"/>
                <c:pt idx="0">
                  <c:v>239.7</c:v>
                </c:pt>
                <c:pt idx="1">
                  <c:v>229.7</c:v>
                </c:pt>
                <c:pt idx="2">
                  <c:v>229.3</c:v>
                </c:pt>
                <c:pt idx="3">
                  <c:v>217.2</c:v>
                </c:pt>
                <c:pt idx="4">
                  <c:v>210.6</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{DD9C72E1-8863-4FFC-9CEB-3CDB97DCA036}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{419322B8-A2EB-49F2-997A-AA1A8717E4D8}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{76B53D4B-703B-4774-8870-C250BC0D0163}</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3389088187724555E-2"/>
                  <c:y val="-6.2416647087793951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{D340D5E7-F987-42A2-94A3-25F7AC9CA822}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{E45BAA53-EC9A-42C2-8578-C0421A60F4A4}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14.2</c:v>
                </c:pt>
                <c:pt idx="4">
                  <c:v>15.9</c:v>
                </c:pt>
              </c:numCache>
            </c:numRef>
          </c:xVal>
          <c:yVal>
            <c:numRef>
              <c:f>公会計指標分析・財政指標組合せ分析表!$K$77:$O$77</c:f>
              <c:numCache>
                <c:formatCode>#,##0.0;"▲ "#,##0.0</c:formatCode>
                <c:ptCount val="5"/>
                <c:pt idx="0">
                  <c:v>215</c:v>
                </c:pt>
                <c:pt idx="1">
                  <c:v>206</c:v>
                </c:pt>
                <c:pt idx="2">
                  <c:v>199.1</c:v>
                </c:pt>
                <c:pt idx="3">
                  <c:v>208.1</c:v>
                </c:pt>
                <c:pt idx="4">
                  <c:v>239.1</c:v>
                </c:pt>
              </c:numCache>
            </c:numRef>
          </c:yVal>
          <c:smooth val="0"/>
        </c:ser>
        <c:dLbls>
          <c:showLegendKey val="0"/>
          <c:showVal val="1"/>
          <c:showCatName val="0"/>
          <c:showSerName val="0"/>
          <c:showPercent val="0"/>
          <c:showBubbleSize val="0"/>
        </c:dLbls>
        <c:axId val="131449216"/>
        <c:axId val="131451136"/>
      </c:scatterChart>
      <c:valAx>
        <c:axId val="131449216"/>
        <c:scaling>
          <c:orientation val="minMax"/>
          <c:max val="17.600000000000001"/>
          <c:min val="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51136"/>
        <c:crosses val="autoZero"/>
        <c:crossBetween val="midCat"/>
      </c:valAx>
      <c:valAx>
        <c:axId val="131451136"/>
        <c:scaling>
          <c:orientation val="minMax"/>
          <c:max val="247"/>
          <c:min val="1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4921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バブル経済崩壊以降、国の経済対策に呼応して他県に比して積極的に公共投資を実施した結果、公債費負担は平成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年度にピークとなったが、県債の新規発行の抑制、償還期間の延長による平準化対策、繰上償還などにより、公債費負担は減少している。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臨時財政対策債を除く通常債の残高については、平成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年度以降、前年度以下の水準に抑制している。 </a:t>
          </a:r>
        </a:p>
        <a:p>
          <a:r>
            <a:rPr kumimoji="1" lang="ja-JP" altLang="en-US" sz="1400">
              <a:latin typeface="ＭＳ ゴシック" pitchFamily="49" charset="-128"/>
              <a:ea typeface="ＭＳ ゴシック" pitchFamily="49" charset="-128"/>
            </a:rPr>
            <a:t>　また、充当可能基金については、平成２４年度以降、４年連続で基金の取崩しに頼ることなく収支均衡を達成してきた結果、財政調整基金への歳計剰余金の積立等により増加している。</a:t>
          </a:r>
        </a:p>
        <a:p>
          <a:r>
            <a:rPr kumimoji="1" lang="ja-JP" altLang="en-US" sz="1400">
              <a:latin typeface="ＭＳ ゴシック" pitchFamily="49" charset="-128"/>
              <a:ea typeface="ＭＳ ゴシック" pitchFamily="49" charset="-128"/>
            </a:rPr>
            <a:t>　さらに、退職手当負担見込額についても、行財政改革による職員数の削減により減少しており、これまでの行財政改革の取り組みが反映されたものとなっている。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1,157,042
1,145,694
4,186.09
534,388,745
520,979,262
774,993
312,583,353
1,252,310,931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210.6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1,157,042
1,145,694
4,186.09
534,388,745
520,979,262
774,993
312,583,353
1,252,310,931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210.6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1,157,042
1,145,694
4,186.09
534,388,745
520,979,262
774,993
312,583,353
1,252,310,931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210.6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1,157,042
1,145,694
4,186.09
534,388,745
520,979,262
774,993
312,583,353
1,252,310,931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210.6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平成２７年度においては、単年度の財政力指数が</a:t>
          </a:r>
          <a:r>
            <a:rPr kumimoji="1" lang="en-US" altLang="ja-JP" sz="1300">
              <a:latin typeface="ＭＳ Ｐゴシック"/>
            </a:rPr>
            <a:t>0.50</a:t>
          </a:r>
          <a:r>
            <a:rPr kumimoji="1" lang="ja-JP" altLang="en-US" sz="1300">
              <a:latin typeface="ＭＳ Ｐゴシック"/>
            </a:rPr>
            <a:t>（前年比＋</a:t>
          </a:r>
          <a:r>
            <a:rPr kumimoji="1" lang="en-US" altLang="ja-JP" sz="1300">
              <a:latin typeface="ＭＳ Ｐゴシック"/>
            </a:rPr>
            <a:t>0.047</a:t>
          </a:r>
          <a:r>
            <a:rPr kumimoji="1" lang="ja-JP" altLang="en-US" sz="1300">
              <a:latin typeface="ＭＳ Ｐゴシック"/>
            </a:rPr>
            <a:t>ポイント）となるなど、近年は法人関係税の増収等により、平成２３年度以降、５年連続で単年度の財政力指数が前年度を上回っており、３年平均値についても上昇傾向となっている。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1" name="直線コネクタ 60"/>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39</xdr:row>
      <xdr:rowOff>97367</xdr:rowOff>
    </xdr:to>
    <xdr:cxnSp macro="">
      <xdr:nvCxnSpPr>
        <xdr:cNvPr id="66" name="直線コネクタ 65"/>
        <xdr:cNvCxnSpPr/>
      </xdr:nvCxnSpPr>
      <xdr:spPr>
        <a:xfrm flipV="1">
          <a:off x="4114800" y="638175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40</xdr:row>
      <xdr:rowOff>127000</xdr:rowOff>
    </xdr:to>
    <xdr:cxnSp macro="">
      <xdr:nvCxnSpPr>
        <xdr:cNvPr id="69" name="直線コネクタ 68"/>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156633</xdr:rowOff>
    </xdr:to>
    <xdr:cxnSp macro="">
      <xdr:nvCxnSpPr>
        <xdr:cNvPr id="72" name="直線コネクタ 71"/>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41</xdr:row>
      <xdr:rowOff>156633</xdr:rowOff>
    </xdr:to>
    <xdr:cxnSp macro="">
      <xdr:nvCxnSpPr>
        <xdr:cNvPr id="75" name="直線コネクタ 74"/>
        <xdr:cNvCxnSpPr/>
      </xdr:nvCxnSpPr>
      <xdr:spPr>
        <a:xfrm>
          <a:off x="1447800" y="67839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9" name="テキスト ボックス 7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5" name="円/楕円 84"/>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3827</xdr:rowOff>
    </xdr:from>
    <xdr:ext cx="762000" cy="259045"/>
    <xdr:sp macro="" textlink="">
      <xdr:nvSpPr>
        <xdr:cNvPr id="86"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7" name="円/楕円 86"/>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8" name="テキスト ボックス 87"/>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0" name="テキスト ボックス 89"/>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2" name="テキスト ボックス 91"/>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3" name="円/楕円 92"/>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4" name="テキスト ボックス 93"/>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00">
              <a:latin typeface="ＭＳ Ｐゴシック"/>
            </a:rPr>
            <a:t>職員数の削減（平成</a:t>
          </a:r>
          <a:r>
            <a:rPr kumimoji="1" lang="en-US" altLang="ja-JP" sz="1000">
              <a:latin typeface="ＭＳ Ｐゴシック"/>
            </a:rPr>
            <a:t>14</a:t>
          </a:r>
          <a:r>
            <a:rPr kumimoji="1" lang="ja-JP" altLang="en-US" sz="1000">
              <a:latin typeface="ＭＳ Ｐゴシック"/>
            </a:rPr>
            <a:t>年度以降</a:t>
          </a:r>
          <a:r>
            <a:rPr kumimoji="1" lang="en-US" altLang="ja-JP" sz="1000">
              <a:latin typeface="ＭＳ Ｐゴシック"/>
            </a:rPr>
            <a:t>700</a:t>
          </a:r>
          <a:r>
            <a:rPr kumimoji="1" lang="ja-JP" altLang="en-US" sz="1000">
              <a:latin typeface="ＭＳ Ｐゴシック"/>
            </a:rPr>
            <a:t>人程度）等による人件費の抑制に努めたことで、人件費分がグループ内で最も低くなっている一方で、公債費分が高い水準となっていることから、経常収支比率全体では、概ねグループ平均と同等となっている。平成</a:t>
          </a:r>
          <a:r>
            <a:rPr kumimoji="1" lang="en-US" altLang="ja-JP" sz="1000">
              <a:latin typeface="ＭＳ Ｐゴシック"/>
            </a:rPr>
            <a:t>27</a:t>
          </a:r>
          <a:r>
            <a:rPr kumimoji="1" lang="ja-JP" altLang="en-US" sz="1000">
              <a:latin typeface="ＭＳ Ｐゴシック"/>
            </a:rPr>
            <a:t>年度においては、社会保障関係経費の増加などにより前年度から</a:t>
          </a:r>
          <a:r>
            <a:rPr kumimoji="1" lang="en-US" altLang="ja-JP" sz="1000">
              <a:latin typeface="ＭＳ Ｐゴシック"/>
            </a:rPr>
            <a:t>1.3</a:t>
          </a:r>
          <a:r>
            <a:rPr kumimoji="1" lang="ja-JP" altLang="en-US" sz="1000">
              <a:latin typeface="ＭＳ Ｐゴシック"/>
            </a:rPr>
            <a:t>ポイント悪化しており、今後も社会保障関係経費の増加が見込まれるなど義務的経費が県財政を圧迫する厳しい状況が予想される。</a:t>
          </a:r>
        </a:p>
        <a:p>
          <a:r>
            <a:rPr kumimoji="1" lang="ja-JP" altLang="en-US" sz="1000">
              <a:latin typeface="ＭＳ Ｐゴシック"/>
            </a:rPr>
            <a:t>　こうした厳しい財政状況の下で財政健全性を維持していくために、歳入の確保と適正な定員管理、一般行政経費の縮減、投資的経費の抑制といった歳出全般のなお一層の見直しを行い、単年度収支の均衡の維持にとどまらず、将来の公債費負担の増加に備え、公債費負担の平準化を図るなど、持続可能な財政基盤の確立を図ることとしている。</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2" name="直線コネクタ 121"/>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3"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4" name="直線コネクタ 123"/>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65</xdr:row>
      <xdr:rowOff>73025</xdr:rowOff>
    </xdr:to>
    <xdr:cxnSp macro="">
      <xdr:nvCxnSpPr>
        <xdr:cNvPr id="127" name="直線コネクタ 126"/>
        <xdr:cNvCxnSpPr/>
      </xdr:nvCxnSpPr>
      <xdr:spPr>
        <a:xfrm>
          <a:off x="4114800" y="10955867"/>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18644</xdr:rowOff>
    </xdr:from>
    <xdr:ext cx="762000" cy="259045"/>
    <xdr:sp macro="" textlink="">
      <xdr:nvSpPr>
        <xdr:cNvPr id="128" name="財政構造の弾力性平均値テキスト"/>
        <xdr:cNvSpPr txBox="1"/>
      </xdr:nvSpPr>
      <xdr:spPr>
        <a:xfrm>
          <a:off x="5041900" y="1099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29" name="フローチャート : 判断 128"/>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63</xdr:row>
      <xdr:rowOff>154517</xdr:rowOff>
    </xdr:to>
    <xdr:cxnSp macro="">
      <xdr:nvCxnSpPr>
        <xdr:cNvPr id="130" name="直線コネクタ 129"/>
        <xdr:cNvCxnSpPr/>
      </xdr:nvCxnSpPr>
      <xdr:spPr>
        <a:xfrm>
          <a:off x="3225800" y="1087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1" name="フローチャート : 判断 130"/>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32" name="テキスト ボックス 131"/>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103717</xdr:rowOff>
    </xdr:to>
    <xdr:cxnSp macro="">
      <xdr:nvCxnSpPr>
        <xdr:cNvPr id="133" name="直線コネクタ 132"/>
        <xdr:cNvCxnSpPr/>
      </xdr:nvCxnSpPr>
      <xdr:spPr>
        <a:xfrm flipV="1">
          <a:off x="2336800" y="108754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4" name="フローチャート : 判断 133"/>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5" name="テキスト ボックス 13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103717</xdr:rowOff>
    </xdr:from>
    <xdr:to>
      <xdr:col>3</xdr:col>
      <xdr:colOff>279400</xdr:colOff>
      <xdr:row>66</xdr:row>
      <xdr:rowOff>22225</xdr:rowOff>
    </xdr:to>
    <xdr:cxnSp macro="">
      <xdr:nvCxnSpPr>
        <xdr:cNvPr id="136" name="直線コネクタ 135"/>
        <xdr:cNvCxnSpPr/>
      </xdr:nvCxnSpPr>
      <xdr:spPr>
        <a:xfrm flipV="1">
          <a:off x="1447800" y="1107651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37" name="フローチャート : 判断 136"/>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108602</xdr:rowOff>
    </xdr:from>
    <xdr:ext cx="762000" cy="259045"/>
    <xdr:sp macro="" textlink="">
      <xdr:nvSpPr>
        <xdr:cNvPr id="138" name="テキスト ボックス 137"/>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39" name="フローチャート : 判断 138"/>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0" name="テキスト ボックス 139"/>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46" name="円/楕円 145"/>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165752</xdr:rowOff>
    </xdr:from>
    <xdr:ext cx="762000" cy="259045"/>
    <xdr:sp macro="" textlink="">
      <xdr:nvSpPr>
        <xdr:cNvPr id="147"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48" name="円/楕円 147"/>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49" name="テキスト ボックス 14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0" name="円/楕円 149"/>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51" name="テキスト ボックス 150"/>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52917</xdr:rowOff>
    </xdr:from>
    <xdr:to>
      <xdr:col>3</xdr:col>
      <xdr:colOff>330200</xdr:colOff>
      <xdr:row>64</xdr:row>
      <xdr:rowOff>154517</xdr:rowOff>
    </xdr:to>
    <xdr:sp macro="" textlink="">
      <xdr:nvSpPr>
        <xdr:cNvPr id="152" name="円/楕円 151"/>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164694</xdr:rowOff>
    </xdr:from>
    <xdr:ext cx="762000" cy="259045"/>
    <xdr:sp macro="" textlink="">
      <xdr:nvSpPr>
        <xdr:cNvPr id="153" name="テキスト ボックス 152"/>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142875</xdr:rowOff>
    </xdr:from>
    <xdr:to>
      <xdr:col>2</xdr:col>
      <xdr:colOff>127000</xdr:colOff>
      <xdr:row>66</xdr:row>
      <xdr:rowOff>73025</xdr:rowOff>
    </xdr:to>
    <xdr:sp macro="" textlink="">
      <xdr:nvSpPr>
        <xdr:cNvPr id="154" name="円/楕円 153"/>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57802</xdr:rowOff>
    </xdr:from>
    <xdr:ext cx="762000" cy="259045"/>
    <xdr:sp macro="" textlink="">
      <xdr:nvSpPr>
        <xdr:cNvPr id="155" name="テキスト ボックス 154"/>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[125,922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といった人及び物にかかるコスト（退職金は含まない）は、業務の効率化をはじめとする行財政運営の見直しに不断に取り組んだ結果、前年度を下回っており、グループ内団体の平均も下回っている。</a:t>
          </a:r>
        </a:p>
        <a:p>
          <a:r>
            <a:rPr kumimoji="1" lang="ja-JP" altLang="en-US" sz="1300">
              <a:latin typeface="ＭＳ Ｐゴシック"/>
            </a:rPr>
            <a:t>　今後とも、県行政の守備範囲の見直しや民間ノウハウの積極的な活用など、業務の効率化を推進し、経費の抑制を図ることとしている。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3" name="直線コネクタ 182"/>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4"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5" name="直線コネクタ 184"/>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6"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7" name="直線コネクタ 186"/>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39196</xdr:rowOff>
    </xdr:from>
    <xdr:to>
      <xdr:col>7</xdr:col>
      <xdr:colOff>152400</xdr:colOff>
      <xdr:row>84</xdr:row>
      <xdr:rowOff>47642</xdr:rowOff>
    </xdr:to>
    <xdr:cxnSp macro="">
      <xdr:nvCxnSpPr>
        <xdr:cNvPr id="188" name="直線コネクタ 187"/>
        <xdr:cNvCxnSpPr/>
      </xdr:nvCxnSpPr>
      <xdr:spPr>
        <a:xfrm flipV="1">
          <a:off x="4114800" y="14440996"/>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46538</xdr:rowOff>
    </xdr:from>
    <xdr:ext cx="762000" cy="259045"/>
    <xdr:sp macro="" textlink="">
      <xdr:nvSpPr>
        <xdr:cNvPr id="189" name="人件費・物件費等の状況平均値テキスト"/>
        <xdr:cNvSpPr txBox="1"/>
      </xdr:nvSpPr>
      <xdr:spPr>
        <a:xfrm>
          <a:off x="5041900" y="14448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0" name="フローチャート : 判断 189"/>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70048</xdr:rowOff>
    </xdr:from>
    <xdr:to>
      <xdr:col>6</xdr:col>
      <xdr:colOff>0</xdr:colOff>
      <xdr:row>84</xdr:row>
      <xdr:rowOff>47642</xdr:rowOff>
    </xdr:to>
    <xdr:cxnSp macro="">
      <xdr:nvCxnSpPr>
        <xdr:cNvPr id="191" name="直線コネクタ 190"/>
        <xdr:cNvCxnSpPr/>
      </xdr:nvCxnSpPr>
      <xdr:spPr>
        <a:xfrm>
          <a:off x="3225800" y="14300398"/>
          <a:ext cx="889000" cy="1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142179</xdr:rowOff>
    </xdr:from>
    <xdr:to>
      <xdr:col>6</xdr:col>
      <xdr:colOff>50800</xdr:colOff>
      <xdr:row>86</xdr:row>
      <xdr:rowOff>72329</xdr:rowOff>
    </xdr:to>
    <xdr:sp macro="" textlink="">
      <xdr:nvSpPr>
        <xdr:cNvPr id="192" name="フローチャート : 判断 191"/>
        <xdr:cNvSpPr/>
      </xdr:nvSpPr>
      <xdr:spPr>
        <a:xfrm>
          <a:off x="4064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57106</xdr:rowOff>
    </xdr:from>
    <xdr:ext cx="736600" cy="259045"/>
    <xdr:sp macro="" textlink="">
      <xdr:nvSpPr>
        <xdr:cNvPr id="193" name="テキスト ボックス 192"/>
        <xdr:cNvSpPr txBox="1"/>
      </xdr:nvSpPr>
      <xdr:spPr>
        <a:xfrm>
          <a:off x="3733800" y="1480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70048</xdr:rowOff>
    </xdr:from>
    <xdr:to>
      <xdr:col>4</xdr:col>
      <xdr:colOff>482600</xdr:colOff>
      <xdr:row>84</xdr:row>
      <xdr:rowOff>105313</xdr:rowOff>
    </xdr:to>
    <xdr:cxnSp macro="">
      <xdr:nvCxnSpPr>
        <xdr:cNvPr id="194" name="直線コネクタ 193"/>
        <xdr:cNvCxnSpPr/>
      </xdr:nvCxnSpPr>
      <xdr:spPr>
        <a:xfrm flipV="1">
          <a:off x="2336800" y="14300398"/>
          <a:ext cx="889000" cy="2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122720</xdr:rowOff>
    </xdr:from>
    <xdr:to>
      <xdr:col>4</xdr:col>
      <xdr:colOff>533400</xdr:colOff>
      <xdr:row>85</xdr:row>
      <xdr:rowOff>52870</xdr:rowOff>
    </xdr:to>
    <xdr:sp macro="" textlink="">
      <xdr:nvSpPr>
        <xdr:cNvPr id="195" name="フローチャート : 判断 194"/>
        <xdr:cNvSpPr/>
      </xdr:nvSpPr>
      <xdr:spPr>
        <a:xfrm>
          <a:off x="3175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37647</xdr:rowOff>
    </xdr:from>
    <xdr:ext cx="762000" cy="259045"/>
    <xdr:sp macro="" textlink="">
      <xdr:nvSpPr>
        <xdr:cNvPr id="196" name="テキスト ボックス 195"/>
        <xdr:cNvSpPr txBox="1"/>
      </xdr:nvSpPr>
      <xdr:spPr>
        <a:xfrm>
          <a:off x="2844800" y="1461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105313</xdr:rowOff>
    </xdr:from>
    <xdr:to>
      <xdr:col>3</xdr:col>
      <xdr:colOff>279400</xdr:colOff>
      <xdr:row>86</xdr:row>
      <xdr:rowOff>5885</xdr:rowOff>
    </xdr:to>
    <xdr:cxnSp macro="">
      <xdr:nvCxnSpPr>
        <xdr:cNvPr id="197" name="直線コネクタ 196"/>
        <xdr:cNvCxnSpPr/>
      </xdr:nvCxnSpPr>
      <xdr:spPr>
        <a:xfrm flipV="1">
          <a:off x="1447800" y="14507113"/>
          <a:ext cx="889000" cy="2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73890</xdr:rowOff>
    </xdr:from>
    <xdr:to>
      <xdr:col>3</xdr:col>
      <xdr:colOff>330200</xdr:colOff>
      <xdr:row>86</xdr:row>
      <xdr:rowOff>4040</xdr:rowOff>
    </xdr:to>
    <xdr:sp macro="" textlink="">
      <xdr:nvSpPr>
        <xdr:cNvPr id="198" name="フローチャート : 判断 197"/>
        <xdr:cNvSpPr/>
      </xdr:nvSpPr>
      <xdr:spPr>
        <a:xfrm>
          <a:off x="2286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160267</xdr:rowOff>
    </xdr:from>
    <xdr:ext cx="762000" cy="259045"/>
    <xdr:sp macro="" textlink="">
      <xdr:nvSpPr>
        <xdr:cNvPr id="199" name="テキスト ボックス 198"/>
        <xdr:cNvSpPr txBox="1"/>
      </xdr:nvSpPr>
      <xdr:spPr>
        <a:xfrm>
          <a:off x="1955800" y="1473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87317</xdr:rowOff>
    </xdr:from>
    <xdr:to>
      <xdr:col>2</xdr:col>
      <xdr:colOff>127000</xdr:colOff>
      <xdr:row>87</xdr:row>
      <xdr:rowOff>17467</xdr:rowOff>
    </xdr:to>
    <xdr:sp macro="" textlink="">
      <xdr:nvSpPr>
        <xdr:cNvPr id="200" name="フローチャート : 判断 199"/>
        <xdr:cNvSpPr/>
      </xdr:nvSpPr>
      <xdr:spPr>
        <a:xfrm>
          <a:off x="1397000" y="148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2244</xdr:rowOff>
    </xdr:from>
    <xdr:ext cx="762000" cy="259045"/>
    <xdr:sp macro="" textlink="">
      <xdr:nvSpPr>
        <xdr:cNvPr id="201" name="テキスト ボックス 200"/>
        <xdr:cNvSpPr txBox="1"/>
      </xdr:nvSpPr>
      <xdr:spPr>
        <a:xfrm>
          <a:off x="1066800" y="149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159846</xdr:rowOff>
    </xdr:from>
    <xdr:to>
      <xdr:col>7</xdr:col>
      <xdr:colOff>203200</xdr:colOff>
      <xdr:row>84</xdr:row>
      <xdr:rowOff>89996</xdr:rowOff>
    </xdr:to>
    <xdr:sp macro="" textlink="">
      <xdr:nvSpPr>
        <xdr:cNvPr id="207" name="円/楕円 206"/>
        <xdr:cNvSpPr/>
      </xdr:nvSpPr>
      <xdr:spPr>
        <a:xfrm>
          <a:off x="4902200" y="143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4923</xdr:rowOff>
    </xdr:from>
    <xdr:ext cx="762000" cy="259045"/>
    <xdr:sp macro="" textlink="">
      <xdr:nvSpPr>
        <xdr:cNvPr id="208" name="人件費・物件費等の状況該当値テキスト"/>
        <xdr:cNvSpPr txBox="1"/>
      </xdr:nvSpPr>
      <xdr:spPr>
        <a:xfrm>
          <a:off x="5041900" y="1423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125,922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168292</xdr:rowOff>
    </xdr:from>
    <xdr:to>
      <xdr:col>6</xdr:col>
      <xdr:colOff>50800</xdr:colOff>
      <xdr:row>84</xdr:row>
      <xdr:rowOff>98442</xdr:rowOff>
    </xdr:to>
    <xdr:sp macro="" textlink="">
      <xdr:nvSpPr>
        <xdr:cNvPr id="209" name="円/楕円 208"/>
        <xdr:cNvSpPr/>
      </xdr:nvSpPr>
      <xdr:spPr>
        <a:xfrm>
          <a:off x="4064000" y="143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108619</xdr:rowOff>
    </xdr:from>
    <xdr:ext cx="736600" cy="259045"/>
    <xdr:sp macro="" textlink="">
      <xdr:nvSpPr>
        <xdr:cNvPr id="210" name="テキスト ボックス 209"/>
        <xdr:cNvSpPr txBox="1"/>
      </xdr:nvSpPr>
      <xdr:spPr>
        <a:xfrm>
          <a:off x="3733800" y="14167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19248</xdr:rowOff>
    </xdr:from>
    <xdr:to>
      <xdr:col>4</xdr:col>
      <xdr:colOff>533400</xdr:colOff>
      <xdr:row>83</xdr:row>
      <xdr:rowOff>120848</xdr:rowOff>
    </xdr:to>
    <xdr:sp macro="" textlink="">
      <xdr:nvSpPr>
        <xdr:cNvPr id="211" name="円/楕円 210"/>
        <xdr:cNvSpPr/>
      </xdr:nvSpPr>
      <xdr:spPr>
        <a:xfrm>
          <a:off x="3175000" y="142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131025</xdr:rowOff>
    </xdr:from>
    <xdr:ext cx="762000" cy="259045"/>
    <xdr:sp macro="" textlink="">
      <xdr:nvSpPr>
        <xdr:cNvPr id="212" name="テキスト ボックス 211"/>
        <xdr:cNvSpPr txBox="1"/>
      </xdr:nvSpPr>
      <xdr:spPr>
        <a:xfrm>
          <a:off x="2844800" y="1401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122,426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54513</xdr:rowOff>
    </xdr:from>
    <xdr:to>
      <xdr:col>3</xdr:col>
      <xdr:colOff>330200</xdr:colOff>
      <xdr:row>84</xdr:row>
      <xdr:rowOff>156113</xdr:rowOff>
    </xdr:to>
    <xdr:sp macro="" textlink="">
      <xdr:nvSpPr>
        <xdr:cNvPr id="213" name="円/楕円 212"/>
        <xdr:cNvSpPr/>
      </xdr:nvSpPr>
      <xdr:spPr>
        <a:xfrm>
          <a:off x="2286000" y="144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166290</xdr:rowOff>
    </xdr:from>
    <xdr:ext cx="762000" cy="259045"/>
    <xdr:sp macro="" textlink="">
      <xdr:nvSpPr>
        <xdr:cNvPr id="214" name="テキスト ボックス 213"/>
        <xdr:cNvSpPr txBox="1"/>
      </xdr:nvSpPr>
      <xdr:spPr>
        <a:xfrm>
          <a:off x="1955800" y="1422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127,566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126535</xdr:rowOff>
    </xdr:from>
    <xdr:to>
      <xdr:col>2</xdr:col>
      <xdr:colOff>127000</xdr:colOff>
      <xdr:row>86</xdr:row>
      <xdr:rowOff>56685</xdr:rowOff>
    </xdr:to>
    <xdr:sp macro="" textlink="">
      <xdr:nvSpPr>
        <xdr:cNvPr id="215" name="円/楕円 214"/>
        <xdr:cNvSpPr/>
      </xdr:nvSpPr>
      <xdr:spPr>
        <a:xfrm>
          <a:off x="1397000" y="146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66862</xdr:rowOff>
    </xdr:from>
    <xdr:ext cx="762000" cy="259045"/>
    <xdr:sp macro="" textlink="">
      <xdr:nvSpPr>
        <xdr:cNvPr id="216" name="テキスト ボックス 215"/>
        <xdr:cNvSpPr txBox="1"/>
      </xdr:nvSpPr>
      <xdr:spPr>
        <a:xfrm>
          <a:off x="1066800" y="144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月から実施した給与構造改革や、平成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月から実施した給与制度の総合的見直し等のほか、採用と退職に伴う新陳代謝の促進により平均給与は下がっており、本県における指数は、平成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月は</a:t>
          </a:r>
          <a:r>
            <a:rPr kumimoji="1" lang="en-US" altLang="ja-JP" sz="1100">
              <a:latin typeface="ＭＳ Ｐゴシック"/>
            </a:rPr>
            <a:t>99.9</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月は</a:t>
          </a:r>
          <a:r>
            <a:rPr kumimoji="1" lang="en-US" altLang="ja-JP" sz="1100">
              <a:latin typeface="ＭＳ Ｐゴシック"/>
            </a:rPr>
            <a:t>100.1</a:t>
          </a:r>
          <a:r>
            <a:rPr kumimoji="1" lang="ja-JP" altLang="en-US" sz="1100">
              <a:latin typeface="ＭＳ Ｐゴシック"/>
            </a:rPr>
            <a:t>と国とほぼ同水準となっていたが、平成</a:t>
          </a:r>
          <a:r>
            <a:rPr kumimoji="1" lang="en-US" altLang="ja-JP" sz="1100">
              <a:latin typeface="ＭＳ Ｐゴシック"/>
            </a:rPr>
            <a:t>27</a:t>
          </a:r>
          <a:r>
            <a:rPr kumimoji="1" lang="ja-JP" altLang="en-US" sz="1100">
              <a:latin typeface="ＭＳ Ｐゴシック"/>
            </a:rPr>
            <a:t>年度の給与改定において、地域の国家公務員の給与水準との均衡も考慮しながら、国の俸給表に一定水準を乗じた額を加える水準調整を実施したことから、平成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月の指数は</a:t>
          </a:r>
          <a:r>
            <a:rPr kumimoji="1" lang="en-US" altLang="ja-JP" sz="1100">
              <a:latin typeface="ＭＳ Ｐゴシック"/>
            </a:rPr>
            <a:t>100.4</a:t>
          </a:r>
          <a:r>
            <a:rPr kumimoji="1" lang="ja-JP" altLang="en-US" sz="1100">
              <a:latin typeface="ＭＳ Ｐゴシック"/>
            </a:rPr>
            <a:t>となったところである。</a:t>
          </a:r>
        </a:p>
        <a:p>
          <a:r>
            <a:rPr kumimoji="1" lang="ja-JP" altLang="en-US" sz="1100">
              <a:latin typeface="ＭＳ Ｐゴシック"/>
            </a:rPr>
            <a:t>　今後とも、民間給与の状況や国・他県の動向等を踏まえながら、一層の給与の見直し・適正化に努めることとしている。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84</xdr:row>
      <xdr:rowOff>42334</xdr:rowOff>
    </xdr:to>
    <xdr:cxnSp macro="">
      <xdr:nvCxnSpPr>
        <xdr:cNvPr id="243" name="直線コネクタ 242"/>
        <xdr:cNvCxnSpPr/>
      </xdr:nvCxnSpPr>
      <xdr:spPr>
        <a:xfrm flipV="1">
          <a:off x="17018000" y="14001750"/>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4"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5" name="直線コネクタ 244"/>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4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47" name="直線コネクタ 24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119945</xdr:rowOff>
    </xdr:from>
    <xdr:to>
      <xdr:col>24</xdr:col>
      <xdr:colOff>558800</xdr:colOff>
      <xdr:row>83</xdr:row>
      <xdr:rowOff>160161</xdr:rowOff>
    </xdr:to>
    <xdr:cxnSp macro="">
      <xdr:nvCxnSpPr>
        <xdr:cNvPr id="248" name="直線コネクタ 247"/>
        <xdr:cNvCxnSpPr/>
      </xdr:nvCxnSpPr>
      <xdr:spPr>
        <a:xfrm>
          <a:off x="16179800" y="143502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163282</xdr:rowOff>
    </xdr:from>
    <xdr:ext cx="762000" cy="259045"/>
    <xdr:sp macro="" textlink="">
      <xdr:nvSpPr>
        <xdr:cNvPr id="249" name="給与水準   （国との比較）平均値テキスト"/>
        <xdr:cNvSpPr txBox="1"/>
      </xdr:nvSpPr>
      <xdr:spPr>
        <a:xfrm>
          <a:off x="17106900" y="1405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0" name="フローチャート : 判断 249"/>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119945</xdr:rowOff>
    </xdr:to>
    <xdr:cxnSp macro="">
      <xdr:nvCxnSpPr>
        <xdr:cNvPr id="251" name="直線コネクタ 250"/>
        <xdr:cNvCxnSpPr/>
      </xdr:nvCxnSpPr>
      <xdr:spPr>
        <a:xfrm>
          <a:off x="15290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2" name="フローチャート : 判断 251"/>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53" name="テキスト ボックス 252"/>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96661</xdr:rowOff>
    </xdr:to>
    <xdr:cxnSp macro="">
      <xdr:nvCxnSpPr>
        <xdr:cNvPr id="254" name="直線コネクタ 253"/>
        <xdr:cNvCxnSpPr/>
      </xdr:nvCxnSpPr>
      <xdr:spPr>
        <a:xfrm flipV="1">
          <a:off x="14401800" y="14323484"/>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55" name="フローチャート : 判断 25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56" name="テキスト ボックス 25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89</xdr:row>
      <xdr:rowOff>110066</xdr:rowOff>
    </xdr:to>
    <xdr:cxnSp macro="">
      <xdr:nvCxnSpPr>
        <xdr:cNvPr id="257" name="直線コネクタ 256"/>
        <xdr:cNvCxnSpPr/>
      </xdr:nvCxnSpPr>
      <xdr:spPr>
        <a:xfrm flipV="1">
          <a:off x="13512800" y="153557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5645</xdr:rowOff>
    </xdr:from>
    <xdr:to>
      <xdr:col>21</xdr:col>
      <xdr:colOff>50800</xdr:colOff>
      <xdr:row>89</xdr:row>
      <xdr:rowOff>107245</xdr:rowOff>
    </xdr:to>
    <xdr:sp macro="" textlink="">
      <xdr:nvSpPr>
        <xdr:cNvPr id="258" name="フローチャート : 判断 257"/>
        <xdr:cNvSpPr/>
      </xdr:nvSpPr>
      <xdr:spPr>
        <a:xfrm>
          <a:off x="14351000" y="1526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59" name="テキスト ボックス 258"/>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60" name="フローチャート : 判断 259"/>
        <xdr:cNvSpPr/>
      </xdr:nvSpPr>
      <xdr:spPr>
        <a:xfrm>
          <a:off x="13462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61" name="テキスト ボックス 260"/>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67" name="円/楕円 266"/>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5238</xdr:rowOff>
    </xdr:from>
    <xdr:ext cx="762000" cy="259045"/>
    <xdr:sp macro="" textlink="">
      <xdr:nvSpPr>
        <xdr:cNvPr id="268" name="給与水準   （国との比較）該当値テキスト"/>
        <xdr:cNvSpPr txBox="1"/>
      </xdr:nvSpPr>
      <xdr:spPr>
        <a:xfrm>
          <a:off x="17106900" y="142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69" name="円/楕円 268"/>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155522</xdr:rowOff>
    </xdr:from>
    <xdr:ext cx="736600" cy="259045"/>
    <xdr:sp macro="" textlink="">
      <xdr:nvSpPr>
        <xdr:cNvPr id="270" name="テキスト ボックス 269"/>
        <xdr:cNvSpPr txBox="1"/>
      </xdr:nvSpPr>
      <xdr:spPr>
        <a:xfrm>
          <a:off x="15798800" y="1438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1" name="円/楕円 270"/>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72" name="テキスト ボックス 27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73" name="円/楕円 272"/>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74" name="テキスト ボックス 273"/>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5" name="円/楕円 274"/>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6" name="テキスト ボックス 275"/>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[1,258.38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職員数の適正化については、平成</a:t>
          </a:r>
          <a:r>
            <a:rPr kumimoji="1" lang="en-US" altLang="ja-JP" sz="1200">
              <a:latin typeface="ＭＳ Ｐゴシック"/>
            </a:rPr>
            <a:t>15</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年度まで数値目標を掲げて取り組んだ結果、約</a:t>
          </a:r>
          <a:r>
            <a:rPr kumimoji="1" lang="en-US" altLang="ja-JP" sz="1200">
              <a:latin typeface="ＭＳ Ｐゴシック"/>
            </a:rPr>
            <a:t>700</a:t>
          </a:r>
          <a:r>
            <a:rPr kumimoji="1" lang="ja-JP" altLang="en-US" sz="1200">
              <a:latin typeface="ＭＳ Ｐゴシック"/>
            </a:rPr>
            <a:t>人を削減し、約半世紀前の水準以下となった。</a:t>
          </a:r>
        </a:p>
        <a:p>
          <a:r>
            <a:rPr kumimoji="1" lang="ja-JP" altLang="en-US" sz="1200">
              <a:latin typeface="ＭＳ Ｐゴシック"/>
            </a:rPr>
            <a:t>　その結果、人口当たりの一般職員数については、人口類似県の中でも少ない職員数となっていることから、法で定められる教員、警官を除く一般職員数の削減については一段落としたところであるが、今後とも、県組織や公社外郭団体の見直し、庶務事務等の集約化、民間委託等、不断に組織や事務事業のスクラップ・アンド・ビルドを徹底し、適正な定員管理に努める。</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2" name="直線コネクタ 301"/>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3"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4" name="直線コネクタ 303"/>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5"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6" name="直線コネクタ 305"/>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31486</xdr:rowOff>
    </xdr:from>
    <xdr:to>
      <xdr:col>24</xdr:col>
      <xdr:colOff>558800</xdr:colOff>
      <xdr:row>63</xdr:row>
      <xdr:rowOff>34092</xdr:rowOff>
    </xdr:to>
    <xdr:cxnSp macro="">
      <xdr:nvCxnSpPr>
        <xdr:cNvPr id="307" name="直線コネクタ 306"/>
        <xdr:cNvCxnSpPr/>
      </xdr:nvCxnSpPr>
      <xdr:spPr>
        <a:xfrm>
          <a:off x="16179800" y="10832836"/>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66222</xdr:rowOff>
    </xdr:from>
    <xdr:ext cx="762000" cy="259045"/>
    <xdr:sp macro="" textlink="">
      <xdr:nvSpPr>
        <xdr:cNvPr id="308" name="定員管理の状況平均値テキスト"/>
        <xdr:cNvSpPr txBox="1"/>
      </xdr:nvSpPr>
      <xdr:spPr>
        <a:xfrm>
          <a:off x="17106900" y="10867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09" name="フローチャート : 判断 308"/>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31486</xdr:rowOff>
    </xdr:from>
    <xdr:to>
      <xdr:col>23</xdr:col>
      <xdr:colOff>406400</xdr:colOff>
      <xdr:row>63</xdr:row>
      <xdr:rowOff>42924</xdr:rowOff>
    </xdr:to>
    <xdr:cxnSp macro="">
      <xdr:nvCxnSpPr>
        <xdr:cNvPr id="310" name="直線コネクタ 309"/>
        <xdr:cNvCxnSpPr/>
      </xdr:nvCxnSpPr>
      <xdr:spPr>
        <a:xfrm flipV="1">
          <a:off x="15290800" y="10832836"/>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4575</xdr:rowOff>
    </xdr:from>
    <xdr:to>
      <xdr:col>23</xdr:col>
      <xdr:colOff>457200</xdr:colOff>
      <xdr:row>63</xdr:row>
      <xdr:rowOff>106175</xdr:rowOff>
    </xdr:to>
    <xdr:sp macro="" textlink="">
      <xdr:nvSpPr>
        <xdr:cNvPr id="311" name="フローチャート : 判断 310"/>
        <xdr:cNvSpPr/>
      </xdr:nvSpPr>
      <xdr:spPr>
        <a:xfrm>
          <a:off x="16129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90952</xdr:rowOff>
    </xdr:from>
    <xdr:ext cx="736600" cy="259045"/>
    <xdr:sp macro="" textlink="">
      <xdr:nvSpPr>
        <xdr:cNvPr id="312" name="テキスト ボックス 311"/>
        <xdr:cNvSpPr txBox="1"/>
      </xdr:nvSpPr>
      <xdr:spPr>
        <a:xfrm>
          <a:off x="15798800" y="1089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42924</xdr:rowOff>
    </xdr:from>
    <xdr:to>
      <xdr:col>22</xdr:col>
      <xdr:colOff>203200</xdr:colOff>
      <xdr:row>63</xdr:row>
      <xdr:rowOff>56871</xdr:rowOff>
    </xdr:to>
    <xdr:cxnSp macro="">
      <xdr:nvCxnSpPr>
        <xdr:cNvPr id="313" name="直線コネクタ 312"/>
        <xdr:cNvCxnSpPr/>
      </xdr:nvCxnSpPr>
      <xdr:spPr>
        <a:xfrm flipV="1">
          <a:off x="14401800" y="10844274"/>
          <a:ext cx="889000" cy="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105806</xdr:rowOff>
    </xdr:from>
    <xdr:to>
      <xdr:col>22</xdr:col>
      <xdr:colOff>254000</xdr:colOff>
      <xdr:row>63</xdr:row>
      <xdr:rowOff>35956</xdr:rowOff>
    </xdr:to>
    <xdr:sp macro="" textlink="">
      <xdr:nvSpPr>
        <xdr:cNvPr id="314" name="フローチャート : 判断 313"/>
        <xdr:cNvSpPr/>
      </xdr:nvSpPr>
      <xdr:spPr>
        <a:xfrm>
          <a:off x="15240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46133</xdr:rowOff>
    </xdr:from>
    <xdr:ext cx="762000" cy="259045"/>
    <xdr:sp macro="" textlink="">
      <xdr:nvSpPr>
        <xdr:cNvPr id="315" name="テキスト ボックス 314"/>
        <xdr:cNvSpPr txBox="1"/>
      </xdr:nvSpPr>
      <xdr:spPr>
        <a:xfrm>
          <a:off x="14909800" y="105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56871</xdr:rowOff>
    </xdr:from>
    <xdr:to>
      <xdr:col>21</xdr:col>
      <xdr:colOff>0</xdr:colOff>
      <xdr:row>63</xdr:row>
      <xdr:rowOff>153391</xdr:rowOff>
    </xdr:to>
    <xdr:cxnSp macro="">
      <xdr:nvCxnSpPr>
        <xdr:cNvPr id="316" name="直線コネクタ 315"/>
        <xdr:cNvCxnSpPr/>
      </xdr:nvCxnSpPr>
      <xdr:spPr>
        <a:xfrm flipV="1">
          <a:off x="13512800" y="1085822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108557</xdr:rowOff>
    </xdr:from>
    <xdr:to>
      <xdr:col>21</xdr:col>
      <xdr:colOff>50800</xdr:colOff>
      <xdr:row>63</xdr:row>
      <xdr:rowOff>38707</xdr:rowOff>
    </xdr:to>
    <xdr:sp macro="" textlink="">
      <xdr:nvSpPr>
        <xdr:cNvPr id="317" name="フローチャート : 判断 316"/>
        <xdr:cNvSpPr/>
      </xdr:nvSpPr>
      <xdr:spPr>
        <a:xfrm>
          <a:off x="14351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48884</xdr:rowOff>
    </xdr:from>
    <xdr:ext cx="762000" cy="259045"/>
    <xdr:sp macro="" textlink="">
      <xdr:nvSpPr>
        <xdr:cNvPr id="318" name="テキスト ボックス 317"/>
        <xdr:cNvSpPr txBox="1"/>
      </xdr:nvSpPr>
      <xdr:spPr>
        <a:xfrm>
          <a:off x="14020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134617</xdr:rowOff>
    </xdr:from>
    <xdr:to>
      <xdr:col>19</xdr:col>
      <xdr:colOff>533400</xdr:colOff>
      <xdr:row>63</xdr:row>
      <xdr:rowOff>64767</xdr:rowOff>
    </xdr:to>
    <xdr:sp macro="" textlink="">
      <xdr:nvSpPr>
        <xdr:cNvPr id="319" name="フローチャート : 判断 318"/>
        <xdr:cNvSpPr/>
      </xdr:nvSpPr>
      <xdr:spPr>
        <a:xfrm>
          <a:off x="13462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74944</xdr:rowOff>
    </xdr:from>
    <xdr:ext cx="762000" cy="259045"/>
    <xdr:sp macro="" textlink="">
      <xdr:nvSpPr>
        <xdr:cNvPr id="320" name="テキスト ボックス 319"/>
        <xdr:cNvSpPr txBox="1"/>
      </xdr:nvSpPr>
      <xdr:spPr>
        <a:xfrm>
          <a:off x="13131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154742</xdr:rowOff>
    </xdr:from>
    <xdr:to>
      <xdr:col>24</xdr:col>
      <xdr:colOff>609600</xdr:colOff>
      <xdr:row>63</xdr:row>
      <xdr:rowOff>84892</xdr:rowOff>
    </xdr:to>
    <xdr:sp macro="" textlink="">
      <xdr:nvSpPr>
        <xdr:cNvPr id="326" name="円/楕円 325"/>
        <xdr:cNvSpPr/>
      </xdr:nvSpPr>
      <xdr:spPr>
        <a:xfrm>
          <a:off x="16967200" y="107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171269</xdr:rowOff>
    </xdr:from>
    <xdr:ext cx="762000" cy="259045"/>
    <xdr:sp macro="" textlink="">
      <xdr:nvSpPr>
        <xdr:cNvPr id="327" name="定員管理の状況該当値テキスト"/>
        <xdr:cNvSpPr txBox="1"/>
      </xdr:nvSpPr>
      <xdr:spPr>
        <a:xfrm>
          <a:off x="17106900" y="1062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1,258.38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152136</xdr:rowOff>
    </xdr:from>
    <xdr:to>
      <xdr:col>23</xdr:col>
      <xdr:colOff>457200</xdr:colOff>
      <xdr:row>63</xdr:row>
      <xdr:rowOff>82286</xdr:rowOff>
    </xdr:to>
    <xdr:sp macro="" textlink="">
      <xdr:nvSpPr>
        <xdr:cNvPr id="328" name="円/楕円 327"/>
        <xdr:cNvSpPr/>
      </xdr:nvSpPr>
      <xdr:spPr>
        <a:xfrm>
          <a:off x="16129000" y="107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92463</xdr:rowOff>
    </xdr:from>
    <xdr:ext cx="736600" cy="259045"/>
    <xdr:sp macro="" textlink="">
      <xdr:nvSpPr>
        <xdr:cNvPr id="329" name="テキスト ボックス 328"/>
        <xdr:cNvSpPr txBox="1"/>
      </xdr:nvSpPr>
      <xdr:spPr>
        <a:xfrm>
          <a:off x="15798800" y="1055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163574</xdr:rowOff>
    </xdr:from>
    <xdr:to>
      <xdr:col>22</xdr:col>
      <xdr:colOff>254000</xdr:colOff>
      <xdr:row>63</xdr:row>
      <xdr:rowOff>93724</xdr:rowOff>
    </xdr:to>
    <xdr:sp macro="" textlink="">
      <xdr:nvSpPr>
        <xdr:cNvPr id="330" name="円/楕円 329"/>
        <xdr:cNvSpPr/>
      </xdr:nvSpPr>
      <xdr:spPr>
        <a:xfrm>
          <a:off x="15240000" y="107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78501</xdr:rowOff>
    </xdr:from>
    <xdr:ext cx="762000" cy="259045"/>
    <xdr:sp macro="" textlink="">
      <xdr:nvSpPr>
        <xdr:cNvPr id="331" name="テキスト ボックス 330"/>
        <xdr:cNvSpPr txBox="1"/>
      </xdr:nvSpPr>
      <xdr:spPr>
        <a:xfrm>
          <a:off x="14909800" y="1087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6071</xdr:rowOff>
    </xdr:from>
    <xdr:to>
      <xdr:col>21</xdr:col>
      <xdr:colOff>50800</xdr:colOff>
      <xdr:row>63</xdr:row>
      <xdr:rowOff>107671</xdr:rowOff>
    </xdr:to>
    <xdr:sp macro="" textlink="">
      <xdr:nvSpPr>
        <xdr:cNvPr id="332" name="円/楕円 331"/>
        <xdr:cNvSpPr/>
      </xdr:nvSpPr>
      <xdr:spPr>
        <a:xfrm>
          <a:off x="14351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92448</xdr:rowOff>
    </xdr:from>
    <xdr:ext cx="762000" cy="259045"/>
    <xdr:sp macro="" textlink="">
      <xdr:nvSpPr>
        <xdr:cNvPr id="333" name="テキスト ボックス 332"/>
        <xdr:cNvSpPr txBox="1"/>
      </xdr:nvSpPr>
      <xdr:spPr>
        <a:xfrm>
          <a:off x="14020800" y="108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1,263.10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102591</xdr:rowOff>
    </xdr:from>
    <xdr:to>
      <xdr:col>19</xdr:col>
      <xdr:colOff>533400</xdr:colOff>
      <xdr:row>64</xdr:row>
      <xdr:rowOff>32741</xdr:rowOff>
    </xdr:to>
    <xdr:sp macro="" textlink="">
      <xdr:nvSpPr>
        <xdr:cNvPr id="334" name="円/楕円 333"/>
        <xdr:cNvSpPr/>
      </xdr:nvSpPr>
      <xdr:spPr>
        <a:xfrm>
          <a:off x="13462000" y="109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17518</xdr:rowOff>
    </xdr:from>
    <xdr:ext cx="762000" cy="259045"/>
    <xdr:sp macro="" textlink="">
      <xdr:nvSpPr>
        <xdr:cNvPr id="335" name="テキスト ボックス 334"/>
        <xdr:cNvSpPr txBox="1"/>
      </xdr:nvSpPr>
      <xdr:spPr>
        <a:xfrm>
          <a:off x="13131800" y="109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実質公債費比率については、前年度から</a:t>
          </a:r>
          <a:r>
            <a:rPr kumimoji="1" lang="en-US" altLang="ja-JP" sz="1300">
              <a:latin typeface="ＭＳ Ｐゴシック"/>
            </a:rPr>
            <a:t>0.6</a:t>
          </a:r>
          <a:r>
            <a:rPr kumimoji="1" lang="ja-JP" altLang="en-US" sz="1300">
              <a:latin typeface="ＭＳ Ｐゴシック"/>
            </a:rPr>
            <a:t>ポイント減少している。これは、県債の新規発行の抑制やこれまでの繰上償還の実施等により、県債残高が前年度を下回るなど、公債費負担の平準化の効果が現れてきたものと考える。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5" name="直線コネクタ 364"/>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66"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67" name="直線コネクタ 366"/>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68"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69" name="直線コネクタ 368"/>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4535</xdr:rowOff>
    </xdr:from>
    <xdr:to>
      <xdr:col>24</xdr:col>
      <xdr:colOff>558800</xdr:colOff>
      <xdr:row>38</xdr:row>
      <xdr:rowOff>107950</xdr:rowOff>
    </xdr:to>
    <xdr:cxnSp macro="">
      <xdr:nvCxnSpPr>
        <xdr:cNvPr id="370" name="直線コネクタ 369"/>
        <xdr:cNvCxnSpPr/>
      </xdr:nvCxnSpPr>
      <xdr:spPr>
        <a:xfrm flipV="1">
          <a:off x="16179800" y="651963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1"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2" name="フローチャート : 判断 371"/>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39</xdr:row>
      <xdr:rowOff>39915</xdr:rowOff>
    </xdr:to>
    <xdr:cxnSp macro="">
      <xdr:nvCxnSpPr>
        <xdr:cNvPr id="373" name="直線コネクタ 372"/>
        <xdr:cNvCxnSpPr/>
      </xdr:nvCxnSpPr>
      <xdr:spPr>
        <a:xfrm flipV="1">
          <a:off x="15290800" y="66230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374" name="フローチャート : 判断 373"/>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75" name="テキスト ボックス 37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39915</xdr:rowOff>
    </xdr:from>
    <xdr:to>
      <xdr:col>22</xdr:col>
      <xdr:colOff>203200</xdr:colOff>
      <xdr:row>40</xdr:row>
      <xdr:rowOff>40822</xdr:rowOff>
    </xdr:to>
    <xdr:cxnSp macro="">
      <xdr:nvCxnSpPr>
        <xdr:cNvPr id="376" name="直線コネクタ 375"/>
        <xdr:cNvCxnSpPr/>
      </xdr:nvCxnSpPr>
      <xdr:spPr>
        <a:xfrm flipV="1">
          <a:off x="14401800" y="67264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77" name="フローチャート : 判断 376"/>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378" name="テキスト ボックス 377"/>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40822</xdr:rowOff>
    </xdr:from>
    <xdr:to>
      <xdr:col>21</xdr:col>
      <xdr:colOff>0</xdr:colOff>
      <xdr:row>41</xdr:row>
      <xdr:rowOff>7257</xdr:rowOff>
    </xdr:to>
    <xdr:cxnSp macro="">
      <xdr:nvCxnSpPr>
        <xdr:cNvPr id="379" name="直線コネクタ 378"/>
        <xdr:cNvCxnSpPr/>
      </xdr:nvCxnSpPr>
      <xdr:spPr>
        <a:xfrm flipV="1">
          <a:off x="13512800" y="689882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23585</xdr:rowOff>
    </xdr:from>
    <xdr:to>
      <xdr:col>21</xdr:col>
      <xdr:colOff>50800</xdr:colOff>
      <xdr:row>39</xdr:row>
      <xdr:rowOff>125185</xdr:rowOff>
    </xdr:to>
    <xdr:sp macro="" textlink="">
      <xdr:nvSpPr>
        <xdr:cNvPr id="380" name="フローチャート : 判断 379"/>
        <xdr:cNvSpPr/>
      </xdr:nvSpPr>
      <xdr:spPr>
        <a:xfrm>
          <a:off x="14351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135362</xdr:rowOff>
    </xdr:from>
    <xdr:ext cx="762000" cy="259045"/>
    <xdr:sp macro="" textlink="">
      <xdr:nvSpPr>
        <xdr:cNvPr id="381" name="テキスト ボックス 380"/>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82" name="フローチャート : 判断 381"/>
        <xdr:cNvSpPr/>
      </xdr:nvSpPr>
      <xdr:spPr>
        <a:xfrm>
          <a:off x="13462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152599</xdr:rowOff>
    </xdr:from>
    <xdr:ext cx="762000" cy="259045"/>
    <xdr:sp macro="" textlink="">
      <xdr:nvSpPr>
        <xdr:cNvPr id="383" name="テキスト ボックス 382"/>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125186</xdr:rowOff>
    </xdr:from>
    <xdr:to>
      <xdr:col>24</xdr:col>
      <xdr:colOff>609600</xdr:colOff>
      <xdr:row>38</xdr:row>
      <xdr:rowOff>55336</xdr:rowOff>
    </xdr:to>
    <xdr:sp macro="" textlink="">
      <xdr:nvSpPr>
        <xdr:cNvPr id="389" name="円/楕円 388"/>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141713</xdr:rowOff>
    </xdr:from>
    <xdr:ext cx="762000" cy="259045"/>
    <xdr:sp macro="" textlink="">
      <xdr:nvSpPr>
        <xdr:cNvPr id="390" name="公債費負担の状況該当値テキスト"/>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1" name="円/楕円 390"/>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143527</xdr:rowOff>
    </xdr:from>
    <xdr:ext cx="736600" cy="259045"/>
    <xdr:sp macro="" textlink="">
      <xdr:nvSpPr>
        <xdr:cNvPr id="392" name="テキスト ボックス 391"/>
        <xdr:cNvSpPr txBox="1"/>
      </xdr:nvSpPr>
      <xdr:spPr>
        <a:xfrm>
          <a:off x="15798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160565</xdr:rowOff>
    </xdr:from>
    <xdr:to>
      <xdr:col>22</xdr:col>
      <xdr:colOff>254000</xdr:colOff>
      <xdr:row>39</xdr:row>
      <xdr:rowOff>90715</xdr:rowOff>
    </xdr:to>
    <xdr:sp macro="" textlink="">
      <xdr:nvSpPr>
        <xdr:cNvPr id="393" name="円/楕円 392"/>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75492</xdr:rowOff>
    </xdr:from>
    <xdr:ext cx="762000" cy="259045"/>
    <xdr:sp macro="" textlink="">
      <xdr:nvSpPr>
        <xdr:cNvPr id="394" name="テキスト ボックス 393"/>
        <xdr:cNvSpPr txBox="1"/>
      </xdr:nvSpPr>
      <xdr:spPr>
        <a:xfrm>
          <a:off x="149098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161472</xdr:rowOff>
    </xdr:from>
    <xdr:to>
      <xdr:col>21</xdr:col>
      <xdr:colOff>50800</xdr:colOff>
      <xdr:row>40</xdr:row>
      <xdr:rowOff>91622</xdr:rowOff>
    </xdr:to>
    <xdr:sp macro="" textlink="">
      <xdr:nvSpPr>
        <xdr:cNvPr id="395" name="円/楕円 394"/>
        <xdr:cNvSpPr/>
      </xdr:nvSpPr>
      <xdr:spPr>
        <a:xfrm>
          <a:off x="14351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76399</xdr:rowOff>
    </xdr:from>
    <xdr:ext cx="762000" cy="259045"/>
    <xdr:sp macro="" textlink="">
      <xdr:nvSpPr>
        <xdr:cNvPr id="396" name="テキスト ボックス 395"/>
        <xdr:cNvSpPr txBox="1"/>
      </xdr:nvSpPr>
      <xdr:spPr>
        <a:xfrm>
          <a:off x="14020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127907</xdr:rowOff>
    </xdr:from>
    <xdr:to>
      <xdr:col>19</xdr:col>
      <xdr:colOff>533400</xdr:colOff>
      <xdr:row>41</xdr:row>
      <xdr:rowOff>58057</xdr:rowOff>
    </xdr:to>
    <xdr:sp macro="" textlink="">
      <xdr:nvSpPr>
        <xdr:cNvPr id="397" name="円/楕円 396"/>
        <xdr:cNvSpPr/>
      </xdr:nvSpPr>
      <xdr:spPr>
        <a:xfrm>
          <a:off x="13462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42834</xdr:rowOff>
    </xdr:from>
    <xdr:ext cx="762000" cy="259045"/>
    <xdr:sp macro="" textlink="">
      <xdr:nvSpPr>
        <xdr:cNvPr id="398" name="テキスト ボックス 397"/>
        <xdr:cNvSpPr txBox="1"/>
      </xdr:nvSpPr>
      <xdr:spPr>
        <a:xfrm>
          <a:off x="13131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県債の新規発行の抑制やこれまでの繰上償還の実施等による県債残高の減や教職員数の減少に伴う退職手当負担見込額の減少により、前年度から</a:t>
          </a:r>
          <a:r>
            <a:rPr kumimoji="1" lang="en-US" altLang="ja-JP" sz="1300">
              <a:latin typeface="ＭＳ Ｐゴシック"/>
            </a:rPr>
            <a:t>6.6</a:t>
          </a:r>
          <a:r>
            <a:rPr kumimoji="1" lang="ja-JP" altLang="en-US" sz="1300">
              <a:latin typeface="ＭＳ Ｐゴシック"/>
            </a:rPr>
            <a:t>ポイント減少したところであり、今後も引き続き、不断に改革に取り組むこととしている。</a:t>
          </a: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3" name="直線コネクタ 41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4" name="テキスト ボックス 41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5" name="直線コネクタ 41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6" name="テキスト ボックス 41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7" name="直線コネクタ 41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8" name="テキスト ボックス 41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9" name="直線コネクタ 41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0" name="テキスト ボックス 41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4" name="直線コネクタ 423"/>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5"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26" name="直線コネクタ 425"/>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27"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28" name="直線コネクタ 427"/>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121361</xdr:rowOff>
    </xdr:from>
    <xdr:to>
      <xdr:col>24</xdr:col>
      <xdr:colOff>558800</xdr:colOff>
      <xdr:row>18</xdr:row>
      <xdr:rowOff>13614</xdr:rowOff>
    </xdr:to>
    <xdr:cxnSp macro="">
      <xdr:nvCxnSpPr>
        <xdr:cNvPr id="429" name="直線コネクタ 428"/>
        <xdr:cNvCxnSpPr/>
      </xdr:nvCxnSpPr>
      <xdr:spPr>
        <a:xfrm flipV="1">
          <a:off x="16179800" y="3036011"/>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146270</xdr:rowOff>
    </xdr:from>
    <xdr:ext cx="762000" cy="259045"/>
    <xdr:sp macro="" textlink="">
      <xdr:nvSpPr>
        <xdr:cNvPr id="430" name="将来負担の状況平均値テキスト"/>
        <xdr:cNvSpPr txBox="1"/>
      </xdr:nvSpPr>
      <xdr:spPr>
        <a:xfrm>
          <a:off x="17106900" y="323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1" name="フローチャート : 判断 430"/>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13614</xdr:rowOff>
    </xdr:from>
    <xdr:to>
      <xdr:col>23</xdr:col>
      <xdr:colOff>406400</xdr:colOff>
      <xdr:row>18</xdr:row>
      <xdr:rowOff>130404</xdr:rowOff>
    </xdr:to>
    <xdr:cxnSp macro="">
      <xdr:nvCxnSpPr>
        <xdr:cNvPr id="432" name="直線コネクタ 431"/>
        <xdr:cNvCxnSpPr/>
      </xdr:nvCxnSpPr>
      <xdr:spPr>
        <a:xfrm flipV="1">
          <a:off x="15290800" y="3099714"/>
          <a:ext cx="889000" cy="1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46431</xdr:rowOff>
    </xdr:from>
    <xdr:to>
      <xdr:col>23</xdr:col>
      <xdr:colOff>457200</xdr:colOff>
      <xdr:row>17</xdr:row>
      <xdr:rowOff>148031</xdr:rowOff>
    </xdr:to>
    <xdr:sp macro="" textlink="">
      <xdr:nvSpPr>
        <xdr:cNvPr id="433" name="フローチャート : 判断 432"/>
        <xdr:cNvSpPr/>
      </xdr:nvSpPr>
      <xdr:spPr>
        <a:xfrm>
          <a:off x="16129000" y="296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158208</xdr:rowOff>
    </xdr:from>
    <xdr:ext cx="736600" cy="259045"/>
    <xdr:sp macro="" textlink="">
      <xdr:nvSpPr>
        <xdr:cNvPr id="434" name="テキスト ボックス 433"/>
        <xdr:cNvSpPr txBox="1"/>
      </xdr:nvSpPr>
      <xdr:spPr>
        <a:xfrm>
          <a:off x="15798800" y="2729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130404</xdr:rowOff>
    </xdr:from>
    <xdr:to>
      <xdr:col>22</xdr:col>
      <xdr:colOff>203200</xdr:colOff>
      <xdr:row>18</xdr:row>
      <xdr:rowOff>134264</xdr:rowOff>
    </xdr:to>
    <xdr:cxnSp macro="">
      <xdr:nvCxnSpPr>
        <xdr:cNvPr id="435" name="直線コネクタ 434"/>
        <xdr:cNvCxnSpPr/>
      </xdr:nvCxnSpPr>
      <xdr:spPr>
        <a:xfrm flipV="1">
          <a:off x="14401800" y="321650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131013</xdr:rowOff>
    </xdr:from>
    <xdr:to>
      <xdr:col>22</xdr:col>
      <xdr:colOff>254000</xdr:colOff>
      <xdr:row>17</xdr:row>
      <xdr:rowOff>61163</xdr:rowOff>
    </xdr:to>
    <xdr:sp macro="" textlink="">
      <xdr:nvSpPr>
        <xdr:cNvPr id="436" name="フローチャート : 判断 435"/>
        <xdr:cNvSpPr/>
      </xdr:nvSpPr>
      <xdr:spPr>
        <a:xfrm>
          <a:off x="15240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71340</xdr:rowOff>
    </xdr:from>
    <xdr:ext cx="762000" cy="259045"/>
    <xdr:sp macro="" textlink="">
      <xdr:nvSpPr>
        <xdr:cNvPr id="437" name="テキスト ボックス 436"/>
        <xdr:cNvSpPr txBox="1"/>
      </xdr:nvSpPr>
      <xdr:spPr>
        <a:xfrm>
          <a:off x="14909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134264</xdr:rowOff>
    </xdr:from>
    <xdr:to>
      <xdr:col>21</xdr:col>
      <xdr:colOff>0</xdr:colOff>
      <xdr:row>19</xdr:row>
      <xdr:rowOff>59334</xdr:rowOff>
    </xdr:to>
    <xdr:cxnSp macro="">
      <xdr:nvCxnSpPr>
        <xdr:cNvPr id="438" name="直線コネクタ 437"/>
        <xdr:cNvCxnSpPr/>
      </xdr:nvCxnSpPr>
      <xdr:spPr>
        <a:xfrm flipV="1">
          <a:off x="13512800" y="32203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26162</xdr:rowOff>
    </xdr:from>
    <xdr:to>
      <xdr:col>21</xdr:col>
      <xdr:colOff>50800</xdr:colOff>
      <xdr:row>17</xdr:row>
      <xdr:rowOff>127762</xdr:rowOff>
    </xdr:to>
    <xdr:sp macro="" textlink="">
      <xdr:nvSpPr>
        <xdr:cNvPr id="439" name="フローチャート : 判断 438"/>
        <xdr:cNvSpPr/>
      </xdr:nvSpPr>
      <xdr:spPr>
        <a:xfrm>
          <a:off x="14351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137939</xdr:rowOff>
    </xdr:from>
    <xdr:ext cx="762000" cy="259045"/>
    <xdr:sp macro="" textlink="">
      <xdr:nvSpPr>
        <xdr:cNvPr id="440" name="テキスト ボックス 439"/>
        <xdr:cNvSpPr txBox="1"/>
      </xdr:nvSpPr>
      <xdr:spPr>
        <a:xfrm>
          <a:off x="14020800" y="270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41" name="フローチャート : 判断 440"/>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53357</xdr:rowOff>
    </xdr:from>
    <xdr:ext cx="762000" cy="259045"/>
    <xdr:sp macro="" textlink="">
      <xdr:nvSpPr>
        <xdr:cNvPr id="442" name="テキスト ボックス 441"/>
        <xdr:cNvSpPr txBox="1"/>
      </xdr:nvSpPr>
      <xdr:spPr>
        <a:xfrm>
          <a:off x="13131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70561</xdr:rowOff>
    </xdr:from>
    <xdr:to>
      <xdr:col>24</xdr:col>
      <xdr:colOff>609600</xdr:colOff>
      <xdr:row>18</xdr:row>
      <xdr:rowOff>711</xdr:rowOff>
    </xdr:to>
    <xdr:sp macro="" textlink="">
      <xdr:nvSpPr>
        <xdr:cNvPr id="448" name="円/楕円 447"/>
        <xdr:cNvSpPr/>
      </xdr:nvSpPr>
      <xdr:spPr>
        <a:xfrm>
          <a:off x="169672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87088</xdr:rowOff>
    </xdr:from>
    <xdr:ext cx="762000" cy="259045"/>
    <xdr:sp macro="" textlink="">
      <xdr:nvSpPr>
        <xdr:cNvPr id="449" name="将来負担の状況該当値テキスト"/>
        <xdr:cNvSpPr txBox="1"/>
      </xdr:nvSpPr>
      <xdr:spPr>
        <a:xfrm>
          <a:off x="17106900" y="283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134264</xdr:rowOff>
    </xdr:from>
    <xdr:to>
      <xdr:col>23</xdr:col>
      <xdr:colOff>457200</xdr:colOff>
      <xdr:row>18</xdr:row>
      <xdr:rowOff>64414</xdr:rowOff>
    </xdr:to>
    <xdr:sp macro="" textlink="">
      <xdr:nvSpPr>
        <xdr:cNvPr id="450" name="円/楕円 449"/>
        <xdr:cNvSpPr/>
      </xdr:nvSpPr>
      <xdr:spPr>
        <a:xfrm>
          <a:off x="16129000" y="30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49191</xdr:rowOff>
    </xdr:from>
    <xdr:ext cx="736600" cy="259045"/>
    <xdr:sp macro="" textlink="">
      <xdr:nvSpPr>
        <xdr:cNvPr id="451" name="テキスト ボックス 450"/>
        <xdr:cNvSpPr txBox="1"/>
      </xdr:nvSpPr>
      <xdr:spPr>
        <a:xfrm>
          <a:off x="15798800" y="313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79604</xdr:rowOff>
    </xdr:from>
    <xdr:to>
      <xdr:col>22</xdr:col>
      <xdr:colOff>254000</xdr:colOff>
      <xdr:row>19</xdr:row>
      <xdr:rowOff>9754</xdr:rowOff>
    </xdr:to>
    <xdr:sp macro="" textlink="">
      <xdr:nvSpPr>
        <xdr:cNvPr id="452" name="円/楕円 451"/>
        <xdr:cNvSpPr/>
      </xdr:nvSpPr>
      <xdr:spPr>
        <a:xfrm>
          <a:off x="152400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165981</xdr:rowOff>
    </xdr:from>
    <xdr:ext cx="762000" cy="259045"/>
    <xdr:sp macro="" textlink="">
      <xdr:nvSpPr>
        <xdr:cNvPr id="453" name="テキスト ボックス 452"/>
        <xdr:cNvSpPr txBox="1"/>
      </xdr:nvSpPr>
      <xdr:spPr>
        <a:xfrm>
          <a:off x="14909800" y="32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83464</xdr:rowOff>
    </xdr:from>
    <xdr:to>
      <xdr:col>21</xdr:col>
      <xdr:colOff>50800</xdr:colOff>
      <xdr:row>19</xdr:row>
      <xdr:rowOff>13615</xdr:rowOff>
    </xdr:to>
    <xdr:sp macro="" textlink="">
      <xdr:nvSpPr>
        <xdr:cNvPr id="454" name="円/楕円 453"/>
        <xdr:cNvSpPr/>
      </xdr:nvSpPr>
      <xdr:spPr>
        <a:xfrm>
          <a:off x="14351000" y="316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169841</xdr:rowOff>
    </xdr:from>
    <xdr:ext cx="762000" cy="259045"/>
    <xdr:sp macro="" textlink="">
      <xdr:nvSpPr>
        <xdr:cNvPr id="455" name="テキスト ボックス 454"/>
        <xdr:cNvSpPr txBox="1"/>
      </xdr:nvSpPr>
      <xdr:spPr>
        <a:xfrm>
          <a:off x="14020800" y="325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8534</xdr:rowOff>
    </xdr:from>
    <xdr:to>
      <xdr:col>19</xdr:col>
      <xdr:colOff>533400</xdr:colOff>
      <xdr:row>19</xdr:row>
      <xdr:rowOff>110134</xdr:rowOff>
    </xdr:to>
    <xdr:sp macro="" textlink="">
      <xdr:nvSpPr>
        <xdr:cNvPr id="456" name="円/楕円 455"/>
        <xdr:cNvSpPr/>
      </xdr:nvSpPr>
      <xdr:spPr>
        <a:xfrm>
          <a:off x="13462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94911</xdr:rowOff>
    </xdr:from>
    <xdr:ext cx="762000" cy="259045"/>
    <xdr:sp macro="" textlink="">
      <xdr:nvSpPr>
        <xdr:cNvPr id="457" name="テキスト ボックス 456"/>
        <xdr:cNvSpPr txBox="1"/>
      </xdr:nvSpPr>
      <xdr:spPr>
        <a:xfrm>
          <a:off x="13131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1,157,042
1,145,694
4,186.09
534,388,745
520,979,262
774,993
312,583,353
1,252,310,931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210.6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平成１４年度より取り組んできた職員数の削減（</a:t>
          </a:r>
          <a:r>
            <a:rPr kumimoji="1" lang="en-US" altLang="ja-JP" sz="1300">
              <a:latin typeface="ＭＳ Ｐゴシック"/>
            </a:rPr>
            <a:t>700</a:t>
          </a:r>
          <a:r>
            <a:rPr kumimoji="1" lang="ja-JP" altLang="en-US" sz="1300">
              <a:latin typeface="ＭＳ Ｐゴシック"/>
            </a:rPr>
            <a:t>人程度を削減）によりグループ内でも最も低い水準となっている。</a:t>
          </a:r>
        </a:p>
        <a:p>
          <a:r>
            <a:rPr kumimoji="1" lang="ja-JP" altLang="en-US" sz="1300">
              <a:latin typeface="ＭＳ Ｐゴシック"/>
            </a:rPr>
            <a:t>　今後も業務のあり方を不断に見直すことにより定員管理を徹底し、総人件費を適正に管理することとしている。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31750</xdr:rowOff>
    </xdr:from>
    <xdr:to>
      <xdr:col>7</xdr:col>
      <xdr:colOff>15875</xdr:colOff>
      <xdr:row>34</xdr:row>
      <xdr:rowOff>50800</xdr:rowOff>
    </xdr:to>
    <xdr:cxnSp macro="">
      <xdr:nvCxnSpPr>
        <xdr:cNvPr id="65" name="直線コネクタ 64"/>
        <xdr:cNvCxnSpPr/>
      </xdr:nvCxnSpPr>
      <xdr:spPr>
        <a:xfrm>
          <a:off x="3987800" y="586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31750</xdr:rowOff>
    </xdr:from>
    <xdr:to>
      <xdr:col>5</xdr:col>
      <xdr:colOff>549275</xdr:colOff>
      <xdr:row>34</xdr:row>
      <xdr:rowOff>50800</xdr:rowOff>
    </xdr:to>
    <xdr:cxnSp macro="">
      <xdr:nvCxnSpPr>
        <xdr:cNvPr id="68" name="直線コネクタ 67"/>
        <xdr:cNvCxnSpPr/>
      </xdr:nvCxnSpPr>
      <xdr:spPr>
        <a:xfrm flipV="1">
          <a:off x="3098800" y="586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57150</xdr:rowOff>
    </xdr:from>
    <xdr:to>
      <xdr:col>5</xdr:col>
      <xdr:colOff>600075</xdr:colOff>
      <xdr:row>38</xdr:row>
      <xdr:rowOff>158750</xdr:rowOff>
    </xdr:to>
    <xdr:sp macro="" textlink="">
      <xdr:nvSpPr>
        <xdr:cNvPr id="69" name="フローチャート : 判断 68"/>
        <xdr:cNvSpPr/>
      </xdr:nvSpPr>
      <xdr:spPr>
        <a:xfrm>
          <a:off x="393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143527</xdr:rowOff>
    </xdr:from>
    <xdr:ext cx="736600" cy="259045"/>
    <xdr:sp macro="" textlink="">
      <xdr:nvSpPr>
        <xdr:cNvPr id="70" name="テキスト ボックス 69"/>
        <xdr:cNvSpPr txBox="1"/>
      </xdr:nvSpPr>
      <xdr:spPr>
        <a:xfrm>
          <a:off x="3606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35</xdr:row>
      <xdr:rowOff>127000</xdr:rowOff>
    </xdr:to>
    <xdr:cxnSp macro="">
      <xdr:nvCxnSpPr>
        <xdr:cNvPr id="71" name="直線コネクタ 70"/>
        <xdr:cNvCxnSpPr/>
      </xdr:nvCxnSpPr>
      <xdr:spPr>
        <a:xfrm flipV="1">
          <a:off x="2209800" y="588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76200</xdr:rowOff>
    </xdr:from>
    <xdr:to>
      <xdr:col>4</xdr:col>
      <xdr:colOff>396875</xdr:colOff>
      <xdr:row>39</xdr:row>
      <xdr:rowOff>6350</xdr:rowOff>
    </xdr:to>
    <xdr:sp macro="" textlink="">
      <xdr:nvSpPr>
        <xdr:cNvPr id="72" name="フローチャート : 判断 71"/>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73" name="テキスト ボックス 72"/>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127000</xdr:rowOff>
    </xdr:from>
    <xdr:to>
      <xdr:col>3</xdr:col>
      <xdr:colOff>142875</xdr:colOff>
      <xdr:row>37</xdr:row>
      <xdr:rowOff>69850</xdr:rowOff>
    </xdr:to>
    <xdr:cxnSp macro="">
      <xdr:nvCxnSpPr>
        <xdr:cNvPr id="74" name="直線コネクタ 73"/>
        <xdr:cNvCxnSpPr/>
      </xdr:nvCxnSpPr>
      <xdr:spPr>
        <a:xfrm flipV="1">
          <a:off x="1320800" y="6127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95250</xdr:rowOff>
    </xdr:from>
    <xdr:to>
      <xdr:col>3</xdr:col>
      <xdr:colOff>193675</xdr:colOff>
      <xdr:row>40</xdr:row>
      <xdr:rowOff>25400</xdr:rowOff>
    </xdr:to>
    <xdr:sp macro="" textlink="">
      <xdr:nvSpPr>
        <xdr:cNvPr id="75" name="フローチャート : 判断 74"/>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76" name="テキスト ボックス 75"/>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105427</xdr:rowOff>
    </xdr:from>
    <xdr:ext cx="762000" cy="259045"/>
    <xdr:sp macro="" textlink="">
      <xdr:nvSpPr>
        <xdr:cNvPr id="78" name="テキスト ボックス 77"/>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4" name="円/楕円 83"/>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80027</xdr:rowOff>
    </xdr:from>
    <xdr:ext cx="762000" cy="259045"/>
    <xdr:sp macro="" textlink="">
      <xdr:nvSpPr>
        <xdr:cNvPr id="85"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152400</xdr:rowOff>
    </xdr:from>
    <xdr:to>
      <xdr:col>5</xdr:col>
      <xdr:colOff>600075</xdr:colOff>
      <xdr:row>34</xdr:row>
      <xdr:rowOff>82550</xdr:rowOff>
    </xdr:to>
    <xdr:sp macro="" textlink="">
      <xdr:nvSpPr>
        <xdr:cNvPr id="86" name="円/楕円 85"/>
        <xdr:cNvSpPr/>
      </xdr:nvSpPr>
      <xdr:spPr>
        <a:xfrm>
          <a:off x="3937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92727</xdr:rowOff>
    </xdr:from>
    <xdr:ext cx="736600" cy="259045"/>
    <xdr:sp macro="" textlink="">
      <xdr:nvSpPr>
        <xdr:cNvPr id="87" name="テキスト ボックス 86"/>
        <xdr:cNvSpPr txBox="1"/>
      </xdr:nvSpPr>
      <xdr:spPr>
        <a:xfrm>
          <a:off x="3606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8" name="円/楕円 87"/>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89" name="テキスト ボックス 88"/>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76200</xdr:rowOff>
    </xdr:from>
    <xdr:to>
      <xdr:col>3</xdr:col>
      <xdr:colOff>193675</xdr:colOff>
      <xdr:row>36</xdr:row>
      <xdr:rowOff>6350</xdr:rowOff>
    </xdr:to>
    <xdr:sp macro="" textlink="">
      <xdr:nvSpPr>
        <xdr:cNvPr id="90" name="円/楕円 89"/>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91" name="テキスト ボックス 90"/>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2" name="円/楕円 91"/>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3" name="テキスト ボックス 92"/>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道路保全業務を民間委託したことにより、前年度と比較して</a:t>
          </a:r>
          <a:r>
            <a:rPr kumimoji="1" lang="en-US" altLang="ja-JP" sz="1300">
              <a:latin typeface="ＭＳ Ｐゴシック"/>
            </a:rPr>
            <a:t>0.1</a:t>
          </a:r>
          <a:r>
            <a:rPr kumimoji="1" lang="ja-JP" altLang="en-US" sz="1300">
              <a:latin typeface="ＭＳ Ｐゴシック"/>
            </a:rPr>
            <a:t>ポイントの増加となった。</a:t>
          </a:r>
        </a:p>
        <a:p>
          <a:r>
            <a:rPr kumimoji="1" lang="ja-JP" altLang="en-US" sz="1300">
              <a:latin typeface="ＭＳ Ｐゴシック"/>
            </a:rPr>
            <a:t>　今後とも、県行政の守備範囲の見直しや民間ノウハウの積極的な活用など、業務の効率化を推進し、経費の抑制を図ることとしている。</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165100</xdr:rowOff>
    </xdr:from>
    <xdr:to>
      <xdr:col>24</xdr:col>
      <xdr:colOff>22225</xdr:colOff>
      <xdr:row>17</xdr:row>
      <xdr:rowOff>31750</xdr:rowOff>
    </xdr:to>
    <xdr:cxnSp macro="">
      <xdr:nvCxnSpPr>
        <xdr:cNvPr id="124" name="直線コネクタ 123"/>
        <xdr:cNvCxnSpPr/>
      </xdr:nvCxnSpPr>
      <xdr:spPr>
        <a:xfrm>
          <a:off x="15671800" y="290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35577</xdr:rowOff>
    </xdr:from>
    <xdr:ext cx="762000" cy="259045"/>
    <xdr:sp macro="" textlink="">
      <xdr:nvSpPr>
        <xdr:cNvPr id="125" name="物件費平均値テキスト"/>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165100</xdr:rowOff>
    </xdr:from>
    <xdr:to>
      <xdr:col>22</xdr:col>
      <xdr:colOff>555625</xdr:colOff>
      <xdr:row>16</xdr:row>
      <xdr:rowOff>165100</xdr:rowOff>
    </xdr:to>
    <xdr:cxnSp macro="">
      <xdr:nvCxnSpPr>
        <xdr:cNvPr id="127" name="直線コネクタ 126"/>
        <xdr:cNvCxnSpPr/>
      </xdr:nvCxnSpPr>
      <xdr:spPr>
        <a:xfrm>
          <a:off x="14782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35577</xdr:rowOff>
    </xdr:from>
    <xdr:ext cx="736600" cy="259045"/>
    <xdr:sp macro="" textlink="">
      <xdr:nvSpPr>
        <xdr:cNvPr id="129" name="テキスト ボックス 12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127000</xdr:rowOff>
    </xdr:from>
    <xdr:to>
      <xdr:col>21</xdr:col>
      <xdr:colOff>352425</xdr:colOff>
      <xdr:row>16</xdr:row>
      <xdr:rowOff>165100</xdr:rowOff>
    </xdr:to>
    <xdr:cxnSp macro="">
      <xdr:nvCxnSpPr>
        <xdr:cNvPr id="130" name="直線コネクタ 129"/>
        <xdr:cNvCxnSpPr/>
      </xdr:nvCxnSpPr>
      <xdr:spPr>
        <a:xfrm>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0</xdr:rowOff>
    </xdr:from>
    <xdr:to>
      <xdr:col>21</xdr:col>
      <xdr:colOff>403225</xdr:colOff>
      <xdr:row>16</xdr:row>
      <xdr:rowOff>101600</xdr:rowOff>
    </xdr:to>
    <xdr:sp macro="" textlink="">
      <xdr:nvSpPr>
        <xdr:cNvPr id="131" name="フローチャート : 判断 130"/>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111777</xdr:rowOff>
    </xdr:from>
    <xdr:ext cx="762000" cy="259045"/>
    <xdr:sp macro="" textlink="">
      <xdr:nvSpPr>
        <xdr:cNvPr id="132" name="テキスト ボックス 131"/>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127000</xdr:rowOff>
    </xdr:from>
    <xdr:to>
      <xdr:col>20</xdr:col>
      <xdr:colOff>149225</xdr:colOff>
      <xdr:row>16</xdr:row>
      <xdr:rowOff>127000</xdr:rowOff>
    </xdr:to>
    <xdr:cxnSp macro="">
      <xdr:nvCxnSpPr>
        <xdr:cNvPr id="133" name="直線コネクタ 132"/>
        <xdr:cNvCxnSpPr/>
      </xdr:nvCxnSpPr>
      <xdr:spPr>
        <a:xfrm>
          <a:off x="13004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0</xdr:rowOff>
    </xdr:from>
    <xdr:to>
      <xdr:col>20</xdr:col>
      <xdr:colOff>200025</xdr:colOff>
      <xdr:row>16</xdr:row>
      <xdr:rowOff>101600</xdr:rowOff>
    </xdr:to>
    <xdr:sp macro="" textlink="">
      <xdr:nvSpPr>
        <xdr:cNvPr id="134" name="フローチャート : 判断 133"/>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111777</xdr:rowOff>
    </xdr:from>
    <xdr:ext cx="762000" cy="259045"/>
    <xdr:sp macro="" textlink="">
      <xdr:nvSpPr>
        <xdr:cNvPr id="135" name="テキスト ボックス 134"/>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95250</xdr:rowOff>
    </xdr:from>
    <xdr:to>
      <xdr:col>18</xdr:col>
      <xdr:colOff>682625</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16</xdr:row>
      <xdr:rowOff>152400</xdr:rowOff>
    </xdr:from>
    <xdr:to>
      <xdr:col>24</xdr:col>
      <xdr:colOff>73025</xdr:colOff>
      <xdr:row>17</xdr:row>
      <xdr:rowOff>82550</xdr:rowOff>
    </xdr:to>
    <xdr:sp macro="" textlink="">
      <xdr:nvSpPr>
        <xdr:cNvPr id="143" name="円/楕円 142"/>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124477</xdr:rowOff>
    </xdr:from>
    <xdr:ext cx="762000" cy="259045"/>
    <xdr:sp macro="" textlink="">
      <xdr:nvSpPr>
        <xdr:cNvPr id="144"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114300</xdr:rowOff>
    </xdr:from>
    <xdr:to>
      <xdr:col>22</xdr:col>
      <xdr:colOff>606425</xdr:colOff>
      <xdr:row>17</xdr:row>
      <xdr:rowOff>44450</xdr:rowOff>
    </xdr:to>
    <xdr:sp macro="" textlink="">
      <xdr:nvSpPr>
        <xdr:cNvPr id="145" name="円/楕円 144"/>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29227</xdr:rowOff>
    </xdr:from>
    <xdr:ext cx="736600" cy="259045"/>
    <xdr:sp macro="" textlink="">
      <xdr:nvSpPr>
        <xdr:cNvPr id="146" name="テキスト ボックス 145"/>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114300</xdr:rowOff>
    </xdr:from>
    <xdr:to>
      <xdr:col>21</xdr:col>
      <xdr:colOff>403225</xdr:colOff>
      <xdr:row>17</xdr:row>
      <xdr:rowOff>44450</xdr:rowOff>
    </xdr:to>
    <xdr:sp macro="" textlink="">
      <xdr:nvSpPr>
        <xdr:cNvPr id="147" name="円/楕円 146"/>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29227</xdr:rowOff>
    </xdr:from>
    <xdr:ext cx="762000" cy="259045"/>
    <xdr:sp macro="" textlink="">
      <xdr:nvSpPr>
        <xdr:cNvPr id="148" name="テキスト ボックス 147"/>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76200</xdr:rowOff>
    </xdr:from>
    <xdr:to>
      <xdr:col>20</xdr:col>
      <xdr:colOff>200025</xdr:colOff>
      <xdr:row>17</xdr:row>
      <xdr:rowOff>6350</xdr:rowOff>
    </xdr:to>
    <xdr:sp macro="" textlink="">
      <xdr:nvSpPr>
        <xdr:cNvPr id="149" name="円/楕円 148"/>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162577</xdr:rowOff>
    </xdr:from>
    <xdr:ext cx="762000" cy="259045"/>
    <xdr:sp macro="" textlink="">
      <xdr:nvSpPr>
        <xdr:cNvPr id="150" name="テキスト ボックス 14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76200</xdr:rowOff>
    </xdr:from>
    <xdr:to>
      <xdr:col>18</xdr:col>
      <xdr:colOff>682625</xdr:colOff>
      <xdr:row>17</xdr:row>
      <xdr:rowOff>6350</xdr:rowOff>
    </xdr:to>
    <xdr:sp macro="" textlink="">
      <xdr:nvSpPr>
        <xdr:cNvPr id="151" name="円/楕円 150"/>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162577</xdr:rowOff>
    </xdr:from>
    <xdr:ext cx="762000" cy="259045"/>
    <xdr:sp macro="" textlink="">
      <xdr:nvSpPr>
        <xdr:cNvPr id="152" name="テキスト ボックス 15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精神障害者通院医療費（前年比＋</a:t>
          </a:r>
          <a:r>
            <a:rPr kumimoji="1" lang="en-US" altLang="ja-JP" sz="1300">
              <a:latin typeface="ＭＳ Ｐゴシック"/>
            </a:rPr>
            <a:t>5</a:t>
          </a:r>
          <a:r>
            <a:rPr kumimoji="1" lang="ja-JP" altLang="en-US" sz="1300">
              <a:latin typeface="ＭＳ Ｐゴシック"/>
            </a:rPr>
            <a:t>％）や児童養護施設等措置費（前年比＋</a:t>
          </a:r>
          <a:r>
            <a:rPr kumimoji="1" lang="en-US" altLang="ja-JP" sz="1300">
              <a:latin typeface="ＭＳ Ｐゴシック"/>
            </a:rPr>
            <a:t>6</a:t>
          </a:r>
          <a:r>
            <a:rPr kumimoji="1" lang="ja-JP" altLang="en-US" sz="1300">
              <a:latin typeface="ＭＳ Ｐゴシック"/>
            </a:rPr>
            <a:t>％）などが年々増加しており、義務的経費が増加傾向にある。</a:t>
          </a:r>
          <a:endParaRPr kumimoji="1" lang="en-US" altLang="ja-JP" sz="1300">
            <a:latin typeface="ＭＳ Ｐゴシック"/>
          </a:endParaRPr>
        </a:p>
        <a:p>
          <a:r>
            <a:rPr kumimoji="1" lang="ja-JP" altLang="en-US" sz="1300">
              <a:latin typeface="ＭＳ Ｐゴシック"/>
            </a:rPr>
            <a:t>　高齢化の進展による社会保障関係経費の増加傾向は今後も変わらず、これらの義務的経費が県財政を圧迫する極めて厳しい状況が予想される。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83" name="直線コネクタ 182"/>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130827</xdr:rowOff>
    </xdr:from>
    <xdr:ext cx="762000" cy="259045"/>
    <xdr:sp macro="" textlink="">
      <xdr:nvSpPr>
        <xdr:cNvPr id="184"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146050</xdr:rowOff>
    </xdr:to>
    <xdr:cxnSp macro="">
      <xdr:nvCxnSpPr>
        <xdr:cNvPr id="186" name="直線コネクタ 185"/>
        <xdr:cNvCxnSpPr/>
      </xdr:nvCxnSpPr>
      <xdr:spPr>
        <a:xfrm flipV="1">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7" name="フローチャート : 判断 186"/>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188" name="テキスト ボックス 18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146050</xdr:rowOff>
    </xdr:to>
    <xdr:cxnSp macro="">
      <xdr:nvCxnSpPr>
        <xdr:cNvPr id="189" name="直線コネクタ 188"/>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90" name="フローチャート : 判断 189"/>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1" name="テキスト ボックス 19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146050</xdr:rowOff>
    </xdr:to>
    <xdr:cxnSp macro="">
      <xdr:nvCxnSpPr>
        <xdr:cNvPr id="192" name="直線コネクタ 191"/>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3" name="フローチャート : 判断 192"/>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4" name="テキスト ボックス 19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5" name="フローチャート :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2" name="円/楕円 201"/>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3"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4" name="円/楕円 203"/>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5" name="テキスト ボックス 204"/>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6" name="円/楕円 205"/>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7" name="テキスト ボックス 206"/>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08" name="円/楕円 207"/>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9" name="テキスト ボックス 208"/>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0" name="円/楕円 209"/>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1" name="テキスト ボックス 21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大部分を占める維持補修費において、降雪量の減少により除雪経費が減少（前年比▲</a:t>
          </a:r>
          <a:r>
            <a:rPr kumimoji="1" lang="en-US" altLang="ja-JP" sz="1300">
              <a:latin typeface="ＭＳ Ｐゴシック"/>
            </a:rPr>
            <a:t>14.6</a:t>
          </a:r>
          <a:r>
            <a:rPr kumimoji="1" lang="ja-JP" altLang="en-US" sz="1300">
              <a:latin typeface="ＭＳ Ｐゴシック"/>
            </a:rPr>
            <a:t>％）したことから、</a:t>
          </a:r>
          <a:r>
            <a:rPr kumimoji="1" lang="en-US" altLang="ja-JP" sz="1300">
              <a:latin typeface="ＭＳ Ｐゴシック"/>
            </a:rPr>
            <a:t>0.1</a:t>
          </a:r>
          <a:r>
            <a:rPr kumimoji="1" lang="ja-JP" altLang="en-US" sz="1300">
              <a:latin typeface="ＭＳ Ｐゴシック"/>
            </a:rPr>
            <a:t>ポイント下降した。</a:t>
          </a:r>
          <a:endParaRPr kumimoji="1" lang="en-US" altLang="ja-JP" sz="1300">
            <a:latin typeface="ＭＳ Ｐゴシック"/>
          </a:endParaRPr>
        </a:p>
        <a:p>
          <a:r>
            <a:rPr kumimoji="1" lang="ja-JP" altLang="en-US" sz="1300">
              <a:latin typeface="ＭＳ Ｐゴシック"/>
            </a:rPr>
            <a:t>　今後も施設の老朽化に伴う維持補修費の増加等も予想されるため、歳出全般にわたる見直しに努めていく。</a:t>
          </a: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62</xdr:row>
      <xdr:rowOff>69850</xdr:rowOff>
    </xdr:from>
    <xdr:to>
      <xdr:col>24</xdr:col>
      <xdr:colOff>581025</xdr:colOff>
      <xdr:row>62</xdr:row>
      <xdr:rowOff>69850</xdr:rowOff>
    </xdr:to>
    <xdr:cxnSp macro="">
      <xdr:nvCxnSpPr>
        <xdr:cNvPr id="224" name="直線コネクタ 223"/>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99077</xdr:rowOff>
    </xdr:from>
    <xdr:ext cx="762000" cy="259045"/>
    <xdr:sp macro="" textlink="">
      <xdr:nvSpPr>
        <xdr:cNvPr id="225" name="テキスト ボックス 224"/>
        <xdr:cNvSpPr txBox="1"/>
      </xdr:nvSpPr>
      <xdr:spPr>
        <a:xfrm>
          <a:off x="116840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6" name="直線コネクタ 225"/>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7" name="テキスト ボックス 226"/>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59</xdr:row>
      <xdr:rowOff>12700</xdr:rowOff>
    </xdr:from>
    <xdr:to>
      <xdr:col>24</xdr:col>
      <xdr:colOff>581025</xdr:colOff>
      <xdr:row>59</xdr:row>
      <xdr:rowOff>12700</xdr:rowOff>
    </xdr:to>
    <xdr:cxnSp macro="">
      <xdr:nvCxnSpPr>
        <xdr:cNvPr id="228" name="直線コネクタ 227"/>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41927</xdr:rowOff>
    </xdr:from>
    <xdr:ext cx="762000" cy="259045"/>
    <xdr:sp macro="" textlink="">
      <xdr:nvSpPr>
        <xdr:cNvPr id="229" name="テキスト ボックス 228"/>
        <xdr:cNvSpPr txBox="1"/>
      </xdr:nvSpPr>
      <xdr:spPr>
        <a:xfrm>
          <a:off x="116840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127000</xdr:rowOff>
    </xdr:from>
    <xdr:to>
      <xdr:col>24</xdr:col>
      <xdr:colOff>581025</xdr:colOff>
      <xdr:row>55</xdr:row>
      <xdr:rowOff>127000</xdr:rowOff>
    </xdr:to>
    <xdr:cxnSp macro="">
      <xdr:nvCxnSpPr>
        <xdr:cNvPr id="232" name="直線コネクタ 231"/>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156227</xdr:rowOff>
    </xdr:from>
    <xdr:ext cx="762000" cy="259045"/>
    <xdr:sp macro="" textlink="">
      <xdr:nvSpPr>
        <xdr:cNvPr id="233" name="テキスト ボックス 232"/>
        <xdr:cNvSpPr txBox="1"/>
      </xdr:nvSpPr>
      <xdr:spPr>
        <a:xfrm>
          <a:off x="11684000" y="94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35" name="テキスト ボックス 234"/>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52</xdr:row>
      <xdr:rowOff>69850</xdr:rowOff>
    </xdr:from>
    <xdr:to>
      <xdr:col>24</xdr:col>
      <xdr:colOff>581025</xdr:colOff>
      <xdr:row>52</xdr:row>
      <xdr:rowOff>69850</xdr:rowOff>
    </xdr:to>
    <xdr:cxnSp macro="">
      <xdr:nvCxnSpPr>
        <xdr:cNvPr id="236" name="直線コネクタ 235"/>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99077</xdr:rowOff>
    </xdr:from>
    <xdr:ext cx="762000" cy="259045"/>
    <xdr:sp macro="" textlink="">
      <xdr:nvSpPr>
        <xdr:cNvPr id="237" name="テキスト ボックス 236"/>
        <xdr:cNvSpPr txBox="1"/>
      </xdr:nvSpPr>
      <xdr:spPr>
        <a:xfrm>
          <a:off x="116840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9" name="テキスト ボックス 23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88900</xdr:rowOff>
    </xdr:from>
    <xdr:to>
      <xdr:col>24</xdr:col>
      <xdr:colOff>22225</xdr:colOff>
      <xdr:row>61</xdr:row>
      <xdr:rowOff>146050</xdr:rowOff>
    </xdr:to>
    <xdr:cxnSp macro="">
      <xdr:nvCxnSpPr>
        <xdr:cNvPr id="241" name="直線コネクタ 240"/>
        <xdr:cNvCxnSpPr/>
      </xdr:nvCxnSpPr>
      <xdr:spPr>
        <a:xfrm flipV="1">
          <a:off x="16510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3827</xdr:rowOff>
    </xdr:from>
    <xdr:ext cx="762000" cy="259045"/>
    <xdr:sp macro="" textlink="">
      <xdr:nvSpPr>
        <xdr:cNvPr id="244"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88900</xdr:rowOff>
    </xdr:from>
    <xdr:to>
      <xdr:col>24</xdr:col>
      <xdr:colOff>111125</xdr:colOff>
      <xdr:row>53</xdr:row>
      <xdr:rowOff>88900</xdr:rowOff>
    </xdr:to>
    <xdr:cxnSp macro="">
      <xdr:nvCxnSpPr>
        <xdr:cNvPr id="245" name="直線コネクタ 244"/>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50800</xdr:rowOff>
    </xdr:from>
    <xdr:to>
      <xdr:col>24</xdr:col>
      <xdr:colOff>22225</xdr:colOff>
      <xdr:row>56</xdr:row>
      <xdr:rowOff>146050</xdr:rowOff>
    </xdr:to>
    <xdr:cxnSp macro="">
      <xdr:nvCxnSpPr>
        <xdr:cNvPr id="246" name="直線コネクタ 245"/>
        <xdr:cNvCxnSpPr/>
      </xdr:nvCxnSpPr>
      <xdr:spPr>
        <a:xfrm flipV="1">
          <a:off x="15671800" y="9652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162577</xdr:rowOff>
    </xdr:from>
    <xdr:ext cx="762000" cy="259045"/>
    <xdr:sp macro="" textlink="">
      <xdr:nvSpPr>
        <xdr:cNvPr id="247"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8" name="フローチャート :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127000</xdr:rowOff>
    </xdr:from>
    <xdr:to>
      <xdr:col>22</xdr:col>
      <xdr:colOff>555625</xdr:colOff>
      <xdr:row>56</xdr:row>
      <xdr:rowOff>146050</xdr:rowOff>
    </xdr:to>
    <xdr:cxnSp macro="">
      <xdr:nvCxnSpPr>
        <xdr:cNvPr id="249" name="直線コネクタ 248"/>
        <xdr:cNvCxnSpPr/>
      </xdr:nvCxnSpPr>
      <xdr:spPr>
        <a:xfrm>
          <a:off x="14782800" y="9556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59</xdr:row>
      <xdr:rowOff>152400</xdr:rowOff>
    </xdr:from>
    <xdr:to>
      <xdr:col>22</xdr:col>
      <xdr:colOff>606425</xdr:colOff>
      <xdr:row>60</xdr:row>
      <xdr:rowOff>82550</xdr:rowOff>
    </xdr:to>
    <xdr:sp macro="" textlink="">
      <xdr:nvSpPr>
        <xdr:cNvPr id="250" name="フローチャート : 判断 249"/>
        <xdr:cNvSpPr/>
      </xdr:nvSpPr>
      <xdr:spPr>
        <a:xfrm>
          <a:off x="156210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67327</xdr:rowOff>
    </xdr:from>
    <xdr:ext cx="736600" cy="259045"/>
    <xdr:sp macro="" textlink="">
      <xdr:nvSpPr>
        <xdr:cNvPr id="251" name="テキスト ボックス 250"/>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127000</xdr:rowOff>
    </xdr:from>
    <xdr:to>
      <xdr:col>21</xdr:col>
      <xdr:colOff>352425</xdr:colOff>
      <xdr:row>55</xdr:row>
      <xdr:rowOff>127000</xdr:rowOff>
    </xdr:to>
    <xdr:cxnSp macro="">
      <xdr:nvCxnSpPr>
        <xdr:cNvPr id="252" name="直線コネクタ 251"/>
        <xdr:cNvCxnSpPr/>
      </xdr:nvCxnSpPr>
      <xdr:spPr>
        <a:xfrm>
          <a:off x="13893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38100</xdr:rowOff>
    </xdr:from>
    <xdr:to>
      <xdr:col>21</xdr:col>
      <xdr:colOff>403225</xdr:colOff>
      <xdr:row>58</xdr:row>
      <xdr:rowOff>139700</xdr:rowOff>
    </xdr:to>
    <xdr:sp macro="" textlink="">
      <xdr:nvSpPr>
        <xdr:cNvPr id="253" name="フローチャート : 判断 252"/>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124477</xdr:rowOff>
    </xdr:from>
    <xdr:ext cx="762000" cy="259045"/>
    <xdr:sp macro="" textlink="">
      <xdr:nvSpPr>
        <xdr:cNvPr id="254" name="テキスト ボックス 253"/>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127000</xdr:rowOff>
    </xdr:from>
    <xdr:to>
      <xdr:col>20</xdr:col>
      <xdr:colOff>149225</xdr:colOff>
      <xdr:row>56</xdr:row>
      <xdr:rowOff>50800</xdr:rowOff>
    </xdr:to>
    <xdr:cxnSp macro="">
      <xdr:nvCxnSpPr>
        <xdr:cNvPr id="255" name="直線コネクタ 254"/>
        <xdr:cNvCxnSpPr/>
      </xdr:nvCxnSpPr>
      <xdr:spPr>
        <a:xfrm flipV="1">
          <a:off x="13004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133350</xdr:rowOff>
    </xdr:from>
    <xdr:to>
      <xdr:col>20</xdr:col>
      <xdr:colOff>200025</xdr:colOff>
      <xdr:row>59</xdr:row>
      <xdr:rowOff>63500</xdr:rowOff>
    </xdr:to>
    <xdr:sp macro="" textlink="">
      <xdr:nvSpPr>
        <xdr:cNvPr id="256" name="フローチャート : 判断 255"/>
        <xdr:cNvSpPr/>
      </xdr:nvSpPr>
      <xdr:spPr>
        <a:xfrm>
          <a:off x="13843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48277</xdr:rowOff>
    </xdr:from>
    <xdr:ext cx="762000" cy="259045"/>
    <xdr:sp macro="" textlink="">
      <xdr:nvSpPr>
        <xdr:cNvPr id="257" name="テキスト ボックス 256"/>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95250</xdr:rowOff>
    </xdr:from>
    <xdr:to>
      <xdr:col>18</xdr:col>
      <xdr:colOff>682625</xdr:colOff>
      <xdr:row>57</xdr:row>
      <xdr:rowOff>25400</xdr:rowOff>
    </xdr:to>
    <xdr:sp macro="" textlink="">
      <xdr:nvSpPr>
        <xdr:cNvPr id="258" name="フローチャート : 判断 257"/>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10177</xdr:rowOff>
    </xdr:from>
    <xdr:ext cx="762000" cy="259045"/>
    <xdr:sp macro="" textlink="">
      <xdr:nvSpPr>
        <xdr:cNvPr id="259" name="テキスト ボックス 258"/>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0</xdr:rowOff>
    </xdr:from>
    <xdr:to>
      <xdr:col>24</xdr:col>
      <xdr:colOff>73025</xdr:colOff>
      <xdr:row>56</xdr:row>
      <xdr:rowOff>101600</xdr:rowOff>
    </xdr:to>
    <xdr:sp macro="" textlink="">
      <xdr:nvSpPr>
        <xdr:cNvPr id="265" name="円/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95250</xdr:rowOff>
    </xdr:from>
    <xdr:to>
      <xdr:col>22</xdr:col>
      <xdr:colOff>606425</xdr:colOff>
      <xdr:row>57</xdr:row>
      <xdr:rowOff>25400</xdr:rowOff>
    </xdr:to>
    <xdr:sp macro="" textlink="">
      <xdr:nvSpPr>
        <xdr:cNvPr id="267" name="円/楕円 266"/>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35577</xdr:rowOff>
    </xdr:from>
    <xdr:ext cx="736600" cy="259045"/>
    <xdr:sp macro="" textlink="">
      <xdr:nvSpPr>
        <xdr:cNvPr id="268" name="テキスト ボックス 267"/>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76200</xdr:rowOff>
    </xdr:from>
    <xdr:to>
      <xdr:col>21</xdr:col>
      <xdr:colOff>403225</xdr:colOff>
      <xdr:row>56</xdr:row>
      <xdr:rowOff>6350</xdr:rowOff>
    </xdr:to>
    <xdr:sp macro="" textlink="">
      <xdr:nvSpPr>
        <xdr:cNvPr id="269" name="円/楕円 268"/>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16527</xdr:rowOff>
    </xdr:from>
    <xdr:ext cx="762000" cy="259045"/>
    <xdr:sp macro="" textlink="">
      <xdr:nvSpPr>
        <xdr:cNvPr id="270" name="テキスト ボックス 269"/>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76200</xdr:rowOff>
    </xdr:from>
    <xdr:to>
      <xdr:col>20</xdr:col>
      <xdr:colOff>200025</xdr:colOff>
      <xdr:row>56</xdr:row>
      <xdr:rowOff>6350</xdr:rowOff>
    </xdr:to>
    <xdr:sp macro="" textlink="">
      <xdr:nvSpPr>
        <xdr:cNvPr id="271" name="円/楕円 270"/>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16527</xdr:rowOff>
    </xdr:from>
    <xdr:ext cx="762000" cy="259045"/>
    <xdr:sp macro="" textlink="">
      <xdr:nvSpPr>
        <xdr:cNvPr id="272" name="テキスト ボックス 271"/>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0</xdr:rowOff>
    </xdr:from>
    <xdr:to>
      <xdr:col>18</xdr:col>
      <xdr:colOff>682625</xdr:colOff>
      <xdr:row>56</xdr:row>
      <xdr:rowOff>101600</xdr:rowOff>
    </xdr:to>
    <xdr:sp macro="" textlink="">
      <xdr:nvSpPr>
        <xdr:cNvPr id="273" name="円/楕円 272"/>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111777</xdr:rowOff>
    </xdr:from>
    <xdr:ext cx="762000" cy="259045"/>
    <xdr:sp macro="" textlink="">
      <xdr:nvSpPr>
        <xdr:cNvPr id="274" name="テキスト ボックス 27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8" name="正方形/長方形 27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9" name="正方形/長方形 27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1" name="正方形/長方形 28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3" name="テキスト ボックス 28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国民健康保険基盤安定負担金（前年比＋</a:t>
          </a:r>
          <a:r>
            <a:rPr kumimoji="1" lang="en-US" altLang="ja-JP" sz="1300">
              <a:latin typeface="ＭＳ Ｐゴシック"/>
            </a:rPr>
            <a:t>15.1</a:t>
          </a:r>
          <a:r>
            <a:rPr kumimoji="1" lang="ja-JP" altLang="en-US" sz="1300">
              <a:latin typeface="ＭＳ Ｐゴシック"/>
            </a:rPr>
            <a:t>％）や後期高齢者医療給付金負担金（前年比＋</a:t>
          </a:r>
          <a:r>
            <a:rPr kumimoji="1" lang="en-US" altLang="ja-JP" sz="1300">
              <a:latin typeface="ＭＳ Ｐゴシック"/>
            </a:rPr>
            <a:t>2.7</a:t>
          </a:r>
          <a:r>
            <a:rPr kumimoji="1" lang="ja-JP" altLang="en-US" sz="1300">
              <a:latin typeface="ＭＳ Ｐゴシック"/>
            </a:rPr>
            <a:t>％）の増加等により、昨年度より</a:t>
          </a:r>
          <a:r>
            <a:rPr kumimoji="1" lang="en-US" altLang="ja-JP" sz="1300">
              <a:latin typeface="ＭＳ Ｐゴシック"/>
            </a:rPr>
            <a:t>1.1</a:t>
          </a:r>
          <a:r>
            <a:rPr kumimoji="1" lang="ja-JP" altLang="en-US" sz="1300">
              <a:latin typeface="ＭＳ Ｐゴシック"/>
            </a:rPr>
            <a:t>ポイント上昇した。</a:t>
          </a:r>
        </a:p>
        <a:p>
          <a:r>
            <a:rPr kumimoji="1" lang="ja-JP" altLang="en-US" sz="1300">
              <a:latin typeface="ＭＳ Ｐゴシック"/>
            </a:rPr>
            <a:t>　高齢化の進展による社会保障関係経費の増加傾向は今後も変わらず、これらの経費が県財政を圧迫する極めて厳しい状況が予想される。</a:t>
          </a:r>
        </a:p>
      </xdr:txBody>
    </xdr:sp>
    <xdr:clientData/>
  </xdr:twoCellAnchor>
  <xdr:oneCellAnchor>
    <xdr:from>
      <xdr:col>18</xdr:col>
      <xdr:colOff>34925</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6" name="テキスト ボックス 28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8" name="テキスト ボックス 28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90" name="テキスト ボックス 28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92" name="テキスト ボックス 29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4" name="テキスト ボックス 29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6" name="テキスト ボックス 29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8" name="テキスト ボックス 29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300" name="直線コネクタ 299"/>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301"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302" name="直線コネクタ 301"/>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303"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4" name="直線コネクタ 303"/>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50800</xdr:rowOff>
    </xdr:from>
    <xdr:to>
      <xdr:col>24</xdr:col>
      <xdr:colOff>22225</xdr:colOff>
      <xdr:row>37</xdr:row>
      <xdr:rowOff>88900</xdr:rowOff>
    </xdr:to>
    <xdr:cxnSp macro="">
      <xdr:nvCxnSpPr>
        <xdr:cNvPr id="305" name="直線コネクタ 304"/>
        <xdr:cNvCxnSpPr/>
      </xdr:nvCxnSpPr>
      <xdr:spPr>
        <a:xfrm>
          <a:off x="15671800" y="62230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86377</xdr:rowOff>
    </xdr:from>
    <xdr:ext cx="762000" cy="259045"/>
    <xdr:sp macro="" textlink="">
      <xdr:nvSpPr>
        <xdr:cNvPr id="306"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7" name="フローチャート : 判断 306"/>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127000</xdr:rowOff>
    </xdr:from>
    <xdr:to>
      <xdr:col>22</xdr:col>
      <xdr:colOff>555625</xdr:colOff>
      <xdr:row>36</xdr:row>
      <xdr:rowOff>50800</xdr:rowOff>
    </xdr:to>
    <xdr:cxnSp macro="">
      <xdr:nvCxnSpPr>
        <xdr:cNvPr id="308" name="直線コネクタ 307"/>
        <xdr:cNvCxnSpPr/>
      </xdr:nvCxnSpPr>
      <xdr:spPr>
        <a:xfrm>
          <a:off x="14782800" y="612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19050</xdr:rowOff>
    </xdr:from>
    <xdr:to>
      <xdr:col>22</xdr:col>
      <xdr:colOff>606425</xdr:colOff>
      <xdr:row>36</xdr:row>
      <xdr:rowOff>120650</xdr:rowOff>
    </xdr:to>
    <xdr:sp macro="" textlink="">
      <xdr:nvSpPr>
        <xdr:cNvPr id="309" name="フローチャート : 判断 308"/>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105427</xdr:rowOff>
    </xdr:from>
    <xdr:ext cx="736600" cy="259045"/>
    <xdr:sp macro="" textlink="">
      <xdr:nvSpPr>
        <xdr:cNvPr id="310" name="テキスト ボックス 309"/>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107950</xdr:rowOff>
    </xdr:from>
    <xdr:to>
      <xdr:col>21</xdr:col>
      <xdr:colOff>352425</xdr:colOff>
      <xdr:row>35</xdr:row>
      <xdr:rowOff>127000</xdr:rowOff>
    </xdr:to>
    <xdr:cxnSp macro="">
      <xdr:nvCxnSpPr>
        <xdr:cNvPr id="311" name="直線コネクタ 310"/>
        <xdr:cNvCxnSpPr/>
      </xdr:nvCxnSpPr>
      <xdr:spPr>
        <a:xfrm>
          <a:off x="13893800" y="610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57150</xdr:rowOff>
    </xdr:from>
    <xdr:to>
      <xdr:col>21</xdr:col>
      <xdr:colOff>403225</xdr:colOff>
      <xdr:row>36</xdr:row>
      <xdr:rowOff>158750</xdr:rowOff>
    </xdr:to>
    <xdr:sp macro="" textlink="">
      <xdr:nvSpPr>
        <xdr:cNvPr id="312" name="フローチャート : 判断 311"/>
        <xdr:cNvSpPr/>
      </xdr:nvSpPr>
      <xdr:spPr>
        <a:xfrm>
          <a:off x="14732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143527</xdr:rowOff>
    </xdr:from>
    <xdr:ext cx="762000" cy="259045"/>
    <xdr:sp macro="" textlink="">
      <xdr:nvSpPr>
        <xdr:cNvPr id="313" name="テキスト ボックス 312"/>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88900</xdr:rowOff>
    </xdr:from>
    <xdr:to>
      <xdr:col>20</xdr:col>
      <xdr:colOff>149225</xdr:colOff>
      <xdr:row>35</xdr:row>
      <xdr:rowOff>107950</xdr:rowOff>
    </xdr:to>
    <xdr:cxnSp macro="">
      <xdr:nvCxnSpPr>
        <xdr:cNvPr id="314" name="直線コネクタ 313"/>
        <xdr:cNvCxnSpPr/>
      </xdr:nvCxnSpPr>
      <xdr:spPr>
        <a:xfrm>
          <a:off x="13004800" y="5918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15" name="フローチャート : 判断 314"/>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67327</xdr:rowOff>
    </xdr:from>
    <xdr:ext cx="762000" cy="259045"/>
    <xdr:sp macro="" textlink="">
      <xdr:nvSpPr>
        <xdr:cNvPr id="316" name="テキスト ボックス 315"/>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7" name="フローチャート : 判断 316"/>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8" name="テキスト ボックス 317"/>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37</xdr:row>
      <xdr:rowOff>38100</xdr:rowOff>
    </xdr:from>
    <xdr:to>
      <xdr:col>24</xdr:col>
      <xdr:colOff>73025</xdr:colOff>
      <xdr:row>37</xdr:row>
      <xdr:rowOff>139700</xdr:rowOff>
    </xdr:to>
    <xdr:sp macro="" textlink="">
      <xdr:nvSpPr>
        <xdr:cNvPr id="324" name="円/楕円 323"/>
        <xdr:cNvSpPr/>
      </xdr:nvSpPr>
      <xdr:spPr>
        <a:xfrm>
          <a:off x="16459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54627</xdr:rowOff>
    </xdr:from>
    <xdr:ext cx="762000" cy="259045"/>
    <xdr:sp macro="" textlink="">
      <xdr:nvSpPr>
        <xdr:cNvPr id="325" name="補助費等該当値テキスト"/>
        <xdr:cNvSpPr txBox="1"/>
      </xdr:nvSpPr>
      <xdr:spPr>
        <a:xfrm>
          <a:off x="165989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0</xdr:rowOff>
    </xdr:from>
    <xdr:to>
      <xdr:col>22</xdr:col>
      <xdr:colOff>606425</xdr:colOff>
      <xdr:row>36</xdr:row>
      <xdr:rowOff>101600</xdr:rowOff>
    </xdr:to>
    <xdr:sp macro="" textlink="">
      <xdr:nvSpPr>
        <xdr:cNvPr id="326" name="円/楕円 325"/>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111777</xdr:rowOff>
    </xdr:from>
    <xdr:ext cx="736600" cy="259045"/>
    <xdr:sp macro="" textlink="">
      <xdr:nvSpPr>
        <xdr:cNvPr id="327" name="テキスト ボックス 326"/>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76200</xdr:rowOff>
    </xdr:from>
    <xdr:to>
      <xdr:col>21</xdr:col>
      <xdr:colOff>403225</xdr:colOff>
      <xdr:row>36</xdr:row>
      <xdr:rowOff>6350</xdr:rowOff>
    </xdr:to>
    <xdr:sp macro="" textlink="">
      <xdr:nvSpPr>
        <xdr:cNvPr id="328" name="円/楕円 327"/>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16527</xdr:rowOff>
    </xdr:from>
    <xdr:ext cx="762000" cy="259045"/>
    <xdr:sp macro="" textlink="">
      <xdr:nvSpPr>
        <xdr:cNvPr id="329" name="テキスト ボックス 328"/>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57150</xdr:rowOff>
    </xdr:from>
    <xdr:to>
      <xdr:col>20</xdr:col>
      <xdr:colOff>200025</xdr:colOff>
      <xdr:row>35</xdr:row>
      <xdr:rowOff>158750</xdr:rowOff>
    </xdr:to>
    <xdr:sp macro="" textlink="">
      <xdr:nvSpPr>
        <xdr:cNvPr id="330" name="円/楕円 329"/>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168927</xdr:rowOff>
    </xdr:from>
    <xdr:ext cx="762000" cy="259045"/>
    <xdr:sp macro="" textlink="">
      <xdr:nvSpPr>
        <xdr:cNvPr id="331" name="テキスト ボックス 330"/>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32" name="円/楕円 331"/>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33" name="テキスト ボックス 332"/>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7" name="正方形/長方形 33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8" name="正方形/長方形 33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40" name="正方形/長方形 33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2" name="テキスト ボックス 34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バブル経済崩壊以降、国の経済対策に呼応して他県に比して積極的に公共投資を実施した結果、社会資本の整備は進んだものの、県債残高の増嵩に伴って公債費が増加しており、グループ内の平均からは高い状態にある。　　</a:t>
          </a:r>
          <a:endParaRPr kumimoji="1" lang="en-US" altLang="ja-JP" sz="1100">
            <a:latin typeface="ＭＳ Ｐゴシック"/>
          </a:endParaRPr>
        </a:p>
        <a:p>
          <a:r>
            <a:rPr kumimoji="1" lang="ja-JP" altLang="en-US" sz="1100">
              <a:latin typeface="ＭＳ Ｐゴシック"/>
            </a:rPr>
            <a:t>　また、今後も北陸新幹線建設費に係る公債費負担の本格化が見込まれている。</a:t>
          </a:r>
        </a:p>
        <a:p>
          <a:r>
            <a:rPr kumimoji="1" lang="ja-JP" altLang="en-US" sz="1100">
              <a:latin typeface="ＭＳ Ｐゴシック"/>
            </a:rPr>
            <a:t>　このため、将来の公債費負担の軽減に向け、公債費の償還期間の延長（</a:t>
          </a:r>
          <a:r>
            <a:rPr kumimoji="1" lang="en-US" altLang="ja-JP" sz="1100">
              <a:latin typeface="ＭＳ Ｐゴシック"/>
            </a:rPr>
            <a:t>20</a:t>
          </a:r>
          <a:r>
            <a:rPr kumimoji="1" lang="ja-JP" altLang="en-US" sz="1100">
              <a:latin typeface="ＭＳ Ｐゴシック"/>
            </a:rPr>
            <a:t>年→</a:t>
          </a:r>
          <a:r>
            <a:rPr kumimoji="1" lang="en-US" altLang="ja-JP" sz="1100">
              <a:latin typeface="ＭＳ Ｐゴシック"/>
            </a:rPr>
            <a:t>30</a:t>
          </a:r>
          <a:r>
            <a:rPr kumimoji="1" lang="ja-JP" altLang="en-US" sz="1100">
              <a:latin typeface="ＭＳ Ｐゴシック"/>
            </a:rPr>
            <a:t>年）などの平準化対策や繰上償還を実施し、将来の財政負担の軽減を図っている。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5" name="テキスト ボックス 34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7" name="テキスト ボックス 34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9" name="テキスト ボックス 34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1" name="テキスト ボックス 35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3" name="テキスト ボックス 35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5" name="テキスト ボックス 35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9" name="直線コネクタ 358"/>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60"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61" name="直線コネクタ 360"/>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62"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63" name="直線コネクタ 362"/>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12700</xdr:rowOff>
    </xdr:from>
    <xdr:to>
      <xdr:col>7</xdr:col>
      <xdr:colOff>15875</xdr:colOff>
      <xdr:row>81</xdr:row>
      <xdr:rowOff>31750</xdr:rowOff>
    </xdr:to>
    <xdr:cxnSp macro="">
      <xdr:nvCxnSpPr>
        <xdr:cNvPr id="364" name="直線コネクタ 363"/>
        <xdr:cNvCxnSpPr/>
      </xdr:nvCxnSpPr>
      <xdr:spPr>
        <a:xfrm>
          <a:off x="3987800" y="13900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16527</xdr:rowOff>
    </xdr:from>
    <xdr:ext cx="762000" cy="259045"/>
    <xdr:sp macro="" textlink="">
      <xdr:nvSpPr>
        <xdr:cNvPr id="365" name="公債費平均値テキスト"/>
        <xdr:cNvSpPr txBox="1"/>
      </xdr:nvSpPr>
      <xdr:spPr>
        <a:xfrm>
          <a:off x="4914900" y="1338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6" name="フローチャート : 判断 365"/>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12700</xdr:rowOff>
    </xdr:from>
    <xdr:to>
      <xdr:col>5</xdr:col>
      <xdr:colOff>549275</xdr:colOff>
      <xdr:row>81</xdr:row>
      <xdr:rowOff>31750</xdr:rowOff>
    </xdr:to>
    <xdr:cxnSp macro="">
      <xdr:nvCxnSpPr>
        <xdr:cNvPr id="367" name="直線コネクタ 366"/>
        <xdr:cNvCxnSpPr/>
      </xdr:nvCxnSpPr>
      <xdr:spPr>
        <a:xfrm flipV="1">
          <a:off x="3098800" y="1390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68" name="フローチャート : 判断 367"/>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69" name="テキスト ボックス 368"/>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12700</xdr:rowOff>
    </xdr:from>
    <xdr:to>
      <xdr:col>4</xdr:col>
      <xdr:colOff>346075</xdr:colOff>
      <xdr:row>81</xdr:row>
      <xdr:rowOff>31750</xdr:rowOff>
    </xdr:to>
    <xdr:cxnSp macro="">
      <xdr:nvCxnSpPr>
        <xdr:cNvPr id="370" name="直線コネクタ 369"/>
        <xdr:cNvCxnSpPr/>
      </xdr:nvCxnSpPr>
      <xdr:spPr>
        <a:xfrm>
          <a:off x="2209800" y="1390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396875</xdr:colOff>
      <xdr:row>77</xdr:row>
      <xdr:rowOff>101600</xdr:rowOff>
    </xdr:to>
    <xdr:sp macro="" textlink="">
      <xdr:nvSpPr>
        <xdr:cNvPr id="371" name="フローチャート : 判断 370"/>
        <xdr:cNvSpPr/>
      </xdr:nvSpPr>
      <xdr:spPr>
        <a:xfrm>
          <a:off x="3048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111777</xdr:rowOff>
    </xdr:from>
    <xdr:ext cx="762000" cy="259045"/>
    <xdr:sp macro="" textlink="">
      <xdr:nvSpPr>
        <xdr:cNvPr id="372" name="テキスト ボックス 371"/>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12700</xdr:rowOff>
    </xdr:from>
    <xdr:to>
      <xdr:col>3</xdr:col>
      <xdr:colOff>142875</xdr:colOff>
      <xdr:row>81</xdr:row>
      <xdr:rowOff>146050</xdr:rowOff>
    </xdr:to>
    <xdr:cxnSp macro="">
      <xdr:nvCxnSpPr>
        <xdr:cNvPr id="373" name="直線コネクタ 372"/>
        <xdr:cNvCxnSpPr/>
      </xdr:nvCxnSpPr>
      <xdr:spPr>
        <a:xfrm flipV="1">
          <a:off x="1320800" y="1390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4" name="フローチャート : 判断 373"/>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149877</xdr:rowOff>
    </xdr:from>
    <xdr:ext cx="762000" cy="259045"/>
    <xdr:sp macro="" textlink="">
      <xdr:nvSpPr>
        <xdr:cNvPr id="375" name="テキスト ボックス 374"/>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6" name="フローチャート : 判断 375"/>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7" name="テキスト ボックス 376"/>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152400</xdr:rowOff>
    </xdr:from>
    <xdr:to>
      <xdr:col>7</xdr:col>
      <xdr:colOff>66675</xdr:colOff>
      <xdr:row>81</xdr:row>
      <xdr:rowOff>82550</xdr:rowOff>
    </xdr:to>
    <xdr:sp macro="" textlink="">
      <xdr:nvSpPr>
        <xdr:cNvPr id="383" name="円/楕円 382"/>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124477</xdr:rowOff>
    </xdr:from>
    <xdr:ext cx="762000" cy="259045"/>
    <xdr:sp macro="" textlink="">
      <xdr:nvSpPr>
        <xdr:cNvPr id="384" name="公債費該当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133350</xdr:rowOff>
    </xdr:from>
    <xdr:to>
      <xdr:col>5</xdr:col>
      <xdr:colOff>600075</xdr:colOff>
      <xdr:row>81</xdr:row>
      <xdr:rowOff>63500</xdr:rowOff>
    </xdr:to>
    <xdr:sp macro="" textlink="">
      <xdr:nvSpPr>
        <xdr:cNvPr id="385" name="円/楕円 384"/>
        <xdr:cNvSpPr/>
      </xdr:nvSpPr>
      <xdr:spPr>
        <a:xfrm>
          <a:off x="3937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48277</xdr:rowOff>
    </xdr:from>
    <xdr:ext cx="736600" cy="259045"/>
    <xdr:sp macro="" textlink="">
      <xdr:nvSpPr>
        <xdr:cNvPr id="386" name="テキスト ボックス 385"/>
        <xdr:cNvSpPr txBox="1"/>
      </xdr:nvSpPr>
      <xdr:spPr>
        <a:xfrm>
          <a:off x="3606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152400</xdr:rowOff>
    </xdr:from>
    <xdr:to>
      <xdr:col>4</xdr:col>
      <xdr:colOff>396875</xdr:colOff>
      <xdr:row>81</xdr:row>
      <xdr:rowOff>82550</xdr:rowOff>
    </xdr:to>
    <xdr:sp macro="" textlink="">
      <xdr:nvSpPr>
        <xdr:cNvPr id="387" name="円/楕円 386"/>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67327</xdr:rowOff>
    </xdr:from>
    <xdr:ext cx="762000" cy="259045"/>
    <xdr:sp macro="" textlink="">
      <xdr:nvSpPr>
        <xdr:cNvPr id="388" name="テキスト ボックス 387"/>
        <xdr:cNvSpPr txBox="1"/>
      </xdr:nvSpPr>
      <xdr:spPr>
        <a:xfrm>
          <a:off x="2717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133350</xdr:rowOff>
    </xdr:from>
    <xdr:to>
      <xdr:col>3</xdr:col>
      <xdr:colOff>193675</xdr:colOff>
      <xdr:row>81</xdr:row>
      <xdr:rowOff>63500</xdr:rowOff>
    </xdr:to>
    <xdr:sp macro="" textlink="">
      <xdr:nvSpPr>
        <xdr:cNvPr id="389" name="円/楕円 388"/>
        <xdr:cNvSpPr/>
      </xdr:nvSpPr>
      <xdr:spPr>
        <a:xfrm>
          <a:off x="2159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48277</xdr:rowOff>
    </xdr:from>
    <xdr:ext cx="762000" cy="259045"/>
    <xdr:sp macro="" textlink="">
      <xdr:nvSpPr>
        <xdr:cNvPr id="390" name="テキスト ボックス 389"/>
        <xdr:cNvSpPr txBox="1"/>
      </xdr:nvSpPr>
      <xdr:spPr>
        <a:xfrm>
          <a:off x="1828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95250</xdr:rowOff>
    </xdr:from>
    <xdr:to>
      <xdr:col>1</xdr:col>
      <xdr:colOff>676275</xdr:colOff>
      <xdr:row>82</xdr:row>
      <xdr:rowOff>25400</xdr:rowOff>
    </xdr:to>
    <xdr:sp macro="" textlink="">
      <xdr:nvSpPr>
        <xdr:cNvPr id="391" name="円/楕円 390"/>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10177</xdr:rowOff>
    </xdr:from>
    <xdr:ext cx="762000" cy="259045"/>
    <xdr:sp macro="" textlink="">
      <xdr:nvSpPr>
        <xdr:cNvPr id="392" name="テキスト ボックス 391"/>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職員数の削減によりグループ内で最も低い水準となっている一方で、その他の経費は概ねグループ内平均とほぼ同水準で推移していることから、公債費以外の率はグループ内の平均を下回っている。</a:t>
          </a:r>
        </a:p>
        <a:p>
          <a:r>
            <a:rPr kumimoji="1" lang="ja-JP" altLang="en-US" sz="1300">
              <a:latin typeface="ＭＳ Ｐゴシック"/>
            </a:rPr>
            <a:t>　今後も適正な定員管理や一般行政経費・投資的経費の抑制など歳出全般にわたるなお一層の見直しを行うこととしている。</a:t>
          </a:r>
        </a:p>
      </xdr:txBody>
    </xdr:sp>
    <xdr:clientData/>
  </xdr:twoCellAnchor>
  <xdr:oneCellAnchor>
    <xdr:from>
      <xdr:col>18</xdr:col>
      <xdr:colOff>34925</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6" name="テキスト ボックス 40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8" name="テキスト ボックス 40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10" name="テキスト ボックス 40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2" name="テキスト ボックス 41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4" name="テキスト ボックス 41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6" name="テキスト ボックス 41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8" name="テキスト ボックス 41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20" name="直線コネクタ 419"/>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21"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22" name="直線コネクタ 421"/>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12700</xdr:rowOff>
    </xdr:from>
    <xdr:to>
      <xdr:col>24</xdr:col>
      <xdr:colOff>22225</xdr:colOff>
      <xdr:row>75</xdr:row>
      <xdr:rowOff>37193</xdr:rowOff>
    </xdr:to>
    <xdr:cxnSp macro="">
      <xdr:nvCxnSpPr>
        <xdr:cNvPr id="425" name="直線コネクタ 424"/>
        <xdr:cNvCxnSpPr/>
      </xdr:nvCxnSpPr>
      <xdr:spPr>
        <a:xfrm>
          <a:off x="15671800" y="127000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48277</xdr:rowOff>
    </xdr:from>
    <xdr:ext cx="762000" cy="259045"/>
    <xdr:sp macro="" textlink="">
      <xdr:nvSpPr>
        <xdr:cNvPr id="426"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7" name="フローチャート : 判断 426"/>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102507</xdr:rowOff>
    </xdr:from>
    <xdr:to>
      <xdr:col>22</xdr:col>
      <xdr:colOff>555625</xdr:colOff>
      <xdr:row>74</xdr:row>
      <xdr:rowOff>12700</xdr:rowOff>
    </xdr:to>
    <xdr:cxnSp macro="">
      <xdr:nvCxnSpPr>
        <xdr:cNvPr id="428" name="直線コネクタ 427"/>
        <xdr:cNvCxnSpPr/>
      </xdr:nvCxnSpPr>
      <xdr:spPr>
        <a:xfrm>
          <a:off x="14782800" y="12618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19050</xdr:rowOff>
    </xdr:from>
    <xdr:to>
      <xdr:col>22</xdr:col>
      <xdr:colOff>606425</xdr:colOff>
      <xdr:row>77</xdr:row>
      <xdr:rowOff>120650</xdr:rowOff>
    </xdr:to>
    <xdr:sp macro="" textlink="">
      <xdr:nvSpPr>
        <xdr:cNvPr id="429" name="フローチャート : 判断 428"/>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105427</xdr:rowOff>
    </xdr:from>
    <xdr:ext cx="736600" cy="259045"/>
    <xdr:sp macro="" textlink="">
      <xdr:nvSpPr>
        <xdr:cNvPr id="430" name="テキスト ボックス 429"/>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102507</xdr:rowOff>
    </xdr:from>
    <xdr:to>
      <xdr:col>21</xdr:col>
      <xdr:colOff>352425</xdr:colOff>
      <xdr:row>74</xdr:row>
      <xdr:rowOff>110672</xdr:rowOff>
    </xdr:to>
    <xdr:cxnSp macro="">
      <xdr:nvCxnSpPr>
        <xdr:cNvPr id="431" name="直線コネクタ 430"/>
        <xdr:cNvCxnSpPr/>
      </xdr:nvCxnSpPr>
      <xdr:spPr>
        <a:xfrm flipV="1">
          <a:off x="13893800" y="12618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68036</xdr:rowOff>
    </xdr:from>
    <xdr:to>
      <xdr:col>21</xdr:col>
      <xdr:colOff>403225</xdr:colOff>
      <xdr:row>77</xdr:row>
      <xdr:rowOff>169636</xdr:rowOff>
    </xdr:to>
    <xdr:sp macro="" textlink="">
      <xdr:nvSpPr>
        <xdr:cNvPr id="432" name="フローチャート : 判断 431"/>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154413</xdr:rowOff>
    </xdr:from>
    <xdr:ext cx="762000" cy="259045"/>
    <xdr:sp macro="" textlink="">
      <xdr:nvSpPr>
        <xdr:cNvPr id="433" name="テキスト ボックス 432"/>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110672</xdr:rowOff>
    </xdr:from>
    <xdr:to>
      <xdr:col>20</xdr:col>
      <xdr:colOff>149225</xdr:colOff>
      <xdr:row>75</xdr:row>
      <xdr:rowOff>37193</xdr:rowOff>
    </xdr:to>
    <xdr:cxnSp macro="">
      <xdr:nvCxnSpPr>
        <xdr:cNvPr id="434" name="直線コネクタ 433"/>
        <xdr:cNvCxnSpPr/>
      </xdr:nvCxnSpPr>
      <xdr:spPr>
        <a:xfrm flipV="1">
          <a:off x="13004800" y="12797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78</xdr:row>
      <xdr:rowOff>10886</xdr:rowOff>
    </xdr:from>
    <xdr:to>
      <xdr:col>20</xdr:col>
      <xdr:colOff>200025</xdr:colOff>
      <xdr:row>78</xdr:row>
      <xdr:rowOff>112486</xdr:rowOff>
    </xdr:to>
    <xdr:sp macro="" textlink="">
      <xdr:nvSpPr>
        <xdr:cNvPr id="435" name="フローチャート : 判断 434"/>
        <xdr:cNvSpPr/>
      </xdr:nvSpPr>
      <xdr:spPr>
        <a:xfrm>
          <a:off x="13843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97263</xdr:rowOff>
    </xdr:from>
    <xdr:ext cx="762000" cy="259045"/>
    <xdr:sp macro="" textlink="">
      <xdr:nvSpPr>
        <xdr:cNvPr id="436" name="テキスト ボックス 435"/>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7" name="フローチャート : 判断 436"/>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105427</xdr:rowOff>
    </xdr:from>
    <xdr:ext cx="762000" cy="259045"/>
    <xdr:sp macro="" textlink="">
      <xdr:nvSpPr>
        <xdr:cNvPr id="438" name="テキスト ボックス 43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74</xdr:row>
      <xdr:rowOff>157843</xdr:rowOff>
    </xdr:from>
    <xdr:to>
      <xdr:col>24</xdr:col>
      <xdr:colOff>73025</xdr:colOff>
      <xdr:row>75</xdr:row>
      <xdr:rowOff>87993</xdr:rowOff>
    </xdr:to>
    <xdr:sp macro="" textlink="">
      <xdr:nvSpPr>
        <xdr:cNvPr id="444" name="円/楕円 443"/>
        <xdr:cNvSpPr/>
      </xdr:nvSpPr>
      <xdr:spPr>
        <a:xfrm>
          <a:off x="16459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2920</xdr:rowOff>
    </xdr:from>
    <xdr:ext cx="762000" cy="259045"/>
    <xdr:sp macro="" textlink="">
      <xdr:nvSpPr>
        <xdr:cNvPr id="445" name="公債費以外該当値テキスト"/>
        <xdr:cNvSpPr txBox="1"/>
      </xdr:nvSpPr>
      <xdr:spPr>
        <a:xfrm>
          <a:off x="16598900" y="12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133350</xdr:rowOff>
    </xdr:from>
    <xdr:to>
      <xdr:col>22</xdr:col>
      <xdr:colOff>606425</xdr:colOff>
      <xdr:row>74</xdr:row>
      <xdr:rowOff>63500</xdr:rowOff>
    </xdr:to>
    <xdr:sp macro="" textlink="">
      <xdr:nvSpPr>
        <xdr:cNvPr id="446" name="円/楕円 445"/>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73677</xdr:rowOff>
    </xdr:from>
    <xdr:ext cx="736600" cy="259045"/>
    <xdr:sp macro="" textlink="">
      <xdr:nvSpPr>
        <xdr:cNvPr id="447" name="テキスト ボックス 446"/>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51707</xdr:rowOff>
    </xdr:from>
    <xdr:to>
      <xdr:col>21</xdr:col>
      <xdr:colOff>403225</xdr:colOff>
      <xdr:row>73</xdr:row>
      <xdr:rowOff>153307</xdr:rowOff>
    </xdr:to>
    <xdr:sp macro="" textlink="">
      <xdr:nvSpPr>
        <xdr:cNvPr id="448" name="円/楕円 447"/>
        <xdr:cNvSpPr/>
      </xdr:nvSpPr>
      <xdr:spPr>
        <a:xfrm>
          <a:off x="14732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163484</xdr:rowOff>
    </xdr:from>
    <xdr:ext cx="762000" cy="259045"/>
    <xdr:sp macro="" textlink="">
      <xdr:nvSpPr>
        <xdr:cNvPr id="449" name="テキスト ボックス 448"/>
        <xdr:cNvSpPr txBox="1"/>
      </xdr:nvSpPr>
      <xdr:spPr>
        <a:xfrm>
          <a:off x="14401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59872</xdr:rowOff>
    </xdr:from>
    <xdr:to>
      <xdr:col>20</xdr:col>
      <xdr:colOff>200025</xdr:colOff>
      <xdr:row>74</xdr:row>
      <xdr:rowOff>161472</xdr:rowOff>
    </xdr:to>
    <xdr:sp macro="" textlink="">
      <xdr:nvSpPr>
        <xdr:cNvPr id="450" name="円/楕円 449"/>
        <xdr:cNvSpPr/>
      </xdr:nvSpPr>
      <xdr:spPr>
        <a:xfrm>
          <a:off x="13843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199</xdr:rowOff>
    </xdr:from>
    <xdr:ext cx="762000" cy="259045"/>
    <xdr:sp macro="" textlink="">
      <xdr:nvSpPr>
        <xdr:cNvPr id="451" name="テキスト ボックス 450"/>
        <xdr:cNvSpPr txBox="1"/>
      </xdr:nvSpPr>
      <xdr:spPr>
        <a:xfrm>
          <a:off x="13512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157843</xdr:rowOff>
    </xdr:from>
    <xdr:to>
      <xdr:col>18</xdr:col>
      <xdr:colOff>682625</xdr:colOff>
      <xdr:row>75</xdr:row>
      <xdr:rowOff>87993</xdr:rowOff>
    </xdr:to>
    <xdr:sp macro="" textlink="">
      <xdr:nvSpPr>
        <xdr:cNvPr id="452" name="円/楕円 451"/>
        <xdr:cNvSpPr/>
      </xdr:nvSpPr>
      <xdr:spPr>
        <a:xfrm>
          <a:off x="12954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98170</xdr:rowOff>
    </xdr:from>
    <xdr:ext cx="762000" cy="259045"/>
    <xdr:sp macro="" textlink="">
      <xdr:nvSpPr>
        <xdr:cNvPr id="453" name="テキスト ボックス 452"/>
        <xdr:cNvSpPr txBox="1"/>
      </xdr:nvSpPr>
      <xdr:spPr>
        <a:xfrm>
          <a:off x="12623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70566</xdr:rowOff>
    </xdr:from>
    <xdr:to>
      <xdr:col>4</xdr:col>
      <xdr:colOff>1117600</xdr:colOff>
      <xdr:row>15</xdr:row>
      <xdr:rowOff>89997</xdr:rowOff>
    </xdr:to>
    <xdr:cxnSp macro="">
      <xdr:nvCxnSpPr>
        <xdr:cNvPr id="48" name="直線コネクタ 47"/>
        <xdr:cNvCxnSpPr/>
      </xdr:nvCxnSpPr>
      <xdr:spPr bwMode="auto">
        <a:xfrm>
          <a:off x="5003800" y="2689941"/>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75247</xdr:rowOff>
    </xdr:from>
    <xdr:ext cx="762000" cy="259045"/>
    <xdr:sp macro="" textlink="">
      <xdr:nvSpPr>
        <xdr:cNvPr id="49" name="人口1人当たり決算額の推移平均値テキスト130"/>
        <xdr:cNvSpPr txBox="1"/>
      </xdr:nvSpPr>
      <xdr:spPr>
        <a:xfrm>
          <a:off x="5740400" y="2351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70566</xdr:rowOff>
    </xdr:from>
    <xdr:to>
      <xdr:col>4</xdr:col>
      <xdr:colOff>469900</xdr:colOff>
      <xdr:row>16</xdr:row>
      <xdr:rowOff>39705</xdr:rowOff>
    </xdr:to>
    <xdr:cxnSp macro="">
      <xdr:nvCxnSpPr>
        <xdr:cNvPr id="51" name="直線コネクタ 50"/>
        <xdr:cNvCxnSpPr/>
      </xdr:nvCxnSpPr>
      <xdr:spPr bwMode="auto">
        <a:xfrm flipV="1">
          <a:off x="4305300" y="2689941"/>
          <a:ext cx="698500" cy="140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168311</xdr:rowOff>
    </xdr:from>
    <xdr:to>
      <xdr:col>4</xdr:col>
      <xdr:colOff>520700</xdr:colOff>
      <xdr:row>14</xdr:row>
      <xdr:rowOff>98461</xdr:rowOff>
    </xdr:to>
    <xdr:sp macro="" textlink="">
      <xdr:nvSpPr>
        <xdr:cNvPr id="52" name="フローチャート : 判断 51"/>
        <xdr:cNvSpPr/>
      </xdr:nvSpPr>
      <xdr:spPr bwMode="auto">
        <a:xfrm>
          <a:off x="49530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108638</xdr:rowOff>
    </xdr:from>
    <xdr:ext cx="736600" cy="259045"/>
    <xdr:sp macro="" textlink="">
      <xdr:nvSpPr>
        <xdr:cNvPr id="53" name="テキスト ボックス 52"/>
        <xdr:cNvSpPr txBox="1"/>
      </xdr:nvSpPr>
      <xdr:spPr>
        <a:xfrm>
          <a:off x="4622800" y="221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133431</xdr:rowOff>
    </xdr:from>
    <xdr:to>
      <xdr:col>3</xdr:col>
      <xdr:colOff>904875</xdr:colOff>
      <xdr:row>16</xdr:row>
      <xdr:rowOff>39705</xdr:rowOff>
    </xdr:to>
    <xdr:cxnSp macro="">
      <xdr:nvCxnSpPr>
        <xdr:cNvPr id="54" name="直線コネクタ 53"/>
        <xdr:cNvCxnSpPr/>
      </xdr:nvCxnSpPr>
      <xdr:spPr bwMode="auto">
        <a:xfrm>
          <a:off x="3606800" y="2581356"/>
          <a:ext cx="698500" cy="249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53005</xdr:rowOff>
    </xdr:from>
    <xdr:to>
      <xdr:col>3</xdr:col>
      <xdr:colOff>955675</xdr:colOff>
      <xdr:row>15</xdr:row>
      <xdr:rowOff>154605</xdr:rowOff>
    </xdr:to>
    <xdr:sp macro="" textlink="">
      <xdr:nvSpPr>
        <xdr:cNvPr id="55" name="フローチャート : 判断 54"/>
        <xdr:cNvSpPr/>
      </xdr:nvSpPr>
      <xdr:spPr bwMode="auto">
        <a:xfrm>
          <a:off x="42545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164782</xdr:rowOff>
    </xdr:from>
    <xdr:ext cx="762000" cy="259045"/>
    <xdr:sp macro="" textlink="">
      <xdr:nvSpPr>
        <xdr:cNvPr id="56" name="テキスト ボックス 55"/>
        <xdr:cNvSpPr txBox="1"/>
      </xdr:nvSpPr>
      <xdr:spPr>
        <a:xfrm>
          <a:off x="3924300" y="244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143215</xdr:rowOff>
    </xdr:from>
    <xdr:to>
      <xdr:col>3</xdr:col>
      <xdr:colOff>206375</xdr:colOff>
      <xdr:row>14</xdr:row>
      <xdr:rowOff>133431</xdr:rowOff>
    </xdr:to>
    <xdr:cxnSp macro="">
      <xdr:nvCxnSpPr>
        <xdr:cNvPr id="57" name="直線コネクタ 56"/>
        <xdr:cNvCxnSpPr/>
      </xdr:nvCxnSpPr>
      <xdr:spPr bwMode="auto">
        <a:xfrm>
          <a:off x="2908300" y="2419690"/>
          <a:ext cx="698500" cy="16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124236</xdr:rowOff>
    </xdr:from>
    <xdr:to>
      <xdr:col>3</xdr:col>
      <xdr:colOff>257175</xdr:colOff>
      <xdr:row>15</xdr:row>
      <xdr:rowOff>54386</xdr:rowOff>
    </xdr:to>
    <xdr:sp macro="" textlink="">
      <xdr:nvSpPr>
        <xdr:cNvPr id="58" name="フローチャート : 判断 57"/>
        <xdr:cNvSpPr/>
      </xdr:nvSpPr>
      <xdr:spPr bwMode="auto">
        <a:xfrm>
          <a:off x="3556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39163</xdr:rowOff>
    </xdr:from>
    <xdr:ext cx="762000" cy="259045"/>
    <xdr:sp macro="" textlink="">
      <xdr:nvSpPr>
        <xdr:cNvPr id="59" name="テキスト ボックス 58"/>
        <xdr:cNvSpPr txBox="1"/>
      </xdr:nvSpPr>
      <xdr:spPr>
        <a:xfrm>
          <a:off x="3225800" y="26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167853</xdr:rowOff>
    </xdr:from>
    <xdr:to>
      <xdr:col>2</xdr:col>
      <xdr:colOff>692150</xdr:colOff>
      <xdr:row>14</xdr:row>
      <xdr:rowOff>98003</xdr:rowOff>
    </xdr:to>
    <xdr:sp macro="" textlink="">
      <xdr:nvSpPr>
        <xdr:cNvPr id="60" name="フローチャート : 判断 59"/>
        <xdr:cNvSpPr/>
      </xdr:nvSpPr>
      <xdr:spPr bwMode="auto">
        <a:xfrm>
          <a:off x="2857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82780</xdr:rowOff>
    </xdr:from>
    <xdr:ext cx="762000" cy="259045"/>
    <xdr:sp macro="" textlink="">
      <xdr:nvSpPr>
        <xdr:cNvPr id="61" name="テキスト ボックス 60"/>
        <xdr:cNvSpPr txBox="1"/>
      </xdr:nvSpPr>
      <xdr:spPr>
        <a:xfrm>
          <a:off x="2527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39197</xdr:rowOff>
    </xdr:from>
    <xdr:to>
      <xdr:col>5</xdr:col>
      <xdr:colOff>34925</xdr:colOff>
      <xdr:row>15</xdr:row>
      <xdr:rowOff>140797</xdr:rowOff>
    </xdr:to>
    <xdr:sp macro="" textlink="">
      <xdr:nvSpPr>
        <xdr:cNvPr id="67" name="円/楕円 66"/>
        <xdr:cNvSpPr/>
      </xdr:nvSpPr>
      <xdr:spPr bwMode="auto">
        <a:xfrm>
          <a:off x="5600700" y="265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11274</xdr:rowOff>
    </xdr:from>
    <xdr:ext cx="762000" cy="259045"/>
    <xdr:sp macro="" textlink="">
      <xdr:nvSpPr>
        <xdr:cNvPr id="68" name="人口1人当たり決算額の推移該当値テキスト130"/>
        <xdr:cNvSpPr txBox="1"/>
      </xdr:nvSpPr>
      <xdr:spPr>
        <a:xfrm>
          <a:off x="5740400" y="26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19766</xdr:rowOff>
    </xdr:from>
    <xdr:to>
      <xdr:col>4</xdr:col>
      <xdr:colOff>520700</xdr:colOff>
      <xdr:row>15</xdr:row>
      <xdr:rowOff>121366</xdr:rowOff>
    </xdr:to>
    <xdr:sp macro="" textlink="">
      <xdr:nvSpPr>
        <xdr:cNvPr id="69" name="円/楕円 68"/>
        <xdr:cNvSpPr/>
      </xdr:nvSpPr>
      <xdr:spPr bwMode="auto">
        <a:xfrm>
          <a:off x="4953000" y="26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106143</xdr:rowOff>
    </xdr:from>
    <xdr:ext cx="736600" cy="259045"/>
    <xdr:sp macro="" textlink="">
      <xdr:nvSpPr>
        <xdr:cNvPr id="70" name="テキスト ボックス 69"/>
        <xdr:cNvSpPr txBox="1"/>
      </xdr:nvSpPr>
      <xdr:spPr>
        <a:xfrm>
          <a:off x="4622800" y="272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160355</xdr:rowOff>
    </xdr:from>
    <xdr:to>
      <xdr:col>3</xdr:col>
      <xdr:colOff>955675</xdr:colOff>
      <xdr:row>16</xdr:row>
      <xdr:rowOff>90505</xdr:rowOff>
    </xdr:to>
    <xdr:sp macro="" textlink="">
      <xdr:nvSpPr>
        <xdr:cNvPr id="71" name="円/楕円 70"/>
        <xdr:cNvSpPr/>
      </xdr:nvSpPr>
      <xdr:spPr bwMode="auto">
        <a:xfrm>
          <a:off x="4254500" y="277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75282</xdr:rowOff>
    </xdr:from>
    <xdr:ext cx="762000" cy="259045"/>
    <xdr:sp macro="" textlink="">
      <xdr:nvSpPr>
        <xdr:cNvPr id="72" name="テキスト ボックス 71"/>
        <xdr:cNvSpPr txBox="1"/>
      </xdr:nvSpPr>
      <xdr:spPr>
        <a:xfrm>
          <a:off x="3924300" y="28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104,201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82631</xdr:rowOff>
    </xdr:from>
    <xdr:to>
      <xdr:col>3</xdr:col>
      <xdr:colOff>257175</xdr:colOff>
      <xdr:row>15</xdr:row>
      <xdr:rowOff>12781</xdr:rowOff>
    </xdr:to>
    <xdr:sp macro="" textlink="">
      <xdr:nvSpPr>
        <xdr:cNvPr id="73" name="円/楕円 72"/>
        <xdr:cNvSpPr/>
      </xdr:nvSpPr>
      <xdr:spPr bwMode="auto">
        <a:xfrm>
          <a:off x="3556000" y="253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22958</xdr:rowOff>
    </xdr:from>
    <xdr:ext cx="762000" cy="259045"/>
    <xdr:sp macro="" textlink="">
      <xdr:nvSpPr>
        <xdr:cNvPr id="74" name="テキスト ボックス 73"/>
        <xdr:cNvSpPr txBox="1"/>
      </xdr:nvSpPr>
      <xdr:spPr>
        <a:xfrm>
          <a:off x="3225800" y="22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109,651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92415</xdr:rowOff>
    </xdr:from>
    <xdr:to>
      <xdr:col>2</xdr:col>
      <xdr:colOff>692150</xdr:colOff>
      <xdr:row>14</xdr:row>
      <xdr:rowOff>22565</xdr:rowOff>
    </xdr:to>
    <xdr:sp macro="" textlink="">
      <xdr:nvSpPr>
        <xdr:cNvPr id="75" name="円/楕円 74"/>
        <xdr:cNvSpPr/>
      </xdr:nvSpPr>
      <xdr:spPr bwMode="auto">
        <a:xfrm>
          <a:off x="2857500" y="236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32742</xdr:rowOff>
    </xdr:from>
    <xdr:ext cx="762000" cy="259045"/>
    <xdr:sp macro="" textlink="">
      <xdr:nvSpPr>
        <xdr:cNvPr id="76" name="テキスト ボックス 75"/>
        <xdr:cNvSpPr txBox="1"/>
      </xdr:nvSpPr>
      <xdr:spPr>
        <a:xfrm>
          <a:off x="2527300" y="21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19329</xdr:rowOff>
    </xdr:from>
    <xdr:to>
      <xdr:col>4</xdr:col>
      <xdr:colOff>1117600</xdr:colOff>
      <xdr:row>36</xdr:row>
      <xdr:rowOff>73645</xdr:rowOff>
    </xdr:to>
    <xdr:cxnSp macro="">
      <xdr:nvCxnSpPr>
        <xdr:cNvPr id="109" name="直線コネクタ 108"/>
        <xdr:cNvCxnSpPr/>
      </xdr:nvCxnSpPr>
      <xdr:spPr bwMode="auto">
        <a:xfrm>
          <a:off x="5003800" y="6972579"/>
          <a:ext cx="6477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4973</xdr:rowOff>
    </xdr:from>
    <xdr:to>
      <xdr:col>4</xdr:col>
      <xdr:colOff>469900</xdr:colOff>
      <xdr:row>36</xdr:row>
      <xdr:rowOff>19329</xdr:rowOff>
    </xdr:to>
    <xdr:cxnSp macro="">
      <xdr:nvCxnSpPr>
        <xdr:cNvPr id="112" name="直線コネクタ 111"/>
        <xdr:cNvCxnSpPr/>
      </xdr:nvCxnSpPr>
      <xdr:spPr bwMode="auto">
        <a:xfrm>
          <a:off x="4305300" y="6958223"/>
          <a:ext cx="698500" cy="14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149078</xdr:rowOff>
    </xdr:from>
    <xdr:to>
      <xdr:col>4</xdr:col>
      <xdr:colOff>520700</xdr:colOff>
      <xdr:row>37</xdr:row>
      <xdr:rowOff>79228</xdr:rowOff>
    </xdr:to>
    <xdr:sp macro="" textlink="">
      <xdr:nvSpPr>
        <xdr:cNvPr id="113" name="フローチャート : 判断 112"/>
        <xdr:cNvSpPr/>
      </xdr:nvSpPr>
      <xdr:spPr bwMode="auto">
        <a:xfrm>
          <a:off x="4953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64005</xdr:rowOff>
    </xdr:from>
    <xdr:ext cx="736600" cy="259045"/>
    <xdr:sp macro="" textlink="">
      <xdr:nvSpPr>
        <xdr:cNvPr id="114" name="テキスト ボックス 113"/>
        <xdr:cNvSpPr txBox="1"/>
      </xdr:nvSpPr>
      <xdr:spPr>
        <a:xfrm>
          <a:off x="4622800" y="718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289123</xdr:rowOff>
    </xdr:from>
    <xdr:to>
      <xdr:col>3</xdr:col>
      <xdr:colOff>904875</xdr:colOff>
      <xdr:row>36</xdr:row>
      <xdr:rowOff>4973</xdr:rowOff>
    </xdr:to>
    <xdr:cxnSp macro="">
      <xdr:nvCxnSpPr>
        <xdr:cNvPr id="115" name="直線コネクタ 114"/>
        <xdr:cNvCxnSpPr/>
      </xdr:nvCxnSpPr>
      <xdr:spPr bwMode="auto">
        <a:xfrm>
          <a:off x="3606800" y="6899473"/>
          <a:ext cx="698500" cy="5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95037</xdr:rowOff>
    </xdr:from>
    <xdr:to>
      <xdr:col>3</xdr:col>
      <xdr:colOff>955675</xdr:colOff>
      <xdr:row>37</xdr:row>
      <xdr:rowOff>25187</xdr:rowOff>
    </xdr:to>
    <xdr:sp macro="" textlink="">
      <xdr:nvSpPr>
        <xdr:cNvPr id="116" name="フローチャート : 判断 115"/>
        <xdr:cNvSpPr/>
      </xdr:nvSpPr>
      <xdr:spPr bwMode="auto">
        <a:xfrm>
          <a:off x="4254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9964</xdr:rowOff>
    </xdr:from>
    <xdr:ext cx="762000" cy="259045"/>
    <xdr:sp macro="" textlink="">
      <xdr:nvSpPr>
        <xdr:cNvPr id="117" name="テキスト ボックス 116"/>
        <xdr:cNvSpPr txBox="1"/>
      </xdr:nvSpPr>
      <xdr:spPr>
        <a:xfrm>
          <a:off x="39243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144968</xdr:rowOff>
    </xdr:from>
    <xdr:to>
      <xdr:col>3</xdr:col>
      <xdr:colOff>206375</xdr:colOff>
      <xdr:row>35</xdr:row>
      <xdr:rowOff>289123</xdr:rowOff>
    </xdr:to>
    <xdr:cxnSp macro="">
      <xdr:nvCxnSpPr>
        <xdr:cNvPr id="118" name="直線コネクタ 117"/>
        <xdr:cNvCxnSpPr/>
      </xdr:nvCxnSpPr>
      <xdr:spPr bwMode="auto">
        <a:xfrm>
          <a:off x="2908300" y="6755318"/>
          <a:ext cx="698500" cy="14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4876</xdr:rowOff>
    </xdr:from>
    <xdr:to>
      <xdr:col>3</xdr:col>
      <xdr:colOff>257175</xdr:colOff>
      <xdr:row>36</xdr:row>
      <xdr:rowOff>106476</xdr:rowOff>
    </xdr:to>
    <xdr:sp macro="" textlink="">
      <xdr:nvSpPr>
        <xdr:cNvPr id="119" name="フローチャート : 判断 118"/>
        <xdr:cNvSpPr/>
      </xdr:nvSpPr>
      <xdr:spPr bwMode="auto">
        <a:xfrm>
          <a:off x="35560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91253</xdr:rowOff>
    </xdr:from>
    <xdr:ext cx="762000" cy="259045"/>
    <xdr:sp macro="" textlink="">
      <xdr:nvSpPr>
        <xdr:cNvPr id="120" name="テキスト ボックス 119"/>
        <xdr:cNvSpPr txBox="1"/>
      </xdr:nvSpPr>
      <xdr:spPr>
        <a:xfrm>
          <a:off x="3225800" y="70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309509</xdr:rowOff>
    </xdr:from>
    <xdr:to>
      <xdr:col>2</xdr:col>
      <xdr:colOff>692150</xdr:colOff>
      <xdr:row>36</xdr:row>
      <xdr:rowOff>68209</xdr:rowOff>
    </xdr:to>
    <xdr:sp macro="" textlink="">
      <xdr:nvSpPr>
        <xdr:cNvPr id="121" name="フローチャート : 判断 120"/>
        <xdr:cNvSpPr/>
      </xdr:nvSpPr>
      <xdr:spPr bwMode="auto">
        <a:xfrm>
          <a:off x="2857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52986</xdr:rowOff>
    </xdr:from>
    <xdr:ext cx="762000" cy="259045"/>
    <xdr:sp macro="" textlink="">
      <xdr:nvSpPr>
        <xdr:cNvPr id="122" name="テキスト ボックス 121"/>
        <xdr:cNvSpPr txBox="1"/>
      </xdr:nvSpPr>
      <xdr:spPr>
        <a:xfrm>
          <a:off x="25273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22845</xdr:rowOff>
    </xdr:from>
    <xdr:to>
      <xdr:col>5</xdr:col>
      <xdr:colOff>34925</xdr:colOff>
      <xdr:row>36</xdr:row>
      <xdr:rowOff>124445</xdr:rowOff>
    </xdr:to>
    <xdr:sp macro="" textlink="">
      <xdr:nvSpPr>
        <xdr:cNvPr id="128" name="円/楕円 127"/>
        <xdr:cNvSpPr/>
      </xdr:nvSpPr>
      <xdr:spPr bwMode="auto">
        <a:xfrm>
          <a:off x="5600700" y="697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337822</xdr:rowOff>
    </xdr:from>
    <xdr:ext cx="762000" cy="259045"/>
    <xdr:sp macro="" textlink="">
      <xdr:nvSpPr>
        <xdr:cNvPr id="129" name="人口1人当たり決算額の推移該当値テキスト445"/>
        <xdr:cNvSpPr txBox="1"/>
      </xdr:nvSpPr>
      <xdr:spPr>
        <a:xfrm>
          <a:off x="5740400" y="69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311429</xdr:rowOff>
    </xdr:from>
    <xdr:to>
      <xdr:col>4</xdr:col>
      <xdr:colOff>520700</xdr:colOff>
      <xdr:row>36</xdr:row>
      <xdr:rowOff>70129</xdr:rowOff>
    </xdr:to>
    <xdr:sp macro="" textlink="">
      <xdr:nvSpPr>
        <xdr:cNvPr id="130" name="円/楕円 129"/>
        <xdr:cNvSpPr/>
      </xdr:nvSpPr>
      <xdr:spPr bwMode="auto">
        <a:xfrm>
          <a:off x="4953000" y="692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80306</xdr:rowOff>
    </xdr:from>
    <xdr:ext cx="736600" cy="259045"/>
    <xdr:sp macro="" textlink="">
      <xdr:nvSpPr>
        <xdr:cNvPr id="131" name="テキスト ボックス 130"/>
        <xdr:cNvSpPr txBox="1"/>
      </xdr:nvSpPr>
      <xdr:spPr>
        <a:xfrm>
          <a:off x="4622800" y="669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297073</xdr:rowOff>
    </xdr:from>
    <xdr:to>
      <xdr:col>3</xdr:col>
      <xdr:colOff>955675</xdr:colOff>
      <xdr:row>36</xdr:row>
      <xdr:rowOff>55773</xdr:rowOff>
    </xdr:to>
    <xdr:sp macro="" textlink="">
      <xdr:nvSpPr>
        <xdr:cNvPr id="132" name="円/楕円 131"/>
        <xdr:cNvSpPr/>
      </xdr:nvSpPr>
      <xdr:spPr bwMode="auto">
        <a:xfrm>
          <a:off x="42545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65950</xdr:rowOff>
    </xdr:from>
    <xdr:ext cx="762000" cy="259045"/>
    <xdr:sp macro="" textlink="">
      <xdr:nvSpPr>
        <xdr:cNvPr id="133" name="テキスト ボックス 132"/>
        <xdr:cNvSpPr txBox="1"/>
      </xdr:nvSpPr>
      <xdr:spPr>
        <a:xfrm>
          <a:off x="3924300" y="66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238323</xdr:rowOff>
    </xdr:from>
    <xdr:to>
      <xdr:col>3</xdr:col>
      <xdr:colOff>257175</xdr:colOff>
      <xdr:row>35</xdr:row>
      <xdr:rowOff>339923</xdr:rowOff>
    </xdr:to>
    <xdr:sp macro="" textlink="">
      <xdr:nvSpPr>
        <xdr:cNvPr id="134" name="円/楕円 133"/>
        <xdr:cNvSpPr/>
      </xdr:nvSpPr>
      <xdr:spPr bwMode="auto">
        <a:xfrm>
          <a:off x="3556000" y="684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7200</xdr:rowOff>
    </xdr:from>
    <xdr:ext cx="762000" cy="259045"/>
    <xdr:sp macro="" textlink="">
      <xdr:nvSpPr>
        <xdr:cNvPr id="135" name="テキスト ボックス 134"/>
        <xdr:cNvSpPr txBox="1"/>
      </xdr:nvSpPr>
      <xdr:spPr>
        <a:xfrm>
          <a:off x="3225800" y="661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94168</xdr:rowOff>
    </xdr:from>
    <xdr:to>
      <xdr:col>2</xdr:col>
      <xdr:colOff>692150</xdr:colOff>
      <xdr:row>35</xdr:row>
      <xdr:rowOff>195768</xdr:rowOff>
    </xdr:to>
    <xdr:sp macro="" textlink="">
      <xdr:nvSpPr>
        <xdr:cNvPr id="136" name="円/楕円 135"/>
        <xdr:cNvSpPr/>
      </xdr:nvSpPr>
      <xdr:spPr bwMode="auto">
        <a:xfrm>
          <a:off x="2857500" y="670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205945</xdr:rowOff>
    </xdr:from>
    <xdr:ext cx="762000" cy="259045"/>
    <xdr:sp macro="" textlink="">
      <xdr:nvSpPr>
        <xdr:cNvPr id="137" name="テキスト ボックス 136"/>
        <xdr:cNvSpPr txBox="1"/>
      </xdr:nvSpPr>
      <xdr:spPr>
        <a:xfrm>
          <a:off x="2527300" y="647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1,157,042
1,145,694
4,186.09
534,388,745
520,979,262
774,993
312,583,353
1,252,310,931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210.6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101158</xdr:rowOff>
    </xdr:from>
    <xdr:to>
      <xdr:col>6</xdr:col>
      <xdr:colOff>511175</xdr:colOff>
      <xdr:row>34</xdr:row>
      <xdr:rowOff>169921</xdr:rowOff>
    </xdr:to>
    <xdr:cxnSp macro="">
      <xdr:nvCxnSpPr>
        <xdr:cNvPr id="59" name="直線コネクタ 58"/>
        <xdr:cNvCxnSpPr/>
      </xdr:nvCxnSpPr>
      <xdr:spPr>
        <a:xfrm>
          <a:off x="3797300" y="5930458"/>
          <a:ext cx="8382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117858</xdr:rowOff>
    </xdr:from>
    <xdr:ext cx="599010" cy="259045"/>
    <xdr:sp macro="" textlink="">
      <xdr:nvSpPr>
        <xdr:cNvPr id="60" name="人件費平均値テキスト"/>
        <xdr:cNvSpPr txBox="1"/>
      </xdr:nvSpPr>
      <xdr:spPr>
        <a:xfrm>
          <a:off x="4686300" y="5604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101158</xdr:rowOff>
    </xdr:from>
    <xdr:to>
      <xdr:col>5</xdr:col>
      <xdr:colOff>358775</xdr:colOff>
      <xdr:row>35</xdr:row>
      <xdr:rowOff>40350</xdr:rowOff>
    </xdr:to>
    <xdr:cxnSp macro="">
      <xdr:nvCxnSpPr>
        <xdr:cNvPr id="62" name="直線コネクタ 61"/>
        <xdr:cNvCxnSpPr/>
      </xdr:nvCxnSpPr>
      <xdr:spPr>
        <a:xfrm flipV="1">
          <a:off x="2908300" y="5930458"/>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48163</xdr:rowOff>
    </xdr:from>
    <xdr:to>
      <xdr:col>5</xdr:col>
      <xdr:colOff>409575</xdr:colOff>
      <xdr:row>33</xdr:row>
      <xdr:rowOff>149763</xdr:rowOff>
    </xdr:to>
    <xdr:sp macro="" textlink="">
      <xdr:nvSpPr>
        <xdr:cNvPr id="63" name="フローチャート : 判断 62"/>
        <xdr:cNvSpPr/>
      </xdr:nvSpPr>
      <xdr:spPr>
        <a:xfrm>
          <a:off x="3746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166290</xdr:rowOff>
    </xdr:from>
    <xdr:ext cx="599010" cy="259045"/>
    <xdr:sp macro="" textlink="">
      <xdr:nvSpPr>
        <xdr:cNvPr id="64" name="テキスト ボックス 63"/>
        <xdr:cNvSpPr txBox="1"/>
      </xdr:nvSpPr>
      <xdr:spPr>
        <a:xfrm>
          <a:off x="3485094" y="548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90002</xdr:rowOff>
    </xdr:from>
    <xdr:to>
      <xdr:col>4</xdr:col>
      <xdr:colOff>155575</xdr:colOff>
      <xdr:row>35</xdr:row>
      <xdr:rowOff>40350</xdr:rowOff>
    </xdr:to>
    <xdr:cxnSp macro="">
      <xdr:nvCxnSpPr>
        <xdr:cNvPr id="65" name="直線コネクタ 64"/>
        <xdr:cNvCxnSpPr/>
      </xdr:nvCxnSpPr>
      <xdr:spPr>
        <a:xfrm>
          <a:off x="2019300" y="5747852"/>
          <a:ext cx="889000" cy="29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58679</xdr:rowOff>
    </xdr:from>
    <xdr:to>
      <xdr:col>4</xdr:col>
      <xdr:colOff>206375</xdr:colOff>
      <xdr:row>34</xdr:row>
      <xdr:rowOff>160279</xdr:rowOff>
    </xdr:to>
    <xdr:sp macro="" textlink="">
      <xdr:nvSpPr>
        <xdr:cNvPr id="66" name="フローチャート : 判断 65"/>
        <xdr:cNvSpPr/>
      </xdr:nvSpPr>
      <xdr:spPr>
        <a:xfrm>
          <a:off x="2857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5356</xdr:rowOff>
    </xdr:from>
    <xdr:ext cx="599010" cy="259045"/>
    <xdr:sp macro="" textlink="">
      <xdr:nvSpPr>
        <xdr:cNvPr id="67" name="テキスト ボックス 66"/>
        <xdr:cNvSpPr txBox="1"/>
      </xdr:nvSpPr>
      <xdr:spPr>
        <a:xfrm>
          <a:off x="2608794" y="566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108290</xdr:rowOff>
    </xdr:from>
    <xdr:to>
      <xdr:col>2</xdr:col>
      <xdr:colOff>638175</xdr:colOff>
      <xdr:row>33</xdr:row>
      <xdr:rowOff>90002</xdr:rowOff>
    </xdr:to>
    <xdr:cxnSp macro="">
      <xdr:nvCxnSpPr>
        <xdr:cNvPr id="68" name="直線コネクタ 67"/>
        <xdr:cNvCxnSpPr/>
      </xdr:nvCxnSpPr>
      <xdr:spPr>
        <a:xfrm>
          <a:off x="1130300" y="559469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112766</xdr:rowOff>
    </xdr:from>
    <xdr:to>
      <xdr:col>3</xdr:col>
      <xdr:colOff>3175</xdr:colOff>
      <xdr:row>34</xdr:row>
      <xdr:rowOff>42916</xdr:rowOff>
    </xdr:to>
    <xdr:sp macro="" textlink="">
      <xdr:nvSpPr>
        <xdr:cNvPr id="69" name="フローチャート : 判断 68"/>
        <xdr:cNvSpPr/>
      </xdr:nvSpPr>
      <xdr:spPr>
        <a:xfrm>
          <a:off x="1968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34043</xdr:rowOff>
    </xdr:from>
    <xdr:ext cx="599010" cy="259045"/>
    <xdr:sp macro="" textlink="">
      <xdr:nvSpPr>
        <xdr:cNvPr id="70" name="テキスト ボックス 69"/>
        <xdr:cNvSpPr txBox="1"/>
      </xdr:nvSpPr>
      <xdr:spPr>
        <a:xfrm>
          <a:off x="1719794" y="58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162921</xdr:rowOff>
    </xdr:from>
    <xdr:to>
      <xdr:col>1</xdr:col>
      <xdr:colOff>485775</xdr:colOff>
      <xdr:row>33</xdr:row>
      <xdr:rowOff>93071</xdr:rowOff>
    </xdr:to>
    <xdr:sp macro="" textlink="">
      <xdr:nvSpPr>
        <xdr:cNvPr id="71" name="フローチャート : 判断 70"/>
        <xdr:cNvSpPr/>
      </xdr:nvSpPr>
      <xdr:spPr>
        <a:xfrm>
          <a:off x="1079500" y="56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84198</xdr:rowOff>
    </xdr:from>
    <xdr:ext cx="599010" cy="259045"/>
    <xdr:sp macro="" textlink="">
      <xdr:nvSpPr>
        <xdr:cNvPr id="72" name="テキスト ボックス 71"/>
        <xdr:cNvSpPr txBox="1"/>
      </xdr:nvSpPr>
      <xdr:spPr>
        <a:xfrm>
          <a:off x="830794" y="574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119121</xdr:rowOff>
    </xdr:from>
    <xdr:to>
      <xdr:col>6</xdr:col>
      <xdr:colOff>561975</xdr:colOff>
      <xdr:row>35</xdr:row>
      <xdr:rowOff>49271</xdr:rowOff>
    </xdr:to>
    <xdr:sp macro="" textlink="">
      <xdr:nvSpPr>
        <xdr:cNvPr id="78" name="円/楕円 77"/>
        <xdr:cNvSpPr/>
      </xdr:nvSpPr>
      <xdr:spPr>
        <a:xfrm>
          <a:off x="4584700" y="59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97548</xdr:rowOff>
    </xdr:from>
    <xdr:ext cx="599010" cy="259045"/>
    <xdr:sp macro="" textlink="">
      <xdr:nvSpPr>
        <xdr:cNvPr id="79" name="人件費該当値テキスト"/>
        <xdr:cNvSpPr txBox="1"/>
      </xdr:nvSpPr>
      <xdr:spPr>
        <a:xfrm>
          <a:off x="4686300" y="592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50358</xdr:rowOff>
    </xdr:from>
    <xdr:to>
      <xdr:col>5</xdr:col>
      <xdr:colOff>409575</xdr:colOff>
      <xdr:row>34</xdr:row>
      <xdr:rowOff>151958</xdr:rowOff>
    </xdr:to>
    <xdr:sp macro="" textlink="">
      <xdr:nvSpPr>
        <xdr:cNvPr id="80" name="円/楕円 79"/>
        <xdr:cNvSpPr/>
      </xdr:nvSpPr>
      <xdr:spPr>
        <a:xfrm>
          <a:off x="3746500" y="5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143085</xdr:rowOff>
    </xdr:from>
    <xdr:ext cx="599010" cy="259045"/>
    <xdr:sp macro="" textlink="">
      <xdr:nvSpPr>
        <xdr:cNvPr id="81" name="テキスト ボックス 80"/>
        <xdr:cNvSpPr txBox="1"/>
      </xdr:nvSpPr>
      <xdr:spPr>
        <a:xfrm>
          <a:off x="3485094" y="597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161000</xdr:rowOff>
    </xdr:from>
    <xdr:to>
      <xdr:col>4</xdr:col>
      <xdr:colOff>206375</xdr:colOff>
      <xdr:row>35</xdr:row>
      <xdr:rowOff>91150</xdr:rowOff>
    </xdr:to>
    <xdr:sp macro="" textlink="">
      <xdr:nvSpPr>
        <xdr:cNvPr id="82" name="円/楕円 81"/>
        <xdr:cNvSpPr/>
      </xdr:nvSpPr>
      <xdr:spPr>
        <a:xfrm>
          <a:off x="2857500" y="59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82277</xdr:rowOff>
    </xdr:from>
    <xdr:ext cx="599010" cy="259045"/>
    <xdr:sp macro="" textlink="">
      <xdr:nvSpPr>
        <xdr:cNvPr id="83" name="テキスト ボックス 82"/>
        <xdr:cNvSpPr txBox="1"/>
      </xdr:nvSpPr>
      <xdr:spPr>
        <a:xfrm>
          <a:off x="2608794" y="608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39202</xdr:rowOff>
    </xdr:from>
    <xdr:to>
      <xdr:col>3</xdr:col>
      <xdr:colOff>3175</xdr:colOff>
      <xdr:row>33</xdr:row>
      <xdr:rowOff>140802</xdr:rowOff>
    </xdr:to>
    <xdr:sp macro="" textlink="">
      <xdr:nvSpPr>
        <xdr:cNvPr id="84" name="円/楕円 83"/>
        <xdr:cNvSpPr/>
      </xdr:nvSpPr>
      <xdr:spPr>
        <a:xfrm>
          <a:off x="1968500" y="56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157329</xdr:rowOff>
    </xdr:from>
    <xdr:ext cx="599010" cy="259045"/>
    <xdr:sp macro="" textlink="">
      <xdr:nvSpPr>
        <xdr:cNvPr id="85" name="テキスト ボックス 84"/>
        <xdr:cNvSpPr txBox="1"/>
      </xdr:nvSpPr>
      <xdr:spPr>
        <a:xfrm>
          <a:off x="1719794" y="547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57490</xdr:rowOff>
    </xdr:from>
    <xdr:to>
      <xdr:col>1</xdr:col>
      <xdr:colOff>485775</xdr:colOff>
      <xdr:row>32</xdr:row>
      <xdr:rowOff>159090</xdr:rowOff>
    </xdr:to>
    <xdr:sp macro="" textlink="">
      <xdr:nvSpPr>
        <xdr:cNvPr id="86" name="円/楕円 85"/>
        <xdr:cNvSpPr/>
      </xdr:nvSpPr>
      <xdr:spPr>
        <a:xfrm>
          <a:off x="1079500" y="55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4167</xdr:rowOff>
    </xdr:from>
    <xdr:ext cx="599010" cy="259045"/>
    <xdr:sp macro="" textlink="">
      <xdr:nvSpPr>
        <xdr:cNvPr id="87" name="テキスト ボックス 86"/>
        <xdr:cNvSpPr txBox="1"/>
      </xdr:nvSpPr>
      <xdr:spPr>
        <a:xfrm>
          <a:off x="830794" y="531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18324</xdr:rowOff>
    </xdr:from>
    <xdr:to>
      <xdr:col>6</xdr:col>
      <xdr:colOff>511175</xdr:colOff>
      <xdr:row>55</xdr:row>
      <xdr:rowOff>82224</xdr:rowOff>
    </xdr:to>
    <xdr:cxnSp macro="">
      <xdr:nvCxnSpPr>
        <xdr:cNvPr id="117" name="直線コネクタ 116"/>
        <xdr:cNvCxnSpPr/>
      </xdr:nvCxnSpPr>
      <xdr:spPr>
        <a:xfrm flipV="1">
          <a:off x="3797300" y="9448074"/>
          <a:ext cx="838200" cy="6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14749</xdr:rowOff>
    </xdr:from>
    <xdr:ext cx="534377" cy="259045"/>
    <xdr:sp macro="" textlink="">
      <xdr:nvSpPr>
        <xdr:cNvPr id="118" name="物件費平均値テキスト"/>
        <xdr:cNvSpPr txBox="1"/>
      </xdr:nvSpPr>
      <xdr:spPr>
        <a:xfrm>
          <a:off x="4686300" y="961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82224</xdr:rowOff>
    </xdr:from>
    <xdr:to>
      <xdr:col>5</xdr:col>
      <xdr:colOff>358775</xdr:colOff>
      <xdr:row>55</xdr:row>
      <xdr:rowOff>85489</xdr:rowOff>
    </xdr:to>
    <xdr:cxnSp macro="">
      <xdr:nvCxnSpPr>
        <xdr:cNvPr id="120" name="直線コネクタ 119"/>
        <xdr:cNvCxnSpPr/>
      </xdr:nvCxnSpPr>
      <xdr:spPr>
        <a:xfrm flipV="1">
          <a:off x="2908300" y="95119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44269</xdr:rowOff>
    </xdr:from>
    <xdr:to>
      <xdr:col>5</xdr:col>
      <xdr:colOff>409575</xdr:colOff>
      <xdr:row>54</xdr:row>
      <xdr:rowOff>145869</xdr:rowOff>
    </xdr:to>
    <xdr:sp macro="" textlink="">
      <xdr:nvSpPr>
        <xdr:cNvPr id="121" name="フローチャート : 判断 120"/>
        <xdr:cNvSpPr/>
      </xdr:nvSpPr>
      <xdr:spPr>
        <a:xfrm>
          <a:off x="3746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162396</xdr:rowOff>
    </xdr:from>
    <xdr:ext cx="534377" cy="259045"/>
    <xdr:sp macro="" textlink="">
      <xdr:nvSpPr>
        <xdr:cNvPr id="122" name="テキスト ボックス 121"/>
        <xdr:cNvSpPr txBox="1"/>
      </xdr:nvSpPr>
      <xdr:spPr>
        <a:xfrm>
          <a:off x="3517411" y="90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85489</xdr:rowOff>
    </xdr:from>
    <xdr:to>
      <xdr:col>4</xdr:col>
      <xdr:colOff>155575</xdr:colOff>
      <xdr:row>55</xdr:row>
      <xdr:rowOff>112595</xdr:rowOff>
    </xdr:to>
    <xdr:cxnSp macro="">
      <xdr:nvCxnSpPr>
        <xdr:cNvPr id="123" name="直線コネクタ 122"/>
        <xdr:cNvCxnSpPr/>
      </xdr:nvCxnSpPr>
      <xdr:spPr>
        <a:xfrm flipV="1">
          <a:off x="2019300" y="9515239"/>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123734</xdr:rowOff>
    </xdr:from>
    <xdr:to>
      <xdr:col>4</xdr:col>
      <xdr:colOff>206375</xdr:colOff>
      <xdr:row>54</xdr:row>
      <xdr:rowOff>53884</xdr:rowOff>
    </xdr:to>
    <xdr:sp macro="" textlink="">
      <xdr:nvSpPr>
        <xdr:cNvPr id="124" name="フローチャート : 判断 123"/>
        <xdr:cNvSpPr/>
      </xdr:nvSpPr>
      <xdr:spPr>
        <a:xfrm>
          <a:off x="2857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70411</xdr:rowOff>
    </xdr:from>
    <xdr:ext cx="534377" cy="259045"/>
    <xdr:sp macro="" textlink="">
      <xdr:nvSpPr>
        <xdr:cNvPr id="125" name="テキスト ボックス 124"/>
        <xdr:cNvSpPr txBox="1"/>
      </xdr:nvSpPr>
      <xdr:spPr>
        <a:xfrm>
          <a:off x="2641111" y="89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19522</xdr:rowOff>
    </xdr:from>
    <xdr:to>
      <xdr:col>2</xdr:col>
      <xdr:colOff>638175</xdr:colOff>
      <xdr:row>55</xdr:row>
      <xdr:rowOff>112595</xdr:rowOff>
    </xdr:to>
    <xdr:cxnSp macro="">
      <xdr:nvCxnSpPr>
        <xdr:cNvPr id="126" name="直線コネクタ 125"/>
        <xdr:cNvCxnSpPr/>
      </xdr:nvCxnSpPr>
      <xdr:spPr>
        <a:xfrm>
          <a:off x="1130300" y="9277822"/>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150187</xdr:rowOff>
    </xdr:from>
    <xdr:to>
      <xdr:col>3</xdr:col>
      <xdr:colOff>3175</xdr:colOff>
      <xdr:row>53</xdr:row>
      <xdr:rowOff>80337</xdr:rowOff>
    </xdr:to>
    <xdr:sp macro="" textlink="">
      <xdr:nvSpPr>
        <xdr:cNvPr id="127" name="フローチャート : 判断 126"/>
        <xdr:cNvSpPr/>
      </xdr:nvSpPr>
      <xdr:spPr>
        <a:xfrm>
          <a:off x="1968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96864</xdr:rowOff>
    </xdr:from>
    <xdr:ext cx="534377" cy="259045"/>
    <xdr:sp macro="" textlink="">
      <xdr:nvSpPr>
        <xdr:cNvPr id="128" name="テキスト ボックス 127"/>
        <xdr:cNvSpPr txBox="1"/>
      </xdr:nvSpPr>
      <xdr:spPr>
        <a:xfrm>
          <a:off x="1752111" y="88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120904</xdr:rowOff>
    </xdr:from>
    <xdr:to>
      <xdr:col>1</xdr:col>
      <xdr:colOff>485775</xdr:colOff>
      <xdr:row>52</xdr:row>
      <xdr:rowOff>51054</xdr:rowOff>
    </xdr:to>
    <xdr:sp macro="" textlink="">
      <xdr:nvSpPr>
        <xdr:cNvPr id="129" name="フローチャート : 判断 128"/>
        <xdr:cNvSpPr/>
      </xdr:nvSpPr>
      <xdr:spPr>
        <a:xfrm>
          <a:off x="1079500" y="886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67581</xdr:rowOff>
    </xdr:from>
    <xdr:ext cx="534377" cy="259045"/>
    <xdr:sp macro="" textlink="">
      <xdr:nvSpPr>
        <xdr:cNvPr id="130" name="テキスト ボックス 129"/>
        <xdr:cNvSpPr txBox="1"/>
      </xdr:nvSpPr>
      <xdr:spPr>
        <a:xfrm>
          <a:off x="863111" y="864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138974</xdr:rowOff>
    </xdr:from>
    <xdr:to>
      <xdr:col>6</xdr:col>
      <xdr:colOff>561975</xdr:colOff>
      <xdr:row>55</xdr:row>
      <xdr:rowOff>69124</xdr:rowOff>
    </xdr:to>
    <xdr:sp macro="" textlink="">
      <xdr:nvSpPr>
        <xdr:cNvPr id="136" name="円/楕円 135"/>
        <xdr:cNvSpPr/>
      </xdr:nvSpPr>
      <xdr:spPr>
        <a:xfrm>
          <a:off x="4584700" y="9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161851</xdr:rowOff>
    </xdr:from>
    <xdr:ext cx="534377" cy="259045"/>
    <xdr:sp macro="" textlink="">
      <xdr:nvSpPr>
        <xdr:cNvPr id="137" name="物件費該当値テキスト"/>
        <xdr:cNvSpPr txBox="1"/>
      </xdr:nvSpPr>
      <xdr:spPr>
        <a:xfrm>
          <a:off x="4686300" y="92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31424</xdr:rowOff>
    </xdr:from>
    <xdr:to>
      <xdr:col>5</xdr:col>
      <xdr:colOff>409575</xdr:colOff>
      <xdr:row>55</xdr:row>
      <xdr:rowOff>133024</xdr:rowOff>
    </xdr:to>
    <xdr:sp macro="" textlink="">
      <xdr:nvSpPr>
        <xdr:cNvPr id="138" name="円/楕円 137"/>
        <xdr:cNvSpPr/>
      </xdr:nvSpPr>
      <xdr:spPr>
        <a:xfrm>
          <a:off x="3746500" y="94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124151</xdr:rowOff>
    </xdr:from>
    <xdr:ext cx="534377" cy="259045"/>
    <xdr:sp macro="" textlink="">
      <xdr:nvSpPr>
        <xdr:cNvPr id="139" name="テキスト ボックス 138"/>
        <xdr:cNvSpPr txBox="1"/>
      </xdr:nvSpPr>
      <xdr:spPr>
        <a:xfrm>
          <a:off x="3517411" y="955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34689</xdr:rowOff>
    </xdr:from>
    <xdr:to>
      <xdr:col>4</xdr:col>
      <xdr:colOff>206375</xdr:colOff>
      <xdr:row>55</xdr:row>
      <xdr:rowOff>136289</xdr:rowOff>
    </xdr:to>
    <xdr:sp macro="" textlink="">
      <xdr:nvSpPr>
        <xdr:cNvPr id="140" name="円/楕円 139"/>
        <xdr:cNvSpPr/>
      </xdr:nvSpPr>
      <xdr:spPr>
        <a:xfrm>
          <a:off x="2857500" y="9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127416</xdr:rowOff>
    </xdr:from>
    <xdr:ext cx="534377" cy="259045"/>
    <xdr:sp macro="" textlink="">
      <xdr:nvSpPr>
        <xdr:cNvPr id="141" name="テキスト ボックス 140"/>
        <xdr:cNvSpPr txBox="1"/>
      </xdr:nvSpPr>
      <xdr:spPr>
        <a:xfrm>
          <a:off x="2641111" y="95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61795</xdr:rowOff>
    </xdr:from>
    <xdr:to>
      <xdr:col>3</xdr:col>
      <xdr:colOff>3175</xdr:colOff>
      <xdr:row>55</xdr:row>
      <xdr:rowOff>163395</xdr:rowOff>
    </xdr:to>
    <xdr:sp macro="" textlink="">
      <xdr:nvSpPr>
        <xdr:cNvPr id="142" name="円/楕円 141"/>
        <xdr:cNvSpPr/>
      </xdr:nvSpPr>
      <xdr:spPr>
        <a:xfrm>
          <a:off x="1968500" y="94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154522</xdr:rowOff>
    </xdr:from>
    <xdr:ext cx="534377" cy="259045"/>
    <xdr:sp macro="" textlink="">
      <xdr:nvSpPr>
        <xdr:cNvPr id="143" name="テキスト ボックス 142"/>
        <xdr:cNvSpPr txBox="1"/>
      </xdr:nvSpPr>
      <xdr:spPr>
        <a:xfrm>
          <a:off x="1752111" y="95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140172</xdr:rowOff>
    </xdr:from>
    <xdr:to>
      <xdr:col>1</xdr:col>
      <xdr:colOff>485775</xdr:colOff>
      <xdr:row>54</xdr:row>
      <xdr:rowOff>70322</xdr:rowOff>
    </xdr:to>
    <xdr:sp macro="" textlink="">
      <xdr:nvSpPr>
        <xdr:cNvPr id="144" name="円/楕円 143"/>
        <xdr:cNvSpPr/>
      </xdr:nvSpPr>
      <xdr:spPr>
        <a:xfrm>
          <a:off x="1079500" y="922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61449</xdr:rowOff>
    </xdr:from>
    <xdr:ext cx="534377" cy="259045"/>
    <xdr:sp macro="" textlink="">
      <xdr:nvSpPr>
        <xdr:cNvPr id="145" name="テキスト ボックス 144"/>
        <xdr:cNvSpPr txBox="1"/>
      </xdr:nvSpPr>
      <xdr:spPr>
        <a:xfrm>
          <a:off x="863111" y="931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110553</xdr:rowOff>
    </xdr:from>
    <xdr:to>
      <xdr:col>6</xdr:col>
      <xdr:colOff>511175</xdr:colOff>
      <xdr:row>77</xdr:row>
      <xdr:rowOff>1778</xdr:rowOff>
    </xdr:to>
    <xdr:cxnSp macro="">
      <xdr:nvCxnSpPr>
        <xdr:cNvPr id="173" name="直線コネクタ 172"/>
        <xdr:cNvCxnSpPr/>
      </xdr:nvCxnSpPr>
      <xdr:spPr>
        <a:xfrm>
          <a:off x="3797300" y="13140753"/>
          <a:ext cx="8382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129303</xdr:rowOff>
    </xdr:from>
    <xdr:ext cx="469744" cy="259045"/>
    <xdr:sp macro="" textlink="">
      <xdr:nvSpPr>
        <xdr:cNvPr id="174" name="維持補修費平均値テキスト"/>
        <xdr:cNvSpPr txBox="1"/>
      </xdr:nvSpPr>
      <xdr:spPr>
        <a:xfrm>
          <a:off x="4686300" y="1281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110553</xdr:rowOff>
    </xdr:from>
    <xdr:to>
      <xdr:col>5</xdr:col>
      <xdr:colOff>358775</xdr:colOff>
      <xdr:row>77</xdr:row>
      <xdr:rowOff>49594</xdr:rowOff>
    </xdr:to>
    <xdr:cxnSp macro="">
      <xdr:nvCxnSpPr>
        <xdr:cNvPr id="176" name="直線コネクタ 175"/>
        <xdr:cNvCxnSpPr/>
      </xdr:nvCxnSpPr>
      <xdr:spPr>
        <a:xfrm flipV="1">
          <a:off x="2908300" y="13140753"/>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141669</xdr:rowOff>
    </xdr:from>
    <xdr:to>
      <xdr:col>5</xdr:col>
      <xdr:colOff>409575</xdr:colOff>
      <xdr:row>74</xdr:row>
      <xdr:rowOff>71819</xdr:rowOff>
    </xdr:to>
    <xdr:sp macro="" textlink="">
      <xdr:nvSpPr>
        <xdr:cNvPr id="177" name="フローチャート : 判断 176"/>
        <xdr:cNvSpPr/>
      </xdr:nvSpPr>
      <xdr:spPr>
        <a:xfrm>
          <a:off x="3746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72</xdr:row>
      <xdr:rowOff>88346</xdr:rowOff>
    </xdr:from>
    <xdr:ext cx="469744" cy="259045"/>
    <xdr:sp macro="" textlink="">
      <xdr:nvSpPr>
        <xdr:cNvPr id="178" name="テキスト ボックス 177"/>
        <xdr:cNvSpPr txBox="1"/>
      </xdr:nvSpPr>
      <xdr:spPr>
        <a:xfrm>
          <a:off x="3549727"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49594</xdr:rowOff>
    </xdr:from>
    <xdr:to>
      <xdr:col>4</xdr:col>
      <xdr:colOff>155575</xdr:colOff>
      <xdr:row>77</xdr:row>
      <xdr:rowOff>56832</xdr:rowOff>
    </xdr:to>
    <xdr:cxnSp macro="">
      <xdr:nvCxnSpPr>
        <xdr:cNvPr id="179" name="直線コネクタ 178"/>
        <xdr:cNvCxnSpPr/>
      </xdr:nvCxnSpPr>
      <xdr:spPr>
        <a:xfrm flipV="1">
          <a:off x="2019300" y="13251244"/>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146812</xdr:rowOff>
    </xdr:from>
    <xdr:to>
      <xdr:col>4</xdr:col>
      <xdr:colOff>206375</xdr:colOff>
      <xdr:row>75</xdr:row>
      <xdr:rowOff>76962</xdr:rowOff>
    </xdr:to>
    <xdr:sp macro="" textlink="">
      <xdr:nvSpPr>
        <xdr:cNvPr id="180" name="フローチャート : 判断 179"/>
        <xdr:cNvSpPr/>
      </xdr:nvSpPr>
      <xdr:spPr>
        <a:xfrm>
          <a:off x="2857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93489</xdr:rowOff>
    </xdr:from>
    <xdr:ext cx="469744" cy="259045"/>
    <xdr:sp macro="" textlink="">
      <xdr:nvSpPr>
        <xdr:cNvPr id="181" name="テキスト ボックス 180"/>
        <xdr:cNvSpPr txBox="1"/>
      </xdr:nvSpPr>
      <xdr:spPr>
        <a:xfrm>
          <a:off x="2673427" y="12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30163</xdr:rowOff>
    </xdr:from>
    <xdr:to>
      <xdr:col>2</xdr:col>
      <xdr:colOff>638175</xdr:colOff>
      <xdr:row>77</xdr:row>
      <xdr:rowOff>56832</xdr:rowOff>
    </xdr:to>
    <xdr:cxnSp macro="">
      <xdr:nvCxnSpPr>
        <xdr:cNvPr id="182" name="直線コネクタ 181"/>
        <xdr:cNvCxnSpPr/>
      </xdr:nvCxnSpPr>
      <xdr:spPr>
        <a:xfrm>
          <a:off x="1130300" y="13231813"/>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47371</xdr:rowOff>
    </xdr:from>
    <xdr:to>
      <xdr:col>3</xdr:col>
      <xdr:colOff>3175</xdr:colOff>
      <xdr:row>75</xdr:row>
      <xdr:rowOff>148971</xdr:rowOff>
    </xdr:to>
    <xdr:sp macro="" textlink="">
      <xdr:nvSpPr>
        <xdr:cNvPr id="183" name="フローチャート : 判断 182"/>
        <xdr:cNvSpPr/>
      </xdr:nvSpPr>
      <xdr:spPr>
        <a:xfrm>
          <a:off x="1968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165498</xdr:rowOff>
    </xdr:from>
    <xdr:ext cx="469744" cy="259045"/>
    <xdr:sp macro="" textlink="">
      <xdr:nvSpPr>
        <xdr:cNvPr id="184" name="テキスト ボックス 183"/>
        <xdr:cNvSpPr txBox="1"/>
      </xdr:nvSpPr>
      <xdr:spPr>
        <a:xfrm>
          <a:off x="1784427" y="126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185" name="フローチャート : 判断 184"/>
        <xdr:cNvSpPr/>
      </xdr:nvSpPr>
      <xdr:spPr>
        <a:xfrm>
          <a:off x="1079500" y="1290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160545</xdr:rowOff>
    </xdr:from>
    <xdr:ext cx="469744" cy="259045"/>
    <xdr:sp macro="" textlink="">
      <xdr:nvSpPr>
        <xdr:cNvPr id="186" name="テキスト ボックス 185"/>
        <xdr:cNvSpPr txBox="1"/>
      </xdr:nvSpPr>
      <xdr:spPr>
        <a:xfrm>
          <a:off x="895427" y="126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122428</xdr:rowOff>
    </xdr:from>
    <xdr:to>
      <xdr:col>6</xdr:col>
      <xdr:colOff>561975</xdr:colOff>
      <xdr:row>77</xdr:row>
      <xdr:rowOff>52578</xdr:rowOff>
    </xdr:to>
    <xdr:sp macro="" textlink="">
      <xdr:nvSpPr>
        <xdr:cNvPr id="192" name="円/楕円 191"/>
        <xdr:cNvSpPr/>
      </xdr:nvSpPr>
      <xdr:spPr>
        <a:xfrm>
          <a:off x="4584700" y="131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100855</xdr:rowOff>
    </xdr:from>
    <xdr:ext cx="469744" cy="259045"/>
    <xdr:sp macro="" textlink="">
      <xdr:nvSpPr>
        <xdr:cNvPr id="193" name="維持補修費該当値テキスト"/>
        <xdr:cNvSpPr txBox="1"/>
      </xdr:nvSpPr>
      <xdr:spPr>
        <a:xfrm>
          <a:off x="4686300" y="131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59753</xdr:rowOff>
    </xdr:from>
    <xdr:to>
      <xdr:col>5</xdr:col>
      <xdr:colOff>409575</xdr:colOff>
      <xdr:row>76</xdr:row>
      <xdr:rowOff>161353</xdr:rowOff>
    </xdr:to>
    <xdr:sp macro="" textlink="">
      <xdr:nvSpPr>
        <xdr:cNvPr id="194" name="円/楕円 193"/>
        <xdr:cNvSpPr/>
      </xdr:nvSpPr>
      <xdr:spPr>
        <a:xfrm>
          <a:off x="3746500" y="130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152480</xdr:rowOff>
    </xdr:from>
    <xdr:ext cx="469744" cy="259045"/>
    <xdr:sp macro="" textlink="">
      <xdr:nvSpPr>
        <xdr:cNvPr id="195" name="テキスト ボックス 194"/>
        <xdr:cNvSpPr txBox="1"/>
      </xdr:nvSpPr>
      <xdr:spPr>
        <a:xfrm>
          <a:off x="3549727" y="131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170244</xdr:rowOff>
    </xdr:from>
    <xdr:to>
      <xdr:col>4</xdr:col>
      <xdr:colOff>206375</xdr:colOff>
      <xdr:row>77</xdr:row>
      <xdr:rowOff>100394</xdr:rowOff>
    </xdr:to>
    <xdr:sp macro="" textlink="">
      <xdr:nvSpPr>
        <xdr:cNvPr id="196" name="円/楕円 195"/>
        <xdr:cNvSpPr/>
      </xdr:nvSpPr>
      <xdr:spPr>
        <a:xfrm>
          <a:off x="2857500" y="132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91521</xdr:rowOff>
    </xdr:from>
    <xdr:ext cx="469744" cy="259045"/>
    <xdr:sp macro="" textlink="">
      <xdr:nvSpPr>
        <xdr:cNvPr id="197" name="テキスト ボックス 196"/>
        <xdr:cNvSpPr txBox="1"/>
      </xdr:nvSpPr>
      <xdr:spPr>
        <a:xfrm>
          <a:off x="2673427" y="132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6032</xdr:rowOff>
    </xdr:from>
    <xdr:to>
      <xdr:col>3</xdr:col>
      <xdr:colOff>3175</xdr:colOff>
      <xdr:row>77</xdr:row>
      <xdr:rowOff>107632</xdr:rowOff>
    </xdr:to>
    <xdr:sp macro="" textlink="">
      <xdr:nvSpPr>
        <xdr:cNvPr id="198" name="円/楕円 197"/>
        <xdr:cNvSpPr/>
      </xdr:nvSpPr>
      <xdr:spPr>
        <a:xfrm>
          <a:off x="1968500" y="132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98759</xdr:rowOff>
    </xdr:from>
    <xdr:ext cx="469744" cy="259045"/>
    <xdr:sp macro="" textlink="">
      <xdr:nvSpPr>
        <xdr:cNvPr id="199" name="テキスト ボックス 198"/>
        <xdr:cNvSpPr txBox="1"/>
      </xdr:nvSpPr>
      <xdr:spPr>
        <a:xfrm>
          <a:off x="1784427" y="133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150813</xdr:rowOff>
    </xdr:from>
    <xdr:to>
      <xdr:col>1</xdr:col>
      <xdr:colOff>485775</xdr:colOff>
      <xdr:row>77</xdr:row>
      <xdr:rowOff>80963</xdr:rowOff>
    </xdr:to>
    <xdr:sp macro="" textlink="">
      <xdr:nvSpPr>
        <xdr:cNvPr id="200" name="円/楕円 199"/>
        <xdr:cNvSpPr/>
      </xdr:nvSpPr>
      <xdr:spPr>
        <a:xfrm>
          <a:off x="1079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72090</xdr:rowOff>
    </xdr:from>
    <xdr:ext cx="469744" cy="259045"/>
    <xdr:sp macro="" textlink="">
      <xdr:nvSpPr>
        <xdr:cNvPr id="201" name="テキスト ボックス 200"/>
        <xdr:cNvSpPr txBox="1"/>
      </xdr:nvSpPr>
      <xdr:spPr>
        <a:xfrm>
          <a:off x="895427" y="132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84962</xdr:rowOff>
    </xdr:from>
    <xdr:to>
      <xdr:col>6</xdr:col>
      <xdr:colOff>511175</xdr:colOff>
      <xdr:row>94</xdr:row>
      <xdr:rowOff>91312</xdr:rowOff>
    </xdr:to>
    <xdr:cxnSp macro="">
      <xdr:nvCxnSpPr>
        <xdr:cNvPr id="229" name="直線コネクタ 228"/>
        <xdr:cNvCxnSpPr/>
      </xdr:nvCxnSpPr>
      <xdr:spPr>
        <a:xfrm flipV="1">
          <a:off x="3797300" y="16201262"/>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7510</xdr:rowOff>
    </xdr:from>
    <xdr:ext cx="469744" cy="259045"/>
    <xdr:sp macro="" textlink="">
      <xdr:nvSpPr>
        <xdr:cNvPr id="230" name="扶助費平均値テキスト"/>
        <xdr:cNvSpPr txBox="1"/>
      </xdr:nvSpPr>
      <xdr:spPr>
        <a:xfrm>
          <a:off x="4686300" y="15952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91312</xdr:rowOff>
    </xdr:from>
    <xdr:to>
      <xdr:col>5</xdr:col>
      <xdr:colOff>358775</xdr:colOff>
      <xdr:row>94</xdr:row>
      <xdr:rowOff>107950</xdr:rowOff>
    </xdr:to>
    <xdr:cxnSp macro="">
      <xdr:nvCxnSpPr>
        <xdr:cNvPr id="232" name="直線コネクタ 231"/>
        <xdr:cNvCxnSpPr/>
      </xdr:nvCxnSpPr>
      <xdr:spPr>
        <a:xfrm flipV="1">
          <a:off x="2908300" y="16207612"/>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128524</xdr:rowOff>
    </xdr:from>
    <xdr:to>
      <xdr:col>5</xdr:col>
      <xdr:colOff>409575</xdr:colOff>
      <xdr:row>96</xdr:row>
      <xdr:rowOff>58674</xdr:rowOff>
    </xdr:to>
    <xdr:sp macro="" textlink="">
      <xdr:nvSpPr>
        <xdr:cNvPr id="233" name="フローチャート : 判断 232"/>
        <xdr:cNvSpPr/>
      </xdr:nvSpPr>
      <xdr:spPr>
        <a:xfrm>
          <a:off x="3746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49801</xdr:rowOff>
    </xdr:from>
    <xdr:ext cx="469744" cy="259045"/>
    <xdr:sp macro="" textlink="">
      <xdr:nvSpPr>
        <xdr:cNvPr id="234" name="テキスト ボックス 233"/>
        <xdr:cNvSpPr txBox="1"/>
      </xdr:nvSpPr>
      <xdr:spPr>
        <a:xfrm>
          <a:off x="3549727"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102870</xdr:rowOff>
    </xdr:from>
    <xdr:to>
      <xdr:col>4</xdr:col>
      <xdr:colOff>155575</xdr:colOff>
      <xdr:row>94</xdr:row>
      <xdr:rowOff>107950</xdr:rowOff>
    </xdr:to>
    <xdr:cxnSp macro="">
      <xdr:nvCxnSpPr>
        <xdr:cNvPr id="235" name="直線コネクタ 234"/>
        <xdr:cNvCxnSpPr/>
      </xdr:nvCxnSpPr>
      <xdr:spPr>
        <a:xfrm>
          <a:off x="2019300" y="162191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14224</xdr:rowOff>
    </xdr:from>
    <xdr:to>
      <xdr:col>4</xdr:col>
      <xdr:colOff>206375</xdr:colOff>
      <xdr:row>96</xdr:row>
      <xdr:rowOff>115824</xdr:rowOff>
    </xdr:to>
    <xdr:sp macro="" textlink="">
      <xdr:nvSpPr>
        <xdr:cNvPr id="236" name="フローチャート : 判断 235"/>
        <xdr:cNvSpPr/>
      </xdr:nvSpPr>
      <xdr:spPr>
        <a:xfrm>
          <a:off x="2857500" y="1647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106951</xdr:rowOff>
    </xdr:from>
    <xdr:ext cx="469744" cy="259045"/>
    <xdr:sp macro="" textlink="">
      <xdr:nvSpPr>
        <xdr:cNvPr id="237" name="テキスト ボックス 236"/>
        <xdr:cNvSpPr txBox="1"/>
      </xdr:nvSpPr>
      <xdr:spPr>
        <a:xfrm>
          <a:off x="2673427" y="1656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5080</xdr:rowOff>
    </xdr:from>
    <xdr:to>
      <xdr:col>2</xdr:col>
      <xdr:colOff>638175</xdr:colOff>
      <xdr:row>94</xdr:row>
      <xdr:rowOff>102870</xdr:rowOff>
    </xdr:to>
    <xdr:cxnSp macro="">
      <xdr:nvCxnSpPr>
        <xdr:cNvPr id="238" name="直線コネクタ 237"/>
        <xdr:cNvCxnSpPr/>
      </xdr:nvCxnSpPr>
      <xdr:spPr>
        <a:xfrm>
          <a:off x="1130300" y="1612138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2160</xdr:rowOff>
    </xdr:from>
    <xdr:to>
      <xdr:col>3</xdr:col>
      <xdr:colOff>3175</xdr:colOff>
      <xdr:row>96</xdr:row>
      <xdr:rowOff>103760</xdr:rowOff>
    </xdr:to>
    <xdr:sp macro="" textlink="">
      <xdr:nvSpPr>
        <xdr:cNvPr id="239" name="フローチャート : 判断 238"/>
        <xdr:cNvSpPr/>
      </xdr:nvSpPr>
      <xdr:spPr>
        <a:xfrm>
          <a:off x="1968500" y="164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94887</xdr:rowOff>
    </xdr:from>
    <xdr:ext cx="469744" cy="259045"/>
    <xdr:sp macro="" textlink="">
      <xdr:nvSpPr>
        <xdr:cNvPr id="240" name="テキスト ボックス 239"/>
        <xdr:cNvSpPr txBox="1"/>
      </xdr:nvSpPr>
      <xdr:spPr>
        <a:xfrm>
          <a:off x="1784427" y="165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93090</xdr:rowOff>
    </xdr:from>
    <xdr:to>
      <xdr:col>1</xdr:col>
      <xdr:colOff>485775</xdr:colOff>
      <xdr:row>95</xdr:row>
      <xdr:rowOff>23240</xdr:rowOff>
    </xdr:to>
    <xdr:sp macro="" textlink="">
      <xdr:nvSpPr>
        <xdr:cNvPr id="241" name="フローチャート : 判断 240"/>
        <xdr:cNvSpPr/>
      </xdr:nvSpPr>
      <xdr:spPr>
        <a:xfrm>
          <a:off x="1079500" y="162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14367</xdr:rowOff>
    </xdr:from>
    <xdr:ext cx="469744" cy="259045"/>
    <xdr:sp macro="" textlink="">
      <xdr:nvSpPr>
        <xdr:cNvPr id="242" name="テキスト ボックス 241"/>
        <xdr:cNvSpPr txBox="1"/>
      </xdr:nvSpPr>
      <xdr:spPr>
        <a:xfrm>
          <a:off x="895427" y="1630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34162</xdr:rowOff>
    </xdr:from>
    <xdr:to>
      <xdr:col>6</xdr:col>
      <xdr:colOff>561975</xdr:colOff>
      <xdr:row>94</xdr:row>
      <xdr:rowOff>135762</xdr:rowOff>
    </xdr:to>
    <xdr:sp macro="" textlink="">
      <xdr:nvSpPr>
        <xdr:cNvPr id="248" name="円/楕円 247"/>
        <xdr:cNvSpPr/>
      </xdr:nvSpPr>
      <xdr:spPr>
        <a:xfrm>
          <a:off x="4584700" y="161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12589</xdr:rowOff>
    </xdr:from>
    <xdr:ext cx="469744" cy="259045"/>
    <xdr:sp macro="" textlink="">
      <xdr:nvSpPr>
        <xdr:cNvPr id="249" name="扶助費該当値テキスト"/>
        <xdr:cNvSpPr txBox="1"/>
      </xdr:nvSpPr>
      <xdr:spPr>
        <a:xfrm>
          <a:off x="4686300" y="1612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40512</xdr:rowOff>
    </xdr:from>
    <xdr:to>
      <xdr:col>5</xdr:col>
      <xdr:colOff>409575</xdr:colOff>
      <xdr:row>94</xdr:row>
      <xdr:rowOff>142112</xdr:rowOff>
    </xdr:to>
    <xdr:sp macro="" textlink="">
      <xdr:nvSpPr>
        <xdr:cNvPr id="250" name="円/楕円 249"/>
        <xdr:cNvSpPr/>
      </xdr:nvSpPr>
      <xdr:spPr>
        <a:xfrm>
          <a:off x="3746500" y="161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92</xdr:row>
      <xdr:rowOff>158639</xdr:rowOff>
    </xdr:from>
    <xdr:ext cx="469744" cy="259045"/>
    <xdr:sp macro="" textlink="">
      <xdr:nvSpPr>
        <xdr:cNvPr id="251" name="テキスト ボックス 250"/>
        <xdr:cNvSpPr txBox="1"/>
      </xdr:nvSpPr>
      <xdr:spPr>
        <a:xfrm>
          <a:off x="3549727" y="159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57150</xdr:rowOff>
    </xdr:from>
    <xdr:to>
      <xdr:col>4</xdr:col>
      <xdr:colOff>206375</xdr:colOff>
      <xdr:row>94</xdr:row>
      <xdr:rowOff>158750</xdr:rowOff>
    </xdr:to>
    <xdr:sp macro="" textlink="">
      <xdr:nvSpPr>
        <xdr:cNvPr id="252" name="円/楕円 251"/>
        <xdr:cNvSpPr/>
      </xdr:nvSpPr>
      <xdr:spPr>
        <a:xfrm>
          <a:off x="2857500" y="16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93</xdr:row>
      <xdr:rowOff>3827</xdr:rowOff>
    </xdr:from>
    <xdr:ext cx="469744" cy="259045"/>
    <xdr:sp macro="" textlink="">
      <xdr:nvSpPr>
        <xdr:cNvPr id="253" name="テキスト ボックス 252"/>
        <xdr:cNvSpPr txBox="1"/>
      </xdr:nvSpPr>
      <xdr:spPr>
        <a:xfrm>
          <a:off x="2673427" y="159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52070</xdr:rowOff>
    </xdr:from>
    <xdr:to>
      <xdr:col>3</xdr:col>
      <xdr:colOff>3175</xdr:colOff>
      <xdr:row>94</xdr:row>
      <xdr:rowOff>153670</xdr:rowOff>
    </xdr:to>
    <xdr:sp macro="" textlink="">
      <xdr:nvSpPr>
        <xdr:cNvPr id="254" name="円/楕円 253"/>
        <xdr:cNvSpPr/>
      </xdr:nvSpPr>
      <xdr:spPr>
        <a:xfrm>
          <a:off x="19685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92</xdr:row>
      <xdr:rowOff>170197</xdr:rowOff>
    </xdr:from>
    <xdr:ext cx="469744" cy="259045"/>
    <xdr:sp macro="" textlink="">
      <xdr:nvSpPr>
        <xdr:cNvPr id="255" name="テキスト ボックス 254"/>
        <xdr:cNvSpPr txBox="1"/>
      </xdr:nvSpPr>
      <xdr:spPr>
        <a:xfrm>
          <a:off x="1784427" y="1594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125730</xdr:rowOff>
    </xdr:from>
    <xdr:to>
      <xdr:col>1</xdr:col>
      <xdr:colOff>485775</xdr:colOff>
      <xdr:row>94</xdr:row>
      <xdr:rowOff>55880</xdr:rowOff>
    </xdr:to>
    <xdr:sp macro="" textlink="">
      <xdr:nvSpPr>
        <xdr:cNvPr id="256" name="円/楕円 255"/>
        <xdr:cNvSpPr/>
      </xdr:nvSpPr>
      <xdr:spPr>
        <a:xfrm>
          <a:off x="1079500" y="160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72407</xdr:rowOff>
    </xdr:from>
    <xdr:ext cx="534377" cy="259045"/>
    <xdr:sp macro="" textlink="">
      <xdr:nvSpPr>
        <xdr:cNvPr id="257" name="テキスト ボックス 256"/>
        <xdr:cNvSpPr txBox="1"/>
      </xdr:nvSpPr>
      <xdr:spPr>
        <a:xfrm>
          <a:off x="863111" y="1584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8" name="テキスト ボックス 267"/>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125527</xdr:rowOff>
    </xdr:from>
    <xdr:to>
      <xdr:col>15</xdr:col>
      <xdr:colOff>180340</xdr:colOff>
      <xdr:row>36</xdr:row>
      <xdr:rowOff>147518</xdr:rowOff>
    </xdr:to>
    <xdr:cxnSp macro="">
      <xdr:nvCxnSpPr>
        <xdr:cNvPr id="278" name="直線コネクタ 277"/>
        <xdr:cNvCxnSpPr/>
      </xdr:nvCxnSpPr>
      <xdr:spPr>
        <a:xfrm flipV="1">
          <a:off x="10475595" y="5440477"/>
          <a:ext cx="1270" cy="87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151345</xdr:rowOff>
    </xdr:from>
    <xdr:ext cx="534377" cy="259045"/>
    <xdr:sp macro="" textlink="">
      <xdr:nvSpPr>
        <xdr:cNvPr id="279" name="補助費等最小値テキスト"/>
        <xdr:cNvSpPr txBox="1"/>
      </xdr:nvSpPr>
      <xdr:spPr>
        <a:xfrm>
          <a:off x="10528300" y="63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36</xdr:row>
      <xdr:rowOff>147518</xdr:rowOff>
    </xdr:from>
    <xdr:to>
      <xdr:col>15</xdr:col>
      <xdr:colOff>269875</xdr:colOff>
      <xdr:row>36</xdr:row>
      <xdr:rowOff>147518</xdr:rowOff>
    </xdr:to>
    <xdr:cxnSp macro="">
      <xdr:nvCxnSpPr>
        <xdr:cNvPr id="280" name="直線コネクタ 279"/>
        <xdr:cNvCxnSpPr/>
      </xdr:nvCxnSpPr>
      <xdr:spPr>
        <a:xfrm>
          <a:off x="10388600" y="63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72204</xdr:rowOff>
    </xdr:from>
    <xdr:ext cx="599010" cy="259045"/>
    <xdr:sp macro="" textlink="">
      <xdr:nvSpPr>
        <xdr:cNvPr id="281" name="補助費等最大値テキスト"/>
        <xdr:cNvSpPr txBox="1"/>
      </xdr:nvSpPr>
      <xdr:spPr>
        <a:xfrm>
          <a:off x="10528300" y="521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125527</xdr:rowOff>
    </xdr:from>
    <xdr:to>
      <xdr:col>15</xdr:col>
      <xdr:colOff>269875</xdr:colOff>
      <xdr:row>31</xdr:row>
      <xdr:rowOff>125527</xdr:rowOff>
    </xdr:to>
    <xdr:cxnSp macro="">
      <xdr:nvCxnSpPr>
        <xdr:cNvPr id="282" name="直線コネクタ 281"/>
        <xdr:cNvCxnSpPr/>
      </xdr:nvCxnSpPr>
      <xdr:spPr>
        <a:xfrm>
          <a:off x="10388600" y="544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27869</xdr:rowOff>
    </xdr:from>
    <xdr:to>
      <xdr:col>15</xdr:col>
      <xdr:colOff>180975</xdr:colOff>
      <xdr:row>37</xdr:row>
      <xdr:rowOff>163566</xdr:rowOff>
    </xdr:to>
    <xdr:cxnSp macro="">
      <xdr:nvCxnSpPr>
        <xdr:cNvPr id="283" name="直線コネクタ 282"/>
        <xdr:cNvCxnSpPr/>
      </xdr:nvCxnSpPr>
      <xdr:spPr>
        <a:xfrm flipV="1">
          <a:off x="9639300" y="5857169"/>
          <a:ext cx="838200" cy="6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56913</xdr:rowOff>
    </xdr:from>
    <xdr:ext cx="534377" cy="259045"/>
    <xdr:sp macro="" textlink="">
      <xdr:nvSpPr>
        <xdr:cNvPr id="284" name="補助費等平均値テキスト"/>
        <xdr:cNvSpPr txBox="1"/>
      </xdr:nvSpPr>
      <xdr:spPr>
        <a:xfrm>
          <a:off x="10528300" y="5543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34036</xdr:rowOff>
    </xdr:from>
    <xdr:to>
      <xdr:col>15</xdr:col>
      <xdr:colOff>231775</xdr:colOff>
      <xdr:row>33</xdr:row>
      <xdr:rowOff>135636</xdr:rowOff>
    </xdr:to>
    <xdr:sp macro="" textlink="">
      <xdr:nvSpPr>
        <xdr:cNvPr id="285" name="フローチャート : 判断 284"/>
        <xdr:cNvSpPr/>
      </xdr:nvSpPr>
      <xdr:spPr>
        <a:xfrm>
          <a:off x="104267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127127</xdr:rowOff>
    </xdr:from>
    <xdr:to>
      <xdr:col>14</xdr:col>
      <xdr:colOff>28575</xdr:colOff>
      <xdr:row>37</xdr:row>
      <xdr:rowOff>163566</xdr:rowOff>
    </xdr:to>
    <xdr:cxnSp macro="">
      <xdr:nvCxnSpPr>
        <xdr:cNvPr id="286" name="直線コネクタ 285"/>
        <xdr:cNvCxnSpPr/>
      </xdr:nvCxnSpPr>
      <xdr:spPr>
        <a:xfrm>
          <a:off x="8750300" y="5784977"/>
          <a:ext cx="889000" cy="7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30</xdr:row>
      <xdr:rowOff>82545</xdr:rowOff>
    </xdr:from>
    <xdr:to>
      <xdr:col>14</xdr:col>
      <xdr:colOff>79375</xdr:colOff>
      <xdr:row>31</xdr:row>
      <xdr:rowOff>12695</xdr:rowOff>
    </xdr:to>
    <xdr:sp macro="" textlink="">
      <xdr:nvSpPr>
        <xdr:cNvPr id="287" name="フローチャート : 判断 286"/>
        <xdr:cNvSpPr/>
      </xdr:nvSpPr>
      <xdr:spPr>
        <a:xfrm>
          <a:off x="9588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29</xdr:row>
      <xdr:rowOff>29222</xdr:rowOff>
    </xdr:from>
    <xdr:ext cx="599010" cy="259045"/>
    <xdr:sp macro="" textlink="">
      <xdr:nvSpPr>
        <xdr:cNvPr id="288" name="テキスト ボックス 287"/>
        <xdr:cNvSpPr txBox="1"/>
      </xdr:nvSpPr>
      <xdr:spPr>
        <a:xfrm>
          <a:off x="9327094"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127127</xdr:rowOff>
    </xdr:from>
    <xdr:to>
      <xdr:col>12</xdr:col>
      <xdr:colOff>511175</xdr:colOff>
      <xdr:row>39</xdr:row>
      <xdr:rowOff>73452</xdr:rowOff>
    </xdr:to>
    <xdr:cxnSp macro="">
      <xdr:nvCxnSpPr>
        <xdr:cNvPr id="289" name="直線コネクタ 288"/>
        <xdr:cNvCxnSpPr/>
      </xdr:nvCxnSpPr>
      <xdr:spPr>
        <a:xfrm flipV="1">
          <a:off x="7861300" y="5784977"/>
          <a:ext cx="889000" cy="97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56988</xdr:rowOff>
    </xdr:from>
    <xdr:to>
      <xdr:col>12</xdr:col>
      <xdr:colOff>561975</xdr:colOff>
      <xdr:row>31</xdr:row>
      <xdr:rowOff>158588</xdr:rowOff>
    </xdr:to>
    <xdr:sp macro="" textlink="">
      <xdr:nvSpPr>
        <xdr:cNvPr id="290" name="フローチャート : 判断 289"/>
        <xdr:cNvSpPr/>
      </xdr:nvSpPr>
      <xdr:spPr>
        <a:xfrm>
          <a:off x="8699500" y="537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3665</xdr:rowOff>
    </xdr:from>
    <xdr:ext cx="599010" cy="259045"/>
    <xdr:sp macro="" textlink="">
      <xdr:nvSpPr>
        <xdr:cNvPr id="291" name="テキスト ボックス 290"/>
        <xdr:cNvSpPr txBox="1"/>
      </xdr:nvSpPr>
      <xdr:spPr>
        <a:xfrm>
          <a:off x="8450794" y="51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123058</xdr:rowOff>
    </xdr:from>
    <xdr:to>
      <xdr:col>11</xdr:col>
      <xdr:colOff>307975</xdr:colOff>
      <xdr:row>39</xdr:row>
      <xdr:rowOff>73452</xdr:rowOff>
    </xdr:to>
    <xdr:cxnSp macro="">
      <xdr:nvCxnSpPr>
        <xdr:cNvPr id="292" name="直線コネクタ 291"/>
        <xdr:cNvCxnSpPr/>
      </xdr:nvCxnSpPr>
      <xdr:spPr>
        <a:xfrm>
          <a:off x="6972300" y="6638158"/>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41854</xdr:rowOff>
    </xdr:from>
    <xdr:to>
      <xdr:col>11</xdr:col>
      <xdr:colOff>358775</xdr:colOff>
      <xdr:row>34</xdr:row>
      <xdr:rowOff>143454</xdr:rowOff>
    </xdr:to>
    <xdr:sp macro="" textlink="">
      <xdr:nvSpPr>
        <xdr:cNvPr id="293" name="フローチャート : 判断 292"/>
        <xdr:cNvSpPr/>
      </xdr:nvSpPr>
      <xdr:spPr>
        <a:xfrm>
          <a:off x="7810500" y="587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159981</xdr:rowOff>
    </xdr:from>
    <xdr:ext cx="534377" cy="259045"/>
    <xdr:sp macro="" textlink="">
      <xdr:nvSpPr>
        <xdr:cNvPr id="294" name="テキスト ボックス 293"/>
        <xdr:cNvSpPr txBox="1"/>
      </xdr:nvSpPr>
      <xdr:spPr>
        <a:xfrm>
          <a:off x="7594111" y="5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112949</xdr:rowOff>
    </xdr:from>
    <xdr:to>
      <xdr:col>10</xdr:col>
      <xdr:colOff>155575</xdr:colOff>
      <xdr:row>37</xdr:row>
      <xdr:rowOff>43099</xdr:rowOff>
    </xdr:to>
    <xdr:sp macro="" textlink="">
      <xdr:nvSpPr>
        <xdr:cNvPr id="295" name="フローチャート : 判断 294"/>
        <xdr:cNvSpPr/>
      </xdr:nvSpPr>
      <xdr:spPr>
        <a:xfrm>
          <a:off x="6921500" y="628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59626</xdr:rowOff>
    </xdr:from>
    <xdr:ext cx="534377" cy="259045"/>
    <xdr:sp macro="" textlink="">
      <xdr:nvSpPr>
        <xdr:cNvPr id="296" name="テキスト ボックス 295"/>
        <xdr:cNvSpPr txBox="1"/>
      </xdr:nvSpPr>
      <xdr:spPr>
        <a:xfrm>
          <a:off x="6705111" y="60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148519</xdr:rowOff>
    </xdr:from>
    <xdr:to>
      <xdr:col>15</xdr:col>
      <xdr:colOff>231775</xdr:colOff>
      <xdr:row>34</xdr:row>
      <xdr:rowOff>78669</xdr:rowOff>
    </xdr:to>
    <xdr:sp macro="" textlink="">
      <xdr:nvSpPr>
        <xdr:cNvPr id="302" name="円/楕円 301"/>
        <xdr:cNvSpPr/>
      </xdr:nvSpPr>
      <xdr:spPr>
        <a:xfrm>
          <a:off x="10426700" y="58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126946</xdr:rowOff>
    </xdr:from>
    <xdr:ext cx="534377" cy="259045"/>
    <xdr:sp macro="" textlink="">
      <xdr:nvSpPr>
        <xdr:cNvPr id="303" name="補助費等該当値テキスト"/>
        <xdr:cNvSpPr txBox="1"/>
      </xdr:nvSpPr>
      <xdr:spPr>
        <a:xfrm>
          <a:off x="10528300" y="5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97,446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112766</xdr:rowOff>
    </xdr:from>
    <xdr:to>
      <xdr:col>14</xdr:col>
      <xdr:colOff>79375</xdr:colOff>
      <xdr:row>38</xdr:row>
      <xdr:rowOff>42916</xdr:rowOff>
    </xdr:to>
    <xdr:sp macro="" textlink="">
      <xdr:nvSpPr>
        <xdr:cNvPr id="304" name="円/楕円 303"/>
        <xdr:cNvSpPr/>
      </xdr:nvSpPr>
      <xdr:spPr>
        <a:xfrm>
          <a:off x="9588500" y="64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38</xdr:row>
      <xdr:rowOff>34043</xdr:rowOff>
    </xdr:from>
    <xdr:ext cx="534377" cy="259045"/>
    <xdr:sp macro="" textlink="">
      <xdr:nvSpPr>
        <xdr:cNvPr id="305" name="テキスト ボックス 304"/>
        <xdr:cNvSpPr txBox="1"/>
      </xdr:nvSpPr>
      <xdr:spPr>
        <a:xfrm>
          <a:off x="9359411" y="65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76327</xdr:rowOff>
    </xdr:from>
    <xdr:to>
      <xdr:col>12</xdr:col>
      <xdr:colOff>561975</xdr:colOff>
      <xdr:row>34</xdr:row>
      <xdr:rowOff>6477</xdr:rowOff>
    </xdr:to>
    <xdr:sp macro="" textlink="">
      <xdr:nvSpPr>
        <xdr:cNvPr id="306" name="円/楕円 305"/>
        <xdr:cNvSpPr/>
      </xdr:nvSpPr>
      <xdr:spPr>
        <a:xfrm>
          <a:off x="8699500" y="5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169054</xdr:rowOff>
    </xdr:from>
    <xdr:ext cx="534377" cy="259045"/>
    <xdr:sp macro="" textlink="">
      <xdr:nvSpPr>
        <xdr:cNvPr id="307" name="テキスト ボックス 306"/>
        <xdr:cNvSpPr txBox="1"/>
      </xdr:nvSpPr>
      <xdr:spPr>
        <a:xfrm>
          <a:off x="8483111" y="58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99,025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22652</xdr:rowOff>
    </xdr:from>
    <xdr:to>
      <xdr:col>11</xdr:col>
      <xdr:colOff>358775</xdr:colOff>
      <xdr:row>39</xdr:row>
      <xdr:rowOff>124252</xdr:rowOff>
    </xdr:to>
    <xdr:sp macro="" textlink="">
      <xdr:nvSpPr>
        <xdr:cNvPr id="308" name="円/楕円 307"/>
        <xdr:cNvSpPr/>
      </xdr:nvSpPr>
      <xdr:spPr>
        <a:xfrm>
          <a:off x="7810500" y="67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115379</xdr:rowOff>
    </xdr:from>
    <xdr:ext cx="534377" cy="259045"/>
    <xdr:sp macro="" textlink="">
      <xdr:nvSpPr>
        <xdr:cNvPr id="309" name="テキスト ボックス 308"/>
        <xdr:cNvSpPr txBox="1"/>
      </xdr:nvSpPr>
      <xdr:spPr>
        <a:xfrm>
          <a:off x="7594111" y="68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72258</xdr:rowOff>
    </xdr:from>
    <xdr:to>
      <xdr:col>10</xdr:col>
      <xdr:colOff>155575</xdr:colOff>
      <xdr:row>39</xdr:row>
      <xdr:rowOff>2408</xdr:rowOff>
    </xdr:to>
    <xdr:sp macro="" textlink="">
      <xdr:nvSpPr>
        <xdr:cNvPr id="310" name="円/楕円 309"/>
        <xdr:cNvSpPr/>
      </xdr:nvSpPr>
      <xdr:spPr>
        <a:xfrm>
          <a:off x="69215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164985</xdr:rowOff>
    </xdr:from>
    <xdr:ext cx="534377" cy="259045"/>
    <xdr:sp macro="" textlink="">
      <xdr:nvSpPr>
        <xdr:cNvPr id="311" name="テキスト ボックス 310"/>
        <xdr:cNvSpPr txBox="1"/>
      </xdr:nvSpPr>
      <xdr:spPr>
        <a:xfrm>
          <a:off x="6705111" y="66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2" name="テキスト ボックス 32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28" name="テキスト ボックス 32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155587</xdr:rowOff>
    </xdr:from>
    <xdr:to>
      <xdr:col>15</xdr:col>
      <xdr:colOff>180340</xdr:colOff>
      <xdr:row>57</xdr:row>
      <xdr:rowOff>88654</xdr:rowOff>
    </xdr:to>
    <xdr:cxnSp macro="">
      <xdr:nvCxnSpPr>
        <xdr:cNvPr id="332" name="直線コネクタ 331"/>
        <xdr:cNvCxnSpPr/>
      </xdr:nvCxnSpPr>
      <xdr:spPr>
        <a:xfrm flipV="1">
          <a:off x="10475595" y="9242437"/>
          <a:ext cx="1270" cy="6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92481</xdr:rowOff>
    </xdr:from>
    <xdr:ext cx="534377" cy="259045"/>
    <xdr:sp macro="" textlink="">
      <xdr:nvSpPr>
        <xdr:cNvPr id="333" name="普通建設事業費最小値テキスト"/>
        <xdr:cNvSpPr txBox="1"/>
      </xdr:nvSpPr>
      <xdr:spPr>
        <a:xfrm>
          <a:off x="10528300" y="98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57</xdr:row>
      <xdr:rowOff>88654</xdr:rowOff>
    </xdr:from>
    <xdr:to>
      <xdr:col>15</xdr:col>
      <xdr:colOff>269875</xdr:colOff>
      <xdr:row>57</xdr:row>
      <xdr:rowOff>88654</xdr:rowOff>
    </xdr:to>
    <xdr:cxnSp macro="">
      <xdr:nvCxnSpPr>
        <xdr:cNvPr id="334" name="直線コネクタ 333"/>
        <xdr:cNvCxnSpPr/>
      </xdr:nvCxnSpPr>
      <xdr:spPr>
        <a:xfrm>
          <a:off x="10388600" y="986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102264</xdr:rowOff>
    </xdr:from>
    <xdr:ext cx="534377" cy="259045"/>
    <xdr:sp macro="" textlink="">
      <xdr:nvSpPr>
        <xdr:cNvPr id="335" name="普通建設事業費最大値テキスト"/>
        <xdr:cNvSpPr txBox="1"/>
      </xdr:nvSpPr>
      <xdr:spPr>
        <a:xfrm>
          <a:off x="10528300" y="901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53</xdr:row>
      <xdr:rowOff>155587</xdr:rowOff>
    </xdr:from>
    <xdr:to>
      <xdr:col>15</xdr:col>
      <xdr:colOff>269875</xdr:colOff>
      <xdr:row>53</xdr:row>
      <xdr:rowOff>155587</xdr:rowOff>
    </xdr:to>
    <xdr:cxnSp macro="">
      <xdr:nvCxnSpPr>
        <xdr:cNvPr id="336" name="直線コネクタ 335"/>
        <xdr:cNvCxnSpPr/>
      </xdr:nvCxnSpPr>
      <xdr:spPr>
        <a:xfrm>
          <a:off x="10388600" y="924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67280</xdr:rowOff>
    </xdr:from>
    <xdr:to>
      <xdr:col>15</xdr:col>
      <xdr:colOff>180975</xdr:colOff>
      <xdr:row>54</xdr:row>
      <xdr:rowOff>40396</xdr:rowOff>
    </xdr:to>
    <xdr:cxnSp macro="">
      <xdr:nvCxnSpPr>
        <xdr:cNvPr id="337" name="直線コネクタ 336"/>
        <xdr:cNvCxnSpPr/>
      </xdr:nvCxnSpPr>
      <xdr:spPr>
        <a:xfrm>
          <a:off x="9639300" y="8811230"/>
          <a:ext cx="838200" cy="48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114167</xdr:rowOff>
    </xdr:from>
    <xdr:ext cx="534377" cy="259045"/>
    <xdr:sp macro="" textlink="">
      <xdr:nvSpPr>
        <xdr:cNvPr id="338" name="普通建設事業費平均値テキスト"/>
        <xdr:cNvSpPr txBox="1"/>
      </xdr:nvSpPr>
      <xdr:spPr>
        <a:xfrm>
          <a:off x="10528300" y="9372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135740</xdr:rowOff>
    </xdr:from>
    <xdr:to>
      <xdr:col>15</xdr:col>
      <xdr:colOff>231775</xdr:colOff>
      <xdr:row>55</xdr:row>
      <xdr:rowOff>65890</xdr:rowOff>
    </xdr:to>
    <xdr:sp macro="" textlink="">
      <xdr:nvSpPr>
        <xdr:cNvPr id="339" name="フローチャート : 判断 338"/>
        <xdr:cNvSpPr/>
      </xdr:nvSpPr>
      <xdr:spPr>
        <a:xfrm>
          <a:off x="10426700" y="939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116749</xdr:rowOff>
    </xdr:from>
    <xdr:to>
      <xdr:col>14</xdr:col>
      <xdr:colOff>28575</xdr:colOff>
      <xdr:row>51</xdr:row>
      <xdr:rowOff>67280</xdr:rowOff>
    </xdr:to>
    <xdr:cxnSp macro="">
      <xdr:nvCxnSpPr>
        <xdr:cNvPr id="340" name="直線コネクタ 339"/>
        <xdr:cNvCxnSpPr/>
      </xdr:nvCxnSpPr>
      <xdr:spPr>
        <a:xfrm>
          <a:off x="8750300" y="8689249"/>
          <a:ext cx="889000" cy="12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47500</xdr:rowOff>
    </xdr:from>
    <xdr:to>
      <xdr:col>14</xdr:col>
      <xdr:colOff>79375</xdr:colOff>
      <xdr:row>53</xdr:row>
      <xdr:rowOff>149100</xdr:rowOff>
    </xdr:to>
    <xdr:sp macro="" textlink="">
      <xdr:nvSpPr>
        <xdr:cNvPr id="341" name="フローチャート : 判断 340"/>
        <xdr:cNvSpPr/>
      </xdr:nvSpPr>
      <xdr:spPr>
        <a:xfrm>
          <a:off x="9588500" y="913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140227</xdr:rowOff>
    </xdr:from>
    <xdr:ext cx="534377" cy="259045"/>
    <xdr:sp macro="" textlink="">
      <xdr:nvSpPr>
        <xdr:cNvPr id="342" name="テキスト ボックス 341"/>
        <xdr:cNvSpPr txBox="1"/>
      </xdr:nvSpPr>
      <xdr:spPr>
        <a:xfrm>
          <a:off x="9359411" y="922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116749</xdr:rowOff>
    </xdr:from>
    <xdr:to>
      <xdr:col>12</xdr:col>
      <xdr:colOff>511175</xdr:colOff>
      <xdr:row>52</xdr:row>
      <xdr:rowOff>127790</xdr:rowOff>
    </xdr:to>
    <xdr:cxnSp macro="">
      <xdr:nvCxnSpPr>
        <xdr:cNvPr id="343" name="直線コネクタ 342"/>
        <xdr:cNvCxnSpPr/>
      </xdr:nvCxnSpPr>
      <xdr:spPr>
        <a:xfrm flipV="1">
          <a:off x="7861300" y="8689249"/>
          <a:ext cx="889000" cy="35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136997</xdr:rowOff>
    </xdr:from>
    <xdr:to>
      <xdr:col>12</xdr:col>
      <xdr:colOff>561975</xdr:colOff>
      <xdr:row>54</xdr:row>
      <xdr:rowOff>67147</xdr:rowOff>
    </xdr:to>
    <xdr:sp macro="" textlink="">
      <xdr:nvSpPr>
        <xdr:cNvPr id="344" name="フローチャート : 判断 343"/>
        <xdr:cNvSpPr/>
      </xdr:nvSpPr>
      <xdr:spPr>
        <a:xfrm>
          <a:off x="8699500" y="922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58274</xdr:rowOff>
    </xdr:from>
    <xdr:ext cx="534377" cy="259045"/>
    <xdr:sp macro="" textlink="">
      <xdr:nvSpPr>
        <xdr:cNvPr id="345" name="テキスト ボックス 344"/>
        <xdr:cNvSpPr txBox="1"/>
      </xdr:nvSpPr>
      <xdr:spPr>
        <a:xfrm>
          <a:off x="8483111" y="9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127790</xdr:rowOff>
    </xdr:from>
    <xdr:to>
      <xdr:col>11</xdr:col>
      <xdr:colOff>307975</xdr:colOff>
      <xdr:row>52</xdr:row>
      <xdr:rowOff>149255</xdr:rowOff>
    </xdr:to>
    <xdr:cxnSp macro="">
      <xdr:nvCxnSpPr>
        <xdr:cNvPr id="346" name="直線コネクタ 345"/>
        <xdr:cNvCxnSpPr/>
      </xdr:nvCxnSpPr>
      <xdr:spPr>
        <a:xfrm flipV="1">
          <a:off x="6972300" y="9043190"/>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40803</xdr:rowOff>
    </xdr:from>
    <xdr:to>
      <xdr:col>11</xdr:col>
      <xdr:colOff>358775</xdr:colOff>
      <xdr:row>55</xdr:row>
      <xdr:rowOff>142403</xdr:rowOff>
    </xdr:to>
    <xdr:sp macro="" textlink="">
      <xdr:nvSpPr>
        <xdr:cNvPr id="347" name="フローチャート : 判断 346"/>
        <xdr:cNvSpPr/>
      </xdr:nvSpPr>
      <xdr:spPr>
        <a:xfrm>
          <a:off x="7810500" y="947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133530</xdr:rowOff>
    </xdr:from>
    <xdr:ext cx="534377" cy="259045"/>
    <xdr:sp macro="" textlink="">
      <xdr:nvSpPr>
        <xdr:cNvPr id="348" name="テキスト ボックス 347"/>
        <xdr:cNvSpPr txBox="1"/>
      </xdr:nvSpPr>
      <xdr:spPr>
        <a:xfrm>
          <a:off x="7594111" y="95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118756</xdr:rowOff>
    </xdr:from>
    <xdr:to>
      <xdr:col>10</xdr:col>
      <xdr:colOff>155575</xdr:colOff>
      <xdr:row>55</xdr:row>
      <xdr:rowOff>48906</xdr:rowOff>
    </xdr:to>
    <xdr:sp macro="" textlink="">
      <xdr:nvSpPr>
        <xdr:cNvPr id="349" name="フローチャート : 判断 348"/>
        <xdr:cNvSpPr/>
      </xdr:nvSpPr>
      <xdr:spPr>
        <a:xfrm>
          <a:off x="6921500" y="93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40033</xdr:rowOff>
    </xdr:from>
    <xdr:ext cx="534377" cy="259045"/>
    <xdr:sp macro="" textlink="">
      <xdr:nvSpPr>
        <xdr:cNvPr id="350" name="テキスト ボックス 349"/>
        <xdr:cNvSpPr txBox="1"/>
      </xdr:nvSpPr>
      <xdr:spPr>
        <a:xfrm>
          <a:off x="6705111" y="94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161046</xdr:rowOff>
    </xdr:from>
    <xdr:to>
      <xdr:col>15</xdr:col>
      <xdr:colOff>231775</xdr:colOff>
      <xdr:row>54</xdr:row>
      <xdr:rowOff>91196</xdr:rowOff>
    </xdr:to>
    <xdr:sp macro="" textlink="">
      <xdr:nvSpPr>
        <xdr:cNvPr id="356" name="円/楕円 355"/>
        <xdr:cNvSpPr/>
      </xdr:nvSpPr>
      <xdr:spPr>
        <a:xfrm>
          <a:off x="10426700" y="92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75973</xdr:rowOff>
    </xdr:from>
    <xdr:ext cx="534377" cy="259045"/>
    <xdr:sp macro="" textlink="">
      <xdr:nvSpPr>
        <xdr:cNvPr id="357" name="普通建設事業費該当値テキスト"/>
        <xdr:cNvSpPr txBox="1"/>
      </xdr:nvSpPr>
      <xdr:spPr>
        <a:xfrm>
          <a:off x="10528300" y="91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74,344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16480</xdr:rowOff>
    </xdr:from>
    <xdr:to>
      <xdr:col>14</xdr:col>
      <xdr:colOff>79375</xdr:colOff>
      <xdr:row>51</xdr:row>
      <xdr:rowOff>118080</xdr:rowOff>
    </xdr:to>
    <xdr:sp macro="" textlink="">
      <xdr:nvSpPr>
        <xdr:cNvPr id="358" name="円/楕円 357"/>
        <xdr:cNvSpPr/>
      </xdr:nvSpPr>
      <xdr:spPr>
        <a:xfrm>
          <a:off x="9588500" y="87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134607</xdr:rowOff>
    </xdr:from>
    <xdr:ext cx="534377" cy="259045"/>
    <xdr:sp macro="" textlink="">
      <xdr:nvSpPr>
        <xdr:cNvPr id="359" name="テキスト ボックス 358"/>
        <xdr:cNvSpPr txBox="1"/>
      </xdr:nvSpPr>
      <xdr:spPr>
        <a:xfrm>
          <a:off x="9359411" y="85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95,668</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65949</xdr:rowOff>
    </xdr:from>
    <xdr:to>
      <xdr:col>12</xdr:col>
      <xdr:colOff>561975</xdr:colOff>
      <xdr:row>50</xdr:row>
      <xdr:rowOff>167549</xdr:rowOff>
    </xdr:to>
    <xdr:sp macro="" textlink="">
      <xdr:nvSpPr>
        <xdr:cNvPr id="360" name="円/楕円 359"/>
        <xdr:cNvSpPr/>
      </xdr:nvSpPr>
      <xdr:spPr>
        <a:xfrm>
          <a:off x="8699500" y="86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12626</xdr:rowOff>
    </xdr:from>
    <xdr:ext cx="599010" cy="259045"/>
    <xdr:sp macro="" textlink="">
      <xdr:nvSpPr>
        <xdr:cNvPr id="361" name="テキスト ボックス 360"/>
        <xdr:cNvSpPr txBox="1"/>
      </xdr:nvSpPr>
      <xdr:spPr>
        <a:xfrm>
          <a:off x="8450794" y="84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101,004</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76990</xdr:rowOff>
    </xdr:from>
    <xdr:to>
      <xdr:col>11</xdr:col>
      <xdr:colOff>358775</xdr:colOff>
      <xdr:row>53</xdr:row>
      <xdr:rowOff>7140</xdr:rowOff>
    </xdr:to>
    <xdr:sp macro="" textlink="">
      <xdr:nvSpPr>
        <xdr:cNvPr id="362" name="円/楕円 361"/>
        <xdr:cNvSpPr/>
      </xdr:nvSpPr>
      <xdr:spPr>
        <a:xfrm>
          <a:off x="7810500" y="89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23667</xdr:rowOff>
    </xdr:from>
    <xdr:ext cx="534377" cy="259045"/>
    <xdr:sp macro="" textlink="">
      <xdr:nvSpPr>
        <xdr:cNvPr id="363" name="テキスト ボックス 362"/>
        <xdr:cNvSpPr txBox="1"/>
      </xdr:nvSpPr>
      <xdr:spPr>
        <a:xfrm>
          <a:off x="7594111" y="87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98455</xdr:rowOff>
    </xdr:from>
    <xdr:to>
      <xdr:col>10</xdr:col>
      <xdr:colOff>155575</xdr:colOff>
      <xdr:row>53</xdr:row>
      <xdr:rowOff>28605</xdr:rowOff>
    </xdr:to>
    <xdr:sp macro="" textlink="">
      <xdr:nvSpPr>
        <xdr:cNvPr id="364" name="円/楕円 363"/>
        <xdr:cNvSpPr/>
      </xdr:nvSpPr>
      <xdr:spPr>
        <a:xfrm>
          <a:off x="6921500" y="90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45132</xdr:rowOff>
    </xdr:from>
    <xdr:ext cx="534377" cy="259045"/>
    <xdr:sp macro="" textlink="">
      <xdr:nvSpPr>
        <xdr:cNvPr id="365" name="テキスト ボックス 364"/>
        <xdr:cNvSpPr txBox="1"/>
      </xdr:nvSpPr>
      <xdr:spPr>
        <a:xfrm>
          <a:off x="6705111" y="878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4" name="テキスト ボックス 373"/>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6" name="テキスト ボックス 37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6" name="テキスト ボックス 38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75910</xdr:rowOff>
    </xdr:from>
    <xdr:to>
      <xdr:col>15</xdr:col>
      <xdr:colOff>180340</xdr:colOff>
      <xdr:row>78</xdr:row>
      <xdr:rowOff>168112</xdr:rowOff>
    </xdr:to>
    <xdr:cxnSp macro="">
      <xdr:nvCxnSpPr>
        <xdr:cNvPr id="390" name="直線コネクタ 389"/>
        <xdr:cNvCxnSpPr/>
      </xdr:nvCxnSpPr>
      <xdr:spPr>
        <a:xfrm flipV="1">
          <a:off x="10475595" y="1207741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489</xdr:rowOff>
    </xdr:from>
    <xdr:ext cx="534377" cy="259045"/>
    <xdr:sp macro="" textlink="">
      <xdr:nvSpPr>
        <xdr:cNvPr id="391" name="普通建設事業費 （ うち新規整備　）最小値テキスト"/>
        <xdr:cNvSpPr txBox="1"/>
      </xdr:nvSpPr>
      <xdr:spPr>
        <a:xfrm>
          <a:off x="10528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168112</xdr:rowOff>
    </xdr:from>
    <xdr:to>
      <xdr:col>15</xdr:col>
      <xdr:colOff>269875</xdr:colOff>
      <xdr:row>78</xdr:row>
      <xdr:rowOff>168112</xdr:rowOff>
    </xdr:to>
    <xdr:cxnSp macro="">
      <xdr:nvCxnSpPr>
        <xdr:cNvPr id="392" name="直線コネクタ 391"/>
        <xdr:cNvCxnSpPr/>
      </xdr:nvCxnSpPr>
      <xdr:spPr>
        <a:xfrm>
          <a:off x="10388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22587</xdr:rowOff>
    </xdr:from>
    <xdr:ext cx="534377" cy="259045"/>
    <xdr:sp macro="" textlink="">
      <xdr:nvSpPr>
        <xdr:cNvPr id="393" name="普通建設事業費 （ うち新規整備　）最大値テキスト"/>
        <xdr:cNvSpPr txBox="1"/>
      </xdr:nvSpPr>
      <xdr:spPr>
        <a:xfrm>
          <a:off x="10528300" y="11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70</xdr:row>
      <xdr:rowOff>75910</xdr:rowOff>
    </xdr:from>
    <xdr:to>
      <xdr:col>15</xdr:col>
      <xdr:colOff>269875</xdr:colOff>
      <xdr:row>70</xdr:row>
      <xdr:rowOff>75910</xdr:rowOff>
    </xdr:to>
    <xdr:cxnSp macro="">
      <xdr:nvCxnSpPr>
        <xdr:cNvPr id="394" name="直線コネクタ 393"/>
        <xdr:cNvCxnSpPr/>
      </xdr:nvCxnSpPr>
      <xdr:spPr>
        <a:xfrm>
          <a:off x="10388600" y="1207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33782</xdr:rowOff>
    </xdr:from>
    <xdr:to>
      <xdr:col>15</xdr:col>
      <xdr:colOff>180975</xdr:colOff>
      <xdr:row>74</xdr:row>
      <xdr:rowOff>65133</xdr:rowOff>
    </xdr:to>
    <xdr:cxnSp macro="">
      <xdr:nvCxnSpPr>
        <xdr:cNvPr id="395" name="直線コネクタ 394"/>
        <xdr:cNvCxnSpPr/>
      </xdr:nvCxnSpPr>
      <xdr:spPr>
        <a:xfrm>
          <a:off x="9639300" y="12549632"/>
          <a:ext cx="838200" cy="2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35468</xdr:rowOff>
    </xdr:from>
    <xdr:ext cx="534377" cy="259045"/>
    <xdr:sp macro="" textlink="">
      <xdr:nvSpPr>
        <xdr:cNvPr id="396" name="普通建設事業費 （ うち新規整備　）平均値テキスト"/>
        <xdr:cNvSpPr txBox="1"/>
      </xdr:nvSpPr>
      <xdr:spPr>
        <a:xfrm>
          <a:off x="10528300" y="123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12591</xdr:rowOff>
    </xdr:from>
    <xdr:to>
      <xdr:col>15</xdr:col>
      <xdr:colOff>231775</xdr:colOff>
      <xdr:row>73</xdr:row>
      <xdr:rowOff>114191</xdr:rowOff>
    </xdr:to>
    <xdr:sp macro="" textlink="">
      <xdr:nvSpPr>
        <xdr:cNvPr id="397" name="フローチャート : 判断 396"/>
        <xdr:cNvSpPr/>
      </xdr:nvSpPr>
      <xdr:spPr>
        <a:xfrm>
          <a:off x="10426700" y="12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44051</xdr:rowOff>
    </xdr:from>
    <xdr:to>
      <xdr:col>14</xdr:col>
      <xdr:colOff>79375</xdr:colOff>
      <xdr:row>72</xdr:row>
      <xdr:rowOff>145651</xdr:rowOff>
    </xdr:to>
    <xdr:sp macro="" textlink="">
      <xdr:nvSpPr>
        <xdr:cNvPr id="398" name="フローチャート : 判断 397"/>
        <xdr:cNvSpPr/>
      </xdr:nvSpPr>
      <xdr:spPr>
        <a:xfrm>
          <a:off x="9588500" y="123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162178</xdr:rowOff>
    </xdr:from>
    <xdr:ext cx="534377" cy="259045"/>
    <xdr:sp macro="" textlink="">
      <xdr:nvSpPr>
        <xdr:cNvPr id="399" name="テキスト ボックス 398"/>
        <xdr:cNvSpPr txBox="1"/>
      </xdr:nvSpPr>
      <xdr:spPr>
        <a:xfrm>
          <a:off x="9359411" y="121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0" name="テキスト ボックス 39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1" name="テキスト ボックス 40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2" name="テキスト ボックス 40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3" name="テキスト ボックス 40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4" name="テキスト ボックス 40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14333</xdr:rowOff>
    </xdr:from>
    <xdr:to>
      <xdr:col>15</xdr:col>
      <xdr:colOff>231775</xdr:colOff>
      <xdr:row>74</xdr:row>
      <xdr:rowOff>115933</xdr:rowOff>
    </xdr:to>
    <xdr:sp macro="" textlink="">
      <xdr:nvSpPr>
        <xdr:cNvPr id="405" name="円/楕円 404"/>
        <xdr:cNvSpPr/>
      </xdr:nvSpPr>
      <xdr:spPr>
        <a:xfrm>
          <a:off x="10426700" y="127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164210</xdr:rowOff>
    </xdr:from>
    <xdr:ext cx="534377" cy="259045"/>
    <xdr:sp macro="" textlink="">
      <xdr:nvSpPr>
        <xdr:cNvPr id="406" name="普通建設事業費 （ うち新規整備　）該当値テキスト"/>
        <xdr:cNvSpPr txBox="1"/>
      </xdr:nvSpPr>
      <xdr:spPr>
        <a:xfrm>
          <a:off x="10528300" y="12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154432</xdr:rowOff>
    </xdr:from>
    <xdr:to>
      <xdr:col>14</xdr:col>
      <xdr:colOff>79375</xdr:colOff>
      <xdr:row>73</xdr:row>
      <xdr:rowOff>84582</xdr:rowOff>
    </xdr:to>
    <xdr:sp macro="" textlink="">
      <xdr:nvSpPr>
        <xdr:cNvPr id="407" name="円/楕円 406"/>
        <xdr:cNvSpPr/>
      </xdr:nvSpPr>
      <xdr:spPr>
        <a:xfrm>
          <a:off x="9588500" y="124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75709</xdr:rowOff>
    </xdr:from>
    <xdr:ext cx="534377" cy="259045"/>
    <xdr:sp macro="" textlink="">
      <xdr:nvSpPr>
        <xdr:cNvPr id="408" name="テキスト ボックス 407"/>
        <xdr:cNvSpPr txBox="1"/>
      </xdr:nvSpPr>
      <xdr:spPr>
        <a:xfrm>
          <a:off x="9359411" y="1259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9" name="正方形/長方形 40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0" name="正方形/長方形 40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1" name="正方形/長方形 41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2" name="正方形/長方形 41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3" name="正方形/長方形 41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4" name="正方形/長方形 41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5" name="テキスト ボックス 41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6" name="直線コネクタ 41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17" name="テキスト ボックス 41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18" name="直線コネクタ 41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19" name="テキスト ボックス 41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0" name="直線コネクタ 41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1" name="テキスト ボックス 42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22" name="直線コネクタ 42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23" name="テキスト ボックス 422"/>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4" name="直線コネクタ 42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5" name="テキスト ボックス 42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55975</xdr:rowOff>
    </xdr:from>
    <xdr:to>
      <xdr:col>15</xdr:col>
      <xdr:colOff>180340</xdr:colOff>
      <xdr:row>98</xdr:row>
      <xdr:rowOff>20371</xdr:rowOff>
    </xdr:to>
    <xdr:cxnSp macro="">
      <xdr:nvCxnSpPr>
        <xdr:cNvPr id="427" name="直線コネクタ 426"/>
        <xdr:cNvCxnSpPr/>
      </xdr:nvCxnSpPr>
      <xdr:spPr>
        <a:xfrm flipV="1">
          <a:off x="10475595" y="15829375"/>
          <a:ext cx="1270" cy="99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24198</xdr:rowOff>
    </xdr:from>
    <xdr:ext cx="534377" cy="259045"/>
    <xdr:sp macro="" textlink="">
      <xdr:nvSpPr>
        <xdr:cNvPr id="428" name="普通建設事業費 （ うち更新整備　）最小値テキスト"/>
        <xdr:cNvSpPr txBox="1"/>
      </xdr:nvSpPr>
      <xdr:spPr>
        <a:xfrm>
          <a:off x="10528300" y="168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98</xdr:row>
      <xdr:rowOff>20371</xdr:rowOff>
    </xdr:from>
    <xdr:to>
      <xdr:col>15</xdr:col>
      <xdr:colOff>269875</xdr:colOff>
      <xdr:row>98</xdr:row>
      <xdr:rowOff>20371</xdr:rowOff>
    </xdr:to>
    <xdr:cxnSp macro="">
      <xdr:nvCxnSpPr>
        <xdr:cNvPr id="429" name="直線コネクタ 428"/>
        <xdr:cNvCxnSpPr/>
      </xdr:nvCxnSpPr>
      <xdr:spPr>
        <a:xfrm>
          <a:off x="10388600" y="1682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2652</xdr:rowOff>
    </xdr:from>
    <xdr:ext cx="534377" cy="259045"/>
    <xdr:sp macro="" textlink="">
      <xdr:nvSpPr>
        <xdr:cNvPr id="430" name="普通建設事業費 （ うち更新整備　）最大値テキスト"/>
        <xdr:cNvSpPr txBox="1"/>
      </xdr:nvSpPr>
      <xdr:spPr>
        <a:xfrm>
          <a:off x="10528300" y="156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92</xdr:row>
      <xdr:rowOff>55975</xdr:rowOff>
    </xdr:from>
    <xdr:to>
      <xdr:col>15</xdr:col>
      <xdr:colOff>269875</xdr:colOff>
      <xdr:row>92</xdr:row>
      <xdr:rowOff>55975</xdr:rowOff>
    </xdr:to>
    <xdr:cxnSp macro="">
      <xdr:nvCxnSpPr>
        <xdr:cNvPr id="431" name="直線コネクタ 430"/>
        <xdr:cNvCxnSpPr/>
      </xdr:nvCxnSpPr>
      <xdr:spPr>
        <a:xfrm>
          <a:off x="10388600" y="158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94266</xdr:rowOff>
    </xdr:from>
    <xdr:to>
      <xdr:col>15</xdr:col>
      <xdr:colOff>180975</xdr:colOff>
      <xdr:row>94</xdr:row>
      <xdr:rowOff>171075</xdr:rowOff>
    </xdr:to>
    <xdr:cxnSp macro="">
      <xdr:nvCxnSpPr>
        <xdr:cNvPr id="432" name="直線コネクタ 431"/>
        <xdr:cNvCxnSpPr/>
      </xdr:nvCxnSpPr>
      <xdr:spPr>
        <a:xfrm>
          <a:off x="9639300" y="15524766"/>
          <a:ext cx="838200" cy="7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126877</xdr:rowOff>
    </xdr:from>
    <xdr:ext cx="534377" cy="259045"/>
    <xdr:sp macro="" textlink="">
      <xdr:nvSpPr>
        <xdr:cNvPr id="433" name="普通建設事業費 （ うち更新整備　）平均値テキスト"/>
        <xdr:cNvSpPr txBox="1"/>
      </xdr:nvSpPr>
      <xdr:spPr>
        <a:xfrm>
          <a:off x="10528300" y="1641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148450</xdr:rowOff>
    </xdr:from>
    <xdr:to>
      <xdr:col>15</xdr:col>
      <xdr:colOff>231775</xdr:colOff>
      <xdr:row>96</xdr:row>
      <xdr:rowOff>78600</xdr:rowOff>
    </xdr:to>
    <xdr:sp macro="" textlink="">
      <xdr:nvSpPr>
        <xdr:cNvPr id="434" name="フローチャート : 判断 433"/>
        <xdr:cNvSpPr/>
      </xdr:nvSpPr>
      <xdr:spPr>
        <a:xfrm>
          <a:off x="10426700" y="164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87815</xdr:rowOff>
    </xdr:from>
    <xdr:to>
      <xdr:col>14</xdr:col>
      <xdr:colOff>79375</xdr:colOff>
      <xdr:row>95</xdr:row>
      <xdr:rowOff>17965</xdr:rowOff>
    </xdr:to>
    <xdr:sp macro="" textlink="">
      <xdr:nvSpPr>
        <xdr:cNvPr id="435" name="フローチャート : 判断 434"/>
        <xdr:cNvSpPr/>
      </xdr:nvSpPr>
      <xdr:spPr>
        <a:xfrm>
          <a:off x="9588500" y="1620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9092</xdr:rowOff>
    </xdr:from>
    <xdr:ext cx="534377" cy="259045"/>
    <xdr:sp macro="" textlink="">
      <xdr:nvSpPr>
        <xdr:cNvPr id="436" name="テキスト ボックス 435"/>
        <xdr:cNvSpPr txBox="1"/>
      </xdr:nvSpPr>
      <xdr:spPr>
        <a:xfrm>
          <a:off x="9359411" y="162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7" name="テキスト ボックス 43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38" name="テキスト ボックス 43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39" name="テキスト ボックス 43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0" name="テキスト ボックス 43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1" name="テキスト ボックス 44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120275</xdr:rowOff>
    </xdr:from>
    <xdr:to>
      <xdr:col>15</xdr:col>
      <xdr:colOff>231775</xdr:colOff>
      <xdr:row>95</xdr:row>
      <xdr:rowOff>50425</xdr:rowOff>
    </xdr:to>
    <xdr:sp macro="" textlink="">
      <xdr:nvSpPr>
        <xdr:cNvPr id="442" name="円/楕円 441"/>
        <xdr:cNvSpPr/>
      </xdr:nvSpPr>
      <xdr:spPr>
        <a:xfrm>
          <a:off x="10426700" y="16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143152</xdr:rowOff>
    </xdr:from>
    <xdr:ext cx="534377" cy="259045"/>
    <xdr:sp macro="" textlink="">
      <xdr:nvSpPr>
        <xdr:cNvPr id="443" name="普通建設事業費 （ うち更新整備　）該当値テキスト"/>
        <xdr:cNvSpPr txBox="1"/>
      </xdr:nvSpPr>
      <xdr:spPr>
        <a:xfrm>
          <a:off x="10528300" y="160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19,451</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43466</xdr:rowOff>
    </xdr:from>
    <xdr:to>
      <xdr:col>14</xdr:col>
      <xdr:colOff>79375</xdr:colOff>
      <xdr:row>90</xdr:row>
      <xdr:rowOff>145066</xdr:rowOff>
    </xdr:to>
    <xdr:sp macro="" textlink="">
      <xdr:nvSpPr>
        <xdr:cNvPr id="444" name="円/楕円 443"/>
        <xdr:cNvSpPr/>
      </xdr:nvSpPr>
      <xdr:spPr>
        <a:xfrm>
          <a:off x="9588500" y="154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88</xdr:row>
      <xdr:rowOff>161593</xdr:rowOff>
    </xdr:from>
    <xdr:ext cx="534377" cy="259045"/>
    <xdr:sp macro="" textlink="">
      <xdr:nvSpPr>
        <xdr:cNvPr id="445" name="テキスト ボックス 444"/>
        <xdr:cNvSpPr txBox="1"/>
      </xdr:nvSpPr>
      <xdr:spPr>
        <a:xfrm>
          <a:off x="9359411" y="1524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6" name="正方形/長方形 44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7" name="正方形/長方形 44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48" name="正方形/長方形 44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49" name="正方形/長方形 44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0" name="正方形/長方形 44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1" name="正方形/長方形 45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2" name="テキスト ボックス 45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3" name="直線コネクタ 45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54" name="直線コネクタ 45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55" name="テキスト ボックス 45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56" name="直線コネクタ 45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57" name="テキスト ボックス 45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58" name="直線コネクタ 45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59" name="テキスト ボックス 45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0" name="直線コネクタ 45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1" name="テキスト ボックス 46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2" name="直線コネクタ 46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63" name="テキスト ボックス 46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71691</xdr:rowOff>
    </xdr:from>
    <xdr:to>
      <xdr:col>23</xdr:col>
      <xdr:colOff>516889</xdr:colOff>
      <xdr:row>38</xdr:row>
      <xdr:rowOff>83883</xdr:rowOff>
    </xdr:to>
    <xdr:cxnSp macro="">
      <xdr:nvCxnSpPr>
        <xdr:cNvPr id="467" name="直線コネクタ 466"/>
        <xdr:cNvCxnSpPr/>
      </xdr:nvCxnSpPr>
      <xdr:spPr>
        <a:xfrm flipV="1">
          <a:off x="16317595" y="6072441"/>
          <a:ext cx="1269" cy="52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87710</xdr:rowOff>
    </xdr:from>
    <xdr:ext cx="378565" cy="259045"/>
    <xdr:sp macro="" textlink="">
      <xdr:nvSpPr>
        <xdr:cNvPr id="468" name="災害復旧事業費最小値テキスト"/>
        <xdr:cNvSpPr txBox="1"/>
      </xdr:nvSpPr>
      <xdr:spPr>
        <a:xfrm>
          <a:off x="16370300"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83883</xdr:rowOff>
    </xdr:from>
    <xdr:to>
      <xdr:col>23</xdr:col>
      <xdr:colOff>606425</xdr:colOff>
      <xdr:row>38</xdr:row>
      <xdr:rowOff>83883</xdr:rowOff>
    </xdr:to>
    <xdr:cxnSp macro="">
      <xdr:nvCxnSpPr>
        <xdr:cNvPr id="469" name="直線コネクタ 468"/>
        <xdr:cNvCxnSpPr/>
      </xdr:nvCxnSpPr>
      <xdr:spPr>
        <a:xfrm>
          <a:off x="16230600" y="659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18368</xdr:rowOff>
    </xdr:from>
    <xdr:ext cx="469744" cy="259045"/>
    <xdr:sp macro="" textlink="">
      <xdr:nvSpPr>
        <xdr:cNvPr id="470" name="災害復旧事業費最大値テキスト"/>
        <xdr:cNvSpPr txBox="1"/>
      </xdr:nvSpPr>
      <xdr:spPr>
        <a:xfrm>
          <a:off x="16370300" y="58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35</xdr:row>
      <xdr:rowOff>71691</xdr:rowOff>
    </xdr:from>
    <xdr:to>
      <xdr:col>23</xdr:col>
      <xdr:colOff>606425</xdr:colOff>
      <xdr:row>35</xdr:row>
      <xdr:rowOff>71691</xdr:rowOff>
    </xdr:to>
    <xdr:cxnSp macro="">
      <xdr:nvCxnSpPr>
        <xdr:cNvPr id="471" name="直線コネクタ 470"/>
        <xdr:cNvCxnSpPr/>
      </xdr:nvCxnSpPr>
      <xdr:spPr>
        <a:xfrm>
          <a:off x="16230600" y="607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168466</xdr:rowOff>
    </xdr:from>
    <xdr:to>
      <xdr:col>23</xdr:col>
      <xdr:colOff>517525</xdr:colOff>
      <xdr:row>37</xdr:row>
      <xdr:rowOff>84265</xdr:rowOff>
    </xdr:to>
    <xdr:cxnSp macro="">
      <xdr:nvCxnSpPr>
        <xdr:cNvPr id="472" name="直線コネクタ 471"/>
        <xdr:cNvCxnSpPr/>
      </xdr:nvCxnSpPr>
      <xdr:spPr>
        <a:xfrm flipV="1">
          <a:off x="15481300" y="6340666"/>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140098</xdr:rowOff>
    </xdr:from>
    <xdr:ext cx="469744" cy="259045"/>
    <xdr:sp macro="" textlink="">
      <xdr:nvSpPr>
        <xdr:cNvPr id="473" name="災害復旧事業費平均値テキスト"/>
        <xdr:cNvSpPr txBox="1"/>
      </xdr:nvSpPr>
      <xdr:spPr>
        <a:xfrm>
          <a:off x="16370300" y="631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161671</xdr:rowOff>
    </xdr:from>
    <xdr:to>
      <xdr:col>23</xdr:col>
      <xdr:colOff>568325</xdr:colOff>
      <xdr:row>37</xdr:row>
      <xdr:rowOff>91821</xdr:rowOff>
    </xdr:to>
    <xdr:sp macro="" textlink="">
      <xdr:nvSpPr>
        <xdr:cNvPr id="474" name="フローチャート : 判断 473"/>
        <xdr:cNvSpPr/>
      </xdr:nvSpPr>
      <xdr:spPr>
        <a:xfrm>
          <a:off x="162687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84265</xdr:rowOff>
    </xdr:from>
    <xdr:to>
      <xdr:col>22</xdr:col>
      <xdr:colOff>365125</xdr:colOff>
      <xdr:row>37</xdr:row>
      <xdr:rowOff>110553</xdr:rowOff>
    </xdr:to>
    <xdr:cxnSp macro="">
      <xdr:nvCxnSpPr>
        <xdr:cNvPr id="475" name="直線コネクタ 474"/>
        <xdr:cNvCxnSpPr/>
      </xdr:nvCxnSpPr>
      <xdr:spPr>
        <a:xfrm flipV="1">
          <a:off x="14592300" y="64279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30</xdr:row>
      <xdr:rowOff>116713</xdr:rowOff>
    </xdr:from>
    <xdr:to>
      <xdr:col>22</xdr:col>
      <xdr:colOff>415925</xdr:colOff>
      <xdr:row>31</xdr:row>
      <xdr:rowOff>46863</xdr:rowOff>
    </xdr:to>
    <xdr:sp macro="" textlink="">
      <xdr:nvSpPr>
        <xdr:cNvPr id="476" name="フローチャート : 判断 475"/>
        <xdr:cNvSpPr/>
      </xdr:nvSpPr>
      <xdr:spPr>
        <a:xfrm>
          <a:off x="15430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29</xdr:row>
      <xdr:rowOff>63390</xdr:rowOff>
    </xdr:from>
    <xdr:ext cx="469744" cy="259045"/>
    <xdr:sp macro="" textlink="">
      <xdr:nvSpPr>
        <xdr:cNvPr id="477" name="テキスト ボックス 476"/>
        <xdr:cNvSpPr txBox="1"/>
      </xdr:nvSpPr>
      <xdr:spPr>
        <a:xfrm>
          <a:off x="152337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53403</xdr:rowOff>
    </xdr:from>
    <xdr:to>
      <xdr:col>21</xdr:col>
      <xdr:colOff>161925</xdr:colOff>
      <xdr:row>37</xdr:row>
      <xdr:rowOff>110553</xdr:rowOff>
    </xdr:to>
    <xdr:cxnSp macro="">
      <xdr:nvCxnSpPr>
        <xdr:cNvPr id="478" name="直線コネクタ 477"/>
        <xdr:cNvCxnSpPr/>
      </xdr:nvCxnSpPr>
      <xdr:spPr>
        <a:xfrm>
          <a:off x="13703300" y="63970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17463</xdr:rowOff>
    </xdr:from>
    <xdr:to>
      <xdr:col>21</xdr:col>
      <xdr:colOff>212725</xdr:colOff>
      <xdr:row>31</xdr:row>
      <xdr:rowOff>119063</xdr:rowOff>
    </xdr:to>
    <xdr:sp macro="" textlink="">
      <xdr:nvSpPr>
        <xdr:cNvPr id="479" name="フローチャート : 判断 478"/>
        <xdr:cNvSpPr/>
      </xdr:nvSpPr>
      <xdr:spPr>
        <a:xfrm>
          <a:off x="14541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135590</xdr:rowOff>
    </xdr:from>
    <xdr:ext cx="469744" cy="259045"/>
    <xdr:sp macro="" textlink="">
      <xdr:nvSpPr>
        <xdr:cNvPr id="480" name="テキスト ボックス 479"/>
        <xdr:cNvSpPr txBox="1"/>
      </xdr:nvSpPr>
      <xdr:spPr>
        <a:xfrm>
          <a:off x="14357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53403</xdr:rowOff>
    </xdr:from>
    <xdr:to>
      <xdr:col>19</xdr:col>
      <xdr:colOff>644525</xdr:colOff>
      <xdr:row>38</xdr:row>
      <xdr:rowOff>33401</xdr:rowOff>
    </xdr:to>
    <xdr:cxnSp macro="">
      <xdr:nvCxnSpPr>
        <xdr:cNvPr id="481" name="直線コネクタ 480"/>
        <xdr:cNvCxnSpPr/>
      </xdr:nvCxnSpPr>
      <xdr:spPr>
        <a:xfrm flipV="1">
          <a:off x="12814300" y="6397053"/>
          <a:ext cx="8890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54229</xdr:rowOff>
    </xdr:from>
    <xdr:to>
      <xdr:col>20</xdr:col>
      <xdr:colOff>9525</xdr:colOff>
      <xdr:row>31</xdr:row>
      <xdr:rowOff>155829</xdr:rowOff>
    </xdr:to>
    <xdr:sp macro="" textlink="">
      <xdr:nvSpPr>
        <xdr:cNvPr id="482" name="フローチャート : 判断 481"/>
        <xdr:cNvSpPr/>
      </xdr:nvSpPr>
      <xdr:spPr>
        <a:xfrm>
          <a:off x="13652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906</xdr:rowOff>
    </xdr:from>
    <xdr:ext cx="469744" cy="259045"/>
    <xdr:sp macro="" textlink="">
      <xdr:nvSpPr>
        <xdr:cNvPr id="483" name="テキスト ボックス 482"/>
        <xdr:cNvSpPr txBox="1"/>
      </xdr:nvSpPr>
      <xdr:spPr>
        <a:xfrm>
          <a:off x="13468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112903</xdr:rowOff>
    </xdr:from>
    <xdr:to>
      <xdr:col>18</xdr:col>
      <xdr:colOff>492125</xdr:colOff>
      <xdr:row>34</xdr:row>
      <xdr:rowOff>43053</xdr:rowOff>
    </xdr:to>
    <xdr:sp macro="" textlink="">
      <xdr:nvSpPr>
        <xdr:cNvPr id="484" name="フローチャート : 判断 483"/>
        <xdr:cNvSpPr/>
      </xdr:nvSpPr>
      <xdr:spPr>
        <a:xfrm>
          <a:off x="12763500" y="57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59580</xdr:rowOff>
    </xdr:from>
    <xdr:ext cx="469744" cy="259045"/>
    <xdr:sp macro="" textlink="">
      <xdr:nvSpPr>
        <xdr:cNvPr id="485" name="テキスト ボックス 484"/>
        <xdr:cNvSpPr txBox="1"/>
      </xdr:nvSpPr>
      <xdr:spPr>
        <a:xfrm>
          <a:off x="12579427"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117666</xdr:rowOff>
    </xdr:from>
    <xdr:to>
      <xdr:col>23</xdr:col>
      <xdr:colOff>568325</xdr:colOff>
      <xdr:row>37</xdr:row>
      <xdr:rowOff>47816</xdr:rowOff>
    </xdr:to>
    <xdr:sp macro="" textlink="">
      <xdr:nvSpPr>
        <xdr:cNvPr id="491" name="円/楕円 490"/>
        <xdr:cNvSpPr/>
      </xdr:nvSpPr>
      <xdr:spPr>
        <a:xfrm>
          <a:off x="16268700" y="6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140543</xdr:rowOff>
    </xdr:from>
    <xdr:ext cx="469744" cy="259045"/>
    <xdr:sp macro="" textlink="">
      <xdr:nvSpPr>
        <xdr:cNvPr id="492" name="災害復旧事業費該当値テキスト"/>
        <xdr:cNvSpPr txBox="1"/>
      </xdr:nvSpPr>
      <xdr:spPr>
        <a:xfrm>
          <a:off x="16370300" y="61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33465</xdr:rowOff>
    </xdr:from>
    <xdr:to>
      <xdr:col>22</xdr:col>
      <xdr:colOff>415925</xdr:colOff>
      <xdr:row>37</xdr:row>
      <xdr:rowOff>135065</xdr:rowOff>
    </xdr:to>
    <xdr:sp macro="" textlink="">
      <xdr:nvSpPr>
        <xdr:cNvPr id="493" name="円/楕円 492"/>
        <xdr:cNvSpPr/>
      </xdr:nvSpPr>
      <xdr:spPr>
        <a:xfrm>
          <a:off x="15430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126192</xdr:rowOff>
    </xdr:from>
    <xdr:ext cx="469744" cy="259045"/>
    <xdr:sp macro="" textlink="">
      <xdr:nvSpPr>
        <xdr:cNvPr id="494" name="テキスト ボックス 493"/>
        <xdr:cNvSpPr txBox="1"/>
      </xdr:nvSpPr>
      <xdr:spPr>
        <a:xfrm>
          <a:off x="15233727" y="646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59753</xdr:rowOff>
    </xdr:from>
    <xdr:to>
      <xdr:col>21</xdr:col>
      <xdr:colOff>212725</xdr:colOff>
      <xdr:row>37</xdr:row>
      <xdr:rowOff>161353</xdr:rowOff>
    </xdr:to>
    <xdr:sp macro="" textlink="">
      <xdr:nvSpPr>
        <xdr:cNvPr id="495" name="円/楕円 494"/>
        <xdr:cNvSpPr/>
      </xdr:nvSpPr>
      <xdr:spPr>
        <a:xfrm>
          <a:off x="14541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152481</xdr:rowOff>
    </xdr:from>
    <xdr:ext cx="469744" cy="259045"/>
    <xdr:sp macro="" textlink="">
      <xdr:nvSpPr>
        <xdr:cNvPr id="496" name="テキスト ボックス 495"/>
        <xdr:cNvSpPr txBox="1"/>
      </xdr:nvSpPr>
      <xdr:spPr>
        <a:xfrm>
          <a:off x="14357427"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2603</xdr:rowOff>
    </xdr:from>
    <xdr:to>
      <xdr:col>20</xdr:col>
      <xdr:colOff>9525</xdr:colOff>
      <xdr:row>37</xdr:row>
      <xdr:rowOff>104203</xdr:rowOff>
    </xdr:to>
    <xdr:sp macro="" textlink="">
      <xdr:nvSpPr>
        <xdr:cNvPr id="497" name="円/楕円 496"/>
        <xdr:cNvSpPr/>
      </xdr:nvSpPr>
      <xdr:spPr>
        <a:xfrm>
          <a:off x="13652500" y="63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95330</xdr:rowOff>
    </xdr:from>
    <xdr:ext cx="469744" cy="259045"/>
    <xdr:sp macro="" textlink="">
      <xdr:nvSpPr>
        <xdr:cNvPr id="498" name="テキスト ボックス 497"/>
        <xdr:cNvSpPr txBox="1"/>
      </xdr:nvSpPr>
      <xdr:spPr>
        <a:xfrm>
          <a:off x="13468427" y="64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154051</xdr:rowOff>
    </xdr:from>
    <xdr:to>
      <xdr:col>18</xdr:col>
      <xdr:colOff>492125</xdr:colOff>
      <xdr:row>38</xdr:row>
      <xdr:rowOff>84201</xdr:rowOff>
    </xdr:to>
    <xdr:sp macro="" textlink="">
      <xdr:nvSpPr>
        <xdr:cNvPr id="499" name="円/楕円 498"/>
        <xdr:cNvSpPr/>
      </xdr:nvSpPr>
      <xdr:spPr>
        <a:xfrm>
          <a:off x="12763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75328</xdr:rowOff>
    </xdr:from>
    <xdr:ext cx="378565" cy="259045"/>
    <xdr:sp macro="" textlink="">
      <xdr:nvSpPr>
        <xdr:cNvPr id="500" name="テキスト ボックス 499"/>
        <xdr:cNvSpPr txBox="1"/>
      </xdr:nvSpPr>
      <xdr:spPr>
        <a:xfrm>
          <a:off x="12625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62" name="テキスト ボックス 56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64" name="テキスト ボックス 56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66" name="テキスト ボックス 56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68" name="テキスト ボックス 56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66511</xdr:rowOff>
    </xdr:from>
    <xdr:to>
      <xdr:col>23</xdr:col>
      <xdr:colOff>516889</xdr:colOff>
      <xdr:row>79</xdr:row>
      <xdr:rowOff>64415</xdr:rowOff>
    </xdr:to>
    <xdr:cxnSp macro="">
      <xdr:nvCxnSpPr>
        <xdr:cNvPr id="570" name="直線コネクタ 569"/>
        <xdr:cNvCxnSpPr/>
      </xdr:nvCxnSpPr>
      <xdr:spPr>
        <a:xfrm flipV="1">
          <a:off x="16317595" y="13096711"/>
          <a:ext cx="1269" cy="512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68242</xdr:rowOff>
    </xdr:from>
    <xdr:ext cx="534377" cy="259045"/>
    <xdr:sp macro="" textlink="">
      <xdr:nvSpPr>
        <xdr:cNvPr id="571" name="公債費最小値テキスト"/>
        <xdr:cNvSpPr txBox="1"/>
      </xdr:nvSpPr>
      <xdr:spPr>
        <a:xfrm>
          <a:off x="16370300" y="1361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64415</xdr:rowOff>
    </xdr:from>
    <xdr:to>
      <xdr:col>23</xdr:col>
      <xdr:colOff>606425</xdr:colOff>
      <xdr:row>79</xdr:row>
      <xdr:rowOff>64415</xdr:rowOff>
    </xdr:to>
    <xdr:cxnSp macro="">
      <xdr:nvCxnSpPr>
        <xdr:cNvPr id="572" name="直線コネクタ 571"/>
        <xdr:cNvCxnSpPr/>
      </xdr:nvCxnSpPr>
      <xdr:spPr>
        <a:xfrm>
          <a:off x="16230600" y="1360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13187</xdr:rowOff>
    </xdr:from>
    <xdr:ext cx="534377" cy="259045"/>
    <xdr:sp macro="" textlink="">
      <xdr:nvSpPr>
        <xdr:cNvPr id="573" name="公債費最大値テキスト"/>
        <xdr:cNvSpPr txBox="1"/>
      </xdr:nvSpPr>
      <xdr:spPr>
        <a:xfrm>
          <a:off x="16370300" y="128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76</xdr:row>
      <xdr:rowOff>66511</xdr:rowOff>
    </xdr:from>
    <xdr:to>
      <xdr:col>23</xdr:col>
      <xdr:colOff>606425</xdr:colOff>
      <xdr:row>76</xdr:row>
      <xdr:rowOff>66511</xdr:rowOff>
    </xdr:to>
    <xdr:cxnSp macro="">
      <xdr:nvCxnSpPr>
        <xdr:cNvPr id="574" name="直線コネクタ 573"/>
        <xdr:cNvCxnSpPr/>
      </xdr:nvCxnSpPr>
      <xdr:spPr>
        <a:xfrm>
          <a:off x="16230600" y="1309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72092</xdr:rowOff>
    </xdr:from>
    <xdr:to>
      <xdr:col>23</xdr:col>
      <xdr:colOff>517525</xdr:colOff>
      <xdr:row>76</xdr:row>
      <xdr:rowOff>145568</xdr:rowOff>
    </xdr:to>
    <xdr:cxnSp macro="">
      <xdr:nvCxnSpPr>
        <xdr:cNvPr id="575" name="直線コネクタ 574"/>
        <xdr:cNvCxnSpPr/>
      </xdr:nvCxnSpPr>
      <xdr:spPr>
        <a:xfrm flipV="1">
          <a:off x="15481300" y="13102292"/>
          <a:ext cx="8382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39971</xdr:rowOff>
    </xdr:from>
    <xdr:ext cx="534377" cy="259045"/>
    <xdr:sp macro="" textlink="">
      <xdr:nvSpPr>
        <xdr:cNvPr id="576" name="公債費平均値テキスト"/>
        <xdr:cNvSpPr txBox="1"/>
      </xdr:nvSpPr>
      <xdr:spPr>
        <a:xfrm>
          <a:off x="16370300" y="13241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61544</xdr:rowOff>
    </xdr:from>
    <xdr:to>
      <xdr:col>23</xdr:col>
      <xdr:colOff>568325</xdr:colOff>
      <xdr:row>77</xdr:row>
      <xdr:rowOff>163144</xdr:rowOff>
    </xdr:to>
    <xdr:sp macro="" textlink="">
      <xdr:nvSpPr>
        <xdr:cNvPr id="577" name="フローチャート : 判断 576"/>
        <xdr:cNvSpPr/>
      </xdr:nvSpPr>
      <xdr:spPr>
        <a:xfrm>
          <a:off x="16268700" y="132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145568</xdr:rowOff>
    </xdr:from>
    <xdr:to>
      <xdr:col>22</xdr:col>
      <xdr:colOff>365125</xdr:colOff>
      <xdr:row>77</xdr:row>
      <xdr:rowOff>25667</xdr:rowOff>
    </xdr:to>
    <xdr:cxnSp macro="">
      <xdr:nvCxnSpPr>
        <xdr:cNvPr id="578" name="直線コネクタ 577"/>
        <xdr:cNvCxnSpPr/>
      </xdr:nvCxnSpPr>
      <xdr:spPr>
        <a:xfrm flipV="1">
          <a:off x="14592300" y="13175768"/>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109950</xdr:rowOff>
    </xdr:from>
    <xdr:to>
      <xdr:col>22</xdr:col>
      <xdr:colOff>415925</xdr:colOff>
      <xdr:row>76</xdr:row>
      <xdr:rowOff>40100</xdr:rowOff>
    </xdr:to>
    <xdr:sp macro="" textlink="">
      <xdr:nvSpPr>
        <xdr:cNvPr id="579" name="フローチャート : 判断 578"/>
        <xdr:cNvSpPr/>
      </xdr:nvSpPr>
      <xdr:spPr>
        <a:xfrm>
          <a:off x="15430500" y="129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56627</xdr:rowOff>
    </xdr:from>
    <xdr:ext cx="534377" cy="259045"/>
    <xdr:sp macro="" textlink="">
      <xdr:nvSpPr>
        <xdr:cNvPr id="580" name="テキスト ボックス 579"/>
        <xdr:cNvSpPr txBox="1"/>
      </xdr:nvSpPr>
      <xdr:spPr>
        <a:xfrm>
          <a:off x="15201411" y="127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146977</xdr:rowOff>
    </xdr:from>
    <xdr:to>
      <xdr:col>21</xdr:col>
      <xdr:colOff>161925</xdr:colOff>
      <xdr:row>77</xdr:row>
      <xdr:rowOff>25667</xdr:rowOff>
    </xdr:to>
    <xdr:cxnSp macro="">
      <xdr:nvCxnSpPr>
        <xdr:cNvPr id="581" name="直線コネクタ 580"/>
        <xdr:cNvCxnSpPr/>
      </xdr:nvCxnSpPr>
      <xdr:spPr>
        <a:xfrm>
          <a:off x="13703300" y="12834277"/>
          <a:ext cx="889000" cy="3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91033</xdr:rowOff>
    </xdr:from>
    <xdr:to>
      <xdr:col>21</xdr:col>
      <xdr:colOff>212725</xdr:colOff>
      <xdr:row>79</xdr:row>
      <xdr:rowOff>21183</xdr:rowOff>
    </xdr:to>
    <xdr:sp macro="" textlink="">
      <xdr:nvSpPr>
        <xdr:cNvPr id="582" name="フローチャート : 判断 581"/>
        <xdr:cNvSpPr/>
      </xdr:nvSpPr>
      <xdr:spPr>
        <a:xfrm>
          <a:off x="14541500" y="134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12310</xdr:rowOff>
    </xdr:from>
    <xdr:ext cx="534377" cy="259045"/>
    <xdr:sp macro="" textlink="">
      <xdr:nvSpPr>
        <xdr:cNvPr id="583" name="テキスト ボックス 582"/>
        <xdr:cNvSpPr txBox="1"/>
      </xdr:nvSpPr>
      <xdr:spPr>
        <a:xfrm>
          <a:off x="14325111" y="135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107944</xdr:rowOff>
    </xdr:from>
    <xdr:to>
      <xdr:col>19</xdr:col>
      <xdr:colOff>644525</xdr:colOff>
      <xdr:row>74</xdr:row>
      <xdr:rowOff>146977</xdr:rowOff>
    </xdr:to>
    <xdr:cxnSp macro="">
      <xdr:nvCxnSpPr>
        <xdr:cNvPr id="584" name="直線コネクタ 583"/>
        <xdr:cNvCxnSpPr/>
      </xdr:nvCxnSpPr>
      <xdr:spPr>
        <a:xfrm>
          <a:off x="12814300" y="12280894"/>
          <a:ext cx="889000" cy="5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51067</xdr:rowOff>
    </xdr:from>
    <xdr:to>
      <xdr:col>20</xdr:col>
      <xdr:colOff>9525</xdr:colOff>
      <xdr:row>78</xdr:row>
      <xdr:rowOff>152667</xdr:rowOff>
    </xdr:to>
    <xdr:sp macro="" textlink="">
      <xdr:nvSpPr>
        <xdr:cNvPr id="585" name="フローチャート : 判断 584"/>
        <xdr:cNvSpPr/>
      </xdr:nvSpPr>
      <xdr:spPr>
        <a:xfrm>
          <a:off x="13652500" y="134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143794</xdr:rowOff>
    </xdr:from>
    <xdr:ext cx="534377" cy="259045"/>
    <xdr:sp macro="" textlink="">
      <xdr:nvSpPr>
        <xdr:cNvPr id="586" name="テキスト ボックス 585"/>
        <xdr:cNvSpPr txBox="1"/>
      </xdr:nvSpPr>
      <xdr:spPr>
        <a:xfrm>
          <a:off x="13436111" y="135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xdr:rowOff>
    </xdr:from>
    <xdr:to>
      <xdr:col>18</xdr:col>
      <xdr:colOff>492125</xdr:colOff>
      <xdr:row>78</xdr:row>
      <xdr:rowOff>101727</xdr:rowOff>
    </xdr:to>
    <xdr:sp macro="" textlink="">
      <xdr:nvSpPr>
        <xdr:cNvPr id="587" name="フローチャート : 判断 586"/>
        <xdr:cNvSpPr/>
      </xdr:nvSpPr>
      <xdr:spPr>
        <a:xfrm>
          <a:off x="12763500" y="1337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92854</xdr:rowOff>
    </xdr:from>
    <xdr:ext cx="534377" cy="259045"/>
    <xdr:sp macro="" textlink="">
      <xdr:nvSpPr>
        <xdr:cNvPr id="588" name="テキスト ボックス 587"/>
        <xdr:cNvSpPr txBox="1"/>
      </xdr:nvSpPr>
      <xdr:spPr>
        <a:xfrm>
          <a:off x="12547111" y="134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21292</xdr:rowOff>
    </xdr:from>
    <xdr:to>
      <xdr:col>23</xdr:col>
      <xdr:colOff>568325</xdr:colOff>
      <xdr:row>76</xdr:row>
      <xdr:rowOff>122892</xdr:rowOff>
    </xdr:to>
    <xdr:sp macro="" textlink="">
      <xdr:nvSpPr>
        <xdr:cNvPr id="594" name="円/楕円 593"/>
        <xdr:cNvSpPr/>
      </xdr:nvSpPr>
      <xdr:spPr>
        <a:xfrm>
          <a:off x="16268700" y="130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140187</xdr:rowOff>
    </xdr:from>
    <xdr:ext cx="534377" cy="259045"/>
    <xdr:sp macro="" textlink="">
      <xdr:nvSpPr>
        <xdr:cNvPr id="595" name="公債費該当値テキスト"/>
        <xdr:cNvSpPr txBox="1"/>
      </xdr:nvSpPr>
      <xdr:spPr>
        <a:xfrm>
          <a:off x="16370300" y="129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94768</xdr:rowOff>
    </xdr:from>
    <xdr:to>
      <xdr:col>22</xdr:col>
      <xdr:colOff>415925</xdr:colOff>
      <xdr:row>77</xdr:row>
      <xdr:rowOff>24918</xdr:rowOff>
    </xdr:to>
    <xdr:sp macro="" textlink="">
      <xdr:nvSpPr>
        <xdr:cNvPr id="596" name="円/楕円 595"/>
        <xdr:cNvSpPr/>
      </xdr:nvSpPr>
      <xdr:spPr>
        <a:xfrm>
          <a:off x="15430500" y="131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16045</xdr:rowOff>
    </xdr:from>
    <xdr:ext cx="534377" cy="259045"/>
    <xdr:sp macro="" textlink="">
      <xdr:nvSpPr>
        <xdr:cNvPr id="597" name="テキスト ボックス 596"/>
        <xdr:cNvSpPr txBox="1"/>
      </xdr:nvSpPr>
      <xdr:spPr>
        <a:xfrm>
          <a:off x="15201411" y="132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146317</xdr:rowOff>
    </xdr:from>
    <xdr:to>
      <xdr:col>21</xdr:col>
      <xdr:colOff>212725</xdr:colOff>
      <xdr:row>77</xdr:row>
      <xdr:rowOff>76467</xdr:rowOff>
    </xdr:to>
    <xdr:sp macro="" textlink="">
      <xdr:nvSpPr>
        <xdr:cNvPr id="598" name="円/楕円 597"/>
        <xdr:cNvSpPr/>
      </xdr:nvSpPr>
      <xdr:spPr>
        <a:xfrm>
          <a:off x="14541500" y="131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92994</xdr:rowOff>
    </xdr:from>
    <xdr:ext cx="534377" cy="259045"/>
    <xdr:sp macro="" textlink="">
      <xdr:nvSpPr>
        <xdr:cNvPr id="599" name="テキスト ボックス 598"/>
        <xdr:cNvSpPr txBox="1"/>
      </xdr:nvSpPr>
      <xdr:spPr>
        <a:xfrm>
          <a:off x="14325111" y="129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96177</xdr:rowOff>
    </xdr:from>
    <xdr:to>
      <xdr:col>20</xdr:col>
      <xdr:colOff>9525</xdr:colOff>
      <xdr:row>75</xdr:row>
      <xdr:rowOff>26327</xdr:rowOff>
    </xdr:to>
    <xdr:sp macro="" textlink="">
      <xdr:nvSpPr>
        <xdr:cNvPr id="600" name="円/楕円 599"/>
        <xdr:cNvSpPr/>
      </xdr:nvSpPr>
      <xdr:spPr>
        <a:xfrm>
          <a:off x="13652500" y="1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42854</xdr:rowOff>
    </xdr:from>
    <xdr:ext cx="534377" cy="259045"/>
    <xdr:sp macro="" textlink="">
      <xdr:nvSpPr>
        <xdr:cNvPr id="601" name="テキスト ボックス 600"/>
        <xdr:cNvSpPr txBox="1"/>
      </xdr:nvSpPr>
      <xdr:spPr>
        <a:xfrm>
          <a:off x="13436111" y="125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57144</xdr:rowOff>
    </xdr:from>
    <xdr:to>
      <xdr:col>18</xdr:col>
      <xdr:colOff>492125</xdr:colOff>
      <xdr:row>71</xdr:row>
      <xdr:rowOff>158744</xdr:rowOff>
    </xdr:to>
    <xdr:sp macro="" textlink="">
      <xdr:nvSpPr>
        <xdr:cNvPr id="602" name="円/楕円 601"/>
        <xdr:cNvSpPr/>
      </xdr:nvSpPr>
      <xdr:spPr>
        <a:xfrm>
          <a:off x="12763500" y="122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3821</xdr:rowOff>
    </xdr:from>
    <xdr:ext cx="599010" cy="259045"/>
    <xdr:sp macro="" textlink="">
      <xdr:nvSpPr>
        <xdr:cNvPr id="603" name="テキスト ボックス 602"/>
        <xdr:cNvSpPr txBox="1"/>
      </xdr:nvSpPr>
      <xdr:spPr>
        <a:xfrm>
          <a:off x="12514794" y="1200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17" name="テキスト ボックス 61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19" name="テキスト ボックス 61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1" name="テキスト ボックス 62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133738</xdr:rowOff>
    </xdr:from>
    <xdr:to>
      <xdr:col>23</xdr:col>
      <xdr:colOff>516889</xdr:colOff>
      <xdr:row>98</xdr:row>
      <xdr:rowOff>157435</xdr:rowOff>
    </xdr:to>
    <xdr:cxnSp macro="">
      <xdr:nvCxnSpPr>
        <xdr:cNvPr id="625" name="直線コネクタ 624"/>
        <xdr:cNvCxnSpPr/>
      </xdr:nvCxnSpPr>
      <xdr:spPr>
        <a:xfrm flipV="1">
          <a:off x="16317595" y="16764388"/>
          <a:ext cx="1269" cy="1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161262</xdr:rowOff>
    </xdr:from>
    <xdr:ext cx="469744" cy="259045"/>
    <xdr:sp macro="" textlink="">
      <xdr:nvSpPr>
        <xdr:cNvPr id="626" name="積立金最小値テキスト"/>
        <xdr:cNvSpPr txBox="1"/>
      </xdr:nvSpPr>
      <xdr:spPr>
        <a:xfrm>
          <a:off x="16370300" y="169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98</xdr:row>
      <xdr:rowOff>157435</xdr:rowOff>
    </xdr:from>
    <xdr:to>
      <xdr:col>23</xdr:col>
      <xdr:colOff>606425</xdr:colOff>
      <xdr:row>98</xdr:row>
      <xdr:rowOff>157435</xdr:rowOff>
    </xdr:to>
    <xdr:cxnSp macro="">
      <xdr:nvCxnSpPr>
        <xdr:cNvPr id="627" name="直線コネクタ 626"/>
        <xdr:cNvCxnSpPr/>
      </xdr:nvCxnSpPr>
      <xdr:spPr>
        <a:xfrm>
          <a:off x="16230600" y="1695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34377" cy="259045"/>
    <xdr:sp macro="" textlink="">
      <xdr:nvSpPr>
        <xdr:cNvPr id="628" name="積立金最大値テキスト"/>
        <xdr:cNvSpPr txBox="1"/>
      </xdr:nvSpPr>
      <xdr:spPr>
        <a:xfrm>
          <a:off x="16370300" y="16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97</xdr:row>
      <xdr:rowOff>133738</xdr:rowOff>
    </xdr:from>
    <xdr:to>
      <xdr:col>23</xdr:col>
      <xdr:colOff>606425</xdr:colOff>
      <xdr:row>97</xdr:row>
      <xdr:rowOff>133738</xdr:rowOff>
    </xdr:to>
    <xdr:cxnSp macro="">
      <xdr:nvCxnSpPr>
        <xdr:cNvPr id="629" name="直線コネクタ 628"/>
        <xdr:cNvCxnSpPr/>
      </xdr:nvCxnSpPr>
      <xdr:spPr>
        <a:xfrm>
          <a:off x="16230600" y="1676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165703</xdr:rowOff>
    </xdr:from>
    <xdr:to>
      <xdr:col>23</xdr:col>
      <xdr:colOff>517525</xdr:colOff>
      <xdr:row>98</xdr:row>
      <xdr:rowOff>121735</xdr:rowOff>
    </xdr:to>
    <xdr:cxnSp macro="">
      <xdr:nvCxnSpPr>
        <xdr:cNvPr id="630" name="直線コネクタ 629"/>
        <xdr:cNvCxnSpPr/>
      </xdr:nvCxnSpPr>
      <xdr:spPr>
        <a:xfrm>
          <a:off x="15481300" y="16796353"/>
          <a:ext cx="8382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45521</xdr:rowOff>
    </xdr:from>
    <xdr:ext cx="469744" cy="259045"/>
    <xdr:sp macro="" textlink="">
      <xdr:nvSpPr>
        <xdr:cNvPr id="631" name="積立金平均値テキスト"/>
        <xdr:cNvSpPr txBox="1"/>
      </xdr:nvSpPr>
      <xdr:spPr>
        <a:xfrm>
          <a:off x="16370300" y="16676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22644</xdr:rowOff>
    </xdr:from>
    <xdr:to>
      <xdr:col>23</xdr:col>
      <xdr:colOff>568325</xdr:colOff>
      <xdr:row>98</xdr:row>
      <xdr:rowOff>124244</xdr:rowOff>
    </xdr:to>
    <xdr:sp macro="" textlink="">
      <xdr:nvSpPr>
        <xdr:cNvPr id="632" name="フローチャート : 判断 631"/>
        <xdr:cNvSpPr/>
      </xdr:nvSpPr>
      <xdr:spPr>
        <a:xfrm>
          <a:off x="16268700" y="168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145510</xdr:rowOff>
    </xdr:from>
    <xdr:to>
      <xdr:col>22</xdr:col>
      <xdr:colOff>365125</xdr:colOff>
      <xdr:row>97</xdr:row>
      <xdr:rowOff>165703</xdr:rowOff>
    </xdr:to>
    <xdr:cxnSp macro="">
      <xdr:nvCxnSpPr>
        <xdr:cNvPr id="633" name="直線コネクタ 632"/>
        <xdr:cNvCxnSpPr/>
      </xdr:nvCxnSpPr>
      <xdr:spPr>
        <a:xfrm>
          <a:off x="14592300" y="16604710"/>
          <a:ext cx="8890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119990</xdr:rowOff>
    </xdr:from>
    <xdr:to>
      <xdr:col>22</xdr:col>
      <xdr:colOff>415925</xdr:colOff>
      <xdr:row>95</xdr:row>
      <xdr:rowOff>50140</xdr:rowOff>
    </xdr:to>
    <xdr:sp macro="" textlink="">
      <xdr:nvSpPr>
        <xdr:cNvPr id="634" name="フローチャート : 判断 633"/>
        <xdr:cNvSpPr/>
      </xdr:nvSpPr>
      <xdr:spPr>
        <a:xfrm>
          <a:off x="15430500" y="162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66667</xdr:rowOff>
    </xdr:from>
    <xdr:ext cx="534377" cy="259045"/>
    <xdr:sp macro="" textlink="">
      <xdr:nvSpPr>
        <xdr:cNvPr id="635" name="テキスト ボックス 634"/>
        <xdr:cNvSpPr txBox="1"/>
      </xdr:nvSpPr>
      <xdr:spPr>
        <a:xfrm>
          <a:off x="15201411"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145510</xdr:rowOff>
    </xdr:from>
    <xdr:to>
      <xdr:col>21</xdr:col>
      <xdr:colOff>161925</xdr:colOff>
      <xdr:row>98</xdr:row>
      <xdr:rowOff>64472</xdr:rowOff>
    </xdr:to>
    <xdr:cxnSp macro="">
      <xdr:nvCxnSpPr>
        <xdr:cNvPr id="636" name="直線コネクタ 635"/>
        <xdr:cNvCxnSpPr/>
      </xdr:nvCxnSpPr>
      <xdr:spPr>
        <a:xfrm flipV="1">
          <a:off x="13703300" y="16604710"/>
          <a:ext cx="889000" cy="26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102826</xdr:rowOff>
    </xdr:from>
    <xdr:to>
      <xdr:col>21</xdr:col>
      <xdr:colOff>212725</xdr:colOff>
      <xdr:row>94</xdr:row>
      <xdr:rowOff>32976</xdr:rowOff>
    </xdr:to>
    <xdr:sp macro="" textlink="">
      <xdr:nvSpPr>
        <xdr:cNvPr id="637" name="フローチャート : 判断 636"/>
        <xdr:cNvSpPr/>
      </xdr:nvSpPr>
      <xdr:spPr>
        <a:xfrm>
          <a:off x="14541500" y="1604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49503</xdr:rowOff>
    </xdr:from>
    <xdr:ext cx="534377" cy="259045"/>
    <xdr:sp macro="" textlink="">
      <xdr:nvSpPr>
        <xdr:cNvPr id="638" name="テキスト ボックス 637"/>
        <xdr:cNvSpPr txBox="1"/>
      </xdr:nvSpPr>
      <xdr:spPr>
        <a:xfrm>
          <a:off x="14325111" y="15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99009</xdr:rowOff>
    </xdr:from>
    <xdr:to>
      <xdr:col>19</xdr:col>
      <xdr:colOff>644525</xdr:colOff>
      <xdr:row>98</xdr:row>
      <xdr:rowOff>64472</xdr:rowOff>
    </xdr:to>
    <xdr:cxnSp macro="">
      <xdr:nvCxnSpPr>
        <xdr:cNvPr id="639" name="直線コネクタ 638"/>
        <xdr:cNvCxnSpPr/>
      </xdr:nvCxnSpPr>
      <xdr:spPr>
        <a:xfrm>
          <a:off x="12814300" y="16729659"/>
          <a:ext cx="889000" cy="1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120256</xdr:rowOff>
    </xdr:from>
    <xdr:to>
      <xdr:col>20</xdr:col>
      <xdr:colOff>9525</xdr:colOff>
      <xdr:row>95</xdr:row>
      <xdr:rowOff>50406</xdr:rowOff>
    </xdr:to>
    <xdr:sp macro="" textlink="">
      <xdr:nvSpPr>
        <xdr:cNvPr id="640" name="フローチャート : 判断 639"/>
        <xdr:cNvSpPr/>
      </xdr:nvSpPr>
      <xdr:spPr>
        <a:xfrm>
          <a:off x="13652500" y="162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66933</xdr:rowOff>
    </xdr:from>
    <xdr:ext cx="534377" cy="259045"/>
    <xdr:sp macro="" textlink="">
      <xdr:nvSpPr>
        <xdr:cNvPr id="641" name="テキスト ボックス 640"/>
        <xdr:cNvSpPr txBox="1"/>
      </xdr:nvSpPr>
      <xdr:spPr>
        <a:xfrm>
          <a:off x="13436111" y="16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12109</xdr:rowOff>
    </xdr:from>
    <xdr:to>
      <xdr:col>18</xdr:col>
      <xdr:colOff>492125</xdr:colOff>
      <xdr:row>90</xdr:row>
      <xdr:rowOff>113709</xdr:rowOff>
    </xdr:to>
    <xdr:sp macro="" textlink="">
      <xdr:nvSpPr>
        <xdr:cNvPr id="642" name="フローチャート : 判断 641"/>
        <xdr:cNvSpPr/>
      </xdr:nvSpPr>
      <xdr:spPr>
        <a:xfrm>
          <a:off x="12763500" y="154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130236</xdr:rowOff>
    </xdr:from>
    <xdr:ext cx="534377" cy="259045"/>
    <xdr:sp macro="" textlink="">
      <xdr:nvSpPr>
        <xdr:cNvPr id="643" name="テキスト ボックス 642"/>
        <xdr:cNvSpPr txBox="1"/>
      </xdr:nvSpPr>
      <xdr:spPr>
        <a:xfrm>
          <a:off x="12547111" y="15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70935</xdr:rowOff>
    </xdr:from>
    <xdr:to>
      <xdr:col>23</xdr:col>
      <xdr:colOff>568325</xdr:colOff>
      <xdr:row>99</xdr:row>
      <xdr:rowOff>1085</xdr:rowOff>
    </xdr:to>
    <xdr:sp macro="" textlink="">
      <xdr:nvSpPr>
        <xdr:cNvPr id="649" name="円/楕円 648"/>
        <xdr:cNvSpPr/>
      </xdr:nvSpPr>
      <xdr:spPr>
        <a:xfrm>
          <a:off x="16268700" y="168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1070</xdr:rowOff>
    </xdr:from>
    <xdr:ext cx="469744" cy="259045"/>
    <xdr:sp macro="" textlink="">
      <xdr:nvSpPr>
        <xdr:cNvPr id="650" name="積立金該当値テキスト"/>
        <xdr:cNvSpPr txBox="1"/>
      </xdr:nvSpPr>
      <xdr:spPr>
        <a:xfrm>
          <a:off x="16370300" y="1680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114903</xdr:rowOff>
    </xdr:from>
    <xdr:to>
      <xdr:col>22</xdr:col>
      <xdr:colOff>415925</xdr:colOff>
      <xdr:row>98</xdr:row>
      <xdr:rowOff>45053</xdr:rowOff>
    </xdr:to>
    <xdr:sp macro="" textlink="">
      <xdr:nvSpPr>
        <xdr:cNvPr id="651" name="円/楕円 650"/>
        <xdr:cNvSpPr/>
      </xdr:nvSpPr>
      <xdr:spPr>
        <a:xfrm>
          <a:off x="15430500" y="167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36180</xdr:rowOff>
    </xdr:from>
    <xdr:ext cx="534377" cy="259045"/>
    <xdr:sp macro="" textlink="">
      <xdr:nvSpPr>
        <xdr:cNvPr id="652" name="テキスト ボックス 651"/>
        <xdr:cNvSpPr txBox="1"/>
      </xdr:nvSpPr>
      <xdr:spPr>
        <a:xfrm>
          <a:off x="15201411" y="168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94710</xdr:rowOff>
    </xdr:from>
    <xdr:to>
      <xdr:col>21</xdr:col>
      <xdr:colOff>212725</xdr:colOff>
      <xdr:row>97</xdr:row>
      <xdr:rowOff>24860</xdr:rowOff>
    </xdr:to>
    <xdr:sp macro="" textlink="">
      <xdr:nvSpPr>
        <xdr:cNvPr id="653" name="円/楕円 652"/>
        <xdr:cNvSpPr/>
      </xdr:nvSpPr>
      <xdr:spPr>
        <a:xfrm>
          <a:off x="14541500" y="165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15987</xdr:rowOff>
    </xdr:from>
    <xdr:ext cx="534377" cy="259045"/>
    <xdr:sp macro="" textlink="">
      <xdr:nvSpPr>
        <xdr:cNvPr id="654" name="テキスト ボックス 653"/>
        <xdr:cNvSpPr txBox="1"/>
      </xdr:nvSpPr>
      <xdr:spPr>
        <a:xfrm>
          <a:off x="14325111" y="166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13672</xdr:rowOff>
    </xdr:from>
    <xdr:to>
      <xdr:col>20</xdr:col>
      <xdr:colOff>9525</xdr:colOff>
      <xdr:row>98</xdr:row>
      <xdr:rowOff>115272</xdr:rowOff>
    </xdr:to>
    <xdr:sp macro="" textlink="">
      <xdr:nvSpPr>
        <xdr:cNvPr id="655" name="円/楕円 654"/>
        <xdr:cNvSpPr/>
      </xdr:nvSpPr>
      <xdr:spPr>
        <a:xfrm>
          <a:off x="13652500" y="168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106399</xdr:rowOff>
    </xdr:from>
    <xdr:ext cx="469744" cy="259045"/>
    <xdr:sp macro="" textlink="">
      <xdr:nvSpPr>
        <xdr:cNvPr id="656" name="テキスト ボックス 655"/>
        <xdr:cNvSpPr txBox="1"/>
      </xdr:nvSpPr>
      <xdr:spPr>
        <a:xfrm>
          <a:off x="13468427" y="169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48209</xdr:rowOff>
    </xdr:from>
    <xdr:to>
      <xdr:col>18</xdr:col>
      <xdr:colOff>492125</xdr:colOff>
      <xdr:row>97</xdr:row>
      <xdr:rowOff>149809</xdr:rowOff>
    </xdr:to>
    <xdr:sp macro="" textlink="">
      <xdr:nvSpPr>
        <xdr:cNvPr id="657" name="円/楕円 656"/>
        <xdr:cNvSpPr/>
      </xdr:nvSpPr>
      <xdr:spPr>
        <a:xfrm>
          <a:off x="12763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140936</xdr:rowOff>
    </xdr:from>
    <xdr:ext cx="534377" cy="259045"/>
    <xdr:sp macro="" textlink="">
      <xdr:nvSpPr>
        <xdr:cNvPr id="658" name="テキスト ボックス 657"/>
        <xdr:cNvSpPr txBox="1"/>
      </xdr:nvSpPr>
      <xdr:spPr>
        <a:xfrm>
          <a:off x="12547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7" name="直線コネクタ 66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68" name="テキスト ボックス 66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69" name="直線コネクタ 66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0" name="テキスト ボックス 66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1" name="直線コネクタ 67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72" name="テキスト ボックス 67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3" name="直線コネクタ 67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74" name="テキスト ボックス 67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5" name="直線コネクタ 67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76" name="テキスト ボックス 67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44511</xdr:rowOff>
    </xdr:from>
    <xdr:to>
      <xdr:col>32</xdr:col>
      <xdr:colOff>186689</xdr:colOff>
      <xdr:row>38</xdr:row>
      <xdr:rowOff>139700</xdr:rowOff>
    </xdr:to>
    <xdr:cxnSp macro="">
      <xdr:nvCxnSpPr>
        <xdr:cNvPr id="678" name="直線コネクタ 677"/>
        <xdr:cNvCxnSpPr/>
      </xdr:nvCxnSpPr>
      <xdr:spPr>
        <a:xfrm flipV="1">
          <a:off x="22159595" y="5702361"/>
          <a:ext cx="1269" cy="952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7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0" name="直線コネクタ 67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162638</xdr:rowOff>
    </xdr:from>
    <xdr:ext cx="534377" cy="259045"/>
    <xdr:sp macro="" textlink="">
      <xdr:nvSpPr>
        <xdr:cNvPr id="681" name="投資及び出資金最大値テキスト"/>
        <xdr:cNvSpPr txBox="1"/>
      </xdr:nvSpPr>
      <xdr:spPr>
        <a:xfrm>
          <a:off x="22212300" y="54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33</xdr:row>
      <xdr:rowOff>44511</xdr:rowOff>
    </xdr:from>
    <xdr:to>
      <xdr:col>32</xdr:col>
      <xdr:colOff>276225</xdr:colOff>
      <xdr:row>33</xdr:row>
      <xdr:rowOff>44511</xdr:rowOff>
    </xdr:to>
    <xdr:cxnSp macro="">
      <xdr:nvCxnSpPr>
        <xdr:cNvPr id="682" name="直線コネクタ 681"/>
        <xdr:cNvCxnSpPr/>
      </xdr:nvCxnSpPr>
      <xdr:spPr>
        <a:xfrm>
          <a:off x="22072600" y="570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44511</xdr:rowOff>
    </xdr:from>
    <xdr:to>
      <xdr:col>32</xdr:col>
      <xdr:colOff>187325</xdr:colOff>
      <xdr:row>38</xdr:row>
      <xdr:rowOff>133939</xdr:rowOff>
    </xdr:to>
    <xdr:cxnSp macro="">
      <xdr:nvCxnSpPr>
        <xdr:cNvPr id="683" name="直線コネクタ 682"/>
        <xdr:cNvCxnSpPr/>
      </xdr:nvCxnSpPr>
      <xdr:spPr>
        <a:xfrm flipV="1">
          <a:off x="21323300" y="5702361"/>
          <a:ext cx="838200" cy="9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137461</xdr:rowOff>
    </xdr:from>
    <xdr:ext cx="469744" cy="259045"/>
    <xdr:sp macro="" textlink="">
      <xdr:nvSpPr>
        <xdr:cNvPr id="684" name="投資及び出資金平均値テキスト"/>
        <xdr:cNvSpPr txBox="1"/>
      </xdr:nvSpPr>
      <xdr:spPr>
        <a:xfrm>
          <a:off x="22212300" y="6481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159034</xdr:rowOff>
    </xdr:from>
    <xdr:to>
      <xdr:col>32</xdr:col>
      <xdr:colOff>238125</xdr:colOff>
      <xdr:row>38</xdr:row>
      <xdr:rowOff>89184</xdr:rowOff>
    </xdr:to>
    <xdr:sp macro="" textlink="">
      <xdr:nvSpPr>
        <xdr:cNvPr id="685" name="フローチャート : 判断 684"/>
        <xdr:cNvSpPr/>
      </xdr:nvSpPr>
      <xdr:spPr>
        <a:xfrm>
          <a:off x="22110700" y="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48534</xdr:rowOff>
    </xdr:from>
    <xdr:to>
      <xdr:col>31</xdr:col>
      <xdr:colOff>34925</xdr:colOff>
      <xdr:row>38</xdr:row>
      <xdr:rowOff>133939</xdr:rowOff>
    </xdr:to>
    <xdr:cxnSp macro="">
      <xdr:nvCxnSpPr>
        <xdr:cNvPr id="686" name="直線コネクタ 685"/>
        <xdr:cNvCxnSpPr/>
      </xdr:nvCxnSpPr>
      <xdr:spPr>
        <a:xfrm>
          <a:off x="20434300" y="6563634"/>
          <a:ext cx="8890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19131</xdr:rowOff>
    </xdr:from>
    <xdr:to>
      <xdr:col>31</xdr:col>
      <xdr:colOff>85725</xdr:colOff>
      <xdr:row>38</xdr:row>
      <xdr:rowOff>120731</xdr:rowOff>
    </xdr:to>
    <xdr:sp macro="" textlink="">
      <xdr:nvSpPr>
        <xdr:cNvPr id="687" name="フローチャート : 判断 686"/>
        <xdr:cNvSpPr/>
      </xdr:nvSpPr>
      <xdr:spPr>
        <a:xfrm>
          <a:off x="21272500" y="65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137258</xdr:rowOff>
    </xdr:from>
    <xdr:ext cx="378565" cy="259045"/>
    <xdr:sp macro="" textlink="">
      <xdr:nvSpPr>
        <xdr:cNvPr id="688" name="テキスト ボックス 687"/>
        <xdr:cNvSpPr txBox="1"/>
      </xdr:nvSpPr>
      <xdr:spPr>
        <a:xfrm>
          <a:off x="21121317" y="630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48534</xdr:rowOff>
    </xdr:from>
    <xdr:to>
      <xdr:col>29</xdr:col>
      <xdr:colOff>517525</xdr:colOff>
      <xdr:row>38</xdr:row>
      <xdr:rowOff>102118</xdr:rowOff>
    </xdr:to>
    <xdr:cxnSp macro="">
      <xdr:nvCxnSpPr>
        <xdr:cNvPr id="689" name="直線コネクタ 688"/>
        <xdr:cNvCxnSpPr/>
      </xdr:nvCxnSpPr>
      <xdr:spPr>
        <a:xfrm flipV="1">
          <a:off x="19545300" y="6563634"/>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16845</xdr:rowOff>
    </xdr:from>
    <xdr:to>
      <xdr:col>29</xdr:col>
      <xdr:colOff>568325</xdr:colOff>
      <xdr:row>38</xdr:row>
      <xdr:rowOff>118445</xdr:rowOff>
    </xdr:to>
    <xdr:sp macro="" textlink="">
      <xdr:nvSpPr>
        <xdr:cNvPr id="690" name="フローチャート : 判断 689"/>
        <xdr:cNvSpPr/>
      </xdr:nvSpPr>
      <xdr:spPr>
        <a:xfrm>
          <a:off x="20383500" y="653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109572</xdr:rowOff>
    </xdr:from>
    <xdr:ext cx="378565" cy="259045"/>
    <xdr:sp macro="" textlink="">
      <xdr:nvSpPr>
        <xdr:cNvPr id="691" name="テキスト ボックス 690"/>
        <xdr:cNvSpPr txBox="1"/>
      </xdr:nvSpPr>
      <xdr:spPr>
        <a:xfrm>
          <a:off x="20245017" y="662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70754</xdr:rowOff>
    </xdr:from>
    <xdr:to>
      <xdr:col>28</xdr:col>
      <xdr:colOff>314325</xdr:colOff>
      <xdr:row>38</xdr:row>
      <xdr:rowOff>102118</xdr:rowOff>
    </xdr:to>
    <xdr:cxnSp macro="">
      <xdr:nvCxnSpPr>
        <xdr:cNvPr id="692" name="直線コネクタ 691"/>
        <xdr:cNvCxnSpPr/>
      </xdr:nvCxnSpPr>
      <xdr:spPr>
        <a:xfrm>
          <a:off x="18656300" y="5214254"/>
          <a:ext cx="889000" cy="14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21143</xdr:rowOff>
    </xdr:from>
    <xdr:to>
      <xdr:col>28</xdr:col>
      <xdr:colOff>365125</xdr:colOff>
      <xdr:row>38</xdr:row>
      <xdr:rowOff>122743</xdr:rowOff>
    </xdr:to>
    <xdr:sp macro="" textlink="">
      <xdr:nvSpPr>
        <xdr:cNvPr id="693" name="フローチャート : 判断 692"/>
        <xdr:cNvSpPr/>
      </xdr:nvSpPr>
      <xdr:spPr>
        <a:xfrm>
          <a:off x="19494500" y="653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139270</xdr:rowOff>
    </xdr:from>
    <xdr:ext cx="378565" cy="259045"/>
    <xdr:sp macro="" textlink="">
      <xdr:nvSpPr>
        <xdr:cNvPr id="694" name="テキスト ボックス 693"/>
        <xdr:cNvSpPr txBox="1"/>
      </xdr:nvSpPr>
      <xdr:spPr>
        <a:xfrm>
          <a:off x="19356017" y="631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43180</xdr:rowOff>
    </xdr:from>
    <xdr:to>
      <xdr:col>27</xdr:col>
      <xdr:colOff>161925</xdr:colOff>
      <xdr:row>37</xdr:row>
      <xdr:rowOff>144780</xdr:rowOff>
    </xdr:to>
    <xdr:sp macro="" textlink="">
      <xdr:nvSpPr>
        <xdr:cNvPr id="695" name="フローチャート : 判断 694"/>
        <xdr:cNvSpPr/>
      </xdr:nvSpPr>
      <xdr:spPr>
        <a:xfrm>
          <a:off x="18605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135907</xdr:rowOff>
    </xdr:from>
    <xdr:ext cx="469744" cy="259045"/>
    <xdr:sp macro="" textlink="">
      <xdr:nvSpPr>
        <xdr:cNvPr id="696" name="テキスト ボックス 695"/>
        <xdr:cNvSpPr txBox="1"/>
      </xdr:nvSpPr>
      <xdr:spPr>
        <a:xfrm>
          <a:off x="18421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7" name="テキスト ボックス 69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98" name="テキスト ボックス 69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99" name="テキスト ボックス 69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0" name="テキスト ボックス 69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1" name="テキスト ボックス 70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165161</xdr:rowOff>
    </xdr:from>
    <xdr:to>
      <xdr:col>32</xdr:col>
      <xdr:colOff>238125</xdr:colOff>
      <xdr:row>33</xdr:row>
      <xdr:rowOff>95311</xdr:rowOff>
    </xdr:to>
    <xdr:sp macro="" textlink="">
      <xdr:nvSpPr>
        <xdr:cNvPr id="702" name="円/楕円 701"/>
        <xdr:cNvSpPr/>
      </xdr:nvSpPr>
      <xdr:spPr>
        <a:xfrm>
          <a:off x="22110700" y="56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118188</xdr:rowOff>
    </xdr:from>
    <xdr:ext cx="534377" cy="259045"/>
    <xdr:sp macro="" textlink="">
      <xdr:nvSpPr>
        <xdr:cNvPr id="703" name="投資及び出資金該当値テキスト"/>
        <xdr:cNvSpPr txBox="1"/>
      </xdr:nvSpPr>
      <xdr:spPr>
        <a:xfrm>
          <a:off x="22212300" y="56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83139</xdr:rowOff>
    </xdr:from>
    <xdr:to>
      <xdr:col>31</xdr:col>
      <xdr:colOff>85725</xdr:colOff>
      <xdr:row>39</xdr:row>
      <xdr:rowOff>13289</xdr:rowOff>
    </xdr:to>
    <xdr:sp macro="" textlink="">
      <xdr:nvSpPr>
        <xdr:cNvPr id="704" name="円/楕円 703"/>
        <xdr:cNvSpPr/>
      </xdr:nvSpPr>
      <xdr:spPr>
        <a:xfrm>
          <a:off x="21272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4416</xdr:rowOff>
    </xdr:from>
    <xdr:ext cx="313932" cy="259045"/>
    <xdr:sp macro="" textlink="">
      <xdr:nvSpPr>
        <xdr:cNvPr id="705" name="テキスト ボックス 704"/>
        <xdr:cNvSpPr txBox="1"/>
      </xdr:nvSpPr>
      <xdr:spPr>
        <a:xfrm>
          <a:off x="21153633" y="6690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169184</xdr:rowOff>
    </xdr:from>
    <xdr:to>
      <xdr:col>29</xdr:col>
      <xdr:colOff>568325</xdr:colOff>
      <xdr:row>38</xdr:row>
      <xdr:rowOff>99334</xdr:rowOff>
    </xdr:to>
    <xdr:sp macro="" textlink="">
      <xdr:nvSpPr>
        <xdr:cNvPr id="706" name="円/楕円 705"/>
        <xdr:cNvSpPr/>
      </xdr:nvSpPr>
      <xdr:spPr>
        <a:xfrm>
          <a:off x="20383500" y="65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115861</xdr:rowOff>
    </xdr:from>
    <xdr:ext cx="378565" cy="259045"/>
    <xdr:sp macro="" textlink="">
      <xdr:nvSpPr>
        <xdr:cNvPr id="707" name="テキスト ボックス 706"/>
        <xdr:cNvSpPr txBox="1"/>
      </xdr:nvSpPr>
      <xdr:spPr>
        <a:xfrm>
          <a:off x="20245017" y="628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51318</xdr:rowOff>
    </xdr:from>
    <xdr:to>
      <xdr:col>28</xdr:col>
      <xdr:colOff>365125</xdr:colOff>
      <xdr:row>38</xdr:row>
      <xdr:rowOff>152918</xdr:rowOff>
    </xdr:to>
    <xdr:sp macro="" textlink="">
      <xdr:nvSpPr>
        <xdr:cNvPr id="708" name="円/楕円 707"/>
        <xdr:cNvSpPr/>
      </xdr:nvSpPr>
      <xdr:spPr>
        <a:xfrm>
          <a:off x="19494500" y="65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144045</xdr:rowOff>
    </xdr:from>
    <xdr:ext cx="378565" cy="259045"/>
    <xdr:sp macro="" textlink="">
      <xdr:nvSpPr>
        <xdr:cNvPr id="709" name="テキスト ボックス 708"/>
        <xdr:cNvSpPr txBox="1"/>
      </xdr:nvSpPr>
      <xdr:spPr>
        <a:xfrm>
          <a:off x="19356017" y="665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19954</xdr:rowOff>
    </xdr:from>
    <xdr:to>
      <xdr:col>27</xdr:col>
      <xdr:colOff>161925</xdr:colOff>
      <xdr:row>30</xdr:row>
      <xdr:rowOff>121554</xdr:rowOff>
    </xdr:to>
    <xdr:sp macro="" textlink="">
      <xdr:nvSpPr>
        <xdr:cNvPr id="710" name="円/楕円 709"/>
        <xdr:cNvSpPr/>
      </xdr:nvSpPr>
      <xdr:spPr>
        <a:xfrm>
          <a:off x="18605500" y="51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138081</xdr:rowOff>
    </xdr:from>
    <xdr:ext cx="534377" cy="259045"/>
    <xdr:sp macro="" textlink="">
      <xdr:nvSpPr>
        <xdr:cNvPr id="711" name="テキスト ボックス 710"/>
        <xdr:cNvSpPr txBox="1"/>
      </xdr:nvSpPr>
      <xdr:spPr>
        <a:xfrm>
          <a:off x="18389111" y="49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2" name="正方形/長方形 7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3" name="正方形/長方形 7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4" name="正方形/長方形 7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5" name="正方形/長方形 71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6" name="正方形/長方形 71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7" name="正方形/長方形 71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18" name="テキスト ボックス 71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19" name="直線コネクタ 71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0" name="テキスト ボックス 719"/>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1" name="直線コネクタ 72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2" name="テキスト ボックス 721"/>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3" name="直線コネクタ 72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4" name="テキスト ボックス 72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25" name="直線コネクタ 72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26" name="テキスト ボックス 72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27" name="直線コネクタ 72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28" name="テキスト ボックス 72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29" name="直線コネクタ 72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0" name="テキスト ボックス 72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1" name="直線コネクタ 73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2" name="テキスト ボックス 73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34" name="直線コネクタ 733"/>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35"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36" name="直線コネクタ 735"/>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37"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38" name="直線コネクタ 737"/>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98247</xdr:rowOff>
    </xdr:from>
    <xdr:to>
      <xdr:col>32</xdr:col>
      <xdr:colOff>187325</xdr:colOff>
      <xdr:row>54</xdr:row>
      <xdr:rowOff>109410</xdr:rowOff>
    </xdr:to>
    <xdr:cxnSp macro="">
      <xdr:nvCxnSpPr>
        <xdr:cNvPr id="739" name="直線コネクタ 738"/>
        <xdr:cNvCxnSpPr/>
      </xdr:nvCxnSpPr>
      <xdr:spPr>
        <a:xfrm flipV="1">
          <a:off x="21323300" y="9356547"/>
          <a:ext cx="8382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57066</xdr:rowOff>
    </xdr:from>
    <xdr:ext cx="534377" cy="259045"/>
    <xdr:sp macro="" textlink="">
      <xdr:nvSpPr>
        <xdr:cNvPr id="740" name="貸付金平均値テキスト"/>
        <xdr:cNvSpPr txBox="1"/>
      </xdr:nvSpPr>
      <xdr:spPr>
        <a:xfrm>
          <a:off x="22212300" y="9143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1" name="フローチャート : 判断 740"/>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54394</xdr:rowOff>
    </xdr:from>
    <xdr:to>
      <xdr:col>31</xdr:col>
      <xdr:colOff>34925</xdr:colOff>
      <xdr:row>54</xdr:row>
      <xdr:rowOff>109410</xdr:rowOff>
    </xdr:to>
    <xdr:cxnSp macro="">
      <xdr:nvCxnSpPr>
        <xdr:cNvPr id="742" name="直線コネクタ 741"/>
        <xdr:cNvCxnSpPr/>
      </xdr:nvCxnSpPr>
      <xdr:spPr>
        <a:xfrm>
          <a:off x="20434300" y="9312694"/>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102197</xdr:rowOff>
    </xdr:from>
    <xdr:to>
      <xdr:col>31</xdr:col>
      <xdr:colOff>85725</xdr:colOff>
      <xdr:row>54</xdr:row>
      <xdr:rowOff>32347</xdr:rowOff>
    </xdr:to>
    <xdr:sp macro="" textlink="">
      <xdr:nvSpPr>
        <xdr:cNvPr id="743" name="フローチャート : 判断 742"/>
        <xdr:cNvSpPr/>
      </xdr:nvSpPr>
      <xdr:spPr>
        <a:xfrm>
          <a:off x="21272500" y="918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48874</xdr:rowOff>
    </xdr:from>
    <xdr:ext cx="534377" cy="259045"/>
    <xdr:sp macro="" textlink="">
      <xdr:nvSpPr>
        <xdr:cNvPr id="744" name="テキスト ボックス 743"/>
        <xdr:cNvSpPr txBox="1"/>
      </xdr:nvSpPr>
      <xdr:spPr>
        <a:xfrm>
          <a:off x="21043411" y="89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23914</xdr:rowOff>
    </xdr:from>
    <xdr:to>
      <xdr:col>29</xdr:col>
      <xdr:colOff>517525</xdr:colOff>
      <xdr:row>54</xdr:row>
      <xdr:rowOff>54394</xdr:rowOff>
    </xdr:to>
    <xdr:cxnSp macro="">
      <xdr:nvCxnSpPr>
        <xdr:cNvPr id="745" name="直線コネクタ 744"/>
        <xdr:cNvCxnSpPr/>
      </xdr:nvCxnSpPr>
      <xdr:spPr>
        <a:xfrm>
          <a:off x="19545300" y="8596414"/>
          <a:ext cx="8890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105626</xdr:rowOff>
    </xdr:from>
    <xdr:to>
      <xdr:col>29</xdr:col>
      <xdr:colOff>568325</xdr:colOff>
      <xdr:row>53</xdr:row>
      <xdr:rowOff>35776</xdr:rowOff>
    </xdr:to>
    <xdr:sp macro="" textlink="">
      <xdr:nvSpPr>
        <xdr:cNvPr id="746" name="フローチャート : 判断 745"/>
        <xdr:cNvSpPr/>
      </xdr:nvSpPr>
      <xdr:spPr>
        <a:xfrm>
          <a:off x="20383500" y="90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52303</xdr:rowOff>
    </xdr:from>
    <xdr:ext cx="534377" cy="259045"/>
    <xdr:sp macro="" textlink="">
      <xdr:nvSpPr>
        <xdr:cNvPr id="747" name="テキスト ボックス 746"/>
        <xdr:cNvSpPr txBox="1"/>
      </xdr:nvSpPr>
      <xdr:spPr>
        <a:xfrm>
          <a:off x="20167111" y="87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23914</xdr:rowOff>
    </xdr:from>
    <xdr:to>
      <xdr:col>28</xdr:col>
      <xdr:colOff>314325</xdr:colOff>
      <xdr:row>56</xdr:row>
      <xdr:rowOff>39230</xdr:rowOff>
    </xdr:to>
    <xdr:cxnSp macro="">
      <xdr:nvCxnSpPr>
        <xdr:cNvPr id="748" name="直線コネクタ 747"/>
        <xdr:cNvCxnSpPr/>
      </xdr:nvCxnSpPr>
      <xdr:spPr>
        <a:xfrm flipV="1">
          <a:off x="18656300" y="8596414"/>
          <a:ext cx="889000" cy="104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774</xdr:rowOff>
    </xdr:from>
    <xdr:to>
      <xdr:col>28</xdr:col>
      <xdr:colOff>365125</xdr:colOff>
      <xdr:row>52</xdr:row>
      <xdr:rowOff>102374</xdr:rowOff>
    </xdr:to>
    <xdr:sp macro="" textlink="">
      <xdr:nvSpPr>
        <xdr:cNvPr id="749" name="フローチャート : 判断 748"/>
        <xdr:cNvSpPr/>
      </xdr:nvSpPr>
      <xdr:spPr>
        <a:xfrm>
          <a:off x="19494500" y="891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93501</xdr:rowOff>
    </xdr:from>
    <xdr:ext cx="534377" cy="259045"/>
    <xdr:sp macro="" textlink="">
      <xdr:nvSpPr>
        <xdr:cNvPr id="750" name="テキスト ボックス 749"/>
        <xdr:cNvSpPr txBox="1"/>
      </xdr:nvSpPr>
      <xdr:spPr>
        <a:xfrm>
          <a:off x="19278111" y="90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164529</xdr:rowOff>
    </xdr:from>
    <xdr:to>
      <xdr:col>27</xdr:col>
      <xdr:colOff>161925</xdr:colOff>
      <xdr:row>52</xdr:row>
      <xdr:rowOff>94679</xdr:rowOff>
    </xdr:to>
    <xdr:sp macro="" textlink="">
      <xdr:nvSpPr>
        <xdr:cNvPr id="751" name="フローチャート : 判断 750"/>
        <xdr:cNvSpPr/>
      </xdr:nvSpPr>
      <xdr:spPr>
        <a:xfrm>
          <a:off x="18605500" y="890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111206</xdr:rowOff>
    </xdr:from>
    <xdr:ext cx="534377" cy="259045"/>
    <xdr:sp macro="" textlink="">
      <xdr:nvSpPr>
        <xdr:cNvPr id="752" name="テキスト ボックス 751"/>
        <xdr:cNvSpPr txBox="1"/>
      </xdr:nvSpPr>
      <xdr:spPr>
        <a:xfrm>
          <a:off x="18389111" y="868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3" name="テキスト ボックス 75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4" name="テキスト ボックス 75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5" name="テキスト ボックス 75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6" name="テキスト ボックス 75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7" name="テキスト ボックス 75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47447</xdr:rowOff>
    </xdr:from>
    <xdr:to>
      <xdr:col>32</xdr:col>
      <xdr:colOff>238125</xdr:colOff>
      <xdr:row>54</xdr:row>
      <xdr:rowOff>149047</xdr:rowOff>
    </xdr:to>
    <xdr:sp macro="" textlink="">
      <xdr:nvSpPr>
        <xdr:cNvPr id="758" name="円/楕円 757"/>
        <xdr:cNvSpPr/>
      </xdr:nvSpPr>
      <xdr:spPr>
        <a:xfrm>
          <a:off x="22110700" y="930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25874</xdr:rowOff>
    </xdr:from>
    <xdr:ext cx="534377" cy="259045"/>
    <xdr:sp macro="" textlink="">
      <xdr:nvSpPr>
        <xdr:cNvPr id="759" name="貸付金該当値テキスト"/>
        <xdr:cNvSpPr txBox="1"/>
      </xdr:nvSpPr>
      <xdr:spPr>
        <a:xfrm>
          <a:off x="22212300" y="92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31,088</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58610</xdr:rowOff>
    </xdr:from>
    <xdr:to>
      <xdr:col>31</xdr:col>
      <xdr:colOff>85725</xdr:colOff>
      <xdr:row>54</xdr:row>
      <xdr:rowOff>160210</xdr:rowOff>
    </xdr:to>
    <xdr:sp macro="" textlink="">
      <xdr:nvSpPr>
        <xdr:cNvPr id="760" name="円/楕円 759"/>
        <xdr:cNvSpPr/>
      </xdr:nvSpPr>
      <xdr:spPr>
        <a:xfrm>
          <a:off x="21272500" y="93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151337</xdr:rowOff>
    </xdr:from>
    <xdr:ext cx="534377" cy="259045"/>
    <xdr:sp macro="" textlink="">
      <xdr:nvSpPr>
        <xdr:cNvPr id="761" name="テキスト ボックス 760"/>
        <xdr:cNvSpPr txBox="1"/>
      </xdr:nvSpPr>
      <xdr:spPr>
        <a:xfrm>
          <a:off x="21043411" y="94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3594</xdr:rowOff>
    </xdr:from>
    <xdr:to>
      <xdr:col>29</xdr:col>
      <xdr:colOff>568325</xdr:colOff>
      <xdr:row>54</xdr:row>
      <xdr:rowOff>105194</xdr:rowOff>
    </xdr:to>
    <xdr:sp macro="" textlink="">
      <xdr:nvSpPr>
        <xdr:cNvPr id="762" name="円/楕円 761"/>
        <xdr:cNvSpPr/>
      </xdr:nvSpPr>
      <xdr:spPr>
        <a:xfrm>
          <a:off x="20383500" y="92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96321</xdr:rowOff>
    </xdr:from>
    <xdr:ext cx="534377" cy="259045"/>
    <xdr:sp macro="" textlink="">
      <xdr:nvSpPr>
        <xdr:cNvPr id="763" name="テキスト ボックス 762"/>
        <xdr:cNvSpPr txBox="1"/>
      </xdr:nvSpPr>
      <xdr:spPr>
        <a:xfrm>
          <a:off x="20167111" y="93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32,239</a:t>
          </a:r>
          <a:endParaRPr kumimoji="1" lang="ja-JP" altLang="en-US" sz="1000" b="1">
            <a:solidFill>
              <a:srgbClr val="FF0000"/>
            </a:solidFill>
            <a:latin typeface="ＭＳ Ｐゴシック"/>
          </a:endParaRPr>
        </a:p>
      </xdr:txBody>
    </xdr:sp>
    <xdr:clientData/>
  </xdr:oneCellAnchor>
  <xdr:twoCellAnchor>
    <xdr:from>
      <xdr:col>28</xdr:col>
      <xdr:colOff>263525</xdr:colOff>
      <xdr:row>49</xdr:row>
      <xdr:rowOff>144564</xdr:rowOff>
    </xdr:from>
    <xdr:to>
      <xdr:col>28</xdr:col>
      <xdr:colOff>365125</xdr:colOff>
      <xdr:row>50</xdr:row>
      <xdr:rowOff>74714</xdr:rowOff>
    </xdr:to>
    <xdr:sp macro="" textlink="">
      <xdr:nvSpPr>
        <xdr:cNvPr id="764" name="円/楕円 763"/>
        <xdr:cNvSpPr/>
      </xdr:nvSpPr>
      <xdr:spPr>
        <a:xfrm>
          <a:off x="19494500" y="85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48</xdr:row>
      <xdr:rowOff>91241</xdr:rowOff>
    </xdr:from>
    <xdr:ext cx="534377" cy="259045"/>
    <xdr:sp macro="" textlink="">
      <xdr:nvSpPr>
        <xdr:cNvPr id="765" name="テキスト ボックス 764"/>
        <xdr:cNvSpPr txBox="1"/>
      </xdr:nvSpPr>
      <xdr:spPr>
        <a:xfrm>
          <a:off x="19278111" y="83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159880</xdr:rowOff>
    </xdr:from>
    <xdr:to>
      <xdr:col>27</xdr:col>
      <xdr:colOff>161925</xdr:colOff>
      <xdr:row>56</xdr:row>
      <xdr:rowOff>90030</xdr:rowOff>
    </xdr:to>
    <xdr:sp macro="" textlink="">
      <xdr:nvSpPr>
        <xdr:cNvPr id="766" name="円/楕円 765"/>
        <xdr:cNvSpPr/>
      </xdr:nvSpPr>
      <xdr:spPr>
        <a:xfrm>
          <a:off x="18605500" y="95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81157</xdr:rowOff>
    </xdr:from>
    <xdr:ext cx="534377" cy="259045"/>
    <xdr:sp macro="" textlink="">
      <xdr:nvSpPr>
        <xdr:cNvPr id="767" name="テキスト ボックス 766"/>
        <xdr:cNvSpPr txBox="1"/>
      </xdr:nvSpPr>
      <xdr:spPr>
        <a:xfrm>
          <a:off x="18389111" y="96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8" name="正方形/長方形 76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9" name="正方形/長方形 76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0" name="正方形/長方形 76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1" name="正方形/長方形 77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2" name="正方形/長方形 77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3" name="正方形/長方形 77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4" name="テキスト ボックス 77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5" name="直線コネクタ 77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6" name="直線コネクタ 77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7" name="テキスト ボックス 77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8" name="直線コネクタ 77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79" name="テキスト ボックス 778"/>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0" name="直線コネクタ 77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1" name="テキスト ボックス 780"/>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2" name="直線コネクタ 78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3" name="テキスト ボックス 782"/>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4" name="直線コネクタ 78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5" name="テキスト ボックス 784"/>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6" name="直線コネクタ 78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7" name="テキスト ボックス 78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76</xdr:row>
      <xdr:rowOff>135510</xdr:rowOff>
    </xdr:from>
    <xdr:to>
      <xdr:col>32</xdr:col>
      <xdr:colOff>186689</xdr:colOff>
      <xdr:row>79</xdr:row>
      <xdr:rowOff>42545</xdr:rowOff>
    </xdr:to>
    <xdr:cxnSp macro="">
      <xdr:nvCxnSpPr>
        <xdr:cNvPr id="789" name="直線コネクタ 788"/>
        <xdr:cNvCxnSpPr/>
      </xdr:nvCxnSpPr>
      <xdr:spPr>
        <a:xfrm flipV="1">
          <a:off x="22159595" y="13165710"/>
          <a:ext cx="1269" cy="42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46372</xdr:rowOff>
    </xdr:from>
    <xdr:ext cx="313932" cy="259045"/>
    <xdr:sp macro="" textlink="">
      <xdr:nvSpPr>
        <xdr:cNvPr id="790" name="繰出金最小値テキスト"/>
        <xdr:cNvSpPr txBox="1"/>
      </xdr:nvSpPr>
      <xdr:spPr>
        <a:xfrm>
          <a:off x="22212300" y="13590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79</xdr:row>
      <xdr:rowOff>42545</xdr:rowOff>
    </xdr:from>
    <xdr:to>
      <xdr:col>32</xdr:col>
      <xdr:colOff>276225</xdr:colOff>
      <xdr:row>79</xdr:row>
      <xdr:rowOff>42545</xdr:rowOff>
    </xdr:to>
    <xdr:cxnSp macro="">
      <xdr:nvCxnSpPr>
        <xdr:cNvPr id="791" name="直線コネクタ 790"/>
        <xdr:cNvCxnSpPr/>
      </xdr:nvCxnSpPr>
      <xdr:spPr>
        <a:xfrm>
          <a:off x="22072600" y="1358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82186</xdr:rowOff>
    </xdr:from>
    <xdr:ext cx="469744" cy="259045"/>
    <xdr:sp macro="" textlink="">
      <xdr:nvSpPr>
        <xdr:cNvPr id="792" name="繰出金最大値テキスト"/>
        <xdr:cNvSpPr txBox="1"/>
      </xdr:nvSpPr>
      <xdr:spPr>
        <a:xfrm>
          <a:off x="22212300" y="129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76</xdr:row>
      <xdr:rowOff>135510</xdr:rowOff>
    </xdr:from>
    <xdr:to>
      <xdr:col>32</xdr:col>
      <xdr:colOff>276225</xdr:colOff>
      <xdr:row>76</xdr:row>
      <xdr:rowOff>135510</xdr:rowOff>
    </xdr:to>
    <xdr:cxnSp macro="">
      <xdr:nvCxnSpPr>
        <xdr:cNvPr id="793" name="直線コネクタ 792"/>
        <xdr:cNvCxnSpPr/>
      </xdr:nvCxnSpPr>
      <xdr:spPr>
        <a:xfrm>
          <a:off x="22072600" y="131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118364</xdr:rowOff>
    </xdr:from>
    <xdr:to>
      <xdr:col>32</xdr:col>
      <xdr:colOff>187325</xdr:colOff>
      <xdr:row>78</xdr:row>
      <xdr:rowOff>101600</xdr:rowOff>
    </xdr:to>
    <xdr:cxnSp macro="">
      <xdr:nvCxnSpPr>
        <xdr:cNvPr id="794" name="直線コネクタ 793"/>
        <xdr:cNvCxnSpPr/>
      </xdr:nvCxnSpPr>
      <xdr:spPr>
        <a:xfrm>
          <a:off x="21323300" y="12462764"/>
          <a:ext cx="838200" cy="10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47578</xdr:rowOff>
    </xdr:from>
    <xdr:ext cx="378565" cy="259045"/>
    <xdr:sp macro="" textlink="">
      <xdr:nvSpPr>
        <xdr:cNvPr id="795" name="繰出金平均値テキスト"/>
        <xdr:cNvSpPr txBox="1"/>
      </xdr:nvSpPr>
      <xdr:spPr>
        <a:xfrm>
          <a:off x="22212300" y="13249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24701</xdr:rowOff>
    </xdr:from>
    <xdr:to>
      <xdr:col>32</xdr:col>
      <xdr:colOff>238125</xdr:colOff>
      <xdr:row>78</xdr:row>
      <xdr:rowOff>126301</xdr:rowOff>
    </xdr:to>
    <xdr:sp macro="" textlink="">
      <xdr:nvSpPr>
        <xdr:cNvPr id="796" name="フローチャート : 判断 795"/>
        <xdr:cNvSpPr/>
      </xdr:nvSpPr>
      <xdr:spPr>
        <a:xfrm>
          <a:off x="221107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118364</xdr:rowOff>
    </xdr:from>
    <xdr:to>
      <xdr:col>31</xdr:col>
      <xdr:colOff>34925</xdr:colOff>
      <xdr:row>76</xdr:row>
      <xdr:rowOff>129603</xdr:rowOff>
    </xdr:to>
    <xdr:cxnSp macro="">
      <xdr:nvCxnSpPr>
        <xdr:cNvPr id="797" name="直線コネクタ 796"/>
        <xdr:cNvCxnSpPr/>
      </xdr:nvCxnSpPr>
      <xdr:spPr>
        <a:xfrm flipV="1">
          <a:off x="20434300" y="12462764"/>
          <a:ext cx="889000" cy="6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91948</xdr:rowOff>
    </xdr:from>
    <xdr:to>
      <xdr:col>31</xdr:col>
      <xdr:colOff>85725</xdr:colOff>
      <xdr:row>77</xdr:row>
      <xdr:rowOff>22098</xdr:rowOff>
    </xdr:to>
    <xdr:sp macro="" textlink="">
      <xdr:nvSpPr>
        <xdr:cNvPr id="798" name="フローチャート : 判断 797"/>
        <xdr:cNvSpPr/>
      </xdr:nvSpPr>
      <xdr:spPr>
        <a:xfrm>
          <a:off x="21272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13225</xdr:rowOff>
    </xdr:from>
    <xdr:ext cx="469744" cy="259045"/>
    <xdr:sp macro="" textlink="">
      <xdr:nvSpPr>
        <xdr:cNvPr id="799" name="テキスト ボックス 798"/>
        <xdr:cNvSpPr txBox="1"/>
      </xdr:nvSpPr>
      <xdr:spPr>
        <a:xfrm>
          <a:off x="21075727" y="132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69</xdr:row>
      <xdr:rowOff>169608</xdr:rowOff>
    </xdr:from>
    <xdr:to>
      <xdr:col>29</xdr:col>
      <xdr:colOff>517525</xdr:colOff>
      <xdr:row>76</xdr:row>
      <xdr:rowOff>129603</xdr:rowOff>
    </xdr:to>
    <xdr:cxnSp macro="">
      <xdr:nvCxnSpPr>
        <xdr:cNvPr id="800" name="直線コネクタ 799"/>
        <xdr:cNvCxnSpPr/>
      </xdr:nvCxnSpPr>
      <xdr:spPr>
        <a:xfrm>
          <a:off x="19545300" y="11999658"/>
          <a:ext cx="8890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44514</xdr:rowOff>
    </xdr:from>
    <xdr:to>
      <xdr:col>29</xdr:col>
      <xdr:colOff>568325</xdr:colOff>
      <xdr:row>76</xdr:row>
      <xdr:rowOff>146114</xdr:rowOff>
    </xdr:to>
    <xdr:sp macro="" textlink="">
      <xdr:nvSpPr>
        <xdr:cNvPr id="801" name="フローチャート : 判断 800"/>
        <xdr:cNvSpPr/>
      </xdr:nvSpPr>
      <xdr:spPr>
        <a:xfrm>
          <a:off x="20383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162641</xdr:rowOff>
    </xdr:from>
    <xdr:ext cx="469744" cy="259045"/>
    <xdr:sp macro="" textlink="">
      <xdr:nvSpPr>
        <xdr:cNvPr id="802" name="テキスト ボックス 801"/>
        <xdr:cNvSpPr txBox="1"/>
      </xdr:nvSpPr>
      <xdr:spPr>
        <a:xfrm>
          <a:off x="20199427" y="128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69</xdr:row>
      <xdr:rowOff>169608</xdr:rowOff>
    </xdr:from>
    <xdr:to>
      <xdr:col>28</xdr:col>
      <xdr:colOff>314325</xdr:colOff>
      <xdr:row>77</xdr:row>
      <xdr:rowOff>160083</xdr:rowOff>
    </xdr:to>
    <xdr:cxnSp macro="">
      <xdr:nvCxnSpPr>
        <xdr:cNvPr id="803" name="直線コネクタ 802"/>
        <xdr:cNvCxnSpPr/>
      </xdr:nvCxnSpPr>
      <xdr:spPr>
        <a:xfrm flipV="1">
          <a:off x="18656300" y="11999658"/>
          <a:ext cx="889000" cy="136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146050</xdr:rowOff>
    </xdr:from>
    <xdr:to>
      <xdr:col>28</xdr:col>
      <xdr:colOff>365125</xdr:colOff>
      <xdr:row>76</xdr:row>
      <xdr:rowOff>76200</xdr:rowOff>
    </xdr:to>
    <xdr:sp macro="" textlink="">
      <xdr:nvSpPr>
        <xdr:cNvPr id="804" name="フローチャート : 判断 803"/>
        <xdr:cNvSpPr/>
      </xdr:nvSpPr>
      <xdr:spPr>
        <a:xfrm>
          <a:off x="19494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67327</xdr:rowOff>
    </xdr:from>
    <xdr:ext cx="469744" cy="259045"/>
    <xdr:sp macro="" textlink="">
      <xdr:nvSpPr>
        <xdr:cNvPr id="805" name="テキスト ボックス 804"/>
        <xdr:cNvSpPr txBox="1"/>
      </xdr:nvSpPr>
      <xdr:spPr>
        <a:xfrm>
          <a:off x="19310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155575</xdr:rowOff>
    </xdr:from>
    <xdr:to>
      <xdr:col>27</xdr:col>
      <xdr:colOff>161925</xdr:colOff>
      <xdr:row>77</xdr:row>
      <xdr:rowOff>85725</xdr:rowOff>
    </xdr:to>
    <xdr:sp macro="" textlink="">
      <xdr:nvSpPr>
        <xdr:cNvPr id="806" name="フローチャート : 判断 805"/>
        <xdr:cNvSpPr/>
      </xdr:nvSpPr>
      <xdr:spPr>
        <a:xfrm>
          <a:off x="18605500" y="1318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102252</xdr:rowOff>
    </xdr:from>
    <xdr:ext cx="469744" cy="259045"/>
    <xdr:sp macro="" textlink="">
      <xdr:nvSpPr>
        <xdr:cNvPr id="807" name="テキスト ボックス 806"/>
        <xdr:cNvSpPr txBox="1"/>
      </xdr:nvSpPr>
      <xdr:spPr>
        <a:xfrm>
          <a:off x="18421427" y="1296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8" name="テキスト ボックス 80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9" name="テキスト ボックス 80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0" name="テキスト ボックス 80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1" name="テキスト ボックス 81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2" name="テキスト ボックス 81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50800</xdr:rowOff>
    </xdr:from>
    <xdr:to>
      <xdr:col>32</xdr:col>
      <xdr:colOff>238125</xdr:colOff>
      <xdr:row>78</xdr:row>
      <xdr:rowOff>152400</xdr:rowOff>
    </xdr:to>
    <xdr:sp macro="" textlink="">
      <xdr:nvSpPr>
        <xdr:cNvPr id="813" name="円/楕円 812"/>
        <xdr:cNvSpPr/>
      </xdr:nvSpPr>
      <xdr:spPr>
        <a:xfrm>
          <a:off x="221107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3128</xdr:rowOff>
    </xdr:from>
    <xdr:ext cx="378565" cy="259045"/>
    <xdr:sp macro="" textlink="">
      <xdr:nvSpPr>
        <xdr:cNvPr id="814" name="繰出金該当値テキスト"/>
        <xdr:cNvSpPr txBox="1"/>
      </xdr:nvSpPr>
      <xdr:spPr>
        <a:xfrm>
          <a:off x="22212300" y="1337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67564</xdr:rowOff>
    </xdr:from>
    <xdr:to>
      <xdr:col>31</xdr:col>
      <xdr:colOff>85725</xdr:colOff>
      <xdr:row>72</xdr:row>
      <xdr:rowOff>169164</xdr:rowOff>
    </xdr:to>
    <xdr:sp macro="" textlink="">
      <xdr:nvSpPr>
        <xdr:cNvPr id="815" name="円/楕円 814"/>
        <xdr:cNvSpPr/>
      </xdr:nvSpPr>
      <xdr:spPr>
        <a:xfrm>
          <a:off x="21272500" y="124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14241</xdr:rowOff>
    </xdr:from>
    <xdr:ext cx="469744" cy="259045"/>
    <xdr:sp macro="" textlink="">
      <xdr:nvSpPr>
        <xdr:cNvPr id="816" name="テキスト ボックス 815"/>
        <xdr:cNvSpPr txBox="1"/>
      </xdr:nvSpPr>
      <xdr:spPr>
        <a:xfrm>
          <a:off x="21075727" y="1218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78803</xdr:rowOff>
    </xdr:from>
    <xdr:to>
      <xdr:col>29</xdr:col>
      <xdr:colOff>568325</xdr:colOff>
      <xdr:row>77</xdr:row>
      <xdr:rowOff>8953</xdr:rowOff>
    </xdr:to>
    <xdr:sp macro="" textlink="">
      <xdr:nvSpPr>
        <xdr:cNvPr id="817" name="円/楕円 816"/>
        <xdr:cNvSpPr/>
      </xdr:nvSpPr>
      <xdr:spPr>
        <a:xfrm>
          <a:off x="20383500" y="131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80</xdr:rowOff>
    </xdr:from>
    <xdr:ext cx="469744" cy="259045"/>
    <xdr:sp macro="" textlink="">
      <xdr:nvSpPr>
        <xdr:cNvPr id="818" name="テキスト ボックス 817"/>
        <xdr:cNvSpPr txBox="1"/>
      </xdr:nvSpPr>
      <xdr:spPr>
        <a:xfrm>
          <a:off x="20199427" y="132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28</xdr:col>
      <xdr:colOff>263525</xdr:colOff>
      <xdr:row>69</xdr:row>
      <xdr:rowOff>118808</xdr:rowOff>
    </xdr:from>
    <xdr:to>
      <xdr:col>28</xdr:col>
      <xdr:colOff>365125</xdr:colOff>
      <xdr:row>70</xdr:row>
      <xdr:rowOff>48958</xdr:rowOff>
    </xdr:to>
    <xdr:sp macro="" textlink="">
      <xdr:nvSpPr>
        <xdr:cNvPr id="819" name="円/楕円 818"/>
        <xdr:cNvSpPr/>
      </xdr:nvSpPr>
      <xdr:spPr>
        <a:xfrm>
          <a:off x="19494500" y="119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68</xdr:row>
      <xdr:rowOff>65485</xdr:rowOff>
    </xdr:from>
    <xdr:ext cx="469744" cy="259045"/>
    <xdr:sp macro="" textlink="">
      <xdr:nvSpPr>
        <xdr:cNvPr id="820" name="テキスト ボックス 819"/>
        <xdr:cNvSpPr txBox="1"/>
      </xdr:nvSpPr>
      <xdr:spPr>
        <a:xfrm>
          <a:off x="19310427" y="117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109283</xdr:rowOff>
    </xdr:from>
    <xdr:to>
      <xdr:col>27</xdr:col>
      <xdr:colOff>161925</xdr:colOff>
      <xdr:row>78</xdr:row>
      <xdr:rowOff>39433</xdr:rowOff>
    </xdr:to>
    <xdr:sp macro="" textlink="">
      <xdr:nvSpPr>
        <xdr:cNvPr id="821" name="円/楕円 820"/>
        <xdr:cNvSpPr/>
      </xdr:nvSpPr>
      <xdr:spPr>
        <a:xfrm>
          <a:off x="18605500" y="133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78</xdr:row>
      <xdr:rowOff>30560</xdr:rowOff>
    </xdr:from>
    <xdr:ext cx="469744" cy="259045"/>
    <xdr:sp macro="" textlink="">
      <xdr:nvSpPr>
        <xdr:cNvPr id="822" name="テキスト ボックス 821"/>
        <xdr:cNvSpPr txBox="1"/>
      </xdr:nvSpPr>
      <xdr:spPr>
        <a:xfrm>
          <a:off x="18421427" y="1340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3" name="正方形/長方形 82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4" name="正方形/長方形 82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5" name="正方形/長方形 82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6" name="正方形/長方形 82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7" name="正方形/長方形 82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8" name="正方形/長方形 82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9" name="テキスト ボックス 82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0" name="直線コネクタ 82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1" name="直線コネクタ 83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2" name="テキスト ボックス 83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3" name="直線コネクタ 83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4" name="テキスト ボックス 83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6" name="直線コネクタ 83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8" name="直線コネクタ 83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0" name="直線コネクタ 83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1" name="直線コネクタ 84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3" name="フローチャート : 判断 84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4" name="直線コネクタ 84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5" name="フローチャート : 判断 84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6" name="テキスト ボックス 845"/>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7" name="直線コネクタ 84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8" name="フローチャート : 判断 84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9" name="テキスト ボックス 84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0" name="直線コネクタ 84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1" name="フローチャート : 判断 85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2" name="テキスト ボックス 85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3" name="フローチャート : 判断 85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4" name="テキスト ボックス 85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5" name="テキスト ボックス 85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6" name="テキスト ボックス 85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7" name="テキスト ボックス 85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8" name="テキスト ボックス 85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9" name="テキスト ボックス 85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円/楕円 85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2" name="円/楕円 86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3" name="テキスト ボックス 862"/>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4" name="円/楕円 86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5" name="テキスト ボックス 86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6" name="円/楕円 86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7" name="テキスト ボックス 86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円/楕円 86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9" name="テキスト ボックス 86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0" name="正方形/長方形 86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1" name="正方形/長方形 87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2" name="テキスト ボックス 87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人件費については、平成１４年度より取り組んでいる職員数の削減（</a:t>
          </a:r>
          <a:r>
            <a:rPr kumimoji="1" lang="en-US" altLang="ja-JP" sz="1300">
              <a:latin typeface="ＭＳ Ｐゴシック"/>
            </a:rPr>
            <a:t>700</a:t>
          </a:r>
          <a:r>
            <a:rPr kumimoji="1" lang="ja-JP" altLang="en-US" sz="1300">
              <a:latin typeface="ＭＳ Ｐゴシック"/>
            </a:rPr>
            <a:t>人程度を削減）等により、減少傾向にあり、５年前の平成２３年度と比較すると</a:t>
          </a:r>
          <a:r>
            <a:rPr kumimoji="1" lang="en-US" altLang="ja-JP" sz="1300">
              <a:latin typeface="ＭＳ Ｐゴシック"/>
            </a:rPr>
            <a:t>7.2</a:t>
          </a:r>
          <a:r>
            <a:rPr kumimoji="1" lang="ja-JP" altLang="en-US" sz="1300">
              <a:latin typeface="ＭＳ Ｐゴシック"/>
            </a:rPr>
            <a:t>％減少している。</a:t>
          </a:r>
        </a:p>
        <a:p>
          <a:r>
            <a:rPr kumimoji="1" lang="ja-JP" altLang="en-US" sz="1300">
              <a:latin typeface="ＭＳ Ｐゴシック"/>
            </a:rPr>
            <a:t>　補助費等については、高齢化の進展により、年々、社会保障関係経費が増加しており、この５年間で２割程増加している。</a:t>
          </a:r>
        </a:p>
        <a:p>
          <a:r>
            <a:rPr kumimoji="1" lang="ja-JP" altLang="en-US" sz="1300">
              <a:latin typeface="ＭＳ Ｐゴシック"/>
            </a:rPr>
            <a:t>　普通建設事業費については、国の経済対策に積極的に呼応してきたことや、北陸新幹線の建設工事が進められていることなどから、グループ内でも高い水準となっている。</a:t>
          </a:r>
        </a:p>
        <a:p>
          <a:r>
            <a:rPr kumimoji="1" lang="ja-JP" altLang="en-US" sz="1300">
              <a:latin typeface="ＭＳ Ｐゴシック"/>
            </a:rPr>
            <a:t>　投資及び出資金については、平成２３年度の林業公社の経営安定のための出捐（</a:t>
          </a:r>
          <a:r>
            <a:rPr kumimoji="1" lang="en-US" altLang="ja-JP" sz="1300">
              <a:latin typeface="ＭＳ Ｐゴシック"/>
            </a:rPr>
            <a:t>170</a:t>
          </a:r>
          <a:r>
            <a:rPr kumimoji="1" lang="ja-JP" altLang="en-US" sz="1300">
              <a:latin typeface="ＭＳ Ｐゴシック"/>
            </a:rPr>
            <a:t>億円）、平成２７年度のいしかわ県民文化振興基金の設置に伴う出資（</a:t>
          </a:r>
          <a:r>
            <a:rPr kumimoji="1" lang="en-US" altLang="ja-JP" sz="1300">
              <a:latin typeface="ＭＳ Ｐゴシック"/>
            </a:rPr>
            <a:t>120</a:t>
          </a:r>
          <a:r>
            <a:rPr kumimoji="1" lang="ja-JP" altLang="en-US" sz="1300">
              <a:latin typeface="ＭＳ Ｐゴシック"/>
            </a:rPr>
            <a:t>億円）により、一時的に大幅に増加している。</a:t>
          </a:r>
          <a:endParaRPr kumimoji="1" lang="en-US" altLang="ja-JP" sz="1300">
            <a:latin typeface="ＭＳ Ｐゴシック"/>
          </a:endParaRPr>
        </a:p>
        <a:p>
          <a:r>
            <a:rPr kumimoji="1" lang="ja-JP" altLang="en-US" sz="1300">
              <a:latin typeface="ＭＳ Ｐゴシック"/>
            </a:rPr>
            <a:t>　貸付金については、平成２４年度に、能登半島地震復興基金の事業延長に伴う財団への運用原資の貸付（</a:t>
          </a:r>
          <a:r>
            <a:rPr kumimoji="1" lang="en-US" altLang="ja-JP" sz="1300">
              <a:latin typeface="ＭＳ Ｐゴシック"/>
            </a:rPr>
            <a:t>250</a:t>
          </a:r>
          <a:r>
            <a:rPr kumimoji="1" lang="ja-JP" altLang="en-US" sz="1300">
              <a:latin typeface="ＭＳ Ｐゴシック"/>
            </a:rPr>
            <a:t>億円）により一時的に大幅に増加したが、平成２５年度以降は、ほぼ横ばいで推移している。</a:t>
          </a:r>
        </a:p>
        <a:p>
          <a:r>
            <a:rPr kumimoji="1" lang="ja-JP" altLang="en-US" sz="1300">
              <a:latin typeface="ＭＳ Ｐゴシック"/>
            </a:rPr>
            <a:t>　繰出金については、平成２４年度から平成２６年度にかけて基金からの借入金的繰入に対する償還を行ったことにより高い水準となっている。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1,157,042
1,145,694
4,186.09
534,388,745
520,979,262
774,993
312,583,353
1,252,310,931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210.6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157988</xdr:rowOff>
    </xdr:from>
    <xdr:to>
      <xdr:col>6</xdr:col>
      <xdr:colOff>511175</xdr:colOff>
      <xdr:row>33</xdr:row>
      <xdr:rowOff>160274</xdr:rowOff>
    </xdr:to>
    <xdr:cxnSp macro="">
      <xdr:nvCxnSpPr>
        <xdr:cNvPr id="59" name="直線コネクタ 58"/>
        <xdr:cNvCxnSpPr/>
      </xdr:nvCxnSpPr>
      <xdr:spPr>
        <a:xfrm>
          <a:off x="3797300" y="58158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28465</xdr:rowOff>
    </xdr:from>
    <xdr:ext cx="378565" cy="259045"/>
    <xdr:sp macro="" textlink="">
      <xdr:nvSpPr>
        <xdr:cNvPr id="60" name="議会費平均値テキスト"/>
        <xdr:cNvSpPr txBox="1"/>
      </xdr:nvSpPr>
      <xdr:spPr>
        <a:xfrm>
          <a:off x="468630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157988</xdr:rowOff>
    </xdr:from>
    <xdr:to>
      <xdr:col>5</xdr:col>
      <xdr:colOff>358775</xdr:colOff>
      <xdr:row>34</xdr:row>
      <xdr:rowOff>9398</xdr:rowOff>
    </xdr:to>
    <xdr:cxnSp macro="">
      <xdr:nvCxnSpPr>
        <xdr:cNvPr id="62" name="直線コネクタ 61"/>
        <xdr:cNvCxnSpPr/>
      </xdr:nvCxnSpPr>
      <xdr:spPr>
        <a:xfrm flipV="1">
          <a:off x="2908300" y="58158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98044</xdr:rowOff>
    </xdr:from>
    <xdr:to>
      <xdr:col>5</xdr:col>
      <xdr:colOff>409575</xdr:colOff>
      <xdr:row>36</xdr:row>
      <xdr:rowOff>28194</xdr:rowOff>
    </xdr:to>
    <xdr:sp macro="" textlink="">
      <xdr:nvSpPr>
        <xdr:cNvPr id="63" name="フローチャート : 判断 62"/>
        <xdr:cNvSpPr/>
      </xdr:nvSpPr>
      <xdr:spPr>
        <a:xfrm>
          <a:off x="3746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19321</xdr:rowOff>
    </xdr:from>
    <xdr:ext cx="378565" cy="259045"/>
    <xdr:sp macro="" textlink="">
      <xdr:nvSpPr>
        <xdr:cNvPr id="64" name="テキスト ボックス 63"/>
        <xdr:cNvSpPr txBox="1"/>
      </xdr:nvSpPr>
      <xdr:spPr>
        <a:xfrm>
          <a:off x="35953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132842</xdr:rowOff>
    </xdr:from>
    <xdr:to>
      <xdr:col>4</xdr:col>
      <xdr:colOff>155575</xdr:colOff>
      <xdr:row>34</xdr:row>
      <xdr:rowOff>9398</xdr:rowOff>
    </xdr:to>
    <xdr:cxnSp macro="">
      <xdr:nvCxnSpPr>
        <xdr:cNvPr id="65" name="直線コネクタ 64"/>
        <xdr:cNvCxnSpPr/>
      </xdr:nvCxnSpPr>
      <xdr:spPr>
        <a:xfrm>
          <a:off x="2019300" y="57906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24892</xdr:rowOff>
    </xdr:from>
    <xdr:to>
      <xdr:col>4</xdr:col>
      <xdr:colOff>206375</xdr:colOff>
      <xdr:row>36</xdr:row>
      <xdr:rowOff>126492</xdr:rowOff>
    </xdr:to>
    <xdr:sp macro="" textlink="">
      <xdr:nvSpPr>
        <xdr:cNvPr id="66" name="フローチャート : 判断 65"/>
        <xdr:cNvSpPr/>
      </xdr:nvSpPr>
      <xdr:spPr>
        <a:xfrm>
          <a:off x="2857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117619</xdr:rowOff>
    </xdr:from>
    <xdr:ext cx="378565" cy="259045"/>
    <xdr:sp macro="" textlink="">
      <xdr:nvSpPr>
        <xdr:cNvPr id="67" name="テキスト ボックス 66"/>
        <xdr:cNvSpPr txBox="1"/>
      </xdr:nvSpPr>
      <xdr:spPr>
        <a:xfrm>
          <a:off x="2719017" y="6289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4826</xdr:rowOff>
    </xdr:from>
    <xdr:to>
      <xdr:col>2</xdr:col>
      <xdr:colOff>638175</xdr:colOff>
      <xdr:row>33</xdr:row>
      <xdr:rowOff>132842</xdr:rowOff>
    </xdr:to>
    <xdr:cxnSp macro="">
      <xdr:nvCxnSpPr>
        <xdr:cNvPr id="68" name="直線コネクタ 67"/>
        <xdr:cNvCxnSpPr/>
      </xdr:nvCxnSpPr>
      <xdr:spPr>
        <a:xfrm>
          <a:off x="1130300" y="56626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13462</xdr:rowOff>
    </xdr:from>
    <xdr:to>
      <xdr:col>3</xdr:col>
      <xdr:colOff>3175</xdr:colOff>
      <xdr:row>36</xdr:row>
      <xdr:rowOff>115062</xdr:rowOff>
    </xdr:to>
    <xdr:sp macro="" textlink="">
      <xdr:nvSpPr>
        <xdr:cNvPr id="69" name="フローチャート : 判断 68"/>
        <xdr:cNvSpPr/>
      </xdr:nvSpPr>
      <xdr:spPr>
        <a:xfrm>
          <a:off x="196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106189</xdr:rowOff>
    </xdr:from>
    <xdr:ext cx="378565" cy="259045"/>
    <xdr:sp macro="" textlink="">
      <xdr:nvSpPr>
        <xdr:cNvPr id="70" name="テキスト ボックス 69"/>
        <xdr:cNvSpPr txBox="1"/>
      </xdr:nvSpPr>
      <xdr:spPr>
        <a:xfrm>
          <a:off x="1830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13462</xdr:rowOff>
    </xdr:from>
    <xdr:to>
      <xdr:col>1</xdr:col>
      <xdr:colOff>485775</xdr:colOff>
      <xdr:row>35</xdr:row>
      <xdr:rowOff>115062</xdr:rowOff>
    </xdr:to>
    <xdr:sp macro="" textlink="">
      <xdr:nvSpPr>
        <xdr:cNvPr id="71" name="フローチャート : 判断 70"/>
        <xdr:cNvSpPr/>
      </xdr:nvSpPr>
      <xdr:spPr>
        <a:xfrm>
          <a:off x="1079500" y="601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106189</xdr:rowOff>
    </xdr:from>
    <xdr:ext cx="378565" cy="259045"/>
    <xdr:sp macro="" textlink="">
      <xdr:nvSpPr>
        <xdr:cNvPr id="72" name="テキスト ボックス 71"/>
        <xdr:cNvSpPr txBox="1"/>
      </xdr:nvSpPr>
      <xdr:spPr>
        <a:xfrm>
          <a:off x="941017" y="610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109474</xdr:rowOff>
    </xdr:from>
    <xdr:to>
      <xdr:col>6</xdr:col>
      <xdr:colOff>561975</xdr:colOff>
      <xdr:row>34</xdr:row>
      <xdr:rowOff>39624</xdr:rowOff>
    </xdr:to>
    <xdr:sp macro="" textlink="">
      <xdr:nvSpPr>
        <xdr:cNvPr id="78" name="円/楕円 77"/>
        <xdr:cNvSpPr/>
      </xdr:nvSpPr>
      <xdr:spPr>
        <a:xfrm>
          <a:off x="45847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132351</xdr:rowOff>
    </xdr:from>
    <xdr:ext cx="378565" cy="259045"/>
    <xdr:sp macro="" textlink="">
      <xdr:nvSpPr>
        <xdr:cNvPr id="79" name="議会費該当値テキスト"/>
        <xdr:cNvSpPr txBox="1"/>
      </xdr:nvSpPr>
      <xdr:spPr>
        <a:xfrm>
          <a:off x="4686300" y="5618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107188</xdr:rowOff>
    </xdr:from>
    <xdr:to>
      <xdr:col>5</xdr:col>
      <xdr:colOff>409575</xdr:colOff>
      <xdr:row>34</xdr:row>
      <xdr:rowOff>37338</xdr:rowOff>
    </xdr:to>
    <xdr:sp macro="" textlink="">
      <xdr:nvSpPr>
        <xdr:cNvPr id="80" name="円/楕円 79"/>
        <xdr:cNvSpPr/>
      </xdr:nvSpPr>
      <xdr:spPr>
        <a:xfrm>
          <a:off x="3746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32</xdr:row>
      <xdr:rowOff>53865</xdr:rowOff>
    </xdr:from>
    <xdr:ext cx="378565" cy="259045"/>
    <xdr:sp macro="" textlink="">
      <xdr:nvSpPr>
        <xdr:cNvPr id="81" name="テキスト ボックス 80"/>
        <xdr:cNvSpPr txBox="1"/>
      </xdr:nvSpPr>
      <xdr:spPr>
        <a:xfrm>
          <a:off x="3595317" y="554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130048</xdr:rowOff>
    </xdr:from>
    <xdr:to>
      <xdr:col>4</xdr:col>
      <xdr:colOff>206375</xdr:colOff>
      <xdr:row>34</xdr:row>
      <xdr:rowOff>60198</xdr:rowOff>
    </xdr:to>
    <xdr:sp macro="" textlink="">
      <xdr:nvSpPr>
        <xdr:cNvPr id="82" name="円/楕円 81"/>
        <xdr:cNvSpPr/>
      </xdr:nvSpPr>
      <xdr:spPr>
        <a:xfrm>
          <a:off x="2857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32</xdr:row>
      <xdr:rowOff>76725</xdr:rowOff>
    </xdr:from>
    <xdr:ext cx="378565" cy="259045"/>
    <xdr:sp macro="" textlink="">
      <xdr:nvSpPr>
        <xdr:cNvPr id="83" name="テキスト ボックス 82"/>
        <xdr:cNvSpPr txBox="1"/>
      </xdr:nvSpPr>
      <xdr:spPr>
        <a:xfrm>
          <a:off x="2719017" y="556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82042</xdr:rowOff>
    </xdr:from>
    <xdr:to>
      <xdr:col>3</xdr:col>
      <xdr:colOff>3175</xdr:colOff>
      <xdr:row>34</xdr:row>
      <xdr:rowOff>12192</xdr:rowOff>
    </xdr:to>
    <xdr:sp macro="" textlink="">
      <xdr:nvSpPr>
        <xdr:cNvPr id="84" name="円/楕円 83"/>
        <xdr:cNvSpPr/>
      </xdr:nvSpPr>
      <xdr:spPr>
        <a:xfrm>
          <a:off x="196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32</xdr:row>
      <xdr:rowOff>28719</xdr:rowOff>
    </xdr:from>
    <xdr:ext cx="378565" cy="259045"/>
    <xdr:sp macro="" textlink="">
      <xdr:nvSpPr>
        <xdr:cNvPr id="85" name="テキスト ボックス 84"/>
        <xdr:cNvSpPr txBox="1"/>
      </xdr:nvSpPr>
      <xdr:spPr>
        <a:xfrm>
          <a:off x="1830017" y="5515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125476</xdr:rowOff>
    </xdr:from>
    <xdr:to>
      <xdr:col>1</xdr:col>
      <xdr:colOff>485775</xdr:colOff>
      <xdr:row>33</xdr:row>
      <xdr:rowOff>55626</xdr:rowOff>
    </xdr:to>
    <xdr:sp macro="" textlink="">
      <xdr:nvSpPr>
        <xdr:cNvPr id="86" name="円/楕円 85"/>
        <xdr:cNvSpPr/>
      </xdr:nvSpPr>
      <xdr:spPr>
        <a:xfrm>
          <a:off x="1079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72153</xdr:rowOff>
    </xdr:from>
    <xdr:ext cx="469744" cy="259045"/>
    <xdr:sp macro="" textlink="">
      <xdr:nvSpPr>
        <xdr:cNvPr id="87" name="テキスト ボックス 86"/>
        <xdr:cNvSpPr txBox="1"/>
      </xdr:nvSpPr>
      <xdr:spPr>
        <a:xfrm>
          <a:off x="895427" y="538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40357</xdr:rowOff>
    </xdr:from>
    <xdr:to>
      <xdr:col>6</xdr:col>
      <xdr:colOff>510540</xdr:colOff>
      <xdr:row>58</xdr:row>
      <xdr:rowOff>114326</xdr:rowOff>
    </xdr:to>
    <xdr:cxnSp macro="">
      <xdr:nvCxnSpPr>
        <xdr:cNvPr id="112" name="直線コネクタ 111"/>
        <xdr:cNvCxnSpPr/>
      </xdr:nvCxnSpPr>
      <xdr:spPr>
        <a:xfrm flipV="1">
          <a:off x="4633595" y="9641557"/>
          <a:ext cx="1270" cy="416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58</xdr:row>
      <xdr:rowOff>114326</xdr:rowOff>
    </xdr:from>
    <xdr:to>
      <xdr:col>6</xdr:col>
      <xdr:colOff>600075</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158484</xdr:rowOff>
    </xdr:from>
    <xdr:ext cx="534377" cy="259045"/>
    <xdr:sp macro="" textlink="">
      <xdr:nvSpPr>
        <xdr:cNvPr id="115" name="総務費最大値テキスト"/>
        <xdr:cNvSpPr txBox="1"/>
      </xdr:nvSpPr>
      <xdr:spPr>
        <a:xfrm>
          <a:off x="4686300" y="94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56</xdr:row>
      <xdr:rowOff>40357</xdr:rowOff>
    </xdr:from>
    <xdr:to>
      <xdr:col>6</xdr:col>
      <xdr:colOff>600075</xdr:colOff>
      <xdr:row>56</xdr:row>
      <xdr:rowOff>40357</xdr:rowOff>
    </xdr:to>
    <xdr:cxnSp macro="">
      <xdr:nvCxnSpPr>
        <xdr:cNvPr id="116" name="直線コネクタ 115"/>
        <xdr:cNvCxnSpPr/>
      </xdr:nvCxnSpPr>
      <xdr:spPr>
        <a:xfrm>
          <a:off x="4546600" y="964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29287</xdr:rowOff>
    </xdr:from>
    <xdr:to>
      <xdr:col>6</xdr:col>
      <xdr:colOff>511175</xdr:colOff>
      <xdr:row>57</xdr:row>
      <xdr:rowOff>15439</xdr:rowOff>
    </xdr:to>
    <xdr:cxnSp macro="">
      <xdr:nvCxnSpPr>
        <xdr:cNvPr id="117" name="直線コネクタ 116"/>
        <xdr:cNvCxnSpPr/>
      </xdr:nvCxnSpPr>
      <xdr:spPr>
        <a:xfrm>
          <a:off x="3797300" y="9116137"/>
          <a:ext cx="838200" cy="6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117782</xdr:rowOff>
    </xdr:from>
    <xdr:ext cx="534377" cy="259045"/>
    <xdr:sp macro="" textlink="">
      <xdr:nvSpPr>
        <xdr:cNvPr id="118" name="総務費平均値テキスト"/>
        <xdr:cNvSpPr txBox="1"/>
      </xdr:nvSpPr>
      <xdr:spPr>
        <a:xfrm>
          <a:off x="4686300" y="9718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139355</xdr:rowOff>
    </xdr:from>
    <xdr:to>
      <xdr:col>6</xdr:col>
      <xdr:colOff>561975</xdr:colOff>
      <xdr:row>57</xdr:row>
      <xdr:rowOff>69505</xdr:rowOff>
    </xdr:to>
    <xdr:sp macro="" textlink="">
      <xdr:nvSpPr>
        <xdr:cNvPr id="119" name="フローチャート : 判断 118"/>
        <xdr:cNvSpPr/>
      </xdr:nvSpPr>
      <xdr:spPr>
        <a:xfrm>
          <a:off x="45847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29287</xdr:rowOff>
    </xdr:from>
    <xdr:to>
      <xdr:col>5</xdr:col>
      <xdr:colOff>358775</xdr:colOff>
      <xdr:row>53</xdr:row>
      <xdr:rowOff>74288</xdr:rowOff>
    </xdr:to>
    <xdr:cxnSp macro="">
      <xdr:nvCxnSpPr>
        <xdr:cNvPr id="120" name="直線コネクタ 119"/>
        <xdr:cNvCxnSpPr/>
      </xdr:nvCxnSpPr>
      <xdr:spPr>
        <a:xfrm flipV="1">
          <a:off x="2908300" y="9116137"/>
          <a:ext cx="889000" cy="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45956</xdr:rowOff>
    </xdr:from>
    <xdr:to>
      <xdr:col>5</xdr:col>
      <xdr:colOff>409575</xdr:colOff>
      <xdr:row>52</xdr:row>
      <xdr:rowOff>147556</xdr:rowOff>
    </xdr:to>
    <xdr:sp macro="" textlink="">
      <xdr:nvSpPr>
        <xdr:cNvPr id="121" name="フローチャート : 判断 120"/>
        <xdr:cNvSpPr/>
      </xdr:nvSpPr>
      <xdr:spPr>
        <a:xfrm>
          <a:off x="3746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164083</xdr:rowOff>
    </xdr:from>
    <xdr:ext cx="534377" cy="259045"/>
    <xdr:sp macro="" textlink="">
      <xdr:nvSpPr>
        <xdr:cNvPr id="122" name="テキスト ボックス 121"/>
        <xdr:cNvSpPr txBox="1"/>
      </xdr:nvSpPr>
      <xdr:spPr>
        <a:xfrm>
          <a:off x="35174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165238</xdr:rowOff>
    </xdr:from>
    <xdr:to>
      <xdr:col>4</xdr:col>
      <xdr:colOff>155575</xdr:colOff>
      <xdr:row>53</xdr:row>
      <xdr:rowOff>74288</xdr:rowOff>
    </xdr:to>
    <xdr:cxnSp macro="">
      <xdr:nvCxnSpPr>
        <xdr:cNvPr id="123" name="直線コネクタ 122"/>
        <xdr:cNvCxnSpPr/>
      </xdr:nvCxnSpPr>
      <xdr:spPr>
        <a:xfrm>
          <a:off x="2019300" y="8737738"/>
          <a:ext cx="889000" cy="42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96672</xdr:rowOff>
    </xdr:from>
    <xdr:to>
      <xdr:col>4</xdr:col>
      <xdr:colOff>206375</xdr:colOff>
      <xdr:row>55</xdr:row>
      <xdr:rowOff>26822</xdr:rowOff>
    </xdr:to>
    <xdr:sp macro="" textlink="">
      <xdr:nvSpPr>
        <xdr:cNvPr id="124" name="フローチャート : 判断 123"/>
        <xdr:cNvSpPr/>
      </xdr:nvSpPr>
      <xdr:spPr>
        <a:xfrm>
          <a:off x="2857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17949</xdr:rowOff>
    </xdr:from>
    <xdr:ext cx="534377" cy="259045"/>
    <xdr:sp macro="" textlink="">
      <xdr:nvSpPr>
        <xdr:cNvPr id="125" name="テキスト ボックス 124"/>
        <xdr:cNvSpPr txBox="1"/>
      </xdr:nvSpPr>
      <xdr:spPr>
        <a:xfrm>
          <a:off x="2641111" y="94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165238</xdr:rowOff>
    </xdr:from>
    <xdr:to>
      <xdr:col>2</xdr:col>
      <xdr:colOff>638175</xdr:colOff>
      <xdr:row>55</xdr:row>
      <xdr:rowOff>40781</xdr:rowOff>
    </xdr:to>
    <xdr:cxnSp macro="">
      <xdr:nvCxnSpPr>
        <xdr:cNvPr id="126" name="直線コネクタ 125"/>
        <xdr:cNvCxnSpPr/>
      </xdr:nvCxnSpPr>
      <xdr:spPr>
        <a:xfrm flipV="1">
          <a:off x="1130300" y="8737738"/>
          <a:ext cx="889000" cy="7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82238</xdr:rowOff>
    </xdr:from>
    <xdr:to>
      <xdr:col>3</xdr:col>
      <xdr:colOff>3175</xdr:colOff>
      <xdr:row>54</xdr:row>
      <xdr:rowOff>12388</xdr:rowOff>
    </xdr:to>
    <xdr:sp macro="" textlink="">
      <xdr:nvSpPr>
        <xdr:cNvPr id="127" name="フローチャート : 判断 126"/>
        <xdr:cNvSpPr/>
      </xdr:nvSpPr>
      <xdr:spPr>
        <a:xfrm>
          <a:off x="1968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3515</xdr:rowOff>
    </xdr:from>
    <xdr:ext cx="534377" cy="259045"/>
    <xdr:sp macro="" textlink="">
      <xdr:nvSpPr>
        <xdr:cNvPr id="128" name="テキスト ボックス 127"/>
        <xdr:cNvSpPr txBox="1"/>
      </xdr:nvSpPr>
      <xdr:spPr>
        <a:xfrm>
          <a:off x="1752111" y="92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17250</xdr:rowOff>
    </xdr:from>
    <xdr:to>
      <xdr:col>1</xdr:col>
      <xdr:colOff>485775</xdr:colOff>
      <xdr:row>50</xdr:row>
      <xdr:rowOff>118850</xdr:rowOff>
    </xdr:to>
    <xdr:sp macro="" textlink="">
      <xdr:nvSpPr>
        <xdr:cNvPr id="129" name="フローチャート : 判断 128"/>
        <xdr:cNvSpPr/>
      </xdr:nvSpPr>
      <xdr:spPr>
        <a:xfrm>
          <a:off x="1079500" y="85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135377</xdr:rowOff>
    </xdr:from>
    <xdr:ext cx="534377" cy="259045"/>
    <xdr:sp macro="" textlink="">
      <xdr:nvSpPr>
        <xdr:cNvPr id="130" name="テキスト ボックス 129"/>
        <xdr:cNvSpPr txBox="1"/>
      </xdr:nvSpPr>
      <xdr:spPr>
        <a:xfrm>
          <a:off x="863111" y="83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136089</xdr:rowOff>
    </xdr:from>
    <xdr:to>
      <xdr:col>6</xdr:col>
      <xdr:colOff>561975</xdr:colOff>
      <xdr:row>57</xdr:row>
      <xdr:rowOff>66239</xdr:rowOff>
    </xdr:to>
    <xdr:sp macro="" textlink="">
      <xdr:nvSpPr>
        <xdr:cNvPr id="136" name="円/楕円 135"/>
        <xdr:cNvSpPr/>
      </xdr:nvSpPr>
      <xdr:spPr>
        <a:xfrm>
          <a:off x="4584700" y="97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158966</xdr:rowOff>
    </xdr:from>
    <xdr:ext cx="534377" cy="259045"/>
    <xdr:sp macro="" textlink="">
      <xdr:nvSpPr>
        <xdr:cNvPr id="137" name="総務費該当値テキスト"/>
        <xdr:cNvSpPr txBox="1"/>
      </xdr:nvSpPr>
      <xdr:spPr>
        <a:xfrm>
          <a:off x="4686300" y="95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23,055</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149937</xdr:rowOff>
    </xdr:from>
    <xdr:to>
      <xdr:col>5</xdr:col>
      <xdr:colOff>409575</xdr:colOff>
      <xdr:row>53</xdr:row>
      <xdr:rowOff>80087</xdr:rowOff>
    </xdr:to>
    <xdr:sp macro="" textlink="">
      <xdr:nvSpPr>
        <xdr:cNvPr id="138" name="円/楕円 137"/>
        <xdr:cNvSpPr/>
      </xdr:nvSpPr>
      <xdr:spPr>
        <a:xfrm>
          <a:off x="3746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71214</xdr:rowOff>
    </xdr:from>
    <xdr:ext cx="534377" cy="259045"/>
    <xdr:sp macro="" textlink="">
      <xdr:nvSpPr>
        <xdr:cNvPr id="139" name="テキスト ボックス 138"/>
        <xdr:cNvSpPr txBox="1"/>
      </xdr:nvSpPr>
      <xdr:spPr>
        <a:xfrm>
          <a:off x="3517411" y="91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23488</xdr:rowOff>
    </xdr:from>
    <xdr:to>
      <xdr:col>4</xdr:col>
      <xdr:colOff>206375</xdr:colOff>
      <xdr:row>53</xdr:row>
      <xdr:rowOff>125088</xdr:rowOff>
    </xdr:to>
    <xdr:sp macro="" textlink="">
      <xdr:nvSpPr>
        <xdr:cNvPr id="140" name="円/楕円 139"/>
        <xdr:cNvSpPr/>
      </xdr:nvSpPr>
      <xdr:spPr>
        <a:xfrm>
          <a:off x="2857500" y="9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141615</xdr:rowOff>
    </xdr:from>
    <xdr:ext cx="534377" cy="259045"/>
    <xdr:sp macro="" textlink="">
      <xdr:nvSpPr>
        <xdr:cNvPr id="141" name="テキスト ボックス 140"/>
        <xdr:cNvSpPr txBox="1"/>
      </xdr:nvSpPr>
      <xdr:spPr>
        <a:xfrm>
          <a:off x="2641111" y="88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42,253</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114438</xdr:rowOff>
    </xdr:from>
    <xdr:to>
      <xdr:col>3</xdr:col>
      <xdr:colOff>3175</xdr:colOff>
      <xdr:row>51</xdr:row>
      <xdr:rowOff>44588</xdr:rowOff>
    </xdr:to>
    <xdr:sp macro="" textlink="">
      <xdr:nvSpPr>
        <xdr:cNvPr id="142" name="円/楕円 141"/>
        <xdr:cNvSpPr/>
      </xdr:nvSpPr>
      <xdr:spPr>
        <a:xfrm>
          <a:off x="1968500" y="86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61115</xdr:rowOff>
    </xdr:from>
    <xdr:ext cx="534377" cy="259045"/>
    <xdr:sp macro="" textlink="">
      <xdr:nvSpPr>
        <xdr:cNvPr id="143" name="テキスト ボックス 142"/>
        <xdr:cNvSpPr txBox="1"/>
      </xdr:nvSpPr>
      <xdr:spPr>
        <a:xfrm>
          <a:off x="1752111" y="84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161431</xdr:rowOff>
    </xdr:from>
    <xdr:to>
      <xdr:col>1</xdr:col>
      <xdr:colOff>485775</xdr:colOff>
      <xdr:row>55</xdr:row>
      <xdr:rowOff>91581</xdr:rowOff>
    </xdr:to>
    <xdr:sp macro="" textlink="">
      <xdr:nvSpPr>
        <xdr:cNvPr id="144" name="円/楕円 143"/>
        <xdr:cNvSpPr/>
      </xdr:nvSpPr>
      <xdr:spPr>
        <a:xfrm>
          <a:off x="1079500" y="94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82708</xdr:rowOff>
    </xdr:from>
    <xdr:ext cx="534377" cy="259045"/>
    <xdr:sp macro="" textlink="">
      <xdr:nvSpPr>
        <xdr:cNvPr id="145" name="テキスト ボックス 144"/>
        <xdr:cNvSpPr txBox="1"/>
      </xdr:nvSpPr>
      <xdr:spPr>
        <a:xfrm>
          <a:off x="863111" y="95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114457</xdr:rowOff>
    </xdr:from>
    <xdr:to>
      <xdr:col>6</xdr:col>
      <xdr:colOff>510540</xdr:colOff>
      <xdr:row>78</xdr:row>
      <xdr:rowOff>109688</xdr:rowOff>
    </xdr:to>
    <xdr:cxnSp macro="">
      <xdr:nvCxnSpPr>
        <xdr:cNvPr id="170" name="直線コネクタ 169"/>
        <xdr:cNvCxnSpPr/>
      </xdr:nvCxnSpPr>
      <xdr:spPr>
        <a:xfrm flipV="1">
          <a:off x="4633595" y="13144657"/>
          <a:ext cx="1270" cy="33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113515</xdr:rowOff>
    </xdr:from>
    <xdr:ext cx="534377" cy="259045"/>
    <xdr:sp macro="" textlink="">
      <xdr:nvSpPr>
        <xdr:cNvPr id="171" name="民生費最小値テキスト"/>
        <xdr:cNvSpPr txBox="1"/>
      </xdr:nvSpPr>
      <xdr:spPr>
        <a:xfrm>
          <a:off x="4686300" y="134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109688</xdr:rowOff>
    </xdr:from>
    <xdr:to>
      <xdr:col>6</xdr:col>
      <xdr:colOff>600075</xdr:colOff>
      <xdr:row>78</xdr:row>
      <xdr:rowOff>109688</xdr:rowOff>
    </xdr:to>
    <xdr:cxnSp macro="">
      <xdr:nvCxnSpPr>
        <xdr:cNvPr id="172" name="直線コネクタ 171"/>
        <xdr:cNvCxnSpPr/>
      </xdr:nvCxnSpPr>
      <xdr:spPr>
        <a:xfrm>
          <a:off x="4546600" y="1348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61133</xdr:rowOff>
    </xdr:from>
    <xdr:ext cx="534377" cy="259045"/>
    <xdr:sp macro="" textlink="">
      <xdr:nvSpPr>
        <xdr:cNvPr id="173" name="民生費最大値テキスト"/>
        <xdr:cNvSpPr txBox="1"/>
      </xdr:nvSpPr>
      <xdr:spPr>
        <a:xfrm>
          <a:off x="4686300" y="129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76</xdr:row>
      <xdr:rowOff>114457</xdr:rowOff>
    </xdr:from>
    <xdr:to>
      <xdr:col>6</xdr:col>
      <xdr:colOff>600075</xdr:colOff>
      <xdr:row>76</xdr:row>
      <xdr:rowOff>114457</xdr:rowOff>
    </xdr:to>
    <xdr:cxnSp macro="">
      <xdr:nvCxnSpPr>
        <xdr:cNvPr id="174" name="直線コネクタ 173"/>
        <xdr:cNvCxnSpPr/>
      </xdr:nvCxnSpPr>
      <xdr:spPr>
        <a:xfrm>
          <a:off x="4546600" y="13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77226</xdr:rowOff>
    </xdr:from>
    <xdr:to>
      <xdr:col>6</xdr:col>
      <xdr:colOff>511175</xdr:colOff>
      <xdr:row>77</xdr:row>
      <xdr:rowOff>154330</xdr:rowOff>
    </xdr:to>
    <xdr:cxnSp macro="">
      <xdr:nvCxnSpPr>
        <xdr:cNvPr id="175" name="直線コネクタ 174"/>
        <xdr:cNvCxnSpPr/>
      </xdr:nvCxnSpPr>
      <xdr:spPr>
        <a:xfrm flipV="1">
          <a:off x="3797300" y="13278876"/>
          <a:ext cx="8382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13247</xdr:rowOff>
    </xdr:from>
    <xdr:ext cx="534377" cy="259045"/>
    <xdr:sp macro="" textlink="">
      <xdr:nvSpPr>
        <xdr:cNvPr id="176" name="民生費平均値テキスト"/>
        <xdr:cNvSpPr txBox="1"/>
      </xdr:nvSpPr>
      <xdr:spPr>
        <a:xfrm>
          <a:off x="4686300" y="13214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34820</xdr:rowOff>
    </xdr:from>
    <xdr:to>
      <xdr:col>6</xdr:col>
      <xdr:colOff>561975</xdr:colOff>
      <xdr:row>77</xdr:row>
      <xdr:rowOff>136420</xdr:rowOff>
    </xdr:to>
    <xdr:sp macro="" textlink="">
      <xdr:nvSpPr>
        <xdr:cNvPr id="177" name="フローチャート : 判断 176"/>
        <xdr:cNvSpPr/>
      </xdr:nvSpPr>
      <xdr:spPr>
        <a:xfrm>
          <a:off x="45847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154330</xdr:rowOff>
    </xdr:from>
    <xdr:to>
      <xdr:col>5</xdr:col>
      <xdr:colOff>358775</xdr:colOff>
      <xdr:row>78</xdr:row>
      <xdr:rowOff>24650</xdr:rowOff>
    </xdr:to>
    <xdr:cxnSp macro="">
      <xdr:nvCxnSpPr>
        <xdr:cNvPr id="178" name="直線コネクタ 177"/>
        <xdr:cNvCxnSpPr/>
      </xdr:nvCxnSpPr>
      <xdr:spPr>
        <a:xfrm flipV="1">
          <a:off x="2908300" y="13355980"/>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26329</xdr:rowOff>
    </xdr:from>
    <xdr:to>
      <xdr:col>5</xdr:col>
      <xdr:colOff>409575</xdr:colOff>
      <xdr:row>72</xdr:row>
      <xdr:rowOff>127929</xdr:rowOff>
    </xdr:to>
    <xdr:sp macro="" textlink="">
      <xdr:nvSpPr>
        <xdr:cNvPr id="179" name="フローチャート : 判断 178"/>
        <xdr:cNvSpPr/>
      </xdr:nvSpPr>
      <xdr:spPr>
        <a:xfrm>
          <a:off x="3746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144456</xdr:rowOff>
    </xdr:from>
    <xdr:ext cx="534377" cy="259045"/>
    <xdr:sp macro="" textlink="">
      <xdr:nvSpPr>
        <xdr:cNvPr id="180" name="テキスト ボックス 179"/>
        <xdr:cNvSpPr txBox="1"/>
      </xdr:nvSpPr>
      <xdr:spPr>
        <a:xfrm>
          <a:off x="35174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40128</xdr:rowOff>
    </xdr:from>
    <xdr:to>
      <xdr:col>4</xdr:col>
      <xdr:colOff>155575</xdr:colOff>
      <xdr:row>78</xdr:row>
      <xdr:rowOff>24650</xdr:rowOff>
    </xdr:to>
    <xdr:cxnSp macro="">
      <xdr:nvCxnSpPr>
        <xdr:cNvPr id="181" name="直線コネクタ 180"/>
        <xdr:cNvCxnSpPr/>
      </xdr:nvCxnSpPr>
      <xdr:spPr>
        <a:xfrm>
          <a:off x="2019300" y="13241778"/>
          <a:ext cx="889000" cy="15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69</xdr:row>
      <xdr:rowOff>125770</xdr:rowOff>
    </xdr:from>
    <xdr:to>
      <xdr:col>4</xdr:col>
      <xdr:colOff>206375</xdr:colOff>
      <xdr:row>70</xdr:row>
      <xdr:rowOff>55920</xdr:rowOff>
    </xdr:to>
    <xdr:sp macro="" textlink="">
      <xdr:nvSpPr>
        <xdr:cNvPr id="182" name="フローチャート : 判断 181"/>
        <xdr:cNvSpPr/>
      </xdr:nvSpPr>
      <xdr:spPr>
        <a:xfrm>
          <a:off x="2857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72447</xdr:rowOff>
    </xdr:from>
    <xdr:ext cx="599010" cy="259045"/>
    <xdr:sp macro="" textlink="">
      <xdr:nvSpPr>
        <xdr:cNvPr id="183" name="テキスト ボックス 182"/>
        <xdr:cNvSpPr txBox="1"/>
      </xdr:nvSpPr>
      <xdr:spPr>
        <a:xfrm>
          <a:off x="2608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40128</xdr:rowOff>
    </xdr:from>
    <xdr:to>
      <xdr:col>2</xdr:col>
      <xdr:colOff>638175</xdr:colOff>
      <xdr:row>77</xdr:row>
      <xdr:rowOff>136303</xdr:rowOff>
    </xdr:to>
    <xdr:cxnSp macro="">
      <xdr:nvCxnSpPr>
        <xdr:cNvPr id="184" name="直線コネクタ 183"/>
        <xdr:cNvCxnSpPr/>
      </xdr:nvCxnSpPr>
      <xdr:spPr>
        <a:xfrm flipV="1">
          <a:off x="1130300" y="13241778"/>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25774</xdr:rowOff>
    </xdr:from>
    <xdr:to>
      <xdr:col>3</xdr:col>
      <xdr:colOff>3175</xdr:colOff>
      <xdr:row>77</xdr:row>
      <xdr:rowOff>127374</xdr:rowOff>
    </xdr:to>
    <xdr:sp macro="" textlink="">
      <xdr:nvSpPr>
        <xdr:cNvPr id="185" name="フローチャート : 判断 184"/>
        <xdr:cNvSpPr/>
      </xdr:nvSpPr>
      <xdr:spPr>
        <a:xfrm>
          <a:off x="1968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118501</xdr:rowOff>
    </xdr:from>
    <xdr:ext cx="534377" cy="259045"/>
    <xdr:sp macro="" textlink="">
      <xdr:nvSpPr>
        <xdr:cNvPr id="186" name="テキスト ボックス 185"/>
        <xdr:cNvSpPr txBox="1"/>
      </xdr:nvSpPr>
      <xdr:spPr>
        <a:xfrm>
          <a:off x="1752111" y="133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65093</xdr:rowOff>
    </xdr:from>
    <xdr:to>
      <xdr:col>1</xdr:col>
      <xdr:colOff>485775</xdr:colOff>
      <xdr:row>75</xdr:row>
      <xdr:rowOff>166694</xdr:rowOff>
    </xdr:to>
    <xdr:sp macro="" textlink="">
      <xdr:nvSpPr>
        <xdr:cNvPr id="187" name="フローチャート : 判断 186"/>
        <xdr:cNvSpPr/>
      </xdr:nvSpPr>
      <xdr:spPr>
        <a:xfrm>
          <a:off x="1079500" y="12923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11770</xdr:rowOff>
    </xdr:from>
    <xdr:ext cx="534377" cy="259045"/>
    <xdr:sp macro="" textlink="">
      <xdr:nvSpPr>
        <xdr:cNvPr id="188" name="テキスト ボックス 187"/>
        <xdr:cNvSpPr txBox="1"/>
      </xdr:nvSpPr>
      <xdr:spPr>
        <a:xfrm>
          <a:off x="863111" y="12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26426</xdr:rowOff>
    </xdr:from>
    <xdr:to>
      <xdr:col>6</xdr:col>
      <xdr:colOff>561975</xdr:colOff>
      <xdr:row>77</xdr:row>
      <xdr:rowOff>128026</xdr:rowOff>
    </xdr:to>
    <xdr:sp macro="" textlink="">
      <xdr:nvSpPr>
        <xdr:cNvPr id="194" name="円/楕円 193"/>
        <xdr:cNvSpPr/>
      </xdr:nvSpPr>
      <xdr:spPr>
        <a:xfrm>
          <a:off x="4584700" y="132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49303</xdr:rowOff>
    </xdr:from>
    <xdr:ext cx="534377" cy="259045"/>
    <xdr:sp macro="" textlink="">
      <xdr:nvSpPr>
        <xdr:cNvPr id="195" name="民生費該当値テキスト"/>
        <xdr:cNvSpPr txBox="1"/>
      </xdr:nvSpPr>
      <xdr:spPr>
        <a:xfrm>
          <a:off x="4686300" y="130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103530</xdr:rowOff>
    </xdr:from>
    <xdr:to>
      <xdr:col>5</xdr:col>
      <xdr:colOff>409575</xdr:colOff>
      <xdr:row>78</xdr:row>
      <xdr:rowOff>33680</xdr:rowOff>
    </xdr:to>
    <xdr:sp macro="" textlink="">
      <xdr:nvSpPr>
        <xdr:cNvPr id="196" name="円/楕円 195"/>
        <xdr:cNvSpPr/>
      </xdr:nvSpPr>
      <xdr:spPr>
        <a:xfrm>
          <a:off x="3746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24807</xdr:rowOff>
    </xdr:from>
    <xdr:ext cx="534377" cy="259045"/>
    <xdr:sp macro="" textlink="">
      <xdr:nvSpPr>
        <xdr:cNvPr id="197" name="テキスト ボックス 196"/>
        <xdr:cNvSpPr txBox="1"/>
      </xdr:nvSpPr>
      <xdr:spPr>
        <a:xfrm>
          <a:off x="35174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145300</xdr:rowOff>
    </xdr:from>
    <xdr:to>
      <xdr:col>4</xdr:col>
      <xdr:colOff>206375</xdr:colOff>
      <xdr:row>78</xdr:row>
      <xdr:rowOff>75450</xdr:rowOff>
    </xdr:to>
    <xdr:sp macro="" textlink="">
      <xdr:nvSpPr>
        <xdr:cNvPr id="198" name="円/楕円 197"/>
        <xdr:cNvSpPr/>
      </xdr:nvSpPr>
      <xdr:spPr>
        <a:xfrm>
          <a:off x="2857500" y="133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66577</xdr:rowOff>
    </xdr:from>
    <xdr:ext cx="534377" cy="259045"/>
    <xdr:sp macro="" textlink="">
      <xdr:nvSpPr>
        <xdr:cNvPr id="199" name="テキスト ボックス 198"/>
        <xdr:cNvSpPr txBox="1"/>
      </xdr:nvSpPr>
      <xdr:spPr>
        <a:xfrm>
          <a:off x="2641111" y="134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160778</xdr:rowOff>
    </xdr:from>
    <xdr:to>
      <xdr:col>3</xdr:col>
      <xdr:colOff>3175</xdr:colOff>
      <xdr:row>77</xdr:row>
      <xdr:rowOff>90928</xdr:rowOff>
    </xdr:to>
    <xdr:sp macro="" textlink="">
      <xdr:nvSpPr>
        <xdr:cNvPr id="200" name="円/楕円 199"/>
        <xdr:cNvSpPr/>
      </xdr:nvSpPr>
      <xdr:spPr>
        <a:xfrm>
          <a:off x="1968500" y="13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107456</xdr:rowOff>
    </xdr:from>
    <xdr:ext cx="534377" cy="259045"/>
    <xdr:sp macro="" textlink="">
      <xdr:nvSpPr>
        <xdr:cNvPr id="201" name="テキスト ボックス 200"/>
        <xdr:cNvSpPr txBox="1"/>
      </xdr:nvSpPr>
      <xdr:spPr>
        <a:xfrm>
          <a:off x="1752111" y="1296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85503</xdr:rowOff>
    </xdr:from>
    <xdr:to>
      <xdr:col>1</xdr:col>
      <xdr:colOff>485775</xdr:colOff>
      <xdr:row>78</xdr:row>
      <xdr:rowOff>15653</xdr:rowOff>
    </xdr:to>
    <xdr:sp macro="" textlink="">
      <xdr:nvSpPr>
        <xdr:cNvPr id="202" name="円/楕円 201"/>
        <xdr:cNvSpPr/>
      </xdr:nvSpPr>
      <xdr:spPr>
        <a:xfrm>
          <a:off x="1079500" y="132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6780</xdr:rowOff>
    </xdr:from>
    <xdr:ext cx="534377" cy="259045"/>
    <xdr:sp macro="" textlink="">
      <xdr:nvSpPr>
        <xdr:cNvPr id="203" name="テキスト ボックス 202"/>
        <xdr:cNvSpPr txBox="1"/>
      </xdr:nvSpPr>
      <xdr:spPr>
        <a:xfrm>
          <a:off x="863111" y="133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49440</xdr:rowOff>
    </xdr:from>
    <xdr:to>
      <xdr:col>6</xdr:col>
      <xdr:colOff>510540</xdr:colOff>
      <xdr:row>98</xdr:row>
      <xdr:rowOff>151130</xdr:rowOff>
    </xdr:to>
    <xdr:cxnSp macro="">
      <xdr:nvCxnSpPr>
        <xdr:cNvPr id="226" name="直線コネクタ 225"/>
        <xdr:cNvCxnSpPr/>
      </xdr:nvCxnSpPr>
      <xdr:spPr>
        <a:xfrm flipV="1">
          <a:off x="4633595" y="16508640"/>
          <a:ext cx="1270" cy="44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154957</xdr:rowOff>
    </xdr:from>
    <xdr:ext cx="534377" cy="259045"/>
    <xdr:sp macro="" textlink="">
      <xdr:nvSpPr>
        <xdr:cNvPr id="22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98</xdr:row>
      <xdr:rowOff>151130</xdr:rowOff>
    </xdr:from>
    <xdr:to>
      <xdr:col>6</xdr:col>
      <xdr:colOff>600075</xdr:colOff>
      <xdr:row>98</xdr:row>
      <xdr:rowOff>151130</xdr:rowOff>
    </xdr:to>
    <xdr:cxnSp macro="">
      <xdr:nvCxnSpPr>
        <xdr:cNvPr id="228" name="直線コネクタ 22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167567</xdr:rowOff>
    </xdr:from>
    <xdr:ext cx="534377" cy="259045"/>
    <xdr:sp macro="" textlink="">
      <xdr:nvSpPr>
        <xdr:cNvPr id="229" name="衛生費最大値テキスト"/>
        <xdr:cNvSpPr txBox="1"/>
      </xdr:nvSpPr>
      <xdr:spPr>
        <a:xfrm>
          <a:off x="4686300" y="162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96</xdr:row>
      <xdr:rowOff>49440</xdr:rowOff>
    </xdr:from>
    <xdr:to>
      <xdr:col>6</xdr:col>
      <xdr:colOff>600075</xdr:colOff>
      <xdr:row>96</xdr:row>
      <xdr:rowOff>49440</xdr:rowOff>
    </xdr:to>
    <xdr:cxnSp macro="">
      <xdr:nvCxnSpPr>
        <xdr:cNvPr id="230" name="直線コネクタ 229"/>
        <xdr:cNvCxnSpPr/>
      </xdr:nvCxnSpPr>
      <xdr:spPr>
        <a:xfrm>
          <a:off x="4546600" y="165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167056</xdr:rowOff>
    </xdr:from>
    <xdr:to>
      <xdr:col>6</xdr:col>
      <xdr:colOff>511175</xdr:colOff>
      <xdr:row>98</xdr:row>
      <xdr:rowOff>140957</xdr:rowOff>
    </xdr:to>
    <xdr:cxnSp macro="">
      <xdr:nvCxnSpPr>
        <xdr:cNvPr id="231" name="直線コネクタ 230"/>
        <xdr:cNvCxnSpPr/>
      </xdr:nvCxnSpPr>
      <xdr:spPr>
        <a:xfrm flipV="1">
          <a:off x="3797300" y="16797706"/>
          <a:ext cx="838200" cy="1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136123</xdr:rowOff>
    </xdr:from>
    <xdr:ext cx="534377" cy="259045"/>
    <xdr:sp macro="" textlink="">
      <xdr:nvSpPr>
        <xdr:cNvPr id="232" name="衛生費平均値テキスト"/>
        <xdr:cNvSpPr txBox="1"/>
      </xdr:nvSpPr>
      <xdr:spPr>
        <a:xfrm>
          <a:off x="4686300" y="16595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113246</xdr:rowOff>
    </xdr:from>
    <xdr:to>
      <xdr:col>6</xdr:col>
      <xdr:colOff>561975</xdr:colOff>
      <xdr:row>98</xdr:row>
      <xdr:rowOff>43396</xdr:rowOff>
    </xdr:to>
    <xdr:sp macro="" textlink="">
      <xdr:nvSpPr>
        <xdr:cNvPr id="233" name="フローチャート : 判断 232"/>
        <xdr:cNvSpPr/>
      </xdr:nvSpPr>
      <xdr:spPr>
        <a:xfrm>
          <a:off x="4584700" y="1674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142367</xdr:rowOff>
    </xdr:from>
    <xdr:to>
      <xdr:col>5</xdr:col>
      <xdr:colOff>358775</xdr:colOff>
      <xdr:row>98</xdr:row>
      <xdr:rowOff>140957</xdr:rowOff>
    </xdr:to>
    <xdr:cxnSp macro="">
      <xdr:nvCxnSpPr>
        <xdr:cNvPr id="234" name="直線コネクタ 233"/>
        <xdr:cNvCxnSpPr/>
      </xdr:nvCxnSpPr>
      <xdr:spPr>
        <a:xfrm>
          <a:off x="2908300" y="16601567"/>
          <a:ext cx="889000" cy="3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98997</xdr:rowOff>
    </xdr:from>
    <xdr:to>
      <xdr:col>5</xdr:col>
      <xdr:colOff>409575</xdr:colOff>
      <xdr:row>98</xdr:row>
      <xdr:rowOff>29147</xdr:rowOff>
    </xdr:to>
    <xdr:sp macro="" textlink="">
      <xdr:nvSpPr>
        <xdr:cNvPr id="235" name="フローチャート : 判断 234"/>
        <xdr:cNvSpPr/>
      </xdr:nvSpPr>
      <xdr:spPr>
        <a:xfrm>
          <a:off x="3746500" y="1672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45674</xdr:rowOff>
    </xdr:from>
    <xdr:ext cx="534377" cy="259045"/>
    <xdr:sp macro="" textlink="">
      <xdr:nvSpPr>
        <xdr:cNvPr id="236" name="テキスト ボックス 235"/>
        <xdr:cNvSpPr txBox="1"/>
      </xdr:nvSpPr>
      <xdr:spPr>
        <a:xfrm>
          <a:off x="3517411" y="16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142367</xdr:rowOff>
    </xdr:from>
    <xdr:to>
      <xdr:col>4</xdr:col>
      <xdr:colOff>155575</xdr:colOff>
      <xdr:row>98</xdr:row>
      <xdr:rowOff>94132</xdr:rowOff>
    </xdr:to>
    <xdr:cxnSp macro="">
      <xdr:nvCxnSpPr>
        <xdr:cNvPr id="237" name="直線コネクタ 236"/>
        <xdr:cNvCxnSpPr/>
      </xdr:nvCxnSpPr>
      <xdr:spPr>
        <a:xfrm flipV="1">
          <a:off x="2019300" y="16601567"/>
          <a:ext cx="889000" cy="2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46304</xdr:rowOff>
    </xdr:from>
    <xdr:to>
      <xdr:col>4</xdr:col>
      <xdr:colOff>206375</xdr:colOff>
      <xdr:row>97</xdr:row>
      <xdr:rowOff>147904</xdr:rowOff>
    </xdr:to>
    <xdr:sp macro="" textlink="">
      <xdr:nvSpPr>
        <xdr:cNvPr id="238" name="フローチャート : 判断 237"/>
        <xdr:cNvSpPr/>
      </xdr:nvSpPr>
      <xdr:spPr>
        <a:xfrm>
          <a:off x="2857500" y="166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139031</xdr:rowOff>
    </xdr:from>
    <xdr:ext cx="534377" cy="259045"/>
    <xdr:sp macro="" textlink="">
      <xdr:nvSpPr>
        <xdr:cNvPr id="239" name="テキスト ボックス 238"/>
        <xdr:cNvSpPr txBox="1"/>
      </xdr:nvSpPr>
      <xdr:spPr>
        <a:xfrm>
          <a:off x="2641111" y="167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161303</xdr:rowOff>
    </xdr:from>
    <xdr:to>
      <xdr:col>2</xdr:col>
      <xdr:colOff>638175</xdr:colOff>
      <xdr:row>98</xdr:row>
      <xdr:rowOff>94132</xdr:rowOff>
    </xdr:to>
    <xdr:cxnSp macro="">
      <xdr:nvCxnSpPr>
        <xdr:cNvPr id="240" name="直線コネクタ 239"/>
        <xdr:cNvCxnSpPr/>
      </xdr:nvCxnSpPr>
      <xdr:spPr>
        <a:xfrm>
          <a:off x="1130300" y="16791953"/>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135649</xdr:rowOff>
    </xdr:from>
    <xdr:to>
      <xdr:col>3</xdr:col>
      <xdr:colOff>3175</xdr:colOff>
      <xdr:row>94</xdr:row>
      <xdr:rowOff>65799</xdr:rowOff>
    </xdr:to>
    <xdr:sp macro="" textlink="">
      <xdr:nvSpPr>
        <xdr:cNvPr id="241" name="フローチャート : 判断 240"/>
        <xdr:cNvSpPr/>
      </xdr:nvSpPr>
      <xdr:spPr>
        <a:xfrm>
          <a:off x="1968500" y="160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82326</xdr:rowOff>
    </xdr:from>
    <xdr:ext cx="534377" cy="259045"/>
    <xdr:sp macro="" textlink="">
      <xdr:nvSpPr>
        <xdr:cNvPr id="242" name="テキスト ボックス 241"/>
        <xdr:cNvSpPr txBox="1"/>
      </xdr:nvSpPr>
      <xdr:spPr>
        <a:xfrm>
          <a:off x="1752111" y="15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10985</xdr:rowOff>
    </xdr:from>
    <xdr:to>
      <xdr:col>1</xdr:col>
      <xdr:colOff>485775</xdr:colOff>
      <xdr:row>90</xdr:row>
      <xdr:rowOff>112585</xdr:rowOff>
    </xdr:to>
    <xdr:sp macro="" textlink="">
      <xdr:nvSpPr>
        <xdr:cNvPr id="243" name="フローチャート : 判断 242"/>
        <xdr:cNvSpPr/>
      </xdr:nvSpPr>
      <xdr:spPr>
        <a:xfrm>
          <a:off x="1079500" y="154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129112</xdr:rowOff>
    </xdr:from>
    <xdr:ext cx="534377" cy="259045"/>
    <xdr:sp macro="" textlink="">
      <xdr:nvSpPr>
        <xdr:cNvPr id="244" name="テキスト ボックス 243"/>
        <xdr:cNvSpPr txBox="1"/>
      </xdr:nvSpPr>
      <xdr:spPr>
        <a:xfrm>
          <a:off x="863111" y="152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116256</xdr:rowOff>
    </xdr:from>
    <xdr:to>
      <xdr:col>6</xdr:col>
      <xdr:colOff>561975</xdr:colOff>
      <xdr:row>98</xdr:row>
      <xdr:rowOff>46406</xdr:rowOff>
    </xdr:to>
    <xdr:sp macro="" textlink="">
      <xdr:nvSpPr>
        <xdr:cNvPr id="250" name="円/楕円 249"/>
        <xdr:cNvSpPr/>
      </xdr:nvSpPr>
      <xdr:spPr>
        <a:xfrm>
          <a:off x="4584700" y="167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94683</xdr:rowOff>
    </xdr:from>
    <xdr:ext cx="534377" cy="259045"/>
    <xdr:sp macro="" textlink="">
      <xdr:nvSpPr>
        <xdr:cNvPr id="251" name="衛生費該当値テキスト"/>
        <xdr:cNvSpPr txBox="1"/>
      </xdr:nvSpPr>
      <xdr:spPr>
        <a:xfrm>
          <a:off x="4686300" y="167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90157</xdr:rowOff>
    </xdr:from>
    <xdr:to>
      <xdr:col>5</xdr:col>
      <xdr:colOff>409575</xdr:colOff>
      <xdr:row>99</xdr:row>
      <xdr:rowOff>20307</xdr:rowOff>
    </xdr:to>
    <xdr:sp macro="" textlink="">
      <xdr:nvSpPr>
        <xdr:cNvPr id="252" name="円/楕円 251"/>
        <xdr:cNvSpPr/>
      </xdr:nvSpPr>
      <xdr:spPr>
        <a:xfrm>
          <a:off x="3746500" y="16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99</xdr:row>
      <xdr:rowOff>11434</xdr:rowOff>
    </xdr:from>
    <xdr:ext cx="534377" cy="259045"/>
    <xdr:sp macro="" textlink="">
      <xdr:nvSpPr>
        <xdr:cNvPr id="253" name="テキスト ボックス 252"/>
        <xdr:cNvSpPr txBox="1"/>
      </xdr:nvSpPr>
      <xdr:spPr>
        <a:xfrm>
          <a:off x="3517411" y="1698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91567</xdr:rowOff>
    </xdr:from>
    <xdr:to>
      <xdr:col>4</xdr:col>
      <xdr:colOff>206375</xdr:colOff>
      <xdr:row>97</xdr:row>
      <xdr:rowOff>21717</xdr:rowOff>
    </xdr:to>
    <xdr:sp macro="" textlink="">
      <xdr:nvSpPr>
        <xdr:cNvPr id="254" name="円/楕円 253"/>
        <xdr:cNvSpPr/>
      </xdr:nvSpPr>
      <xdr:spPr>
        <a:xfrm>
          <a:off x="2857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38244</xdr:rowOff>
    </xdr:from>
    <xdr:ext cx="534377" cy="259045"/>
    <xdr:sp macro="" textlink="">
      <xdr:nvSpPr>
        <xdr:cNvPr id="255" name="テキスト ボックス 254"/>
        <xdr:cNvSpPr txBox="1"/>
      </xdr:nvSpPr>
      <xdr:spPr>
        <a:xfrm>
          <a:off x="2641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43332</xdr:rowOff>
    </xdr:from>
    <xdr:to>
      <xdr:col>3</xdr:col>
      <xdr:colOff>3175</xdr:colOff>
      <xdr:row>98</xdr:row>
      <xdr:rowOff>144932</xdr:rowOff>
    </xdr:to>
    <xdr:sp macro="" textlink="">
      <xdr:nvSpPr>
        <xdr:cNvPr id="256" name="円/楕円 255"/>
        <xdr:cNvSpPr/>
      </xdr:nvSpPr>
      <xdr:spPr>
        <a:xfrm>
          <a:off x="1968500" y="168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136059</xdr:rowOff>
    </xdr:from>
    <xdr:ext cx="534377" cy="259045"/>
    <xdr:sp macro="" textlink="">
      <xdr:nvSpPr>
        <xdr:cNvPr id="257" name="テキスト ボックス 256"/>
        <xdr:cNvSpPr txBox="1"/>
      </xdr:nvSpPr>
      <xdr:spPr>
        <a:xfrm>
          <a:off x="1752111" y="169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110503</xdr:rowOff>
    </xdr:from>
    <xdr:to>
      <xdr:col>1</xdr:col>
      <xdr:colOff>485775</xdr:colOff>
      <xdr:row>98</xdr:row>
      <xdr:rowOff>40653</xdr:rowOff>
    </xdr:to>
    <xdr:sp macro="" textlink="">
      <xdr:nvSpPr>
        <xdr:cNvPr id="258" name="円/楕円 257"/>
        <xdr:cNvSpPr/>
      </xdr:nvSpPr>
      <xdr:spPr>
        <a:xfrm>
          <a:off x="10795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31780</xdr:rowOff>
    </xdr:from>
    <xdr:ext cx="534377" cy="259045"/>
    <xdr:sp macro="" textlink="">
      <xdr:nvSpPr>
        <xdr:cNvPr id="259" name="テキスト ボックス 258"/>
        <xdr:cNvSpPr txBox="1"/>
      </xdr:nvSpPr>
      <xdr:spPr>
        <a:xfrm>
          <a:off x="863111" y="168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155865</xdr:rowOff>
    </xdr:from>
    <xdr:to>
      <xdr:col>15</xdr:col>
      <xdr:colOff>180340</xdr:colOff>
      <xdr:row>38</xdr:row>
      <xdr:rowOff>44504</xdr:rowOff>
    </xdr:to>
    <xdr:cxnSp macro="">
      <xdr:nvCxnSpPr>
        <xdr:cNvPr id="283" name="直線コネクタ 282"/>
        <xdr:cNvCxnSpPr/>
      </xdr:nvCxnSpPr>
      <xdr:spPr>
        <a:xfrm flipV="1">
          <a:off x="10475595" y="6328065"/>
          <a:ext cx="1270" cy="23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48331</xdr:rowOff>
    </xdr:from>
    <xdr:ext cx="469744" cy="259045"/>
    <xdr:sp macro="" textlink="">
      <xdr:nvSpPr>
        <xdr:cNvPr id="284" name="労働費最小値テキスト"/>
        <xdr:cNvSpPr txBox="1"/>
      </xdr:nvSpPr>
      <xdr:spPr>
        <a:xfrm>
          <a:off x="10528300" y="65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38</xdr:row>
      <xdr:rowOff>44504</xdr:rowOff>
    </xdr:from>
    <xdr:to>
      <xdr:col>15</xdr:col>
      <xdr:colOff>269875</xdr:colOff>
      <xdr:row>38</xdr:row>
      <xdr:rowOff>44504</xdr:rowOff>
    </xdr:to>
    <xdr:cxnSp macro="">
      <xdr:nvCxnSpPr>
        <xdr:cNvPr id="285" name="直線コネクタ 284"/>
        <xdr:cNvCxnSpPr/>
      </xdr:nvCxnSpPr>
      <xdr:spPr>
        <a:xfrm>
          <a:off x="10388600" y="655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102542</xdr:rowOff>
    </xdr:from>
    <xdr:ext cx="469744" cy="259045"/>
    <xdr:sp macro="" textlink="">
      <xdr:nvSpPr>
        <xdr:cNvPr id="286" name="労働費最大値テキスト"/>
        <xdr:cNvSpPr txBox="1"/>
      </xdr:nvSpPr>
      <xdr:spPr>
        <a:xfrm>
          <a:off x="10528300" y="610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155865</xdr:rowOff>
    </xdr:from>
    <xdr:to>
      <xdr:col>15</xdr:col>
      <xdr:colOff>269875</xdr:colOff>
      <xdr:row>36</xdr:row>
      <xdr:rowOff>155865</xdr:rowOff>
    </xdr:to>
    <xdr:cxnSp macro="">
      <xdr:nvCxnSpPr>
        <xdr:cNvPr id="287" name="直線コネクタ 286"/>
        <xdr:cNvCxnSpPr/>
      </xdr:nvCxnSpPr>
      <xdr:spPr>
        <a:xfrm>
          <a:off x="10388600" y="632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26217</xdr:rowOff>
    </xdr:from>
    <xdr:to>
      <xdr:col>15</xdr:col>
      <xdr:colOff>180975</xdr:colOff>
      <xdr:row>37</xdr:row>
      <xdr:rowOff>113248</xdr:rowOff>
    </xdr:to>
    <xdr:cxnSp macro="">
      <xdr:nvCxnSpPr>
        <xdr:cNvPr id="288" name="直線コネクタ 287"/>
        <xdr:cNvCxnSpPr/>
      </xdr:nvCxnSpPr>
      <xdr:spPr>
        <a:xfrm>
          <a:off x="9639300" y="6369867"/>
          <a:ext cx="8382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67327</xdr:rowOff>
    </xdr:from>
    <xdr:ext cx="469744" cy="259045"/>
    <xdr:sp macro="" textlink="">
      <xdr:nvSpPr>
        <xdr:cNvPr id="289" name="労働費平均値テキスト"/>
        <xdr:cNvSpPr txBox="1"/>
      </xdr:nvSpPr>
      <xdr:spPr>
        <a:xfrm>
          <a:off x="105283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88900</xdr:rowOff>
    </xdr:from>
    <xdr:to>
      <xdr:col>15</xdr:col>
      <xdr:colOff>231775</xdr:colOff>
      <xdr:row>38</xdr:row>
      <xdr:rowOff>19050</xdr:rowOff>
    </xdr:to>
    <xdr:sp macro="" textlink="">
      <xdr:nvSpPr>
        <xdr:cNvPr id="290" name="フローチャート : 判断 289"/>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9398</xdr:rowOff>
    </xdr:from>
    <xdr:to>
      <xdr:col>14</xdr:col>
      <xdr:colOff>28575</xdr:colOff>
      <xdr:row>37</xdr:row>
      <xdr:rowOff>26217</xdr:rowOff>
    </xdr:to>
    <xdr:cxnSp macro="">
      <xdr:nvCxnSpPr>
        <xdr:cNvPr id="291" name="直線コネクタ 290"/>
        <xdr:cNvCxnSpPr/>
      </xdr:nvCxnSpPr>
      <xdr:spPr>
        <a:xfrm>
          <a:off x="8750300" y="6181598"/>
          <a:ext cx="889000" cy="1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128252</xdr:rowOff>
    </xdr:from>
    <xdr:to>
      <xdr:col>14</xdr:col>
      <xdr:colOff>79375</xdr:colOff>
      <xdr:row>36</xdr:row>
      <xdr:rowOff>58402</xdr:rowOff>
    </xdr:to>
    <xdr:sp macro="" textlink="">
      <xdr:nvSpPr>
        <xdr:cNvPr id="292" name="フローチャート : 判断 291"/>
        <xdr:cNvSpPr/>
      </xdr:nvSpPr>
      <xdr:spPr>
        <a:xfrm>
          <a:off x="9588500" y="61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74929</xdr:rowOff>
    </xdr:from>
    <xdr:ext cx="469744" cy="259045"/>
    <xdr:sp macro="" textlink="">
      <xdr:nvSpPr>
        <xdr:cNvPr id="293" name="テキスト ボックス 292"/>
        <xdr:cNvSpPr txBox="1"/>
      </xdr:nvSpPr>
      <xdr:spPr>
        <a:xfrm>
          <a:off x="9391727" y="59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129086</xdr:rowOff>
    </xdr:from>
    <xdr:to>
      <xdr:col>12</xdr:col>
      <xdr:colOff>511175</xdr:colOff>
      <xdr:row>36</xdr:row>
      <xdr:rowOff>9398</xdr:rowOff>
    </xdr:to>
    <xdr:cxnSp macro="">
      <xdr:nvCxnSpPr>
        <xdr:cNvPr id="294" name="直線コネクタ 293"/>
        <xdr:cNvCxnSpPr/>
      </xdr:nvCxnSpPr>
      <xdr:spPr>
        <a:xfrm>
          <a:off x="7861300" y="5786936"/>
          <a:ext cx="889000" cy="39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121884</xdr:rowOff>
    </xdr:from>
    <xdr:to>
      <xdr:col>12</xdr:col>
      <xdr:colOff>561975</xdr:colOff>
      <xdr:row>32</xdr:row>
      <xdr:rowOff>52034</xdr:rowOff>
    </xdr:to>
    <xdr:sp macro="" textlink="">
      <xdr:nvSpPr>
        <xdr:cNvPr id="295" name="フローチャート : 判断 294"/>
        <xdr:cNvSpPr/>
      </xdr:nvSpPr>
      <xdr:spPr>
        <a:xfrm>
          <a:off x="8699500" y="54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68561</xdr:rowOff>
    </xdr:from>
    <xdr:ext cx="469744" cy="259045"/>
    <xdr:sp macro="" textlink="">
      <xdr:nvSpPr>
        <xdr:cNvPr id="296" name="テキスト ボックス 295"/>
        <xdr:cNvSpPr txBox="1"/>
      </xdr:nvSpPr>
      <xdr:spPr>
        <a:xfrm>
          <a:off x="8515427" y="52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9561</xdr:rowOff>
    </xdr:from>
    <xdr:to>
      <xdr:col>11</xdr:col>
      <xdr:colOff>307975</xdr:colOff>
      <xdr:row>33</xdr:row>
      <xdr:rowOff>129086</xdr:rowOff>
    </xdr:to>
    <xdr:cxnSp macro="">
      <xdr:nvCxnSpPr>
        <xdr:cNvPr id="297" name="直線コネクタ 296"/>
        <xdr:cNvCxnSpPr/>
      </xdr:nvCxnSpPr>
      <xdr:spPr>
        <a:xfrm>
          <a:off x="6972300" y="5324511"/>
          <a:ext cx="889000" cy="46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156664</xdr:rowOff>
    </xdr:from>
    <xdr:to>
      <xdr:col>11</xdr:col>
      <xdr:colOff>358775</xdr:colOff>
      <xdr:row>32</xdr:row>
      <xdr:rowOff>86814</xdr:rowOff>
    </xdr:to>
    <xdr:sp macro="" textlink="">
      <xdr:nvSpPr>
        <xdr:cNvPr id="298" name="フローチャート : 判断 297"/>
        <xdr:cNvSpPr/>
      </xdr:nvSpPr>
      <xdr:spPr>
        <a:xfrm>
          <a:off x="7810500" y="547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103341</xdr:rowOff>
    </xdr:from>
    <xdr:ext cx="469744" cy="259045"/>
    <xdr:sp macro="" textlink="">
      <xdr:nvSpPr>
        <xdr:cNvPr id="299" name="テキスト ボックス 298"/>
        <xdr:cNvSpPr txBox="1"/>
      </xdr:nvSpPr>
      <xdr:spPr>
        <a:xfrm>
          <a:off x="7626427" y="524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146540</xdr:rowOff>
    </xdr:from>
    <xdr:to>
      <xdr:col>10</xdr:col>
      <xdr:colOff>155575</xdr:colOff>
      <xdr:row>32</xdr:row>
      <xdr:rowOff>76690</xdr:rowOff>
    </xdr:to>
    <xdr:sp macro="" textlink="">
      <xdr:nvSpPr>
        <xdr:cNvPr id="300" name="フローチャート : 判断 299"/>
        <xdr:cNvSpPr/>
      </xdr:nvSpPr>
      <xdr:spPr>
        <a:xfrm>
          <a:off x="6921500" y="546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67817</xdr:rowOff>
    </xdr:from>
    <xdr:ext cx="469744" cy="259045"/>
    <xdr:sp macro="" textlink="">
      <xdr:nvSpPr>
        <xdr:cNvPr id="301" name="テキスト ボックス 300"/>
        <xdr:cNvSpPr txBox="1"/>
      </xdr:nvSpPr>
      <xdr:spPr>
        <a:xfrm>
          <a:off x="6737427" y="55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62448</xdr:rowOff>
    </xdr:from>
    <xdr:to>
      <xdr:col>15</xdr:col>
      <xdr:colOff>231775</xdr:colOff>
      <xdr:row>37</xdr:row>
      <xdr:rowOff>164047</xdr:rowOff>
    </xdr:to>
    <xdr:sp macro="" textlink="">
      <xdr:nvSpPr>
        <xdr:cNvPr id="307" name="円/楕円 306"/>
        <xdr:cNvSpPr/>
      </xdr:nvSpPr>
      <xdr:spPr>
        <a:xfrm>
          <a:off x="104267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58093</xdr:rowOff>
    </xdr:from>
    <xdr:ext cx="469744" cy="259045"/>
    <xdr:sp macro="" textlink="">
      <xdr:nvSpPr>
        <xdr:cNvPr id="308" name="労働費該当値テキスト"/>
        <xdr:cNvSpPr txBox="1"/>
      </xdr:nvSpPr>
      <xdr:spPr>
        <a:xfrm>
          <a:off x="10528300" y="62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146867</xdr:rowOff>
    </xdr:from>
    <xdr:to>
      <xdr:col>14</xdr:col>
      <xdr:colOff>79375</xdr:colOff>
      <xdr:row>37</xdr:row>
      <xdr:rowOff>77017</xdr:rowOff>
    </xdr:to>
    <xdr:sp macro="" textlink="">
      <xdr:nvSpPr>
        <xdr:cNvPr id="309" name="円/楕円 308"/>
        <xdr:cNvSpPr/>
      </xdr:nvSpPr>
      <xdr:spPr>
        <a:xfrm>
          <a:off x="9588500" y="63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68144</xdr:rowOff>
    </xdr:from>
    <xdr:ext cx="469744" cy="259045"/>
    <xdr:sp macro="" textlink="">
      <xdr:nvSpPr>
        <xdr:cNvPr id="310" name="テキスト ボックス 309"/>
        <xdr:cNvSpPr txBox="1"/>
      </xdr:nvSpPr>
      <xdr:spPr>
        <a:xfrm>
          <a:off x="9391727" y="641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130048</xdr:rowOff>
    </xdr:from>
    <xdr:to>
      <xdr:col>12</xdr:col>
      <xdr:colOff>561975</xdr:colOff>
      <xdr:row>36</xdr:row>
      <xdr:rowOff>60198</xdr:rowOff>
    </xdr:to>
    <xdr:sp macro="" textlink="">
      <xdr:nvSpPr>
        <xdr:cNvPr id="311" name="円/楕円 310"/>
        <xdr:cNvSpPr/>
      </xdr:nvSpPr>
      <xdr:spPr>
        <a:xfrm>
          <a:off x="8699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51325</xdr:rowOff>
    </xdr:from>
    <xdr:ext cx="469744" cy="259045"/>
    <xdr:sp macro="" textlink="">
      <xdr:nvSpPr>
        <xdr:cNvPr id="312" name="テキスト ボックス 311"/>
        <xdr:cNvSpPr txBox="1"/>
      </xdr:nvSpPr>
      <xdr:spPr>
        <a:xfrm>
          <a:off x="8515427"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78286</xdr:rowOff>
    </xdr:from>
    <xdr:to>
      <xdr:col>11</xdr:col>
      <xdr:colOff>358775</xdr:colOff>
      <xdr:row>34</xdr:row>
      <xdr:rowOff>8436</xdr:rowOff>
    </xdr:to>
    <xdr:sp macro="" textlink="">
      <xdr:nvSpPr>
        <xdr:cNvPr id="313" name="円/楕円 312"/>
        <xdr:cNvSpPr/>
      </xdr:nvSpPr>
      <xdr:spPr>
        <a:xfrm>
          <a:off x="7810500" y="57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171013</xdr:rowOff>
    </xdr:from>
    <xdr:ext cx="469744" cy="259045"/>
    <xdr:sp macro="" textlink="">
      <xdr:nvSpPr>
        <xdr:cNvPr id="314" name="テキスト ボックス 313"/>
        <xdr:cNvSpPr txBox="1"/>
      </xdr:nvSpPr>
      <xdr:spPr>
        <a:xfrm>
          <a:off x="7626427" y="582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130211</xdr:rowOff>
    </xdr:from>
    <xdr:to>
      <xdr:col>10</xdr:col>
      <xdr:colOff>155575</xdr:colOff>
      <xdr:row>31</xdr:row>
      <xdr:rowOff>60361</xdr:rowOff>
    </xdr:to>
    <xdr:sp macro="" textlink="">
      <xdr:nvSpPr>
        <xdr:cNvPr id="315" name="円/楕円 314"/>
        <xdr:cNvSpPr/>
      </xdr:nvSpPr>
      <xdr:spPr>
        <a:xfrm>
          <a:off x="6921500" y="52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76888</xdr:rowOff>
    </xdr:from>
    <xdr:ext cx="469744" cy="259045"/>
    <xdr:sp macro="" textlink="">
      <xdr:nvSpPr>
        <xdr:cNvPr id="316" name="テキスト ボックス 315"/>
        <xdr:cNvSpPr txBox="1"/>
      </xdr:nvSpPr>
      <xdr:spPr>
        <a:xfrm>
          <a:off x="6737427" y="50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8" name="正方形/長方形 31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9" name="正方形/長方形 31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20" name="正方形/長方形 31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1" name="正方形/長方形 32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7" name="テキスト ボックス 32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82397</xdr:rowOff>
    </xdr:from>
    <xdr:to>
      <xdr:col>15</xdr:col>
      <xdr:colOff>180340</xdr:colOff>
      <xdr:row>57</xdr:row>
      <xdr:rowOff>166180</xdr:rowOff>
    </xdr:to>
    <xdr:cxnSp macro="">
      <xdr:nvCxnSpPr>
        <xdr:cNvPr id="339" name="直線コネクタ 338"/>
        <xdr:cNvCxnSpPr/>
      </xdr:nvCxnSpPr>
      <xdr:spPr>
        <a:xfrm flipV="1">
          <a:off x="10475595" y="8997797"/>
          <a:ext cx="1270" cy="94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170007</xdr:rowOff>
    </xdr:from>
    <xdr:ext cx="534377" cy="259045"/>
    <xdr:sp macro="" textlink="">
      <xdr:nvSpPr>
        <xdr:cNvPr id="340" name="農林水産業費最小値テキスト"/>
        <xdr:cNvSpPr txBox="1"/>
      </xdr:nvSpPr>
      <xdr:spPr>
        <a:xfrm>
          <a:off x="10528300" y="99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166180</xdr:rowOff>
    </xdr:from>
    <xdr:to>
      <xdr:col>15</xdr:col>
      <xdr:colOff>269875</xdr:colOff>
      <xdr:row>57</xdr:row>
      <xdr:rowOff>166180</xdr:rowOff>
    </xdr:to>
    <xdr:cxnSp macro="">
      <xdr:nvCxnSpPr>
        <xdr:cNvPr id="341" name="直線コネクタ 340"/>
        <xdr:cNvCxnSpPr/>
      </xdr:nvCxnSpPr>
      <xdr:spPr>
        <a:xfrm>
          <a:off x="10388600" y="99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29074</xdr:rowOff>
    </xdr:from>
    <xdr:ext cx="534377" cy="259045"/>
    <xdr:sp macro="" textlink="">
      <xdr:nvSpPr>
        <xdr:cNvPr id="342" name="農林水産業費最大値テキスト"/>
        <xdr:cNvSpPr txBox="1"/>
      </xdr:nvSpPr>
      <xdr:spPr>
        <a:xfrm>
          <a:off x="10528300" y="87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52</xdr:row>
      <xdr:rowOff>82397</xdr:rowOff>
    </xdr:from>
    <xdr:to>
      <xdr:col>15</xdr:col>
      <xdr:colOff>269875</xdr:colOff>
      <xdr:row>52</xdr:row>
      <xdr:rowOff>82397</xdr:rowOff>
    </xdr:to>
    <xdr:cxnSp macro="">
      <xdr:nvCxnSpPr>
        <xdr:cNvPr id="343" name="直線コネクタ 342"/>
        <xdr:cNvCxnSpPr/>
      </xdr:nvCxnSpPr>
      <xdr:spPr>
        <a:xfrm>
          <a:off x="10388600" y="899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163437</xdr:rowOff>
    </xdr:from>
    <xdr:to>
      <xdr:col>15</xdr:col>
      <xdr:colOff>180975</xdr:colOff>
      <xdr:row>55</xdr:row>
      <xdr:rowOff>50660</xdr:rowOff>
    </xdr:to>
    <xdr:cxnSp macro="">
      <xdr:nvCxnSpPr>
        <xdr:cNvPr id="344" name="直線コネクタ 343"/>
        <xdr:cNvCxnSpPr/>
      </xdr:nvCxnSpPr>
      <xdr:spPr>
        <a:xfrm>
          <a:off x="9639300" y="9421737"/>
          <a:ext cx="838200" cy="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114482</xdr:rowOff>
    </xdr:from>
    <xdr:ext cx="534377" cy="259045"/>
    <xdr:sp macro="" textlink="">
      <xdr:nvSpPr>
        <xdr:cNvPr id="345" name="農林水産業費平均値テキスト"/>
        <xdr:cNvSpPr txBox="1"/>
      </xdr:nvSpPr>
      <xdr:spPr>
        <a:xfrm>
          <a:off x="10528300" y="920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91605</xdr:rowOff>
    </xdr:from>
    <xdr:to>
      <xdr:col>15</xdr:col>
      <xdr:colOff>231775</xdr:colOff>
      <xdr:row>55</xdr:row>
      <xdr:rowOff>21755</xdr:rowOff>
    </xdr:to>
    <xdr:sp macro="" textlink="">
      <xdr:nvSpPr>
        <xdr:cNvPr id="346" name="フローチャート : 判断 345"/>
        <xdr:cNvSpPr/>
      </xdr:nvSpPr>
      <xdr:spPr>
        <a:xfrm>
          <a:off x="104267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45745</xdr:rowOff>
    </xdr:from>
    <xdr:to>
      <xdr:col>14</xdr:col>
      <xdr:colOff>28575</xdr:colOff>
      <xdr:row>54</xdr:row>
      <xdr:rowOff>163437</xdr:rowOff>
    </xdr:to>
    <xdr:cxnSp macro="">
      <xdr:nvCxnSpPr>
        <xdr:cNvPr id="347" name="直線コネクタ 346"/>
        <xdr:cNvCxnSpPr/>
      </xdr:nvCxnSpPr>
      <xdr:spPr>
        <a:xfrm>
          <a:off x="8750300" y="9304045"/>
          <a:ext cx="889000" cy="1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7480</xdr:rowOff>
    </xdr:from>
    <xdr:to>
      <xdr:col>14</xdr:col>
      <xdr:colOff>79375</xdr:colOff>
      <xdr:row>54</xdr:row>
      <xdr:rowOff>109080</xdr:rowOff>
    </xdr:to>
    <xdr:sp macro="" textlink="">
      <xdr:nvSpPr>
        <xdr:cNvPr id="348" name="フローチャート : 判断 347"/>
        <xdr:cNvSpPr/>
      </xdr:nvSpPr>
      <xdr:spPr>
        <a:xfrm>
          <a:off x="9588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125607</xdr:rowOff>
    </xdr:from>
    <xdr:ext cx="534377" cy="259045"/>
    <xdr:sp macro="" textlink="">
      <xdr:nvSpPr>
        <xdr:cNvPr id="349" name="テキスト ボックス 348"/>
        <xdr:cNvSpPr txBox="1"/>
      </xdr:nvSpPr>
      <xdr:spPr>
        <a:xfrm>
          <a:off x="93594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45745</xdr:rowOff>
    </xdr:from>
    <xdr:to>
      <xdr:col>12</xdr:col>
      <xdr:colOff>511175</xdr:colOff>
      <xdr:row>56</xdr:row>
      <xdr:rowOff>19800</xdr:rowOff>
    </xdr:to>
    <xdr:cxnSp macro="">
      <xdr:nvCxnSpPr>
        <xdr:cNvPr id="350" name="直線コネクタ 349"/>
        <xdr:cNvCxnSpPr/>
      </xdr:nvCxnSpPr>
      <xdr:spPr>
        <a:xfrm flipV="1">
          <a:off x="7861300" y="9304045"/>
          <a:ext cx="889000" cy="3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129857</xdr:rowOff>
    </xdr:from>
    <xdr:to>
      <xdr:col>12</xdr:col>
      <xdr:colOff>561975</xdr:colOff>
      <xdr:row>54</xdr:row>
      <xdr:rowOff>60007</xdr:rowOff>
    </xdr:to>
    <xdr:sp macro="" textlink="">
      <xdr:nvSpPr>
        <xdr:cNvPr id="351" name="フローチャート : 判断 350"/>
        <xdr:cNvSpPr/>
      </xdr:nvSpPr>
      <xdr:spPr>
        <a:xfrm>
          <a:off x="8699500" y="921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76534</xdr:rowOff>
    </xdr:from>
    <xdr:ext cx="534377" cy="259045"/>
    <xdr:sp macro="" textlink="">
      <xdr:nvSpPr>
        <xdr:cNvPr id="352" name="テキスト ボックス 351"/>
        <xdr:cNvSpPr txBox="1"/>
      </xdr:nvSpPr>
      <xdr:spPr>
        <a:xfrm>
          <a:off x="8483111" y="89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76530</xdr:rowOff>
    </xdr:from>
    <xdr:to>
      <xdr:col>11</xdr:col>
      <xdr:colOff>307975</xdr:colOff>
      <xdr:row>56</xdr:row>
      <xdr:rowOff>19800</xdr:rowOff>
    </xdr:to>
    <xdr:cxnSp macro="">
      <xdr:nvCxnSpPr>
        <xdr:cNvPr id="353" name="直線コネクタ 352"/>
        <xdr:cNvCxnSpPr/>
      </xdr:nvCxnSpPr>
      <xdr:spPr>
        <a:xfrm>
          <a:off x="6972300" y="8820480"/>
          <a:ext cx="889000" cy="8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163347</xdr:rowOff>
    </xdr:from>
    <xdr:to>
      <xdr:col>11</xdr:col>
      <xdr:colOff>358775</xdr:colOff>
      <xdr:row>54</xdr:row>
      <xdr:rowOff>93497</xdr:rowOff>
    </xdr:to>
    <xdr:sp macro="" textlink="">
      <xdr:nvSpPr>
        <xdr:cNvPr id="354" name="フローチャート : 判断 353"/>
        <xdr:cNvSpPr/>
      </xdr:nvSpPr>
      <xdr:spPr>
        <a:xfrm>
          <a:off x="7810500" y="925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110024</xdr:rowOff>
    </xdr:from>
    <xdr:ext cx="534377" cy="259045"/>
    <xdr:sp macro="" textlink="">
      <xdr:nvSpPr>
        <xdr:cNvPr id="355" name="テキスト ボックス 354"/>
        <xdr:cNvSpPr txBox="1"/>
      </xdr:nvSpPr>
      <xdr:spPr>
        <a:xfrm>
          <a:off x="7594111" y="9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72212</xdr:rowOff>
    </xdr:from>
    <xdr:to>
      <xdr:col>10</xdr:col>
      <xdr:colOff>155575</xdr:colOff>
      <xdr:row>55</xdr:row>
      <xdr:rowOff>2362</xdr:rowOff>
    </xdr:to>
    <xdr:sp macro="" textlink="">
      <xdr:nvSpPr>
        <xdr:cNvPr id="356" name="フローチャート : 判断 355"/>
        <xdr:cNvSpPr/>
      </xdr:nvSpPr>
      <xdr:spPr>
        <a:xfrm>
          <a:off x="6921500" y="933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164939</xdr:rowOff>
    </xdr:from>
    <xdr:ext cx="534377" cy="259045"/>
    <xdr:sp macro="" textlink="">
      <xdr:nvSpPr>
        <xdr:cNvPr id="357" name="テキスト ボックス 356"/>
        <xdr:cNvSpPr txBox="1"/>
      </xdr:nvSpPr>
      <xdr:spPr>
        <a:xfrm>
          <a:off x="6705111" y="94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171310</xdr:rowOff>
    </xdr:from>
    <xdr:to>
      <xdr:col>15</xdr:col>
      <xdr:colOff>231775</xdr:colOff>
      <xdr:row>55</xdr:row>
      <xdr:rowOff>101460</xdr:rowOff>
    </xdr:to>
    <xdr:sp macro="" textlink="">
      <xdr:nvSpPr>
        <xdr:cNvPr id="363" name="円/楕円 362"/>
        <xdr:cNvSpPr/>
      </xdr:nvSpPr>
      <xdr:spPr>
        <a:xfrm>
          <a:off x="10426700" y="94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149737</xdr:rowOff>
    </xdr:from>
    <xdr:ext cx="534377" cy="259045"/>
    <xdr:sp macro="" textlink="">
      <xdr:nvSpPr>
        <xdr:cNvPr id="364" name="農林水産業費該当値テキスト"/>
        <xdr:cNvSpPr txBox="1"/>
      </xdr:nvSpPr>
      <xdr:spPr>
        <a:xfrm>
          <a:off x="10528300" y="94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112637</xdr:rowOff>
    </xdr:from>
    <xdr:to>
      <xdr:col>14</xdr:col>
      <xdr:colOff>79375</xdr:colOff>
      <xdr:row>55</xdr:row>
      <xdr:rowOff>42787</xdr:rowOff>
    </xdr:to>
    <xdr:sp macro="" textlink="">
      <xdr:nvSpPr>
        <xdr:cNvPr id="365" name="円/楕円 364"/>
        <xdr:cNvSpPr/>
      </xdr:nvSpPr>
      <xdr:spPr>
        <a:xfrm>
          <a:off x="9588500" y="93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33914</xdr:rowOff>
    </xdr:from>
    <xdr:ext cx="534377" cy="259045"/>
    <xdr:sp macro="" textlink="">
      <xdr:nvSpPr>
        <xdr:cNvPr id="366" name="テキスト ボックス 365"/>
        <xdr:cNvSpPr txBox="1"/>
      </xdr:nvSpPr>
      <xdr:spPr>
        <a:xfrm>
          <a:off x="9359411" y="946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166395</xdr:rowOff>
    </xdr:from>
    <xdr:to>
      <xdr:col>12</xdr:col>
      <xdr:colOff>561975</xdr:colOff>
      <xdr:row>54</xdr:row>
      <xdr:rowOff>96545</xdr:rowOff>
    </xdr:to>
    <xdr:sp macro="" textlink="">
      <xdr:nvSpPr>
        <xdr:cNvPr id="367" name="円/楕円 366"/>
        <xdr:cNvSpPr/>
      </xdr:nvSpPr>
      <xdr:spPr>
        <a:xfrm>
          <a:off x="8699500" y="92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87672</xdr:rowOff>
    </xdr:from>
    <xdr:ext cx="534377" cy="259045"/>
    <xdr:sp macro="" textlink="">
      <xdr:nvSpPr>
        <xdr:cNvPr id="368" name="テキスト ボックス 367"/>
        <xdr:cNvSpPr txBox="1"/>
      </xdr:nvSpPr>
      <xdr:spPr>
        <a:xfrm>
          <a:off x="8483111" y="93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140450</xdr:rowOff>
    </xdr:from>
    <xdr:to>
      <xdr:col>11</xdr:col>
      <xdr:colOff>358775</xdr:colOff>
      <xdr:row>56</xdr:row>
      <xdr:rowOff>70600</xdr:rowOff>
    </xdr:to>
    <xdr:sp macro="" textlink="">
      <xdr:nvSpPr>
        <xdr:cNvPr id="369" name="円/楕円 368"/>
        <xdr:cNvSpPr/>
      </xdr:nvSpPr>
      <xdr:spPr>
        <a:xfrm>
          <a:off x="7810500" y="9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61727</xdr:rowOff>
    </xdr:from>
    <xdr:ext cx="534377" cy="259045"/>
    <xdr:sp macro="" textlink="">
      <xdr:nvSpPr>
        <xdr:cNvPr id="370" name="テキスト ボックス 369"/>
        <xdr:cNvSpPr txBox="1"/>
      </xdr:nvSpPr>
      <xdr:spPr>
        <a:xfrm>
          <a:off x="7594111" y="96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24,147</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25730</xdr:rowOff>
    </xdr:from>
    <xdr:to>
      <xdr:col>10</xdr:col>
      <xdr:colOff>155575</xdr:colOff>
      <xdr:row>51</xdr:row>
      <xdr:rowOff>127330</xdr:rowOff>
    </xdr:to>
    <xdr:sp macro="" textlink="">
      <xdr:nvSpPr>
        <xdr:cNvPr id="371" name="円/楕円 370"/>
        <xdr:cNvSpPr/>
      </xdr:nvSpPr>
      <xdr:spPr>
        <a:xfrm>
          <a:off x="6921500" y="876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143857</xdr:rowOff>
    </xdr:from>
    <xdr:ext cx="534377" cy="259045"/>
    <xdr:sp macro="" textlink="">
      <xdr:nvSpPr>
        <xdr:cNvPr id="372" name="テキスト ボックス 371"/>
        <xdr:cNvSpPr txBox="1"/>
      </xdr:nvSpPr>
      <xdr:spPr>
        <a:xfrm>
          <a:off x="6705111" y="854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96" name="直線コネクタ 395"/>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97"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98" name="直線コネクタ 397"/>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99"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400" name="直線コネクタ 399"/>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153318</xdr:rowOff>
    </xdr:from>
    <xdr:to>
      <xdr:col>15</xdr:col>
      <xdr:colOff>180975</xdr:colOff>
      <xdr:row>74</xdr:row>
      <xdr:rowOff>13970</xdr:rowOff>
    </xdr:to>
    <xdr:cxnSp macro="">
      <xdr:nvCxnSpPr>
        <xdr:cNvPr id="401" name="直線コネクタ 400"/>
        <xdr:cNvCxnSpPr/>
      </xdr:nvCxnSpPr>
      <xdr:spPr>
        <a:xfrm flipV="1">
          <a:off x="9639300" y="12669168"/>
          <a:ext cx="8382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94694</xdr:rowOff>
    </xdr:from>
    <xdr:ext cx="534377" cy="259045"/>
    <xdr:sp macro="" textlink="">
      <xdr:nvSpPr>
        <xdr:cNvPr id="402" name="商工費平均値テキスト"/>
        <xdr:cNvSpPr txBox="1"/>
      </xdr:nvSpPr>
      <xdr:spPr>
        <a:xfrm>
          <a:off x="10528300" y="1261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403" name="フローチャート : 判断 402"/>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85751</xdr:rowOff>
    </xdr:from>
    <xdr:to>
      <xdr:col>14</xdr:col>
      <xdr:colOff>28575</xdr:colOff>
      <xdr:row>74</xdr:row>
      <xdr:rowOff>13970</xdr:rowOff>
    </xdr:to>
    <xdr:cxnSp macro="">
      <xdr:nvCxnSpPr>
        <xdr:cNvPr id="404" name="直線コネクタ 403"/>
        <xdr:cNvCxnSpPr/>
      </xdr:nvCxnSpPr>
      <xdr:spPr>
        <a:xfrm>
          <a:off x="8750300" y="12601601"/>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66726</xdr:rowOff>
    </xdr:from>
    <xdr:to>
      <xdr:col>14</xdr:col>
      <xdr:colOff>79375</xdr:colOff>
      <xdr:row>72</xdr:row>
      <xdr:rowOff>168326</xdr:rowOff>
    </xdr:to>
    <xdr:sp macro="" textlink="">
      <xdr:nvSpPr>
        <xdr:cNvPr id="405" name="フローチャート : 判断 404"/>
        <xdr:cNvSpPr/>
      </xdr:nvSpPr>
      <xdr:spPr>
        <a:xfrm>
          <a:off x="9588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13403</xdr:rowOff>
    </xdr:from>
    <xdr:ext cx="534377" cy="259045"/>
    <xdr:sp macro="" textlink="">
      <xdr:nvSpPr>
        <xdr:cNvPr id="406" name="テキスト ボックス 405"/>
        <xdr:cNvSpPr txBox="1"/>
      </xdr:nvSpPr>
      <xdr:spPr>
        <a:xfrm>
          <a:off x="9359411" y="121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85751</xdr:rowOff>
    </xdr:from>
    <xdr:to>
      <xdr:col>12</xdr:col>
      <xdr:colOff>511175</xdr:colOff>
      <xdr:row>74</xdr:row>
      <xdr:rowOff>151685</xdr:rowOff>
    </xdr:to>
    <xdr:cxnSp macro="">
      <xdr:nvCxnSpPr>
        <xdr:cNvPr id="407" name="直線コネクタ 406"/>
        <xdr:cNvCxnSpPr/>
      </xdr:nvCxnSpPr>
      <xdr:spPr>
        <a:xfrm flipV="1">
          <a:off x="7861300" y="12601601"/>
          <a:ext cx="889000" cy="2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71</xdr:row>
      <xdr:rowOff>65289</xdr:rowOff>
    </xdr:from>
    <xdr:to>
      <xdr:col>12</xdr:col>
      <xdr:colOff>561975</xdr:colOff>
      <xdr:row>71</xdr:row>
      <xdr:rowOff>166889</xdr:rowOff>
    </xdr:to>
    <xdr:sp macro="" textlink="">
      <xdr:nvSpPr>
        <xdr:cNvPr id="408" name="フローチャート : 判断 407"/>
        <xdr:cNvSpPr/>
      </xdr:nvSpPr>
      <xdr:spPr>
        <a:xfrm>
          <a:off x="8699500" y="122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11966</xdr:rowOff>
    </xdr:from>
    <xdr:ext cx="534377" cy="259045"/>
    <xdr:sp macro="" textlink="">
      <xdr:nvSpPr>
        <xdr:cNvPr id="409" name="テキスト ボックス 408"/>
        <xdr:cNvSpPr txBox="1"/>
      </xdr:nvSpPr>
      <xdr:spPr>
        <a:xfrm>
          <a:off x="8483111" y="120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128727</xdr:rowOff>
    </xdr:from>
    <xdr:to>
      <xdr:col>11</xdr:col>
      <xdr:colOff>307975</xdr:colOff>
      <xdr:row>74</xdr:row>
      <xdr:rowOff>151685</xdr:rowOff>
    </xdr:to>
    <xdr:cxnSp macro="">
      <xdr:nvCxnSpPr>
        <xdr:cNvPr id="410" name="直線コネクタ 409"/>
        <xdr:cNvCxnSpPr/>
      </xdr:nvCxnSpPr>
      <xdr:spPr>
        <a:xfrm>
          <a:off x="6972300" y="12816027"/>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71</xdr:row>
      <xdr:rowOff>158949</xdr:rowOff>
    </xdr:from>
    <xdr:to>
      <xdr:col>11</xdr:col>
      <xdr:colOff>358775</xdr:colOff>
      <xdr:row>72</xdr:row>
      <xdr:rowOff>89099</xdr:rowOff>
    </xdr:to>
    <xdr:sp macro="" textlink="">
      <xdr:nvSpPr>
        <xdr:cNvPr id="411" name="フローチャート : 判断 410"/>
        <xdr:cNvSpPr/>
      </xdr:nvSpPr>
      <xdr:spPr>
        <a:xfrm>
          <a:off x="7810500" y="1233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105626</xdr:rowOff>
    </xdr:from>
    <xdr:ext cx="534377" cy="259045"/>
    <xdr:sp macro="" textlink="">
      <xdr:nvSpPr>
        <xdr:cNvPr id="412" name="テキスト ボックス 411"/>
        <xdr:cNvSpPr txBox="1"/>
      </xdr:nvSpPr>
      <xdr:spPr>
        <a:xfrm>
          <a:off x="7594111" y="121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71</xdr:row>
      <xdr:rowOff>165253</xdr:rowOff>
    </xdr:from>
    <xdr:to>
      <xdr:col>10</xdr:col>
      <xdr:colOff>155575</xdr:colOff>
      <xdr:row>72</xdr:row>
      <xdr:rowOff>95403</xdr:rowOff>
    </xdr:to>
    <xdr:sp macro="" textlink="">
      <xdr:nvSpPr>
        <xdr:cNvPr id="413" name="フローチャート : 判断 412"/>
        <xdr:cNvSpPr/>
      </xdr:nvSpPr>
      <xdr:spPr>
        <a:xfrm>
          <a:off x="6921500" y="12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111930</xdr:rowOff>
    </xdr:from>
    <xdr:ext cx="534377" cy="259045"/>
    <xdr:sp macro="" textlink="">
      <xdr:nvSpPr>
        <xdr:cNvPr id="414" name="テキスト ボックス 413"/>
        <xdr:cNvSpPr txBox="1"/>
      </xdr:nvSpPr>
      <xdr:spPr>
        <a:xfrm>
          <a:off x="6705111" y="12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102518</xdr:rowOff>
    </xdr:from>
    <xdr:to>
      <xdr:col>15</xdr:col>
      <xdr:colOff>231775</xdr:colOff>
      <xdr:row>74</xdr:row>
      <xdr:rowOff>32668</xdr:rowOff>
    </xdr:to>
    <xdr:sp macro="" textlink="">
      <xdr:nvSpPr>
        <xdr:cNvPr id="420" name="円/楕円 419"/>
        <xdr:cNvSpPr/>
      </xdr:nvSpPr>
      <xdr:spPr>
        <a:xfrm>
          <a:off x="10426700" y="126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125395</xdr:rowOff>
    </xdr:from>
    <xdr:ext cx="534377" cy="259045"/>
    <xdr:sp macro="" textlink="">
      <xdr:nvSpPr>
        <xdr:cNvPr id="421" name="商工費該当値テキスト"/>
        <xdr:cNvSpPr txBox="1"/>
      </xdr:nvSpPr>
      <xdr:spPr>
        <a:xfrm>
          <a:off x="10528300" y="1246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134620</xdr:rowOff>
    </xdr:from>
    <xdr:to>
      <xdr:col>14</xdr:col>
      <xdr:colOff>79375</xdr:colOff>
      <xdr:row>74</xdr:row>
      <xdr:rowOff>64770</xdr:rowOff>
    </xdr:to>
    <xdr:sp macro="" textlink="">
      <xdr:nvSpPr>
        <xdr:cNvPr id="422" name="円/楕円 421"/>
        <xdr:cNvSpPr/>
      </xdr:nvSpPr>
      <xdr:spPr>
        <a:xfrm>
          <a:off x="95885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55897</xdr:rowOff>
    </xdr:from>
    <xdr:ext cx="534377" cy="259045"/>
    <xdr:sp macro="" textlink="">
      <xdr:nvSpPr>
        <xdr:cNvPr id="423" name="テキスト ボックス 422"/>
        <xdr:cNvSpPr txBox="1"/>
      </xdr:nvSpPr>
      <xdr:spPr>
        <a:xfrm>
          <a:off x="9359411" y="1274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34951</xdr:rowOff>
    </xdr:from>
    <xdr:to>
      <xdr:col>12</xdr:col>
      <xdr:colOff>561975</xdr:colOff>
      <xdr:row>73</xdr:row>
      <xdr:rowOff>136551</xdr:rowOff>
    </xdr:to>
    <xdr:sp macro="" textlink="">
      <xdr:nvSpPr>
        <xdr:cNvPr id="424" name="円/楕円 423"/>
        <xdr:cNvSpPr/>
      </xdr:nvSpPr>
      <xdr:spPr>
        <a:xfrm>
          <a:off x="8699500" y="125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127678</xdr:rowOff>
    </xdr:from>
    <xdr:ext cx="534377" cy="259045"/>
    <xdr:sp macro="" textlink="">
      <xdr:nvSpPr>
        <xdr:cNvPr id="425" name="テキスト ボックス 424"/>
        <xdr:cNvSpPr txBox="1"/>
      </xdr:nvSpPr>
      <xdr:spPr>
        <a:xfrm>
          <a:off x="8483111" y="1264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100885</xdr:rowOff>
    </xdr:from>
    <xdr:to>
      <xdr:col>11</xdr:col>
      <xdr:colOff>358775</xdr:colOff>
      <xdr:row>75</xdr:row>
      <xdr:rowOff>31035</xdr:rowOff>
    </xdr:to>
    <xdr:sp macro="" textlink="">
      <xdr:nvSpPr>
        <xdr:cNvPr id="426" name="円/楕円 425"/>
        <xdr:cNvSpPr/>
      </xdr:nvSpPr>
      <xdr:spPr>
        <a:xfrm>
          <a:off x="7810500" y="127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22162</xdr:rowOff>
    </xdr:from>
    <xdr:ext cx="534377" cy="259045"/>
    <xdr:sp macro="" textlink="">
      <xdr:nvSpPr>
        <xdr:cNvPr id="427" name="テキスト ボックス 426"/>
        <xdr:cNvSpPr txBox="1"/>
      </xdr:nvSpPr>
      <xdr:spPr>
        <a:xfrm>
          <a:off x="7594111" y="1288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77927</xdr:rowOff>
    </xdr:from>
    <xdr:to>
      <xdr:col>10</xdr:col>
      <xdr:colOff>155575</xdr:colOff>
      <xdr:row>75</xdr:row>
      <xdr:rowOff>8077</xdr:rowOff>
    </xdr:to>
    <xdr:sp macro="" textlink="">
      <xdr:nvSpPr>
        <xdr:cNvPr id="428" name="円/楕円 427"/>
        <xdr:cNvSpPr/>
      </xdr:nvSpPr>
      <xdr:spPr>
        <a:xfrm>
          <a:off x="6921500" y="127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170654</xdr:rowOff>
    </xdr:from>
    <xdr:ext cx="534377" cy="259045"/>
    <xdr:sp macro="" textlink="">
      <xdr:nvSpPr>
        <xdr:cNvPr id="429" name="テキスト ボックス 428"/>
        <xdr:cNvSpPr txBox="1"/>
      </xdr:nvSpPr>
      <xdr:spPr>
        <a:xfrm>
          <a:off x="6705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167980</xdr:rowOff>
    </xdr:from>
    <xdr:to>
      <xdr:col>15</xdr:col>
      <xdr:colOff>180340</xdr:colOff>
      <xdr:row>99</xdr:row>
      <xdr:rowOff>91791</xdr:rowOff>
    </xdr:to>
    <xdr:cxnSp macro="">
      <xdr:nvCxnSpPr>
        <xdr:cNvPr id="454" name="直線コネクタ 453"/>
        <xdr:cNvCxnSpPr/>
      </xdr:nvCxnSpPr>
      <xdr:spPr>
        <a:xfrm flipV="1">
          <a:off x="10475595" y="16112830"/>
          <a:ext cx="1270" cy="9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95618</xdr:rowOff>
    </xdr:from>
    <xdr:ext cx="534377" cy="259045"/>
    <xdr:sp macro="" textlink="">
      <xdr:nvSpPr>
        <xdr:cNvPr id="455" name="土木費最小値テキスト"/>
        <xdr:cNvSpPr txBox="1"/>
      </xdr:nvSpPr>
      <xdr:spPr>
        <a:xfrm>
          <a:off x="10528300" y="170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99</xdr:row>
      <xdr:rowOff>91791</xdr:rowOff>
    </xdr:from>
    <xdr:to>
      <xdr:col>15</xdr:col>
      <xdr:colOff>269875</xdr:colOff>
      <xdr:row>99</xdr:row>
      <xdr:rowOff>91791</xdr:rowOff>
    </xdr:to>
    <xdr:cxnSp macro="">
      <xdr:nvCxnSpPr>
        <xdr:cNvPr id="456" name="直線コネクタ 455"/>
        <xdr:cNvCxnSpPr/>
      </xdr:nvCxnSpPr>
      <xdr:spPr>
        <a:xfrm>
          <a:off x="10388600" y="170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114657</xdr:rowOff>
    </xdr:from>
    <xdr:ext cx="534377" cy="259045"/>
    <xdr:sp macro="" textlink="">
      <xdr:nvSpPr>
        <xdr:cNvPr id="457" name="土木費最大値テキスト"/>
        <xdr:cNvSpPr txBox="1"/>
      </xdr:nvSpPr>
      <xdr:spPr>
        <a:xfrm>
          <a:off x="10528300" y="1588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93</xdr:row>
      <xdr:rowOff>167980</xdr:rowOff>
    </xdr:from>
    <xdr:to>
      <xdr:col>15</xdr:col>
      <xdr:colOff>269875</xdr:colOff>
      <xdr:row>93</xdr:row>
      <xdr:rowOff>167980</xdr:rowOff>
    </xdr:to>
    <xdr:cxnSp macro="">
      <xdr:nvCxnSpPr>
        <xdr:cNvPr id="458" name="直線コネクタ 457"/>
        <xdr:cNvCxnSpPr/>
      </xdr:nvCxnSpPr>
      <xdr:spPr>
        <a:xfrm>
          <a:off x="10388600" y="1611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84280</xdr:rowOff>
    </xdr:from>
    <xdr:to>
      <xdr:col>15</xdr:col>
      <xdr:colOff>180975</xdr:colOff>
      <xdr:row>96</xdr:row>
      <xdr:rowOff>102667</xdr:rowOff>
    </xdr:to>
    <xdr:cxnSp macro="">
      <xdr:nvCxnSpPr>
        <xdr:cNvPr id="459" name="直線コネクタ 458"/>
        <xdr:cNvCxnSpPr/>
      </xdr:nvCxnSpPr>
      <xdr:spPr>
        <a:xfrm>
          <a:off x="9639300" y="16200580"/>
          <a:ext cx="838200" cy="3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106842</xdr:rowOff>
    </xdr:from>
    <xdr:ext cx="534377" cy="259045"/>
    <xdr:sp macro="" textlink="">
      <xdr:nvSpPr>
        <xdr:cNvPr id="460" name="土木費平均値テキスト"/>
        <xdr:cNvSpPr txBox="1"/>
      </xdr:nvSpPr>
      <xdr:spPr>
        <a:xfrm>
          <a:off x="10528300" y="1656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128415</xdr:rowOff>
    </xdr:from>
    <xdr:to>
      <xdr:col>15</xdr:col>
      <xdr:colOff>231775</xdr:colOff>
      <xdr:row>97</xdr:row>
      <xdr:rowOff>58565</xdr:rowOff>
    </xdr:to>
    <xdr:sp macro="" textlink="">
      <xdr:nvSpPr>
        <xdr:cNvPr id="461" name="フローチャート : 判断 460"/>
        <xdr:cNvSpPr/>
      </xdr:nvSpPr>
      <xdr:spPr>
        <a:xfrm>
          <a:off x="10426700" y="1658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86437</xdr:rowOff>
    </xdr:from>
    <xdr:to>
      <xdr:col>14</xdr:col>
      <xdr:colOff>28575</xdr:colOff>
      <xdr:row>94</xdr:row>
      <xdr:rowOff>84280</xdr:rowOff>
    </xdr:to>
    <xdr:cxnSp macro="">
      <xdr:nvCxnSpPr>
        <xdr:cNvPr id="462" name="直線コネクタ 461"/>
        <xdr:cNvCxnSpPr/>
      </xdr:nvCxnSpPr>
      <xdr:spPr>
        <a:xfrm>
          <a:off x="8750300" y="15516937"/>
          <a:ext cx="889000" cy="68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115515</xdr:rowOff>
    </xdr:from>
    <xdr:to>
      <xdr:col>14</xdr:col>
      <xdr:colOff>79375</xdr:colOff>
      <xdr:row>96</xdr:row>
      <xdr:rowOff>45665</xdr:rowOff>
    </xdr:to>
    <xdr:sp macro="" textlink="">
      <xdr:nvSpPr>
        <xdr:cNvPr id="463" name="フローチャート : 判断 462"/>
        <xdr:cNvSpPr/>
      </xdr:nvSpPr>
      <xdr:spPr>
        <a:xfrm>
          <a:off x="9588500" y="1640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36792</xdr:rowOff>
    </xdr:from>
    <xdr:ext cx="534377" cy="259045"/>
    <xdr:sp macro="" textlink="">
      <xdr:nvSpPr>
        <xdr:cNvPr id="464" name="テキスト ボックス 463"/>
        <xdr:cNvSpPr txBox="1"/>
      </xdr:nvSpPr>
      <xdr:spPr>
        <a:xfrm>
          <a:off x="9359411" y="164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86437</xdr:rowOff>
    </xdr:from>
    <xdr:to>
      <xdr:col>12</xdr:col>
      <xdr:colOff>511175</xdr:colOff>
      <xdr:row>94</xdr:row>
      <xdr:rowOff>67756</xdr:rowOff>
    </xdr:to>
    <xdr:cxnSp macro="">
      <xdr:nvCxnSpPr>
        <xdr:cNvPr id="465" name="直線コネクタ 464"/>
        <xdr:cNvCxnSpPr/>
      </xdr:nvCxnSpPr>
      <xdr:spPr>
        <a:xfrm flipV="1">
          <a:off x="7861300" y="15516937"/>
          <a:ext cx="889000" cy="6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44028</xdr:rowOff>
    </xdr:from>
    <xdr:to>
      <xdr:col>12</xdr:col>
      <xdr:colOff>561975</xdr:colOff>
      <xdr:row>96</xdr:row>
      <xdr:rowOff>145628</xdr:rowOff>
    </xdr:to>
    <xdr:sp macro="" textlink="">
      <xdr:nvSpPr>
        <xdr:cNvPr id="466" name="フローチャート : 判断 465"/>
        <xdr:cNvSpPr/>
      </xdr:nvSpPr>
      <xdr:spPr>
        <a:xfrm>
          <a:off x="8699500" y="1650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136755</xdr:rowOff>
    </xdr:from>
    <xdr:ext cx="534377" cy="259045"/>
    <xdr:sp macro="" textlink="">
      <xdr:nvSpPr>
        <xdr:cNvPr id="467" name="テキスト ボックス 466"/>
        <xdr:cNvSpPr txBox="1"/>
      </xdr:nvSpPr>
      <xdr:spPr>
        <a:xfrm>
          <a:off x="8483111" y="165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67756</xdr:rowOff>
    </xdr:from>
    <xdr:to>
      <xdr:col>11</xdr:col>
      <xdr:colOff>307975</xdr:colOff>
      <xdr:row>95</xdr:row>
      <xdr:rowOff>113052</xdr:rowOff>
    </xdr:to>
    <xdr:cxnSp macro="">
      <xdr:nvCxnSpPr>
        <xdr:cNvPr id="468" name="直線コネクタ 467"/>
        <xdr:cNvCxnSpPr/>
      </xdr:nvCxnSpPr>
      <xdr:spPr>
        <a:xfrm flipV="1">
          <a:off x="6972300" y="16184056"/>
          <a:ext cx="889000" cy="2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36649</xdr:rowOff>
    </xdr:from>
    <xdr:to>
      <xdr:col>11</xdr:col>
      <xdr:colOff>358775</xdr:colOff>
      <xdr:row>97</xdr:row>
      <xdr:rowOff>138249</xdr:rowOff>
    </xdr:to>
    <xdr:sp macro="" textlink="">
      <xdr:nvSpPr>
        <xdr:cNvPr id="469" name="フローチャート : 判断 468"/>
        <xdr:cNvSpPr/>
      </xdr:nvSpPr>
      <xdr:spPr>
        <a:xfrm>
          <a:off x="7810500" y="166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129376</xdr:rowOff>
    </xdr:from>
    <xdr:ext cx="534377" cy="259045"/>
    <xdr:sp macro="" textlink="">
      <xdr:nvSpPr>
        <xdr:cNvPr id="470" name="テキスト ボックス 469"/>
        <xdr:cNvSpPr txBox="1"/>
      </xdr:nvSpPr>
      <xdr:spPr>
        <a:xfrm>
          <a:off x="7594111" y="167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10424</xdr:rowOff>
    </xdr:from>
    <xdr:to>
      <xdr:col>10</xdr:col>
      <xdr:colOff>155575</xdr:colOff>
      <xdr:row>97</xdr:row>
      <xdr:rowOff>112024</xdr:rowOff>
    </xdr:to>
    <xdr:sp macro="" textlink="">
      <xdr:nvSpPr>
        <xdr:cNvPr id="471" name="フローチャート : 判断 470"/>
        <xdr:cNvSpPr/>
      </xdr:nvSpPr>
      <xdr:spPr>
        <a:xfrm>
          <a:off x="6921500" y="16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103151</xdr:rowOff>
    </xdr:from>
    <xdr:ext cx="534377" cy="259045"/>
    <xdr:sp macro="" textlink="">
      <xdr:nvSpPr>
        <xdr:cNvPr id="472" name="テキスト ボックス 471"/>
        <xdr:cNvSpPr txBox="1"/>
      </xdr:nvSpPr>
      <xdr:spPr>
        <a:xfrm>
          <a:off x="6705111" y="16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51867</xdr:rowOff>
    </xdr:from>
    <xdr:to>
      <xdr:col>15</xdr:col>
      <xdr:colOff>231775</xdr:colOff>
      <xdr:row>96</xdr:row>
      <xdr:rowOff>153467</xdr:rowOff>
    </xdr:to>
    <xdr:sp macro="" textlink="">
      <xdr:nvSpPr>
        <xdr:cNvPr id="478" name="円/楕円 477"/>
        <xdr:cNvSpPr/>
      </xdr:nvSpPr>
      <xdr:spPr>
        <a:xfrm>
          <a:off x="10426700" y="16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74744</xdr:rowOff>
    </xdr:from>
    <xdr:ext cx="534377" cy="259045"/>
    <xdr:sp macro="" textlink="">
      <xdr:nvSpPr>
        <xdr:cNvPr id="479" name="土木費該当値テキスト"/>
        <xdr:cNvSpPr txBox="1"/>
      </xdr:nvSpPr>
      <xdr:spPr>
        <a:xfrm>
          <a:off x="10528300"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55,634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33480</xdr:rowOff>
    </xdr:from>
    <xdr:to>
      <xdr:col>14</xdr:col>
      <xdr:colOff>79375</xdr:colOff>
      <xdr:row>94</xdr:row>
      <xdr:rowOff>135080</xdr:rowOff>
    </xdr:to>
    <xdr:sp macro="" textlink="">
      <xdr:nvSpPr>
        <xdr:cNvPr id="480" name="円/楕円 479"/>
        <xdr:cNvSpPr/>
      </xdr:nvSpPr>
      <xdr:spPr>
        <a:xfrm>
          <a:off x="9588500" y="161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151607</xdr:rowOff>
    </xdr:from>
    <xdr:ext cx="534377" cy="259045"/>
    <xdr:sp macro="" textlink="">
      <xdr:nvSpPr>
        <xdr:cNvPr id="481" name="テキスト ボックス 480"/>
        <xdr:cNvSpPr txBox="1"/>
      </xdr:nvSpPr>
      <xdr:spPr>
        <a:xfrm>
          <a:off x="9359411" y="1592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66,697</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35637</xdr:rowOff>
    </xdr:from>
    <xdr:to>
      <xdr:col>12</xdr:col>
      <xdr:colOff>561975</xdr:colOff>
      <xdr:row>90</xdr:row>
      <xdr:rowOff>137237</xdr:rowOff>
    </xdr:to>
    <xdr:sp macro="" textlink="">
      <xdr:nvSpPr>
        <xdr:cNvPr id="482" name="円/楕円 481"/>
        <xdr:cNvSpPr/>
      </xdr:nvSpPr>
      <xdr:spPr>
        <a:xfrm>
          <a:off x="8699500" y="154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88</xdr:row>
      <xdr:rowOff>153764</xdr:rowOff>
    </xdr:from>
    <xdr:ext cx="534377" cy="259045"/>
    <xdr:sp macro="" textlink="">
      <xdr:nvSpPr>
        <xdr:cNvPr id="483" name="テキスト ボックス 482"/>
        <xdr:cNvSpPr txBox="1"/>
      </xdr:nvSpPr>
      <xdr:spPr>
        <a:xfrm>
          <a:off x="8483111" y="1524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16956</xdr:rowOff>
    </xdr:from>
    <xdr:to>
      <xdr:col>11</xdr:col>
      <xdr:colOff>358775</xdr:colOff>
      <xdr:row>94</xdr:row>
      <xdr:rowOff>118556</xdr:rowOff>
    </xdr:to>
    <xdr:sp macro="" textlink="">
      <xdr:nvSpPr>
        <xdr:cNvPr id="484" name="円/楕円 483"/>
        <xdr:cNvSpPr/>
      </xdr:nvSpPr>
      <xdr:spPr>
        <a:xfrm>
          <a:off x="7810500" y="161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135083</xdr:rowOff>
    </xdr:from>
    <xdr:ext cx="534377" cy="259045"/>
    <xdr:sp macro="" textlink="">
      <xdr:nvSpPr>
        <xdr:cNvPr id="485" name="テキスト ボックス 484"/>
        <xdr:cNvSpPr txBox="1"/>
      </xdr:nvSpPr>
      <xdr:spPr>
        <a:xfrm>
          <a:off x="7594111" y="1590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62252</xdr:rowOff>
    </xdr:from>
    <xdr:to>
      <xdr:col>10</xdr:col>
      <xdr:colOff>155575</xdr:colOff>
      <xdr:row>95</xdr:row>
      <xdr:rowOff>163852</xdr:rowOff>
    </xdr:to>
    <xdr:sp macro="" textlink="">
      <xdr:nvSpPr>
        <xdr:cNvPr id="486" name="円/楕円 485"/>
        <xdr:cNvSpPr/>
      </xdr:nvSpPr>
      <xdr:spPr>
        <a:xfrm>
          <a:off x="6921500" y="163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8929</xdr:rowOff>
    </xdr:from>
    <xdr:ext cx="534377" cy="259045"/>
    <xdr:sp macro="" textlink="">
      <xdr:nvSpPr>
        <xdr:cNvPr id="487" name="テキスト ボックス 486"/>
        <xdr:cNvSpPr txBox="1"/>
      </xdr:nvSpPr>
      <xdr:spPr>
        <a:xfrm>
          <a:off x="6705111" y="161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9" name="正方形/長方形 48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90" name="正方形/長方形 48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91" name="正方形/長方形 49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92" name="正方形/長方形 49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6" name="テキスト ボックス 49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508" name="直線コネクタ 507"/>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509"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510" name="直線コネクタ 509"/>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511"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512" name="直線コネクタ 511"/>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150901</xdr:rowOff>
    </xdr:from>
    <xdr:to>
      <xdr:col>23</xdr:col>
      <xdr:colOff>517525</xdr:colOff>
      <xdr:row>37</xdr:row>
      <xdr:rowOff>70434</xdr:rowOff>
    </xdr:to>
    <xdr:cxnSp macro="">
      <xdr:nvCxnSpPr>
        <xdr:cNvPr id="513" name="直線コネクタ 512"/>
        <xdr:cNvCxnSpPr/>
      </xdr:nvCxnSpPr>
      <xdr:spPr>
        <a:xfrm flipV="1">
          <a:off x="15481300" y="6323101"/>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120464</xdr:rowOff>
    </xdr:from>
    <xdr:ext cx="534377" cy="259045"/>
    <xdr:sp macro="" textlink="">
      <xdr:nvSpPr>
        <xdr:cNvPr id="514" name="警察費平均値テキスト"/>
        <xdr:cNvSpPr txBox="1"/>
      </xdr:nvSpPr>
      <xdr:spPr>
        <a:xfrm>
          <a:off x="16370300" y="5949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15" name="フローチャート : 判断 514"/>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70434</xdr:rowOff>
    </xdr:from>
    <xdr:to>
      <xdr:col>22</xdr:col>
      <xdr:colOff>365125</xdr:colOff>
      <xdr:row>38</xdr:row>
      <xdr:rowOff>42316</xdr:rowOff>
    </xdr:to>
    <xdr:cxnSp macro="">
      <xdr:nvCxnSpPr>
        <xdr:cNvPr id="516" name="直線コネクタ 515"/>
        <xdr:cNvCxnSpPr/>
      </xdr:nvCxnSpPr>
      <xdr:spPr>
        <a:xfrm flipV="1">
          <a:off x="14592300" y="6414084"/>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118161</xdr:rowOff>
    </xdr:from>
    <xdr:to>
      <xdr:col>22</xdr:col>
      <xdr:colOff>415925</xdr:colOff>
      <xdr:row>36</xdr:row>
      <xdr:rowOff>48311</xdr:rowOff>
    </xdr:to>
    <xdr:sp macro="" textlink="">
      <xdr:nvSpPr>
        <xdr:cNvPr id="517" name="フローチャート : 判断 516"/>
        <xdr:cNvSpPr/>
      </xdr:nvSpPr>
      <xdr:spPr>
        <a:xfrm>
          <a:off x="15430500" y="611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64838</xdr:rowOff>
    </xdr:from>
    <xdr:ext cx="534377" cy="259045"/>
    <xdr:sp macro="" textlink="">
      <xdr:nvSpPr>
        <xdr:cNvPr id="518" name="テキスト ボックス 517"/>
        <xdr:cNvSpPr txBox="1"/>
      </xdr:nvSpPr>
      <xdr:spPr>
        <a:xfrm>
          <a:off x="15201411"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157074</xdr:rowOff>
    </xdr:from>
    <xdr:to>
      <xdr:col>21</xdr:col>
      <xdr:colOff>161925</xdr:colOff>
      <xdr:row>38</xdr:row>
      <xdr:rowOff>42316</xdr:rowOff>
    </xdr:to>
    <xdr:cxnSp macro="">
      <xdr:nvCxnSpPr>
        <xdr:cNvPr id="519" name="直線コネクタ 518"/>
        <xdr:cNvCxnSpPr/>
      </xdr:nvCxnSpPr>
      <xdr:spPr>
        <a:xfrm>
          <a:off x="13703300" y="6500724"/>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20777</xdr:rowOff>
    </xdr:from>
    <xdr:to>
      <xdr:col>21</xdr:col>
      <xdr:colOff>212725</xdr:colOff>
      <xdr:row>37</xdr:row>
      <xdr:rowOff>122377</xdr:rowOff>
    </xdr:to>
    <xdr:sp macro="" textlink="">
      <xdr:nvSpPr>
        <xdr:cNvPr id="520" name="フローチャート : 判断 519"/>
        <xdr:cNvSpPr/>
      </xdr:nvSpPr>
      <xdr:spPr>
        <a:xfrm>
          <a:off x="14541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138904</xdr:rowOff>
    </xdr:from>
    <xdr:ext cx="534377" cy="259045"/>
    <xdr:sp macro="" textlink="">
      <xdr:nvSpPr>
        <xdr:cNvPr id="521" name="テキスト ボックス 520"/>
        <xdr:cNvSpPr txBox="1"/>
      </xdr:nvSpPr>
      <xdr:spPr>
        <a:xfrm>
          <a:off x="14325111" y="61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122784</xdr:rowOff>
    </xdr:from>
    <xdr:to>
      <xdr:col>19</xdr:col>
      <xdr:colOff>644525</xdr:colOff>
      <xdr:row>37</xdr:row>
      <xdr:rowOff>157074</xdr:rowOff>
    </xdr:to>
    <xdr:cxnSp macro="">
      <xdr:nvCxnSpPr>
        <xdr:cNvPr id="522" name="直線コネクタ 521"/>
        <xdr:cNvCxnSpPr/>
      </xdr:nvCxnSpPr>
      <xdr:spPr>
        <a:xfrm>
          <a:off x="12814300" y="6123534"/>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58725</xdr:rowOff>
    </xdr:from>
    <xdr:to>
      <xdr:col>20</xdr:col>
      <xdr:colOff>9525</xdr:colOff>
      <xdr:row>36</xdr:row>
      <xdr:rowOff>160325</xdr:rowOff>
    </xdr:to>
    <xdr:sp macro="" textlink="">
      <xdr:nvSpPr>
        <xdr:cNvPr id="523" name="フローチャート : 判断 522"/>
        <xdr:cNvSpPr/>
      </xdr:nvSpPr>
      <xdr:spPr>
        <a:xfrm>
          <a:off x="13652500" y="62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5402</xdr:rowOff>
    </xdr:from>
    <xdr:ext cx="534377" cy="259045"/>
    <xdr:sp macro="" textlink="">
      <xdr:nvSpPr>
        <xdr:cNvPr id="524" name="テキスト ボックス 523"/>
        <xdr:cNvSpPr txBox="1"/>
      </xdr:nvSpPr>
      <xdr:spPr>
        <a:xfrm>
          <a:off x="13436111" y="60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156566</xdr:rowOff>
    </xdr:from>
    <xdr:to>
      <xdr:col>18</xdr:col>
      <xdr:colOff>492125</xdr:colOff>
      <xdr:row>36</xdr:row>
      <xdr:rowOff>86716</xdr:rowOff>
    </xdr:to>
    <xdr:sp macro="" textlink="">
      <xdr:nvSpPr>
        <xdr:cNvPr id="525" name="フローチャート : 判断 524"/>
        <xdr:cNvSpPr/>
      </xdr:nvSpPr>
      <xdr:spPr>
        <a:xfrm>
          <a:off x="12763500" y="61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77843</xdr:rowOff>
    </xdr:from>
    <xdr:ext cx="534377" cy="259045"/>
    <xdr:sp macro="" textlink="">
      <xdr:nvSpPr>
        <xdr:cNvPr id="526" name="テキスト ボックス 525"/>
        <xdr:cNvSpPr txBox="1"/>
      </xdr:nvSpPr>
      <xdr:spPr>
        <a:xfrm>
          <a:off x="12547111" y="62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100101</xdr:rowOff>
    </xdr:from>
    <xdr:to>
      <xdr:col>23</xdr:col>
      <xdr:colOff>568325</xdr:colOff>
      <xdr:row>37</xdr:row>
      <xdr:rowOff>30251</xdr:rowOff>
    </xdr:to>
    <xdr:sp macro="" textlink="">
      <xdr:nvSpPr>
        <xdr:cNvPr id="532" name="円/楕円 531"/>
        <xdr:cNvSpPr/>
      </xdr:nvSpPr>
      <xdr:spPr>
        <a:xfrm>
          <a:off x="162687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78528</xdr:rowOff>
    </xdr:from>
    <xdr:ext cx="534377" cy="259045"/>
    <xdr:sp macro="" textlink="">
      <xdr:nvSpPr>
        <xdr:cNvPr id="533" name="警察費該当値テキスト"/>
        <xdr:cNvSpPr txBox="1"/>
      </xdr:nvSpPr>
      <xdr:spPr>
        <a:xfrm>
          <a:off x="16370300"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19634</xdr:rowOff>
    </xdr:from>
    <xdr:to>
      <xdr:col>22</xdr:col>
      <xdr:colOff>415925</xdr:colOff>
      <xdr:row>37</xdr:row>
      <xdr:rowOff>121234</xdr:rowOff>
    </xdr:to>
    <xdr:sp macro="" textlink="">
      <xdr:nvSpPr>
        <xdr:cNvPr id="534" name="円/楕円 533"/>
        <xdr:cNvSpPr/>
      </xdr:nvSpPr>
      <xdr:spPr>
        <a:xfrm>
          <a:off x="15430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112361</xdr:rowOff>
    </xdr:from>
    <xdr:ext cx="534377" cy="259045"/>
    <xdr:sp macro="" textlink="">
      <xdr:nvSpPr>
        <xdr:cNvPr id="535" name="テキスト ボックス 534"/>
        <xdr:cNvSpPr txBox="1"/>
      </xdr:nvSpPr>
      <xdr:spPr>
        <a:xfrm>
          <a:off x="15201411" y="64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162966</xdr:rowOff>
    </xdr:from>
    <xdr:to>
      <xdr:col>21</xdr:col>
      <xdr:colOff>212725</xdr:colOff>
      <xdr:row>38</xdr:row>
      <xdr:rowOff>93116</xdr:rowOff>
    </xdr:to>
    <xdr:sp macro="" textlink="">
      <xdr:nvSpPr>
        <xdr:cNvPr id="536" name="円/楕円 535"/>
        <xdr:cNvSpPr/>
      </xdr:nvSpPr>
      <xdr:spPr>
        <a:xfrm>
          <a:off x="14541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84243</xdr:rowOff>
    </xdr:from>
    <xdr:ext cx="534377" cy="259045"/>
    <xdr:sp macro="" textlink="">
      <xdr:nvSpPr>
        <xdr:cNvPr id="537" name="テキスト ボックス 536"/>
        <xdr:cNvSpPr txBox="1"/>
      </xdr:nvSpPr>
      <xdr:spPr>
        <a:xfrm>
          <a:off x="14325111" y="65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106274</xdr:rowOff>
    </xdr:from>
    <xdr:to>
      <xdr:col>20</xdr:col>
      <xdr:colOff>9525</xdr:colOff>
      <xdr:row>38</xdr:row>
      <xdr:rowOff>36424</xdr:rowOff>
    </xdr:to>
    <xdr:sp macro="" textlink="">
      <xdr:nvSpPr>
        <xdr:cNvPr id="538" name="円/楕円 537"/>
        <xdr:cNvSpPr/>
      </xdr:nvSpPr>
      <xdr:spPr>
        <a:xfrm>
          <a:off x="13652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27550</xdr:rowOff>
    </xdr:from>
    <xdr:ext cx="534377" cy="259045"/>
    <xdr:sp macro="" textlink="">
      <xdr:nvSpPr>
        <xdr:cNvPr id="539" name="テキスト ボックス 538"/>
        <xdr:cNvSpPr txBox="1"/>
      </xdr:nvSpPr>
      <xdr:spPr>
        <a:xfrm>
          <a:off x="13436111" y="6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71984</xdr:rowOff>
    </xdr:from>
    <xdr:to>
      <xdr:col>18</xdr:col>
      <xdr:colOff>492125</xdr:colOff>
      <xdr:row>36</xdr:row>
      <xdr:rowOff>2134</xdr:rowOff>
    </xdr:to>
    <xdr:sp macro="" textlink="">
      <xdr:nvSpPr>
        <xdr:cNvPr id="540" name="円/楕円 539"/>
        <xdr:cNvSpPr/>
      </xdr:nvSpPr>
      <xdr:spPr>
        <a:xfrm>
          <a:off x="12763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18661</xdr:rowOff>
    </xdr:from>
    <xdr:ext cx="534377" cy="259045"/>
    <xdr:sp macro="" textlink="">
      <xdr:nvSpPr>
        <xdr:cNvPr id="541" name="テキスト ボックス 540"/>
        <xdr:cNvSpPr txBox="1"/>
      </xdr:nvSpPr>
      <xdr:spPr>
        <a:xfrm>
          <a:off x="12547111" y="58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0" name="テキスト ボックス 54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2" name="テキスト ボックス 55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4" name="テキスト ボックス 55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6" name="テキスト ボックス 55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64" name="直線コネクタ 563"/>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65"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66" name="直線コネクタ 565"/>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67"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68" name="直線コネクタ 567"/>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168504</xdr:rowOff>
    </xdr:from>
    <xdr:to>
      <xdr:col>23</xdr:col>
      <xdr:colOff>517525</xdr:colOff>
      <xdr:row>55</xdr:row>
      <xdr:rowOff>69596</xdr:rowOff>
    </xdr:to>
    <xdr:cxnSp macro="">
      <xdr:nvCxnSpPr>
        <xdr:cNvPr id="569" name="直線コネクタ 568"/>
        <xdr:cNvCxnSpPr/>
      </xdr:nvCxnSpPr>
      <xdr:spPr>
        <a:xfrm flipV="1">
          <a:off x="15481300" y="8912454"/>
          <a:ext cx="838200" cy="58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8806</xdr:rowOff>
    </xdr:from>
    <xdr:ext cx="534377" cy="259045"/>
    <xdr:sp macro="" textlink="">
      <xdr:nvSpPr>
        <xdr:cNvPr id="570" name="教育費平均値テキスト"/>
        <xdr:cNvSpPr txBox="1"/>
      </xdr:nvSpPr>
      <xdr:spPr>
        <a:xfrm>
          <a:off x="16370300" y="926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71" name="フローチャート : 判断 570"/>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69596</xdr:rowOff>
    </xdr:from>
    <xdr:to>
      <xdr:col>22</xdr:col>
      <xdr:colOff>365125</xdr:colOff>
      <xdr:row>57</xdr:row>
      <xdr:rowOff>149834</xdr:rowOff>
    </xdr:to>
    <xdr:cxnSp macro="">
      <xdr:nvCxnSpPr>
        <xdr:cNvPr id="572" name="直線コネクタ 571"/>
        <xdr:cNvCxnSpPr/>
      </xdr:nvCxnSpPr>
      <xdr:spPr>
        <a:xfrm flipV="1">
          <a:off x="14592300" y="9499346"/>
          <a:ext cx="889000" cy="4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9804</xdr:rowOff>
    </xdr:from>
    <xdr:to>
      <xdr:col>22</xdr:col>
      <xdr:colOff>415925</xdr:colOff>
      <xdr:row>54</xdr:row>
      <xdr:rowOff>111404</xdr:rowOff>
    </xdr:to>
    <xdr:sp macro="" textlink="">
      <xdr:nvSpPr>
        <xdr:cNvPr id="573" name="フローチャート : 判断 572"/>
        <xdr:cNvSpPr/>
      </xdr:nvSpPr>
      <xdr:spPr>
        <a:xfrm>
          <a:off x="15430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127931</xdr:rowOff>
    </xdr:from>
    <xdr:ext cx="534377" cy="259045"/>
    <xdr:sp macro="" textlink="">
      <xdr:nvSpPr>
        <xdr:cNvPr id="574" name="テキスト ボックス 573"/>
        <xdr:cNvSpPr txBox="1"/>
      </xdr:nvSpPr>
      <xdr:spPr>
        <a:xfrm>
          <a:off x="15201411" y="90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13284</xdr:rowOff>
    </xdr:from>
    <xdr:to>
      <xdr:col>21</xdr:col>
      <xdr:colOff>161925</xdr:colOff>
      <xdr:row>57</xdr:row>
      <xdr:rowOff>149834</xdr:rowOff>
    </xdr:to>
    <xdr:cxnSp macro="">
      <xdr:nvCxnSpPr>
        <xdr:cNvPr id="575" name="直線コネクタ 574"/>
        <xdr:cNvCxnSpPr/>
      </xdr:nvCxnSpPr>
      <xdr:spPr>
        <a:xfrm>
          <a:off x="13703300" y="9614484"/>
          <a:ext cx="889000" cy="3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144526</xdr:rowOff>
    </xdr:from>
    <xdr:to>
      <xdr:col>21</xdr:col>
      <xdr:colOff>212725</xdr:colOff>
      <xdr:row>56</xdr:row>
      <xdr:rowOff>74676</xdr:rowOff>
    </xdr:to>
    <xdr:sp macro="" textlink="">
      <xdr:nvSpPr>
        <xdr:cNvPr id="576" name="フローチャート : 判断 575"/>
        <xdr:cNvSpPr/>
      </xdr:nvSpPr>
      <xdr:spPr>
        <a:xfrm>
          <a:off x="14541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91203</xdr:rowOff>
    </xdr:from>
    <xdr:ext cx="534377" cy="259045"/>
    <xdr:sp macro="" textlink="">
      <xdr:nvSpPr>
        <xdr:cNvPr id="577" name="テキスト ボックス 576"/>
        <xdr:cNvSpPr txBox="1"/>
      </xdr:nvSpPr>
      <xdr:spPr>
        <a:xfrm>
          <a:off x="14325111" y="93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13284</xdr:rowOff>
    </xdr:from>
    <xdr:to>
      <xdr:col>19</xdr:col>
      <xdr:colOff>644525</xdr:colOff>
      <xdr:row>56</xdr:row>
      <xdr:rowOff>51613</xdr:rowOff>
    </xdr:to>
    <xdr:cxnSp macro="">
      <xdr:nvCxnSpPr>
        <xdr:cNvPr id="578" name="直線コネクタ 577"/>
        <xdr:cNvCxnSpPr/>
      </xdr:nvCxnSpPr>
      <xdr:spPr>
        <a:xfrm flipV="1">
          <a:off x="12814300" y="961448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14605</xdr:rowOff>
    </xdr:from>
    <xdr:to>
      <xdr:col>20</xdr:col>
      <xdr:colOff>9525</xdr:colOff>
      <xdr:row>55</xdr:row>
      <xdr:rowOff>116205</xdr:rowOff>
    </xdr:to>
    <xdr:sp macro="" textlink="">
      <xdr:nvSpPr>
        <xdr:cNvPr id="579" name="フローチャート : 判断 578"/>
        <xdr:cNvSpPr/>
      </xdr:nvSpPr>
      <xdr:spPr>
        <a:xfrm>
          <a:off x="13652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132732</xdr:rowOff>
    </xdr:from>
    <xdr:ext cx="534377" cy="259045"/>
    <xdr:sp macro="" textlink="">
      <xdr:nvSpPr>
        <xdr:cNvPr id="580" name="テキスト ボックス 579"/>
        <xdr:cNvSpPr txBox="1"/>
      </xdr:nvSpPr>
      <xdr:spPr>
        <a:xfrm>
          <a:off x="13436111" y="9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34265</xdr:rowOff>
    </xdr:from>
    <xdr:to>
      <xdr:col>18</xdr:col>
      <xdr:colOff>492125</xdr:colOff>
      <xdr:row>54</xdr:row>
      <xdr:rowOff>135865</xdr:rowOff>
    </xdr:to>
    <xdr:sp macro="" textlink="">
      <xdr:nvSpPr>
        <xdr:cNvPr id="581" name="フローチャート : 判断 580"/>
        <xdr:cNvSpPr/>
      </xdr:nvSpPr>
      <xdr:spPr>
        <a:xfrm>
          <a:off x="12763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152392</xdr:rowOff>
    </xdr:from>
    <xdr:ext cx="534377" cy="259045"/>
    <xdr:sp macro="" textlink="">
      <xdr:nvSpPr>
        <xdr:cNvPr id="582" name="テキスト ボックス 581"/>
        <xdr:cNvSpPr txBox="1"/>
      </xdr:nvSpPr>
      <xdr:spPr>
        <a:xfrm>
          <a:off x="12547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117704</xdr:rowOff>
    </xdr:from>
    <xdr:to>
      <xdr:col>23</xdr:col>
      <xdr:colOff>568325</xdr:colOff>
      <xdr:row>52</xdr:row>
      <xdr:rowOff>47854</xdr:rowOff>
    </xdr:to>
    <xdr:sp macro="" textlink="">
      <xdr:nvSpPr>
        <xdr:cNvPr id="588" name="円/楕円 587"/>
        <xdr:cNvSpPr/>
      </xdr:nvSpPr>
      <xdr:spPr>
        <a:xfrm>
          <a:off x="16268700" y="88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32631</xdr:rowOff>
    </xdr:from>
    <xdr:ext cx="599010" cy="259045"/>
    <xdr:sp macro="" textlink="">
      <xdr:nvSpPr>
        <xdr:cNvPr id="589" name="教育費該当値テキスト"/>
        <xdr:cNvSpPr txBox="1"/>
      </xdr:nvSpPr>
      <xdr:spPr>
        <a:xfrm>
          <a:off x="16370300" y="877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101,372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18796</xdr:rowOff>
    </xdr:from>
    <xdr:to>
      <xdr:col>22</xdr:col>
      <xdr:colOff>415925</xdr:colOff>
      <xdr:row>55</xdr:row>
      <xdr:rowOff>120396</xdr:rowOff>
    </xdr:to>
    <xdr:sp macro="" textlink="">
      <xdr:nvSpPr>
        <xdr:cNvPr id="590" name="円/楕円 589"/>
        <xdr:cNvSpPr/>
      </xdr:nvSpPr>
      <xdr:spPr>
        <a:xfrm>
          <a:off x="15430500" y="94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55</xdr:row>
      <xdr:rowOff>111523</xdr:rowOff>
    </xdr:from>
    <xdr:ext cx="534377" cy="259045"/>
    <xdr:sp macro="" textlink="">
      <xdr:nvSpPr>
        <xdr:cNvPr id="591" name="テキスト ボックス 590"/>
        <xdr:cNvSpPr txBox="1"/>
      </xdr:nvSpPr>
      <xdr:spPr>
        <a:xfrm>
          <a:off x="15201411" y="95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99034</xdr:rowOff>
    </xdr:from>
    <xdr:to>
      <xdr:col>21</xdr:col>
      <xdr:colOff>212725</xdr:colOff>
      <xdr:row>58</xdr:row>
      <xdr:rowOff>29184</xdr:rowOff>
    </xdr:to>
    <xdr:sp macro="" textlink="">
      <xdr:nvSpPr>
        <xdr:cNvPr id="592" name="円/楕円 591"/>
        <xdr:cNvSpPr/>
      </xdr:nvSpPr>
      <xdr:spPr>
        <a:xfrm>
          <a:off x="14541500" y="98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20311</xdr:rowOff>
    </xdr:from>
    <xdr:ext cx="534377" cy="259045"/>
    <xdr:sp macro="" textlink="">
      <xdr:nvSpPr>
        <xdr:cNvPr id="593" name="テキスト ボックス 592"/>
        <xdr:cNvSpPr txBox="1"/>
      </xdr:nvSpPr>
      <xdr:spPr>
        <a:xfrm>
          <a:off x="14325111" y="99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133934</xdr:rowOff>
    </xdr:from>
    <xdr:to>
      <xdr:col>20</xdr:col>
      <xdr:colOff>9525</xdr:colOff>
      <xdr:row>56</xdr:row>
      <xdr:rowOff>64084</xdr:rowOff>
    </xdr:to>
    <xdr:sp macro="" textlink="">
      <xdr:nvSpPr>
        <xdr:cNvPr id="594" name="円/楕円 593"/>
        <xdr:cNvSpPr/>
      </xdr:nvSpPr>
      <xdr:spPr>
        <a:xfrm>
          <a:off x="13652500" y="95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55211</xdr:rowOff>
    </xdr:from>
    <xdr:ext cx="534377" cy="259045"/>
    <xdr:sp macro="" textlink="">
      <xdr:nvSpPr>
        <xdr:cNvPr id="595" name="テキスト ボックス 594"/>
        <xdr:cNvSpPr txBox="1"/>
      </xdr:nvSpPr>
      <xdr:spPr>
        <a:xfrm>
          <a:off x="13436111" y="96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813</xdr:rowOff>
    </xdr:from>
    <xdr:to>
      <xdr:col>18</xdr:col>
      <xdr:colOff>492125</xdr:colOff>
      <xdr:row>56</xdr:row>
      <xdr:rowOff>102413</xdr:rowOff>
    </xdr:to>
    <xdr:sp macro="" textlink="">
      <xdr:nvSpPr>
        <xdr:cNvPr id="596" name="円/楕円 595"/>
        <xdr:cNvSpPr/>
      </xdr:nvSpPr>
      <xdr:spPr>
        <a:xfrm>
          <a:off x="12763500" y="9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93540</xdr:rowOff>
    </xdr:from>
    <xdr:ext cx="534377" cy="259045"/>
    <xdr:sp macro="" textlink="">
      <xdr:nvSpPr>
        <xdr:cNvPr id="597" name="テキスト ボックス 596"/>
        <xdr:cNvSpPr txBox="1"/>
      </xdr:nvSpPr>
      <xdr:spPr>
        <a:xfrm>
          <a:off x="12547111" y="96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9" name="正方形/長方形 59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600" name="正方形/長方形 59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601" name="正方形/長方形 60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2" name="正方形/長方形 60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5" name="テキスト ボックス 614"/>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71692</xdr:rowOff>
    </xdr:from>
    <xdr:to>
      <xdr:col>23</xdr:col>
      <xdr:colOff>516889</xdr:colOff>
      <xdr:row>78</xdr:row>
      <xdr:rowOff>83883</xdr:rowOff>
    </xdr:to>
    <xdr:cxnSp macro="">
      <xdr:nvCxnSpPr>
        <xdr:cNvPr id="619" name="直線コネクタ 618"/>
        <xdr:cNvCxnSpPr/>
      </xdr:nvCxnSpPr>
      <xdr:spPr>
        <a:xfrm flipV="1">
          <a:off x="16317595" y="12930442"/>
          <a:ext cx="1269" cy="5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87710</xdr:rowOff>
    </xdr:from>
    <xdr:ext cx="378565" cy="259045"/>
    <xdr:sp macro="" textlink="">
      <xdr:nvSpPr>
        <xdr:cNvPr id="620" name="災害復旧費最小値テキスト"/>
        <xdr:cNvSpPr txBox="1"/>
      </xdr:nvSpPr>
      <xdr:spPr>
        <a:xfrm>
          <a:off x="16370300" y="1346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83883</xdr:rowOff>
    </xdr:from>
    <xdr:to>
      <xdr:col>23</xdr:col>
      <xdr:colOff>606425</xdr:colOff>
      <xdr:row>78</xdr:row>
      <xdr:rowOff>83883</xdr:rowOff>
    </xdr:to>
    <xdr:cxnSp macro="">
      <xdr:nvCxnSpPr>
        <xdr:cNvPr id="621" name="直線コネクタ 620"/>
        <xdr:cNvCxnSpPr/>
      </xdr:nvCxnSpPr>
      <xdr:spPr>
        <a:xfrm>
          <a:off x="16230600" y="1345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18369</xdr:rowOff>
    </xdr:from>
    <xdr:ext cx="469744" cy="259045"/>
    <xdr:sp macro="" textlink="">
      <xdr:nvSpPr>
        <xdr:cNvPr id="622" name="災害復旧費最大値テキスト"/>
        <xdr:cNvSpPr txBox="1"/>
      </xdr:nvSpPr>
      <xdr:spPr>
        <a:xfrm>
          <a:off x="16370300" y="127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75</xdr:row>
      <xdr:rowOff>71692</xdr:rowOff>
    </xdr:from>
    <xdr:to>
      <xdr:col>23</xdr:col>
      <xdr:colOff>606425</xdr:colOff>
      <xdr:row>75</xdr:row>
      <xdr:rowOff>71692</xdr:rowOff>
    </xdr:to>
    <xdr:cxnSp macro="">
      <xdr:nvCxnSpPr>
        <xdr:cNvPr id="623" name="直線コネクタ 622"/>
        <xdr:cNvCxnSpPr/>
      </xdr:nvCxnSpPr>
      <xdr:spPr>
        <a:xfrm>
          <a:off x="16230600" y="1293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168466</xdr:rowOff>
    </xdr:from>
    <xdr:to>
      <xdr:col>23</xdr:col>
      <xdr:colOff>517525</xdr:colOff>
      <xdr:row>77</xdr:row>
      <xdr:rowOff>84265</xdr:rowOff>
    </xdr:to>
    <xdr:cxnSp macro="">
      <xdr:nvCxnSpPr>
        <xdr:cNvPr id="624" name="直線コネクタ 623"/>
        <xdr:cNvCxnSpPr/>
      </xdr:nvCxnSpPr>
      <xdr:spPr>
        <a:xfrm flipV="1">
          <a:off x="15481300" y="13198666"/>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139907</xdr:rowOff>
    </xdr:from>
    <xdr:ext cx="469744" cy="259045"/>
    <xdr:sp macro="" textlink="">
      <xdr:nvSpPr>
        <xdr:cNvPr id="625" name="災害復旧費平均値テキスト"/>
        <xdr:cNvSpPr txBox="1"/>
      </xdr:nvSpPr>
      <xdr:spPr>
        <a:xfrm>
          <a:off x="16370300" y="13170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161480</xdr:rowOff>
    </xdr:from>
    <xdr:to>
      <xdr:col>23</xdr:col>
      <xdr:colOff>568325</xdr:colOff>
      <xdr:row>77</xdr:row>
      <xdr:rowOff>91630</xdr:rowOff>
    </xdr:to>
    <xdr:sp macro="" textlink="">
      <xdr:nvSpPr>
        <xdr:cNvPr id="626" name="フローチャート : 判断 625"/>
        <xdr:cNvSpPr/>
      </xdr:nvSpPr>
      <xdr:spPr>
        <a:xfrm>
          <a:off x="162687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84265</xdr:rowOff>
    </xdr:from>
    <xdr:to>
      <xdr:col>22</xdr:col>
      <xdr:colOff>365125</xdr:colOff>
      <xdr:row>77</xdr:row>
      <xdr:rowOff>110553</xdr:rowOff>
    </xdr:to>
    <xdr:cxnSp macro="">
      <xdr:nvCxnSpPr>
        <xdr:cNvPr id="627" name="直線コネクタ 626"/>
        <xdr:cNvCxnSpPr/>
      </xdr:nvCxnSpPr>
      <xdr:spPr>
        <a:xfrm flipV="1">
          <a:off x="14592300" y="132859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116332</xdr:rowOff>
    </xdr:from>
    <xdr:to>
      <xdr:col>22</xdr:col>
      <xdr:colOff>415925</xdr:colOff>
      <xdr:row>71</xdr:row>
      <xdr:rowOff>46482</xdr:rowOff>
    </xdr:to>
    <xdr:sp macro="" textlink="">
      <xdr:nvSpPr>
        <xdr:cNvPr id="628" name="フローチャート : 判断 627"/>
        <xdr:cNvSpPr/>
      </xdr:nvSpPr>
      <xdr:spPr>
        <a:xfrm>
          <a:off x="15430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69</xdr:row>
      <xdr:rowOff>63009</xdr:rowOff>
    </xdr:from>
    <xdr:ext cx="469744" cy="259045"/>
    <xdr:sp macro="" textlink="">
      <xdr:nvSpPr>
        <xdr:cNvPr id="629" name="テキスト ボックス 628"/>
        <xdr:cNvSpPr txBox="1"/>
      </xdr:nvSpPr>
      <xdr:spPr>
        <a:xfrm>
          <a:off x="152337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53403</xdr:rowOff>
    </xdr:from>
    <xdr:to>
      <xdr:col>21</xdr:col>
      <xdr:colOff>161925</xdr:colOff>
      <xdr:row>77</xdr:row>
      <xdr:rowOff>110553</xdr:rowOff>
    </xdr:to>
    <xdr:cxnSp macro="">
      <xdr:nvCxnSpPr>
        <xdr:cNvPr id="630" name="直線コネクタ 629"/>
        <xdr:cNvCxnSpPr/>
      </xdr:nvCxnSpPr>
      <xdr:spPr>
        <a:xfrm>
          <a:off x="13703300" y="132550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12891</xdr:rowOff>
    </xdr:from>
    <xdr:to>
      <xdr:col>21</xdr:col>
      <xdr:colOff>212725</xdr:colOff>
      <xdr:row>71</xdr:row>
      <xdr:rowOff>114491</xdr:rowOff>
    </xdr:to>
    <xdr:sp macro="" textlink="">
      <xdr:nvSpPr>
        <xdr:cNvPr id="631" name="フローチャート : 判断 630"/>
        <xdr:cNvSpPr/>
      </xdr:nvSpPr>
      <xdr:spPr>
        <a:xfrm>
          <a:off x="14541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131018</xdr:rowOff>
    </xdr:from>
    <xdr:ext cx="469744" cy="259045"/>
    <xdr:sp macro="" textlink="">
      <xdr:nvSpPr>
        <xdr:cNvPr id="632" name="テキスト ボックス 631"/>
        <xdr:cNvSpPr txBox="1"/>
      </xdr:nvSpPr>
      <xdr:spPr>
        <a:xfrm>
          <a:off x="14357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53403</xdr:rowOff>
    </xdr:from>
    <xdr:to>
      <xdr:col>19</xdr:col>
      <xdr:colOff>644525</xdr:colOff>
      <xdr:row>78</xdr:row>
      <xdr:rowOff>33401</xdr:rowOff>
    </xdr:to>
    <xdr:cxnSp macro="">
      <xdr:nvCxnSpPr>
        <xdr:cNvPr id="633" name="直線コネクタ 632"/>
        <xdr:cNvCxnSpPr/>
      </xdr:nvCxnSpPr>
      <xdr:spPr>
        <a:xfrm flipV="1">
          <a:off x="12814300" y="13255053"/>
          <a:ext cx="8890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53848</xdr:rowOff>
    </xdr:from>
    <xdr:to>
      <xdr:col>20</xdr:col>
      <xdr:colOff>9525</xdr:colOff>
      <xdr:row>71</xdr:row>
      <xdr:rowOff>155448</xdr:rowOff>
    </xdr:to>
    <xdr:sp macro="" textlink="">
      <xdr:nvSpPr>
        <xdr:cNvPr id="634" name="フローチャート : 判断 633"/>
        <xdr:cNvSpPr/>
      </xdr:nvSpPr>
      <xdr:spPr>
        <a:xfrm>
          <a:off x="13652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525</xdr:rowOff>
    </xdr:from>
    <xdr:ext cx="469744" cy="259045"/>
    <xdr:sp macro="" textlink="">
      <xdr:nvSpPr>
        <xdr:cNvPr id="635" name="テキスト ボックス 634"/>
        <xdr:cNvSpPr txBox="1"/>
      </xdr:nvSpPr>
      <xdr:spPr>
        <a:xfrm>
          <a:off x="13468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112903</xdr:rowOff>
    </xdr:from>
    <xdr:to>
      <xdr:col>18</xdr:col>
      <xdr:colOff>492125</xdr:colOff>
      <xdr:row>74</xdr:row>
      <xdr:rowOff>43053</xdr:rowOff>
    </xdr:to>
    <xdr:sp macro="" textlink="">
      <xdr:nvSpPr>
        <xdr:cNvPr id="636" name="フローチャート : 判断 635"/>
        <xdr:cNvSpPr/>
      </xdr:nvSpPr>
      <xdr:spPr>
        <a:xfrm>
          <a:off x="12763500" y="126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59580</xdr:rowOff>
    </xdr:from>
    <xdr:ext cx="469744" cy="259045"/>
    <xdr:sp macro="" textlink="">
      <xdr:nvSpPr>
        <xdr:cNvPr id="637" name="テキスト ボックス 636"/>
        <xdr:cNvSpPr txBox="1"/>
      </xdr:nvSpPr>
      <xdr:spPr>
        <a:xfrm>
          <a:off x="12579427"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117666</xdr:rowOff>
    </xdr:from>
    <xdr:to>
      <xdr:col>23</xdr:col>
      <xdr:colOff>568325</xdr:colOff>
      <xdr:row>77</xdr:row>
      <xdr:rowOff>47816</xdr:rowOff>
    </xdr:to>
    <xdr:sp macro="" textlink="">
      <xdr:nvSpPr>
        <xdr:cNvPr id="643" name="円/楕円 642"/>
        <xdr:cNvSpPr/>
      </xdr:nvSpPr>
      <xdr:spPr>
        <a:xfrm>
          <a:off x="16268700" y="131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140543</xdr:rowOff>
    </xdr:from>
    <xdr:ext cx="469744" cy="259045"/>
    <xdr:sp macro="" textlink="">
      <xdr:nvSpPr>
        <xdr:cNvPr id="644" name="災害復旧費該当値テキスト"/>
        <xdr:cNvSpPr txBox="1"/>
      </xdr:nvSpPr>
      <xdr:spPr>
        <a:xfrm>
          <a:off x="16370300" y="129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33465</xdr:rowOff>
    </xdr:from>
    <xdr:to>
      <xdr:col>22</xdr:col>
      <xdr:colOff>415925</xdr:colOff>
      <xdr:row>77</xdr:row>
      <xdr:rowOff>135065</xdr:rowOff>
    </xdr:to>
    <xdr:sp macro="" textlink="">
      <xdr:nvSpPr>
        <xdr:cNvPr id="645" name="円/楕円 644"/>
        <xdr:cNvSpPr/>
      </xdr:nvSpPr>
      <xdr:spPr>
        <a:xfrm>
          <a:off x="15430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126192</xdr:rowOff>
    </xdr:from>
    <xdr:ext cx="469744" cy="259045"/>
    <xdr:sp macro="" textlink="">
      <xdr:nvSpPr>
        <xdr:cNvPr id="646" name="テキスト ボックス 645"/>
        <xdr:cNvSpPr txBox="1"/>
      </xdr:nvSpPr>
      <xdr:spPr>
        <a:xfrm>
          <a:off x="15233727" y="133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59753</xdr:rowOff>
    </xdr:from>
    <xdr:to>
      <xdr:col>21</xdr:col>
      <xdr:colOff>212725</xdr:colOff>
      <xdr:row>77</xdr:row>
      <xdr:rowOff>161353</xdr:rowOff>
    </xdr:to>
    <xdr:sp macro="" textlink="">
      <xdr:nvSpPr>
        <xdr:cNvPr id="647" name="円/楕円 646"/>
        <xdr:cNvSpPr/>
      </xdr:nvSpPr>
      <xdr:spPr>
        <a:xfrm>
          <a:off x="14541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152480</xdr:rowOff>
    </xdr:from>
    <xdr:ext cx="469744" cy="259045"/>
    <xdr:sp macro="" textlink="">
      <xdr:nvSpPr>
        <xdr:cNvPr id="648" name="テキスト ボックス 647"/>
        <xdr:cNvSpPr txBox="1"/>
      </xdr:nvSpPr>
      <xdr:spPr>
        <a:xfrm>
          <a:off x="14357427" y="133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2603</xdr:rowOff>
    </xdr:from>
    <xdr:to>
      <xdr:col>20</xdr:col>
      <xdr:colOff>9525</xdr:colOff>
      <xdr:row>77</xdr:row>
      <xdr:rowOff>104203</xdr:rowOff>
    </xdr:to>
    <xdr:sp macro="" textlink="">
      <xdr:nvSpPr>
        <xdr:cNvPr id="649" name="円/楕円 648"/>
        <xdr:cNvSpPr/>
      </xdr:nvSpPr>
      <xdr:spPr>
        <a:xfrm>
          <a:off x="13652500" y="132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95330</xdr:rowOff>
    </xdr:from>
    <xdr:ext cx="469744" cy="259045"/>
    <xdr:sp macro="" textlink="">
      <xdr:nvSpPr>
        <xdr:cNvPr id="650" name="テキスト ボックス 649"/>
        <xdr:cNvSpPr txBox="1"/>
      </xdr:nvSpPr>
      <xdr:spPr>
        <a:xfrm>
          <a:off x="13468427" y="132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154051</xdr:rowOff>
    </xdr:from>
    <xdr:to>
      <xdr:col>18</xdr:col>
      <xdr:colOff>492125</xdr:colOff>
      <xdr:row>78</xdr:row>
      <xdr:rowOff>84201</xdr:rowOff>
    </xdr:to>
    <xdr:sp macro="" textlink="">
      <xdr:nvSpPr>
        <xdr:cNvPr id="651" name="円/楕円 650"/>
        <xdr:cNvSpPr/>
      </xdr:nvSpPr>
      <xdr:spPr>
        <a:xfrm>
          <a:off x="12763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75328</xdr:rowOff>
    </xdr:from>
    <xdr:ext cx="378565" cy="259045"/>
    <xdr:sp macro="" textlink="">
      <xdr:nvSpPr>
        <xdr:cNvPr id="652" name="テキスト ボックス 651"/>
        <xdr:cNvSpPr txBox="1"/>
      </xdr:nvSpPr>
      <xdr:spPr>
        <a:xfrm>
          <a:off x="12625017" y="1344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4" name="正方形/長方形 65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5" name="正方形/長方形 65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6" name="正方形/長方形 65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7" name="正方形/長方形 65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1" name="テキスト ボックス 66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63" name="テキスト ボックス 66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66320</xdr:rowOff>
    </xdr:from>
    <xdr:to>
      <xdr:col>23</xdr:col>
      <xdr:colOff>516889</xdr:colOff>
      <xdr:row>99</xdr:row>
      <xdr:rowOff>62967</xdr:rowOff>
    </xdr:to>
    <xdr:cxnSp macro="">
      <xdr:nvCxnSpPr>
        <xdr:cNvPr id="675" name="直線コネクタ 674"/>
        <xdr:cNvCxnSpPr/>
      </xdr:nvCxnSpPr>
      <xdr:spPr>
        <a:xfrm flipV="1">
          <a:off x="16317595" y="16525520"/>
          <a:ext cx="1269" cy="510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66794</xdr:rowOff>
    </xdr:from>
    <xdr:ext cx="534377" cy="259045"/>
    <xdr:sp macro="" textlink="">
      <xdr:nvSpPr>
        <xdr:cNvPr id="676" name="公債費最小値テキスト"/>
        <xdr:cNvSpPr txBox="1"/>
      </xdr:nvSpPr>
      <xdr:spPr>
        <a:xfrm>
          <a:off x="16370300" y="1704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62967</xdr:rowOff>
    </xdr:from>
    <xdr:to>
      <xdr:col>23</xdr:col>
      <xdr:colOff>606425</xdr:colOff>
      <xdr:row>99</xdr:row>
      <xdr:rowOff>62967</xdr:rowOff>
    </xdr:to>
    <xdr:cxnSp macro="">
      <xdr:nvCxnSpPr>
        <xdr:cNvPr id="677" name="直線コネクタ 676"/>
        <xdr:cNvCxnSpPr/>
      </xdr:nvCxnSpPr>
      <xdr:spPr>
        <a:xfrm>
          <a:off x="16230600" y="1703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12997</xdr:rowOff>
    </xdr:from>
    <xdr:ext cx="534377" cy="259045"/>
    <xdr:sp macro="" textlink="">
      <xdr:nvSpPr>
        <xdr:cNvPr id="678" name="公債費最大値テキスト"/>
        <xdr:cNvSpPr txBox="1"/>
      </xdr:nvSpPr>
      <xdr:spPr>
        <a:xfrm>
          <a:off x="16370300" y="163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96</xdr:row>
      <xdr:rowOff>66320</xdr:rowOff>
    </xdr:from>
    <xdr:to>
      <xdr:col>23</xdr:col>
      <xdr:colOff>606425</xdr:colOff>
      <xdr:row>96</xdr:row>
      <xdr:rowOff>66320</xdr:rowOff>
    </xdr:to>
    <xdr:cxnSp macro="">
      <xdr:nvCxnSpPr>
        <xdr:cNvPr id="679" name="直線コネクタ 678"/>
        <xdr:cNvCxnSpPr/>
      </xdr:nvCxnSpPr>
      <xdr:spPr>
        <a:xfrm>
          <a:off x="16230600" y="16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70929</xdr:rowOff>
    </xdr:from>
    <xdr:to>
      <xdr:col>23</xdr:col>
      <xdr:colOff>517525</xdr:colOff>
      <xdr:row>96</xdr:row>
      <xdr:rowOff>143890</xdr:rowOff>
    </xdr:to>
    <xdr:cxnSp macro="">
      <xdr:nvCxnSpPr>
        <xdr:cNvPr id="680" name="直線コネクタ 679"/>
        <xdr:cNvCxnSpPr/>
      </xdr:nvCxnSpPr>
      <xdr:spPr>
        <a:xfrm flipV="1">
          <a:off x="15481300" y="16530129"/>
          <a:ext cx="8382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36923</xdr:rowOff>
    </xdr:from>
    <xdr:ext cx="534377" cy="259045"/>
    <xdr:sp macro="" textlink="">
      <xdr:nvSpPr>
        <xdr:cNvPr id="681" name="公債費平均値テキスト"/>
        <xdr:cNvSpPr txBox="1"/>
      </xdr:nvSpPr>
      <xdr:spPr>
        <a:xfrm>
          <a:off x="16370300" y="16667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58496</xdr:rowOff>
    </xdr:from>
    <xdr:to>
      <xdr:col>23</xdr:col>
      <xdr:colOff>568325</xdr:colOff>
      <xdr:row>97</xdr:row>
      <xdr:rowOff>160096</xdr:rowOff>
    </xdr:to>
    <xdr:sp macro="" textlink="">
      <xdr:nvSpPr>
        <xdr:cNvPr id="682" name="フローチャート : 判断 681"/>
        <xdr:cNvSpPr/>
      </xdr:nvSpPr>
      <xdr:spPr>
        <a:xfrm>
          <a:off x="16268700" y="166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143890</xdr:rowOff>
    </xdr:from>
    <xdr:to>
      <xdr:col>22</xdr:col>
      <xdr:colOff>365125</xdr:colOff>
      <xdr:row>97</xdr:row>
      <xdr:rowOff>23781</xdr:rowOff>
    </xdr:to>
    <xdr:cxnSp macro="">
      <xdr:nvCxnSpPr>
        <xdr:cNvPr id="683" name="直線コネクタ 682"/>
        <xdr:cNvCxnSpPr/>
      </xdr:nvCxnSpPr>
      <xdr:spPr>
        <a:xfrm flipV="1">
          <a:off x="14592300" y="16603090"/>
          <a:ext cx="889000" cy="5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107645</xdr:rowOff>
    </xdr:from>
    <xdr:to>
      <xdr:col>22</xdr:col>
      <xdr:colOff>415925</xdr:colOff>
      <xdr:row>96</xdr:row>
      <xdr:rowOff>37795</xdr:rowOff>
    </xdr:to>
    <xdr:sp macro="" textlink="">
      <xdr:nvSpPr>
        <xdr:cNvPr id="684" name="フローチャート : 判断 683"/>
        <xdr:cNvSpPr/>
      </xdr:nvSpPr>
      <xdr:spPr>
        <a:xfrm>
          <a:off x="15430500" y="163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54322</xdr:rowOff>
    </xdr:from>
    <xdr:ext cx="534377" cy="259045"/>
    <xdr:sp macro="" textlink="">
      <xdr:nvSpPr>
        <xdr:cNvPr id="685" name="テキスト ボックス 684"/>
        <xdr:cNvSpPr txBox="1"/>
      </xdr:nvSpPr>
      <xdr:spPr>
        <a:xfrm>
          <a:off x="15201411" y="16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145225</xdr:rowOff>
    </xdr:from>
    <xdr:to>
      <xdr:col>21</xdr:col>
      <xdr:colOff>161925</xdr:colOff>
      <xdr:row>97</xdr:row>
      <xdr:rowOff>23781</xdr:rowOff>
    </xdr:to>
    <xdr:cxnSp macro="">
      <xdr:nvCxnSpPr>
        <xdr:cNvPr id="686" name="直線コネクタ 685"/>
        <xdr:cNvCxnSpPr/>
      </xdr:nvCxnSpPr>
      <xdr:spPr>
        <a:xfrm>
          <a:off x="13703300" y="16261525"/>
          <a:ext cx="889000" cy="39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88957</xdr:rowOff>
    </xdr:from>
    <xdr:to>
      <xdr:col>21</xdr:col>
      <xdr:colOff>212725</xdr:colOff>
      <xdr:row>99</xdr:row>
      <xdr:rowOff>19107</xdr:rowOff>
    </xdr:to>
    <xdr:sp macro="" textlink="">
      <xdr:nvSpPr>
        <xdr:cNvPr id="687" name="フローチャート : 判断 686"/>
        <xdr:cNvSpPr/>
      </xdr:nvSpPr>
      <xdr:spPr>
        <a:xfrm>
          <a:off x="14541500" y="1689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10234</xdr:rowOff>
    </xdr:from>
    <xdr:ext cx="534377" cy="259045"/>
    <xdr:sp macro="" textlink="">
      <xdr:nvSpPr>
        <xdr:cNvPr id="688" name="テキスト ボックス 687"/>
        <xdr:cNvSpPr txBox="1"/>
      </xdr:nvSpPr>
      <xdr:spPr>
        <a:xfrm>
          <a:off x="14325111" y="1698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106705</xdr:rowOff>
    </xdr:from>
    <xdr:to>
      <xdr:col>19</xdr:col>
      <xdr:colOff>644525</xdr:colOff>
      <xdr:row>94</xdr:row>
      <xdr:rowOff>145225</xdr:rowOff>
    </xdr:to>
    <xdr:cxnSp macro="">
      <xdr:nvCxnSpPr>
        <xdr:cNvPr id="689" name="直線コネクタ 688"/>
        <xdr:cNvCxnSpPr/>
      </xdr:nvCxnSpPr>
      <xdr:spPr>
        <a:xfrm>
          <a:off x="12814300" y="15708655"/>
          <a:ext cx="889000" cy="5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48971</xdr:rowOff>
    </xdr:from>
    <xdr:to>
      <xdr:col>20</xdr:col>
      <xdr:colOff>9525</xdr:colOff>
      <xdr:row>98</xdr:row>
      <xdr:rowOff>150571</xdr:rowOff>
    </xdr:to>
    <xdr:sp macro="" textlink="">
      <xdr:nvSpPr>
        <xdr:cNvPr id="690" name="フローチャート : 判断 689"/>
        <xdr:cNvSpPr/>
      </xdr:nvSpPr>
      <xdr:spPr>
        <a:xfrm>
          <a:off x="13652500" y="168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141698</xdr:rowOff>
    </xdr:from>
    <xdr:ext cx="534377" cy="259045"/>
    <xdr:sp macro="" textlink="">
      <xdr:nvSpPr>
        <xdr:cNvPr id="691" name="テキスト ボックス 690"/>
        <xdr:cNvSpPr txBox="1"/>
      </xdr:nvSpPr>
      <xdr:spPr>
        <a:xfrm>
          <a:off x="13436111" y="1694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169711</xdr:rowOff>
    </xdr:from>
    <xdr:to>
      <xdr:col>18</xdr:col>
      <xdr:colOff>492125</xdr:colOff>
      <xdr:row>98</xdr:row>
      <xdr:rowOff>99861</xdr:rowOff>
    </xdr:to>
    <xdr:sp macro="" textlink="">
      <xdr:nvSpPr>
        <xdr:cNvPr id="692" name="フローチャート : 判断 691"/>
        <xdr:cNvSpPr/>
      </xdr:nvSpPr>
      <xdr:spPr>
        <a:xfrm>
          <a:off x="12763500" y="1680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90988</xdr:rowOff>
    </xdr:from>
    <xdr:ext cx="534377" cy="259045"/>
    <xdr:sp macro="" textlink="">
      <xdr:nvSpPr>
        <xdr:cNvPr id="693" name="テキスト ボックス 692"/>
        <xdr:cNvSpPr txBox="1"/>
      </xdr:nvSpPr>
      <xdr:spPr>
        <a:xfrm>
          <a:off x="12547111" y="168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20129</xdr:rowOff>
    </xdr:from>
    <xdr:to>
      <xdr:col>23</xdr:col>
      <xdr:colOff>568325</xdr:colOff>
      <xdr:row>96</xdr:row>
      <xdr:rowOff>121729</xdr:rowOff>
    </xdr:to>
    <xdr:sp macro="" textlink="">
      <xdr:nvSpPr>
        <xdr:cNvPr id="699" name="円/楕円 698"/>
        <xdr:cNvSpPr/>
      </xdr:nvSpPr>
      <xdr:spPr>
        <a:xfrm>
          <a:off x="16268700" y="164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139996</xdr:rowOff>
    </xdr:from>
    <xdr:ext cx="534377" cy="259045"/>
    <xdr:sp macro="" textlink="">
      <xdr:nvSpPr>
        <xdr:cNvPr id="700" name="公債費該当値テキスト"/>
        <xdr:cNvSpPr txBox="1"/>
      </xdr:nvSpPr>
      <xdr:spPr>
        <a:xfrm>
          <a:off x="16370300" y="164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93090</xdr:rowOff>
    </xdr:from>
    <xdr:to>
      <xdr:col>22</xdr:col>
      <xdr:colOff>415925</xdr:colOff>
      <xdr:row>97</xdr:row>
      <xdr:rowOff>23240</xdr:rowOff>
    </xdr:to>
    <xdr:sp macro="" textlink="">
      <xdr:nvSpPr>
        <xdr:cNvPr id="701" name="円/楕円 700"/>
        <xdr:cNvSpPr/>
      </xdr:nvSpPr>
      <xdr:spPr>
        <a:xfrm>
          <a:off x="15430500" y="165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14367</xdr:rowOff>
    </xdr:from>
    <xdr:ext cx="534377" cy="259045"/>
    <xdr:sp macro="" textlink="">
      <xdr:nvSpPr>
        <xdr:cNvPr id="702" name="テキスト ボックス 701"/>
        <xdr:cNvSpPr txBox="1"/>
      </xdr:nvSpPr>
      <xdr:spPr>
        <a:xfrm>
          <a:off x="152014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144431</xdr:rowOff>
    </xdr:from>
    <xdr:to>
      <xdr:col>21</xdr:col>
      <xdr:colOff>212725</xdr:colOff>
      <xdr:row>97</xdr:row>
      <xdr:rowOff>74581</xdr:rowOff>
    </xdr:to>
    <xdr:sp macro="" textlink="">
      <xdr:nvSpPr>
        <xdr:cNvPr id="703" name="円/楕円 702"/>
        <xdr:cNvSpPr/>
      </xdr:nvSpPr>
      <xdr:spPr>
        <a:xfrm>
          <a:off x="14541500" y="166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91108</xdr:rowOff>
    </xdr:from>
    <xdr:ext cx="534377" cy="259045"/>
    <xdr:sp macro="" textlink="">
      <xdr:nvSpPr>
        <xdr:cNvPr id="704" name="テキスト ボックス 703"/>
        <xdr:cNvSpPr txBox="1"/>
      </xdr:nvSpPr>
      <xdr:spPr>
        <a:xfrm>
          <a:off x="14325111" y="163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94425</xdr:rowOff>
    </xdr:from>
    <xdr:to>
      <xdr:col>20</xdr:col>
      <xdr:colOff>9525</xdr:colOff>
      <xdr:row>95</xdr:row>
      <xdr:rowOff>24575</xdr:rowOff>
    </xdr:to>
    <xdr:sp macro="" textlink="">
      <xdr:nvSpPr>
        <xdr:cNvPr id="705" name="円/楕円 704"/>
        <xdr:cNvSpPr/>
      </xdr:nvSpPr>
      <xdr:spPr>
        <a:xfrm>
          <a:off x="13652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41102</xdr:rowOff>
    </xdr:from>
    <xdr:ext cx="534377" cy="259045"/>
    <xdr:sp macro="" textlink="">
      <xdr:nvSpPr>
        <xdr:cNvPr id="706" name="テキスト ボックス 705"/>
        <xdr:cNvSpPr txBox="1"/>
      </xdr:nvSpPr>
      <xdr:spPr>
        <a:xfrm>
          <a:off x="13436111" y="159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55905</xdr:rowOff>
    </xdr:from>
    <xdr:to>
      <xdr:col>18</xdr:col>
      <xdr:colOff>492125</xdr:colOff>
      <xdr:row>91</xdr:row>
      <xdr:rowOff>157505</xdr:rowOff>
    </xdr:to>
    <xdr:sp macro="" textlink="">
      <xdr:nvSpPr>
        <xdr:cNvPr id="707" name="円/楕円 706"/>
        <xdr:cNvSpPr/>
      </xdr:nvSpPr>
      <xdr:spPr>
        <a:xfrm>
          <a:off x="12763500" y="156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2582</xdr:rowOff>
    </xdr:from>
    <xdr:ext cx="599010" cy="259045"/>
    <xdr:sp macro="" textlink="">
      <xdr:nvSpPr>
        <xdr:cNvPr id="708" name="テキスト ボックス 707"/>
        <xdr:cNvSpPr txBox="1"/>
      </xdr:nvSpPr>
      <xdr:spPr>
        <a:xfrm>
          <a:off x="12514794" y="1543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10" name="正方形/長方形 70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11" name="正方形/長方形 71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2" name="正方形/長方形 71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3" name="正方形/長方形 71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20" name="テキスト ボックス 719"/>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2" name="テキスト ボックス 72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4" name="テキスト ボックス 72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26" name="テキスト ボックス 72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8" name="テキスト ボックス 72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128270</xdr:rowOff>
    </xdr:from>
    <xdr:to>
      <xdr:col>32</xdr:col>
      <xdr:colOff>186689</xdr:colOff>
      <xdr:row>39</xdr:row>
      <xdr:rowOff>44450</xdr:rowOff>
    </xdr:to>
    <xdr:cxnSp macro="">
      <xdr:nvCxnSpPr>
        <xdr:cNvPr id="730" name="直線コネクタ 729"/>
        <xdr:cNvCxnSpPr/>
      </xdr:nvCxnSpPr>
      <xdr:spPr>
        <a:xfrm flipV="1">
          <a:off x="22159595" y="5786120"/>
          <a:ext cx="1269"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74947</xdr:rowOff>
    </xdr:from>
    <xdr:ext cx="378565" cy="259045"/>
    <xdr:sp macro="" textlink="">
      <xdr:nvSpPr>
        <xdr:cNvPr id="733" name="諸支出金最大値テキスト"/>
        <xdr:cNvSpPr txBox="1"/>
      </xdr:nvSpPr>
      <xdr:spPr>
        <a:xfrm>
          <a:off x="22212300" y="556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33</xdr:row>
      <xdr:rowOff>128270</xdr:rowOff>
    </xdr:from>
    <xdr:to>
      <xdr:col>32</xdr:col>
      <xdr:colOff>276225</xdr:colOff>
      <xdr:row>33</xdr:row>
      <xdr:rowOff>128270</xdr:rowOff>
    </xdr:to>
    <xdr:cxnSp macro="">
      <xdr:nvCxnSpPr>
        <xdr:cNvPr id="734" name="直線コネクタ 733"/>
        <xdr:cNvCxnSpPr/>
      </xdr:nvCxnSpPr>
      <xdr:spPr>
        <a:xfrm>
          <a:off x="22072600" y="57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104157</xdr:rowOff>
    </xdr:from>
    <xdr:ext cx="313932" cy="259045"/>
    <xdr:sp macro="" textlink="">
      <xdr:nvSpPr>
        <xdr:cNvPr id="736" name="諸支出金平均値テキスト"/>
        <xdr:cNvSpPr txBox="1"/>
      </xdr:nvSpPr>
      <xdr:spPr>
        <a:xfrm>
          <a:off x="22212300" y="64478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81280</xdr:rowOff>
    </xdr:from>
    <xdr:to>
      <xdr:col>32</xdr:col>
      <xdr:colOff>238125</xdr:colOff>
      <xdr:row>39</xdr:row>
      <xdr:rowOff>11430</xdr:rowOff>
    </xdr:to>
    <xdr:sp macro="" textlink="">
      <xdr:nvSpPr>
        <xdr:cNvPr id="737" name="フローチャート : 判断 736"/>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39" name="フローチャート : 判断 738"/>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40" name="テキスト ボックス 739"/>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42" name="フローチャート : 判断 741"/>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168927</xdr:rowOff>
    </xdr:from>
    <xdr:ext cx="378565" cy="259045"/>
    <xdr:sp macro="" textlink="">
      <xdr:nvSpPr>
        <xdr:cNvPr id="743" name="テキスト ボックス 742"/>
        <xdr:cNvSpPr txBox="1"/>
      </xdr:nvSpPr>
      <xdr:spPr>
        <a:xfrm>
          <a:off x="20245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45" name="フローチャート : 判断 744"/>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46" name="テキスト ボックス 745"/>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47" name="フローチャート : 判断 746"/>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27957</xdr:rowOff>
    </xdr:from>
    <xdr:ext cx="313932" cy="259045"/>
    <xdr:sp macro="" textlink="">
      <xdr:nvSpPr>
        <xdr:cNvPr id="748" name="テキスト ボックス 747"/>
        <xdr:cNvSpPr txBox="1"/>
      </xdr:nvSpPr>
      <xdr:spPr>
        <a:xfrm>
          <a:off x="18499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57" name="テキスト ボックス 756"/>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5" name="正方形/長方形 76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6" name="正方形/長方形 76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7" name="正方形/長方形 76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8" name="正方形/長方形 76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7" name="テキスト ボックス 78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4" name="テキスト ボックス 80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900">
              <a:latin typeface="ＭＳ Ｐゴシック"/>
            </a:rPr>
            <a:t>総務費については、平成２４年度に能登半島地震復興基金の事業延長に伴う財団への運用原資の貸付（</a:t>
          </a:r>
          <a:r>
            <a:rPr kumimoji="1" lang="en-US" altLang="ja-JP" sz="900">
              <a:latin typeface="ＭＳ Ｐゴシック"/>
            </a:rPr>
            <a:t>250</a:t>
          </a:r>
          <a:r>
            <a:rPr kumimoji="1" lang="ja-JP" altLang="en-US" sz="900">
              <a:latin typeface="ＭＳ Ｐゴシック"/>
            </a:rPr>
            <a:t>億円）により一時的に大幅に増加したほか、平成２５年度にも国の経済対策に伴う交付金を翌年度の事業に充当するため一時的に基金に積み立てした（</a:t>
          </a:r>
          <a:r>
            <a:rPr kumimoji="1" lang="en-US" altLang="ja-JP" sz="900">
              <a:latin typeface="ＭＳ Ｐゴシック"/>
            </a:rPr>
            <a:t>150</a:t>
          </a:r>
          <a:r>
            <a:rPr kumimoji="1" lang="ja-JP" altLang="en-US" sz="900">
              <a:latin typeface="ＭＳ Ｐゴシック"/>
            </a:rPr>
            <a:t>億円）こと、</a:t>
          </a:r>
          <a:endParaRPr kumimoji="1" lang="en-US" altLang="ja-JP" sz="900">
            <a:latin typeface="ＭＳ Ｐゴシック"/>
          </a:endParaRPr>
        </a:p>
        <a:p>
          <a:r>
            <a:rPr kumimoji="1" lang="ja-JP" altLang="en-US" sz="900">
              <a:latin typeface="ＭＳ Ｐゴシック"/>
            </a:rPr>
            <a:t>平成２６年度においても、北陸新幹線の金沢開業に伴う並行在来線の開業にあたっての並行在来線会社への鉄道資産の取得に対する支援（</a:t>
          </a:r>
          <a:r>
            <a:rPr kumimoji="1" lang="en-US" altLang="ja-JP" sz="900">
              <a:latin typeface="ＭＳ Ｐゴシック"/>
            </a:rPr>
            <a:t>62</a:t>
          </a:r>
          <a:r>
            <a:rPr kumimoji="1" lang="ja-JP" altLang="en-US" sz="900">
              <a:latin typeface="ＭＳ Ｐゴシック"/>
            </a:rPr>
            <a:t>億円）など、臨時的な経費の負担が続き、高い水準で推移してきた。</a:t>
          </a:r>
        </a:p>
        <a:p>
          <a:r>
            <a:rPr kumimoji="1" lang="ja-JP" altLang="en-US" sz="900">
              <a:latin typeface="ＭＳ Ｐゴシック"/>
            </a:rPr>
            <a:t>　労働費については、リーマンショック以降、雇用対策に積極的に取り組んできたが、景気の回復や雇用情勢の改善を受けて、年々、事業費も減少している。</a:t>
          </a:r>
        </a:p>
        <a:p>
          <a:r>
            <a:rPr kumimoji="1" lang="ja-JP" altLang="en-US" sz="900">
              <a:latin typeface="ＭＳ Ｐゴシック"/>
            </a:rPr>
            <a:t>　農林水産業費については、平成２３年度は林業公社の経営安定のための出捐（</a:t>
          </a:r>
          <a:r>
            <a:rPr kumimoji="1" lang="en-US" altLang="ja-JP" sz="900">
              <a:latin typeface="ＭＳ Ｐゴシック"/>
            </a:rPr>
            <a:t>170</a:t>
          </a:r>
          <a:r>
            <a:rPr kumimoji="1" lang="ja-JP" altLang="en-US" sz="900">
              <a:latin typeface="ＭＳ Ｐゴシック"/>
            </a:rPr>
            <a:t>億円）により一時的に大幅に増加した。さらに、平成２５年度から２６年度にかけて、国の経済対策に呼応し、積極的な公共投資を行ったことにより、高い水準で推移している。</a:t>
          </a:r>
        </a:p>
        <a:p>
          <a:r>
            <a:rPr kumimoji="1" lang="ja-JP" altLang="en-US" sz="900">
              <a:latin typeface="ＭＳ Ｐゴシック"/>
            </a:rPr>
            <a:t>　土木費についても同様に、国の経済対策に伴う公共投資が、平成２５年度をピークに増加している。</a:t>
          </a:r>
          <a:endParaRPr kumimoji="1" lang="en-US" altLang="ja-JP" sz="900">
            <a:latin typeface="ＭＳ Ｐゴシック"/>
          </a:endParaRPr>
        </a:p>
        <a:p>
          <a:r>
            <a:rPr kumimoji="1" lang="ja-JP" altLang="en-US" sz="900">
              <a:latin typeface="ＭＳ Ｐゴシック"/>
            </a:rPr>
            <a:t>　教育費については、平成２７年度に、いしかわ県民文化振興基金の設置に伴う出資（</a:t>
          </a:r>
          <a:r>
            <a:rPr kumimoji="1" lang="en-US" altLang="ja-JP" sz="900">
              <a:latin typeface="ＭＳ Ｐゴシック"/>
            </a:rPr>
            <a:t>120</a:t>
          </a:r>
          <a:r>
            <a:rPr kumimoji="1" lang="ja-JP" altLang="en-US" sz="900">
              <a:latin typeface="ＭＳ Ｐゴシック"/>
            </a:rPr>
            <a:t>億円）により、大幅に増加しているが、この臨時的な要因を除くと</a:t>
          </a:r>
          <a:r>
            <a:rPr kumimoji="1" lang="en-US" altLang="ja-JP" sz="900">
              <a:latin typeface="ＭＳ Ｐゴシック"/>
            </a:rPr>
            <a:t>91,000</a:t>
          </a:r>
          <a:r>
            <a:rPr kumimoji="1" lang="ja-JP" altLang="en-US" sz="900">
              <a:latin typeface="ＭＳ Ｐゴシック"/>
            </a:rPr>
            <a:t>円となり、グループ平均を下回っている。</a:t>
          </a:r>
        </a:p>
        <a:p>
          <a:r>
            <a:rPr kumimoji="1" lang="ja-JP" altLang="en-US" sz="900">
              <a:latin typeface="ＭＳ Ｐゴシック"/>
            </a:rPr>
            <a:t>　公債費については、バブル経済崩壊以降、国の経済対策に呼応して他県に比して積極的に公共投資を実施した結果、社会資本の整備は進んだものの、県債残高の増嵩に伴って公債費が増加しており、グループ内の平均からは高い状態にある。</a:t>
          </a:r>
        </a:p>
        <a:p>
          <a:r>
            <a:rPr kumimoji="1" lang="ja-JP" altLang="en-US" sz="900">
              <a:latin typeface="ＭＳ Ｐゴシック"/>
            </a:rPr>
            <a:t>　その他の経費については、概ねグループ内平均と同程度となっている。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27 </a:t>
          </a:r>
          <a:r>
            <a:rPr kumimoji="1" lang="ja-JP" altLang="en-US" sz="900">
              <a:latin typeface="ＭＳ ゴシック" pitchFamily="49" charset="-128"/>
              <a:ea typeface="ＭＳ ゴシック" pitchFamily="49" charset="-128"/>
            </a:rPr>
            <a:t>年度の決算については、社会保障関係経費など義務的経費の増加などにより厳しい財政運営が続いているが、職員数の削減をはじめ、経費の効率的執行や節減に努めたことなどから、基金の取り崩しに頼ることなく、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年度以降、４年連続で収支均衡を達成しており、財政調整基金残高についても歳計剰余金の積立（</a:t>
          </a:r>
          <a:r>
            <a:rPr kumimoji="1" lang="en-US" altLang="ja-JP" sz="900">
              <a:latin typeface="ＭＳ ゴシック" pitchFamily="49" charset="-128"/>
              <a:ea typeface="ＭＳ ゴシック" pitchFamily="49" charset="-128"/>
            </a:rPr>
            <a:t>3.8</a:t>
          </a:r>
          <a:r>
            <a:rPr kumimoji="1" lang="ja-JP" altLang="en-US" sz="900">
              <a:latin typeface="ＭＳ ゴシック" pitchFamily="49" charset="-128"/>
              <a:ea typeface="ＭＳ ゴシック" pitchFamily="49" charset="-128"/>
            </a:rPr>
            <a:t>億円）により増加した。</a:t>
          </a:r>
        </a:p>
        <a:p>
          <a:r>
            <a:rPr kumimoji="1" lang="ja-JP" altLang="en-US" sz="900">
              <a:latin typeface="ＭＳ ゴシック" pitchFamily="49" charset="-128"/>
              <a:ea typeface="ＭＳ ゴシック" pitchFamily="49" charset="-128"/>
            </a:rPr>
            <a:t>　実質収支については、近年ほほ横ばいで推移している。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実質単年度収支については、県債の繰上償還の影響で増減しており、平成２１年度から２３年度にかけて、起債許可団体に転落する実質公債費比率</a:t>
          </a:r>
          <a:r>
            <a:rPr kumimoji="1" lang="en-US" altLang="ja-JP" sz="900">
              <a:latin typeface="ＭＳ ゴシック" pitchFamily="49" charset="-128"/>
              <a:ea typeface="ＭＳ ゴシック" pitchFamily="49" charset="-128"/>
            </a:rPr>
            <a:t>18</a:t>
          </a:r>
          <a:r>
            <a:rPr kumimoji="1" lang="ja-JP" altLang="en-US" sz="900">
              <a:latin typeface="ＭＳ ゴシック" pitchFamily="49" charset="-128"/>
              <a:ea typeface="ＭＳ ゴシック" pitchFamily="49" charset="-128"/>
            </a:rPr>
            <a:t>％超えを回避するための繰上償還を実施したことから、平成２３年度において高い水準となっている。さらに平成２７年度においても、北陸新幹線敦賀延伸による公債費負担の本格化などを見据え、将来の財政負担の軽減を図るための繰上償還を実施しており、増加している。</a:t>
          </a:r>
        </a:p>
        <a:p>
          <a:r>
            <a:rPr kumimoji="1" lang="ja-JP" altLang="en-US" sz="900">
              <a:latin typeface="ＭＳ ゴシック" pitchFamily="49" charset="-128"/>
              <a:ea typeface="ＭＳ ゴシック" pitchFamily="49" charset="-128"/>
            </a:rPr>
            <a:t>　今後とも、県政の重要課題に積極的に取り組んでいくためには、持続可能な行財政基盤を確立することが不可欠であり、引き続き行財政改革に取り組んでいくこととしている。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全会計において赤字は発生しておらず、健全な段階にある。 </a:t>
          </a:r>
        </a:p>
        <a:p>
          <a:r>
            <a:rPr kumimoji="1" lang="ja-JP" altLang="en-US" sz="1400">
              <a:latin typeface="ＭＳ ゴシック" pitchFamily="49" charset="-128"/>
              <a:ea typeface="ＭＳ ゴシック" pitchFamily="49" charset="-128"/>
            </a:rPr>
            <a:t>　一般会計においては、地方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病院事業会計（中央病院、高松病院）については、認定看護師の配置等による診療報酬の確保に努めており、黒字基調で推移している。 </a:t>
          </a:r>
        </a:p>
        <a:p>
          <a:r>
            <a:rPr kumimoji="1" lang="ja-JP" altLang="en-US" sz="1400">
              <a:latin typeface="ＭＳ ゴシック" pitchFamily="49" charset="-128"/>
              <a:ea typeface="ＭＳ ゴシック" pitchFamily="49" charset="-128"/>
            </a:rPr>
            <a:t>　こうした厳しい財政状況の下で財政健全性を維持していくために、歳入の確保、適正な定員管理、投資的経費の抑制といった歳出全般の見直しを行い、持続可能な財政基盤の確立を図ることとしている。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5" t="s">
        <v>58</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6" t="s">
        <v>60</v>
      </c>
      <c r="C3" s="507"/>
      <c r="D3" s="508"/>
      <c r="E3" s="508"/>
      <c r="F3" s="508"/>
      <c r="G3" s="508"/>
      <c r="H3" s="508"/>
      <c r="I3" s="508"/>
      <c r="J3" s="508"/>
      <c r="K3" s="508"/>
      <c r="L3" s="508" t="s">
        <v>61</v>
      </c>
      <c r="M3" s="508"/>
      <c r="N3" s="508"/>
      <c r="O3" s="508"/>
      <c r="P3" s="508"/>
      <c r="Q3" s="508"/>
      <c r="R3" s="509"/>
      <c r="S3" s="509"/>
      <c r="T3" s="509"/>
      <c r="U3" s="509"/>
      <c r="V3" s="510"/>
      <c r="W3" s="538" t="s">
        <v>62</v>
      </c>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40"/>
      <c r="AZ3" s="404" t="s">
        <v>1</v>
      </c>
      <c r="BA3" s="405"/>
      <c r="BB3" s="405"/>
      <c r="BC3" s="405"/>
      <c r="BD3" s="405"/>
      <c r="BE3" s="405"/>
      <c r="BF3" s="405"/>
      <c r="BG3" s="405"/>
      <c r="BH3" s="405"/>
      <c r="BI3" s="405"/>
      <c r="BJ3" s="405"/>
      <c r="BK3" s="405"/>
      <c r="BL3" s="405"/>
      <c r="BM3" s="541"/>
      <c r="BN3" s="505" t="s">
        <v>63</v>
      </c>
      <c r="BO3" s="506"/>
      <c r="BP3" s="506"/>
      <c r="BQ3" s="506"/>
      <c r="BR3" s="506"/>
      <c r="BS3" s="506"/>
      <c r="BT3" s="506"/>
      <c r="BU3" s="542"/>
      <c r="BV3" s="505" t="s">
        <v>64</v>
      </c>
      <c r="BW3" s="506"/>
      <c r="BX3" s="506"/>
      <c r="BY3" s="506"/>
      <c r="BZ3" s="506"/>
      <c r="CA3" s="506"/>
      <c r="CB3" s="506"/>
      <c r="CC3" s="542"/>
      <c r="CD3" s="404" t="s">
        <v>1</v>
      </c>
      <c r="CE3" s="405"/>
      <c r="CF3" s="405"/>
      <c r="CG3" s="405"/>
      <c r="CH3" s="405"/>
      <c r="CI3" s="405"/>
      <c r="CJ3" s="405"/>
      <c r="CK3" s="405"/>
      <c r="CL3" s="405"/>
      <c r="CM3" s="405"/>
      <c r="CN3" s="405"/>
      <c r="CO3" s="405"/>
      <c r="CP3" s="405"/>
      <c r="CQ3" s="405"/>
      <c r="CR3" s="405"/>
      <c r="CS3" s="541"/>
      <c r="CT3" s="505" t="s">
        <v>65</v>
      </c>
      <c r="CU3" s="506"/>
      <c r="CV3" s="506"/>
      <c r="CW3" s="506"/>
      <c r="CX3" s="506"/>
      <c r="CY3" s="506"/>
      <c r="CZ3" s="506"/>
      <c r="DA3" s="542"/>
      <c r="DB3" s="505" t="s">
        <v>66</v>
      </c>
      <c r="DC3" s="506"/>
      <c r="DD3" s="506"/>
      <c r="DE3" s="506"/>
      <c r="DF3" s="506"/>
      <c r="DG3" s="506"/>
      <c r="DH3" s="506"/>
      <c r="DI3" s="542"/>
      <c r="DJ3" s="112"/>
      <c r="DK3" s="112"/>
      <c r="DL3" s="112"/>
      <c r="DM3" s="112"/>
      <c r="DN3" s="112"/>
      <c r="DO3" s="112"/>
    </row>
    <row r="4" spans="1:119" ht="18.75" customHeight="1" x14ac:dyDescent="0.15">
      <c r="A4" s="113"/>
      <c r="B4" s="537"/>
      <c r="C4" s="495"/>
      <c r="D4" s="511"/>
      <c r="E4" s="511"/>
      <c r="F4" s="511"/>
      <c r="G4" s="511"/>
      <c r="H4" s="511"/>
      <c r="I4" s="511"/>
      <c r="J4" s="511"/>
      <c r="K4" s="511"/>
      <c r="L4" s="511"/>
      <c r="M4" s="511"/>
      <c r="N4" s="511"/>
      <c r="O4" s="511"/>
      <c r="P4" s="511"/>
      <c r="Q4" s="511"/>
      <c r="R4" s="512"/>
      <c r="S4" s="512"/>
      <c r="T4" s="512"/>
      <c r="U4" s="512"/>
      <c r="V4" s="513"/>
      <c r="W4" s="457" t="s">
        <v>67</v>
      </c>
      <c r="X4" s="458"/>
      <c r="Y4" s="459"/>
      <c r="Z4" s="466" t="s">
        <v>1</v>
      </c>
      <c r="AA4" s="467"/>
      <c r="AB4" s="467"/>
      <c r="AC4" s="467"/>
      <c r="AD4" s="467"/>
      <c r="AE4" s="467"/>
      <c r="AF4" s="467"/>
      <c r="AG4" s="467"/>
      <c r="AH4" s="468"/>
      <c r="AI4" s="466" t="s">
        <v>68</v>
      </c>
      <c r="AJ4" s="516"/>
      <c r="AK4" s="516"/>
      <c r="AL4" s="516"/>
      <c r="AM4" s="516"/>
      <c r="AN4" s="516"/>
      <c r="AO4" s="516"/>
      <c r="AP4" s="517"/>
      <c r="AQ4" s="472" t="s">
        <v>69</v>
      </c>
      <c r="AR4" s="473"/>
      <c r="AS4" s="516"/>
      <c r="AT4" s="516"/>
      <c r="AU4" s="516"/>
      <c r="AV4" s="516"/>
      <c r="AW4" s="516"/>
      <c r="AX4" s="516"/>
      <c r="AY4" s="521"/>
      <c r="AZ4" s="378" t="s">
        <v>70</v>
      </c>
      <c r="BA4" s="379"/>
      <c r="BB4" s="379"/>
      <c r="BC4" s="379"/>
      <c r="BD4" s="379"/>
      <c r="BE4" s="379"/>
      <c r="BF4" s="379"/>
      <c r="BG4" s="379"/>
      <c r="BH4" s="379"/>
      <c r="BI4" s="379"/>
      <c r="BJ4" s="379"/>
      <c r="BK4" s="379"/>
      <c r="BL4" s="379"/>
      <c r="BM4" s="380"/>
      <c r="BN4" s="381">
        <v>534388745</v>
      </c>
      <c r="BO4" s="382"/>
      <c r="BP4" s="382"/>
      <c r="BQ4" s="382"/>
      <c r="BR4" s="382"/>
      <c r="BS4" s="382"/>
      <c r="BT4" s="382"/>
      <c r="BU4" s="383"/>
      <c r="BV4" s="381">
        <v>539721961</v>
      </c>
      <c r="BW4" s="382"/>
      <c r="BX4" s="382"/>
      <c r="BY4" s="382"/>
      <c r="BZ4" s="382"/>
      <c r="CA4" s="382"/>
      <c r="CB4" s="382"/>
      <c r="CC4" s="383"/>
      <c r="CD4" s="490" t="s">
        <v>71</v>
      </c>
      <c r="CE4" s="491"/>
      <c r="CF4" s="491"/>
      <c r="CG4" s="491"/>
      <c r="CH4" s="491"/>
      <c r="CI4" s="491"/>
      <c r="CJ4" s="491"/>
      <c r="CK4" s="491"/>
      <c r="CL4" s="491"/>
      <c r="CM4" s="491"/>
      <c r="CN4" s="491"/>
      <c r="CO4" s="491"/>
      <c r="CP4" s="491"/>
      <c r="CQ4" s="491"/>
      <c r="CR4" s="491"/>
      <c r="CS4" s="492"/>
      <c r="CT4" s="543">
        <v>0.2</v>
      </c>
      <c r="CU4" s="544"/>
      <c r="CV4" s="544"/>
      <c r="CW4" s="544"/>
      <c r="CX4" s="544"/>
      <c r="CY4" s="544"/>
      <c r="CZ4" s="544"/>
      <c r="DA4" s="545"/>
      <c r="DB4" s="543">
        <v>0.3</v>
      </c>
      <c r="DC4" s="544"/>
      <c r="DD4" s="544"/>
      <c r="DE4" s="544"/>
      <c r="DF4" s="544"/>
      <c r="DG4" s="544"/>
      <c r="DH4" s="544"/>
      <c r="DI4" s="545"/>
      <c r="DJ4" s="112"/>
      <c r="DK4" s="112"/>
      <c r="DL4" s="112"/>
      <c r="DM4" s="112"/>
      <c r="DN4" s="112"/>
      <c r="DO4" s="112"/>
    </row>
    <row r="5" spans="1:119" ht="18.75" customHeight="1" thickBot="1" x14ac:dyDescent="0.2">
      <c r="A5" s="113"/>
      <c r="B5" s="537"/>
      <c r="C5" s="495"/>
      <c r="D5" s="511"/>
      <c r="E5" s="511"/>
      <c r="F5" s="511"/>
      <c r="G5" s="511"/>
      <c r="H5" s="511"/>
      <c r="I5" s="511"/>
      <c r="J5" s="511"/>
      <c r="K5" s="511"/>
      <c r="L5" s="514"/>
      <c r="M5" s="514"/>
      <c r="N5" s="514"/>
      <c r="O5" s="514"/>
      <c r="P5" s="514"/>
      <c r="Q5" s="514"/>
      <c r="R5" s="469"/>
      <c r="S5" s="469"/>
      <c r="T5" s="469"/>
      <c r="U5" s="469"/>
      <c r="V5" s="515"/>
      <c r="W5" s="460"/>
      <c r="X5" s="461"/>
      <c r="Y5" s="462"/>
      <c r="Z5" s="469"/>
      <c r="AA5" s="470"/>
      <c r="AB5" s="470"/>
      <c r="AC5" s="470"/>
      <c r="AD5" s="470"/>
      <c r="AE5" s="470"/>
      <c r="AF5" s="470"/>
      <c r="AG5" s="470"/>
      <c r="AH5" s="471"/>
      <c r="AI5" s="518"/>
      <c r="AJ5" s="519"/>
      <c r="AK5" s="519"/>
      <c r="AL5" s="519"/>
      <c r="AM5" s="519"/>
      <c r="AN5" s="519"/>
      <c r="AO5" s="519"/>
      <c r="AP5" s="520"/>
      <c r="AQ5" s="518"/>
      <c r="AR5" s="519"/>
      <c r="AS5" s="519"/>
      <c r="AT5" s="519"/>
      <c r="AU5" s="519"/>
      <c r="AV5" s="519"/>
      <c r="AW5" s="519"/>
      <c r="AX5" s="519"/>
      <c r="AY5" s="522"/>
      <c r="AZ5" s="384" t="s">
        <v>72</v>
      </c>
      <c r="BA5" s="385"/>
      <c r="BB5" s="385"/>
      <c r="BC5" s="385"/>
      <c r="BD5" s="385"/>
      <c r="BE5" s="385"/>
      <c r="BF5" s="385"/>
      <c r="BG5" s="385"/>
      <c r="BH5" s="385"/>
      <c r="BI5" s="385"/>
      <c r="BJ5" s="385"/>
      <c r="BK5" s="385"/>
      <c r="BL5" s="385"/>
      <c r="BM5" s="386"/>
      <c r="BN5" s="387">
        <v>520979262</v>
      </c>
      <c r="BO5" s="388"/>
      <c r="BP5" s="388"/>
      <c r="BQ5" s="388"/>
      <c r="BR5" s="388"/>
      <c r="BS5" s="388"/>
      <c r="BT5" s="388"/>
      <c r="BU5" s="389"/>
      <c r="BV5" s="387">
        <v>528402461</v>
      </c>
      <c r="BW5" s="388"/>
      <c r="BX5" s="388"/>
      <c r="BY5" s="388"/>
      <c r="BZ5" s="388"/>
      <c r="CA5" s="388"/>
      <c r="CB5" s="388"/>
      <c r="CC5" s="389"/>
      <c r="CD5" s="434" t="s">
        <v>73</v>
      </c>
      <c r="CE5" s="435"/>
      <c r="CF5" s="435"/>
      <c r="CG5" s="435"/>
      <c r="CH5" s="435"/>
      <c r="CI5" s="435"/>
      <c r="CJ5" s="435"/>
      <c r="CK5" s="435"/>
      <c r="CL5" s="435"/>
      <c r="CM5" s="435"/>
      <c r="CN5" s="435"/>
      <c r="CO5" s="435"/>
      <c r="CP5" s="435"/>
      <c r="CQ5" s="435"/>
      <c r="CR5" s="435"/>
      <c r="CS5" s="436"/>
      <c r="CT5" s="366">
        <v>94.1</v>
      </c>
      <c r="CU5" s="367"/>
      <c r="CV5" s="367"/>
      <c r="CW5" s="367"/>
      <c r="CX5" s="367"/>
      <c r="CY5" s="367"/>
      <c r="CZ5" s="367"/>
      <c r="DA5" s="368"/>
      <c r="DB5" s="366">
        <v>92.8</v>
      </c>
      <c r="DC5" s="367"/>
      <c r="DD5" s="367"/>
      <c r="DE5" s="367"/>
      <c r="DF5" s="367"/>
      <c r="DG5" s="367"/>
      <c r="DH5" s="367"/>
      <c r="DI5" s="368"/>
      <c r="DJ5" s="112"/>
      <c r="DK5" s="112"/>
      <c r="DL5" s="112"/>
      <c r="DM5" s="112"/>
      <c r="DN5" s="112"/>
      <c r="DO5" s="112"/>
    </row>
    <row r="6" spans="1:119" ht="18.75" customHeight="1" x14ac:dyDescent="0.15">
      <c r="A6" s="113"/>
      <c r="B6" s="505" t="s">
        <v>74</v>
      </c>
      <c r="C6" s="506"/>
      <c r="D6" s="506"/>
      <c r="E6" s="506"/>
      <c r="F6" s="506"/>
      <c r="G6" s="506"/>
      <c r="H6" s="506"/>
      <c r="I6" s="506"/>
      <c r="J6" s="506"/>
      <c r="K6" s="507"/>
      <c r="L6" s="508" t="s">
        <v>75</v>
      </c>
      <c r="M6" s="508"/>
      <c r="N6" s="508"/>
      <c r="O6" s="508"/>
      <c r="P6" s="508"/>
      <c r="Q6" s="508"/>
      <c r="R6" s="509"/>
      <c r="S6" s="509"/>
      <c r="T6" s="509"/>
      <c r="U6" s="509"/>
      <c r="V6" s="510"/>
      <c r="W6" s="460"/>
      <c r="X6" s="461"/>
      <c r="Y6" s="462"/>
      <c r="Z6" s="487" t="s">
        <v>76</v>
      </c>
      <c r="AA6" s="488"/>
      <c r="AB6" s="488"/>
      <c r="AC6" s="488"/>
      <c r="AD6" s="488"/>
      <c r="AE6" s="488"/>
      <c r="AF6" s="488"/>
      <c r="AG6" s="488"/>
      <c r="AH6" s="489"/>
      <c r="AI6" s="412">
        <v>1</v>
      </c>
      <c r="AJ6" s="413"/>
      <c r="AK6" s="413"/>
      <c r="AL6" s="413"/>
      <c r="AM6" s="413"/>
      <c r="AN6" s="413"/>
      <c r="AO6" s="413"/>
      <c r="AP6" s="414"/>
      <c r="AQ6" s="412">
        <v>13000</v>
      </c>
      <c r="AR6" s="413"/>
      <c r="AS6" s="413"/>
      <c r="AT6" s="413"/>
      <c r="AU6" s="413"/>
      <c r="AV6" s="413"/>
      <c r="AW6" s="413"/>
      <c r="AX6" s="413"/>
      <c r="AY6" s="415"/>
      <c r="AZ6" s="384" t="s">
        <v>77</v>
      </c>
      <c r="BA6" s="385"/>
      <c r="BB6" s="385"/>
      <c r="BC6" s="385"/>
      <c r="BD6" s="385"/>
      <c r="BE6" s="385"/>
      <c r="BF6" s="385"/>
      <c r="BG6" s="385"/>
      <c r="BH6" s="385"/>
      <c r="BI6" s="385"/>
      <c r="BJ6" s="385"/>
      <c r="BK6" s="385"/>
      <c r="BL6" s="385"/>
      <c r="BM6" s="386"/>
      <c r="BN6" s="387">
        <v>13409483</v>
      </c>
      <c r="BO6" s="388"/>
      <c r="BP6" s="388"/>
      <c r="BQ6" s="388"/>
      <c r="BR6" s="388"/>
      <c r="BS6" s="388"/>
      <c r="BT6" s="388"/>
      <c r="BU6" s="389"/>
      <c r="BV6" s="387">
        <v>11319500</v>
      </c>
      <c r="BW6" s="388"/>
      <c r="BX6" s="388"/>
      <c r="BY6" s="388"/>
      <c r="BZ6" s="388"/>
      <c r="CA6" s="388"/>
      <c r="CB6" s="388"/>
      <c r="CC6" s="389"/>
      <c r="CD6" s="434" t="s">
        <v>78</v>
      </c>
      <c r="CE6" s="435"/>
      <c r="CF6" s="435"/>
      <c r="CG6" s="435"/>
      <c r="CH6" s="435"/>
      <c r="CI6" s="435"/>
      <c r="CJ6" s="435"/>
      <c r="CK6" s="435"/>
      <c r="CL6" s="435"/>
      <c r="CM6" s="435"/>
      <c r="CN6" s="435"/>
      <c r="CO6" s="435"/>
      <c r="CP6" s="435"/>
      <c r="CQ6" s="435"/>
      <c r="CR6" s="435"/>
      <c r="CS6" s="436"/>
      <c r="CT6" s="532">
        <v>104.7</v>
      </c>
      <c r="CU6" s="533"/>
      <c r="CV6" s="533"/>
      <c r="CW6" s="533"/>
      <c r="CX6" s="533"/>
      <c r="CY6" s="533"/>
      <c r="CZ6" s="533"/>
      <c r="DA6" s="534"/>
      <c r="DB6" s="532">
        <v>105.6</v>
      </c>
      <c r="DC6" s="533"/>
      <c r="DD6" s="533"/>
      <c r="DE6" s="533"/>
      <c r="DF6" s="533"/>
      <c r="DG6" s="533"/>
      <c r="DH6" s="533"/>
      <c r="DI6" s="534"/>
      <c r="DJ6" s="112"/>
      <c r="DK6" s="112"/>
      <c r="DL6" s="112"/>
      <c r="DM6" s="112"/>
      <c r="DN6" s="112"/>
      <c r="DO6" s="112"/>
    </row>
    <row r="7" spans="1:119" ht="18.75" customHeight="1" x14ac:dyDescent="0.15">
      <c r="A7" s="113"/>
      <c r="B7" s="494"/>
      <c r="C7" s="356"/>
      <c r="D7" s="356"/>
      <c r="E7" s="356"/>
      <c r="F7" s="356"/>
      <c r="G7" s="356"/>
      <c r="H7" s="356"/>
      <c r="I7" s="356"/>
      <c r="J7" s="356"/>
      <c r="K7" s="495"/>
      <c r="L7" s="511"/>
      <c r="M7" s="511"/>
      <c r="N7" s="511"/>
      <c r="O7" s="511"/>
      <c r="P7" s="511"/>
      <c r="Q7" s="511"/>
      <c r="R7" s="512"/>
      <c r="S7" s="512"/>
      <c r="T7" s="512"/>
      <c r="U7" s="512"/>
      <c r="V7" s="513"/>
      <c r="W7" s="460"/>
      <c r="X7" s="461"/>
      <c r="Y7" s="462"/>
      <c r="Z7" s="487" t="s">
        <v>79</v>
      </c>
      <c r="AA7" s="488"/>
      <c r="AB7" s="488"/>
      <c r="AC7" s="488"/>
      <c r="AD7" s="488"/>
      <c r="AE7" s="488"/>
      <c r="AF7" s="488"/>
      <c r="AG7" s="488"/>
      <c r="AH7" s="489"/>
      <c r="AI7" s="412">
        <v>2</v>
      </c>
      <c r="AJ7" s="413"/>
      <c r="AK7" s="413"/>
      <c r="AL7" s="413"/>
      <c r="AM7" s="413"/>
      <c r="AN7" s="413"/>
      <c r="AO7" s="413"/>
      <c r="AP7" s="414"/>
      <c r="AQ7" s="412">
        <v>10200</v>
      </c>
      <c r="AR7" s="413"/>
      <c r="AS7" s="413"/>
      <c r="AT7" s="413"/>
      <c r="AU7" s="413"/>
      <c r="AV7" s="413"/>
      <c r="AW7" s="413"/>
      <c r="AX7" s="413"/>
      <c r="AY7" s="415"/>
      <c r="AZ7" s="384" t="s">
        <v>80</v>
      </c>
      <c r="BA7" s="385"/>
      <c r="BB7" s="385"/>
      <c r="BC7" s="385"/>
      <c r="BD7" s="385"/>
      <c r="BE7" s="385"/>
      <c r="BF7" s="385"/>
      <c r="BG7" s="385"/>
      <c r="BH7" s="385"/>
      <c r="BI7" s="385"/>
      <c r="BJ7" s="385"/>
      <c r="BK7" s="385"/>
      <c r="BL7" s="385"/>
      <c r="BM7" s="386"/>
      <c r="BN7" s="387">
        <v>12634490</v>
      </c>
      <c r="BO7" s="388"/>
      <c r="BP7" s="388"/>
      <c r="BQ7" s="388"/>
      <c r="BR7" s="388"/>
      <c r="BS7" s="388"/>
      <c r="BT7" s="388"/>
      <c r="BU7" s="389"/>
      <c r="BV7" s="387">
        <v>10555325</v>
      </c>
      <c r="BW7" s="388"/>
      <c r="BX7" s="388"/>
      <c r="BY7" s="388"/>
      <c r="BZ7" s="388"/>
      <c r="CA7" s="388"/>
      <c r="CB7" s="388"/>
      <c r="CC7" s="389"/>
      <c r="CD7" s="434" t="s">
        <v>81</v>
      </c>
      <c r="CE7" s="435"/>
      <c r="CF7" s="435"/>
      <c r="CG7" s="435"/>
      <c r="CH7" s="435"/>
      <c r="CI7" s="435"/>
      <c r="CJ7" s="435"/>
      <c r="CK7" s="435"/>
      <c r="CL7" s="435"/>
      <c r="CM7" s="435"/>
      <c r="CN7" s="435"/>
      <c r="CO7" s="435"/>
      <c r="CP7" s="435"/>
      <c r="CQ7" s="435"/>
      <c r="CR7" s="435"/>
      <c r="CS7" s="436"/>
      <c r="CT7" s="387">
        <v>312583353</v>
      </c>
      <c r="CU7" s="388"/>
      <c r="CV7" s="388"/>
      <c r="CW7" s="388"/>
      <c r="CX7" s="388"/>
      <c r="CY7" s="388"/>
      <c r="CZ7" s="388"/>
      <c r="DA7" s="389"/>
      <c r="DB7" s="387">
        <v>304696106</v>
      </c>
      <c r="DC7" s="388"/>
      <c r="DD7" s="388"/>
      <c r="DE7" s="388"/>
      <c r="DF7" s="388"/>
      <c r="DG7" s="388"/>
      <c r="DH7" s="388"/>
      <c r="DI7" s="389"/>
      <c r="DJ7" s="112"/>
      <c r="DK7" s="112"/>
      <c r="DL7" s="112"/>
      <c r="DM7" s="112"/>
      <c r="DN7" s="112"/>
      <c r="DO7" s="112"/>
    </row>
    <row r="8" spans="1:119" ht="18.75" customHeight="1" thickBot="1" x14ac:dyDescent="0.2">
      <c r="A8" s="113"/>
      <c r="B8" s="496"/>
      <c r="C8" s="497"/>
      <c r="D8" s="497"/>
      <c r="E8" s="497"/>
      <c r="F8" s="497"/>
      <c r="G8" s="497"/>
      <c r="H8" s="497"/>
      <c r="I8" s="497"/>
      <c r="J8" s="497"/>
      <c r="K8" s="498"/>
      <c r="L8" s="514"/>
      <c r="M8" s="514"/>
      <c r="N8" s="514"/>
      <c r="O8" s="514"/>
      <c r="P8" s="514"/>
      <c r="Q8" s="514"/>
      <c r="R8" s="469"/>
      <c r="S8" s="469"/>
      <c r="T8" s="469"/>
      <c r="U8" s="469"/>
      <c r="V8" s="515"/>
      <c r="W8" s="460"/>
      <c r="X8" s="461"/>
      <c r="Y8" s="462"/>
      <c r="Z8" s="487" t="s">
        <v>82</v>
      </c>
      <c r="AA8" s="488"/>
      <c r="AB8" s="488"/>
      <c r="AC8" s="488"/>
      <c r="AD8" s="488"/>
      <c r="AE8" s="488"/>
      <c r="AF8" s="488"/>
      <c r="AG8" s="488"/>
      <c r="AH8" s="489"/>
      <c r="AI8" s="412">
        <v>1</v>
      </c>
      <c r="AJ8" s="413"/>
      <c r="AK8" s="413"/>
      <c r="AL8" s="413"/>
      <c r="AM8" s="413"/>
      <c r="AN8" s="413"/>
      <c r="AO8" s="413"/>
      <c r="AP8" s="414"/>
      <c r="AQ8" s="412">
        <v>8010</v>
      </c>
      <c r="AR8" s="413"/>
      <c r="AS8" s="413"/>
      <c r="AT8" s="413"/>
      <c r="AU8" s="413"/>
      <c r="AV8" s="413"/>
      <c r="AW8" s="413"/>
      <c r="AX8" s="413"/>
      <c r="AY8" s="415"/>
      <c r="AZ8" s="384" t="s">
        <v>83</v>
      </c>
      <c r="BA8" s="385"/>
      <c r="BB8" s="385"/>
      <c r="BC8" s="385"/>
      <c r="BD8" s="385"/>
      <c r="BE8" s="385"/>
      <c r="BF8" s="385"/>
      <c r="BG8" s="385"/>
      <c r="BH8" s="385"/>
      <c r="BI8" s="385"/>
      <c r="BJ8" s="385"/>
      <c r="BK8" s="385"/>
      <c r="BL8" s="385"/>
      <c r="BM8" s="386"/>
      <c r="BN8" s="387">
        <v>774993</v>
      </c>
      <c r="BO8" s="388"/>
      <c r="BP8" s="388"/>
      <c r="BQ8" s="388"/>
      <c r="BR8" s="388"/>
      <c r="BS8" s="388"/>
      <c r="BT8" s="388"/>
      <c r="BU8" s="389"/>
      <c r="BV8" s="387">
        <v>764175</v>
      </c>
      <c r="BW8" s="388"/>
      <c r="BX8" s="388"/>
      <c r="BY8" s="388"/>
      <c r="BZ8" s="388"/>
      <c r="CA8" s="388"/>
      <c r="CB8" s="388"/>
      <c r="CC8" s="389"/>
      <c r="CD8" s="434" t="s">
        <v>84</v>
      </c>
      <c r="CE8" s="435"/>
      <c r="CF8" s="435"/>
      <c r="CG8" s="435"/>
      <c r="CH8" s="435"/>
      <c r="CI8" s="435"/>
      <c r="CJ8" s="435"/>
      <c r="CK8" s="435"/>
      <c r="CL8" s="435"/>
      <c r="CM8" s="435"/>
      <c r="CN8" s="435"/>
      <c r="CO8" s="435"/>
      <c r="CP8" s="435"/>
      <c r="CQ8" s="435"/>
      <c r="CR8" s="435"/>
      <c r="CS8" s="436"/>
      <c r="CT8" s="529">
        <v>0.46811999999999998</v>
      </c>
      <c r="CU8" s="530"/>
      <c r="CV8" s="530"/>
      <c r="CW8" s="530"/>
      <c r="CX8" s="530"/>
      <c r="CY8" s="530"/>
      <c r="CZ8" s="530"/>
      <c r="DA8" s="531"/>
      <c r="DB8" s="529">
        <v>0.44606000000000001</v>
      </c>
      <c r="DC8" s="530"/>
      <c r="DD8" s="530"/>
      <c r="DE8" s="530"/>
      <c r="DF8" s="530"/>
      <c r="DG8" s="530"/>
      <c r="DH8" s="530"/>
      <c r="DI8" s="531"/>
      <c r="DJ8" s="112"/>
      <c r="DK8" s="112"/>
      <c r="DL8" s="112"/>
      <c r="DM8" s="112"/>
      <c r="DN8" s="112"/>
      <c r="DO8" s="112"/>
    </row>
    <row r="9" spans="1:119" ht="18.75" customHeight="1" thickBot="1" x14ac:dyDescent="0.2">
      <c r="A9" s="113"/>
      <c r="B9" s="493" t="s">
        <v>85</v>
      </c>
      <c r="C9" s="467"/>
      <c r="D9" s="467"/>
      <c r="E9" s="467"/>
      <c r="F9" s="467"/>
      <c r="G9" s="467"/>
      <c r="H9" s="467"/>
      <c r="I9" s="467"/>
      <c r="J9" s="467"/>
      <c r="K9" s="468"/>
      <c r="L9" s="499" t="s">
        <v>86</v>
      </c>
      <c r="M9" s="500"/>
      <c r="N9" s="500"/>
      <c r="O9" s="500"/>
      <c r="P9" s="500"/>
      <c r="Q9" s="501"/>
      <c r="R9" s="502">
        <v>1154008</v>
      </c>
      <c r="S9" s="503"/>
      <c r="T9" s="503"/>
      <c r="U9" s="503"/>
      <c r="V9" s="504"/>
      <c r="W9" s="460"/>
      <c r="X9" s="461"/>
      <c r="Y9" s="462"/>
      <c r="Z9" s="487" t="s">
        <v>87</v>
      </c>
      <c r="AA9" s="488"/>
      <c r="AB9" s="488"/>
      <c r="AC9" s="488"/>
      <c r="AD9" s="488"/>
      <c r="AE9" s="488"/>
      <c r="AF9" s="488"/>
      <c r="AG9" s="488"/>
      <c r="AH9" s="489"/>
      <c r="AI9" s="412">
        <v>1</v>
      </c>
      <c r="AJ9" s="413"/>
      <c r="AK9" s="413"/>
      <c r="AL9" s="413"/>
      <c r="AM9" s="413"/>
      <c r="AN9" s="413"/>
      <c r="AO9" s="413"/>
      <c r="AP9" s="414"/>
      <c r="AQ9" s="412">
        <v>9100</v>
      </c>
      <c r="AR9" s="413"/>
      <c r="AS9" s="413"/>
      <c r="AT9" s="413"/>
      <c r="AU9" s="413"/>
      <c r="AV9" s="413"/>
      <c r="AW9" s="413"/>
      <c r="AX9" s="413"/>
      <c r="AY9" s="415"/>
      <c r="AZ9" s="384" t="s">
        <v>88</v>
      </c>
      <c r="BA9" s="385"/>
      <c r="BB9" s="385"/>
      <c r="BC9" s="385"/>
      <c r="BD9" s="385"/>
      <c r="BE9" s="385"/>
      <c r="BF9" s="385"/>
      <c r="BG9" s="385"/>
      <c r="BH9" s="385"/>
      <c r="BI9" s="385"/>
      <c r="BJ9" s="385"/>
      <c r="BK9" s="385"/>
      <c r="BL9" s="385"/>
      <c r="BM9" s="386"/>
      <c r="BN9" s="387">
        <v>10818</v>
      </c>
      <c r="BO9" s="388"/>
      <c r="BP9" s="388"/>
      <c r="BQ9" s="388"/>
      <c r="BR9" s="388"/>
      <c r="BS9" s="388"/>
      <c r="BT9" s="388"/>
      <c r="BU9" s="389"/>
      <c r="BV9" s="387">
        <v>43996</v>
      </c>
      <c r="BW9" s="388"/>
      <c r="BX9" s="388"/>
      <c r="BY9" s="388"/>
      <c r="BZ9" s="388"/>
      <c r="CA9" s="388"/>
      <c r="CB9" s="388"/>
      <c r="CC9" s="389"/>
      <c r="CD9" s="358" t="s">
        <v>89</v>
      </c>
      <c r="CE9" s="359"/>
      <c r="CF9" s="359"/>
      <c r="CG9" s="359"/>
      <c r="CH9" s="359"/>
      <c r="CI9" s="359"/>
      <c r="CJ9" s="359"/>
      <c r="CK9" s="359"/>
      <c r="CL9" s="359"/>
      <c r="CM9" s="359"/>
      <c r="CN9" s="359"/>
      <c r="CO9" s="359"/>
      <c r="CP9" s="359"/>
      <c r="CQ9" s="359"/>
      <c r="CR9" s="359"/>
      <c r="CS9" s="360"/>
      <c r="CT9" s="366">
        <v>26.9</v>
      </c>
      <c r="CU9" s="367"/>
      <c r="CV9" s="367"/>
      <c r="CW9" s="367"/>
      <c r="CX9" s="367"/>
      <c r="CY9" s="367"/>
      <c r="CZ9" s="367"/>
      <c r="DA9" s="368"/>
      <c r="DB9" s="366">
        <v>25.9</v>
      </c>
      <c r="DC9" s="367"/>
      <c r="DD9" s="367"/>
      <c r="DE9" s="367"/>
      <c r="DF9" s="367"/>
      <c r="DG9" s="367"/>
      <c r="DH9" s="367"/>
      <c r="DI9" s="368"/>
      <c r="DJ9" s="112"/>
      <c r="DK9" s="112"/>
      <c r="DL9" s="112"/>
      <c r="DM9" s="112"/>
      <c r="DN9" s="112"/>
      <c r="DO9" s="112"/>
    </row>
    <row r="10" spans="1:119" ht="18.75" customHeight="1" x14ac:dyDescent="0.15">
      <c r="A10" s="113"/>
      <c r="B10" s="494"/>
      <c r="C10" s="356"/>
      <c r="D10" s="356"/>
      <c r="E10" s="356"/>
      <c r="F10" s="356"/>
      <c r="G10" s="356"/>
      <c r="H10" s="356"/>
      <c r="I10" s="356"/>
      <c r="J10" s="356"/>
      <c r="K10" s="495"/>
      <c r="L10" s="409" t="s">
        <v>90</v>
      </c>
      <c r="M10" s="410"/>
      <c r="N10" s="410"/>
      <c r="O10" s="410"/>
      <c r="P10" s="410"/>
      <c r="Q10" s="411"/>
      <c r="R10" s="412">
        <v>1169788</v>
      </c>
      <c r="S10" s="413"/>
      <c r="T10" s="413"/>
      <c r="U10" s="413"/>
      <c r="V10" s="415"/>
      <c r="W10" s="460"/>
      <c r="X10" s="461"/>
      <c r="Y10" s="462"/>
      <c r="Z10" s="487" t="s">
        <v>91</v>
      </c>
      <c r="AA10" s="488"/>
      <c r="AB10" s="488"/>
      <c r="AC10" s="488"/>
      <c r="AD10" s="488"/>
      <c r="AE10" s="488"/>
      <c r="AF10" s="488"/>
      <c r="AG10" s="488"/>
      <c r="AH10" s="489"/>
      <c r="AI10" s="412">
        <v>1</v>
      </c>
      <c r="AJ10" s="413"/>
      <c r="AK10" s="413"/>
      <c r="AL10" s="413"/>
      <c r="AM10" s="413"/>
      <c r="AN10" s="413"/>
      <c r="AO10" s="413"/>
      <c r="AP10" s="414"/>
      <c r="AQ10" s="412">
        <v>8600</v>
      </c>
      <c r="AR10" s="413"/>
      <c r="AS10" s="413"/>
      <c r="AT10" s="413"/>
      <c r="AU10" s="413"/>
      <c r="AV10" s="413"/>
      <c r="AW10" s="413"/>
      <c r="AX10" s="413"/>
      <c r="AY10" s="415"/>
      <c r="AZ10" s="384" t="s">
        <v>92</v>
      </c>
      <c r="BA10" s="385"/>
      <c r="BB10" s="385"/>
      <c r="BC10" s="385"/>
      <c r="BD10" s="385"/>
      <c r="BE10" s="385"/>
      <c r="BF10" s="385"/>
      <c r="BG10" s="385"/>
      <c r="BH10" s="385"/>
      <c r="BI10" s="385"/>
      <c r="BJ10" s="385"/>
      <c r="BK10" s="385"/>
      <c r="BL10" s="385"/>
      <c r="BM10" s="386"/>
      <c r="BN10" s="387">
        <v>3830</v>
      </c>
      <c r="BO10" s="388"/>
      <c r="BP10" s="388"/>
      <c r="BQ10" s="388"/>
      <c r="BR10" s="388"/>
      <c r="BS10" s="388"/>
      <c r="BT10" s="388"/>
      <c r="BU10" s="389"/>
      <c r="BV10" s="387">
        <v>4614</v>
      </c>
      <c r="BW10" s="388"/>
      <c r="BX10" s="388"/>
      <c r="BY10" s="388"/>
      <c r="BZ10" s="388"/>
      <c r="CA10" s="388"/>
      <c r="CB10" s="388"/>
      <c r="CC10" s="389"/>
      <c r="CD10" s="490" t="s">
        <v>93</v>
      </c>
      <c r="CE10" s="491"/>
      <c r="CF10" s="491"/>
      <c r="CG10" s="491"/>
      <c r="CH10" s="491"/>
      <c r="CI10" s="491"/>
      <c r="CJ10" s="491"/>
      <c r="CK10" s="491"/>
      <c r="CL10" s="491"/>
      <c r="CM10" s="491"/>
      <c r="CN10" s="491"/>
      <c r="CO10" s="491"/>
      <c r="CP10" s="491"/>
      <c r="CQ10" s="491"/>
      <c r="CR10" s="491"/>
      <c r="CS10" s="49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6"/>
      <c r="C11" s="497"/>
      <c r="D11" s="497"/>
      <c r="E11" s="497"/>
      <c r="F11" s="497"/>
      <c r="G11" s="497"/>
      <c r="H11" s="497"/>
      <c r="I11" s="497"/>
      <c r="J11" s="497"/>
      <c r="K11" s="498"/>
      <c r="L11" s="523" t="s">
        <v>94</v>
      </c>
      <c r="M11" s="524"/>
      <c r="N11" s="524"/>
      <c r="O11" s="524"/>
      <c r="P11" s="524"/>
      <c r="Q11" s="525"/>
      <c r="R11" s="526" t="s">
        <v>95</v>
      </c>
      <c r="S11" s="527"/>
      <c r="T11" s="527"/>
      <c r="U11" s="527"/>
      <c r="V11" s="528"/>
      <c r="W11" s="463"/>
      <c r="X11" s="464"/>
      <c r="Y11" s="465"/>
      <c r="Z11" s="487" t="s">
        <v>96</v>
      </c>
      <c r="AA11" s="488"/>
      <c r="AB11" s="488"/>
      <c r="AC11" s="488"/>
      <c r="AD11" s="488"/>
      <c r="AE11" s="488"/>
      <c r="AF11" s="488"/>
      <c r="AG11" s="488"/>
      <c r="AH11" s="489"/>
      <c r="AI11" s="412">
        <v>41</v>
      </c>
      <c r="AJ11" s="413"/>
      <c r="AK11" s="413"/>
      <c r="AL11" s="413"/>
      <c r="AM11" s="413"/>
      <c r="AN11" s="413"/>
      <c r="AO11" s="413"/>
      <c r="AP11" s="414"/>
      <c r="AQ11" s="412">
        <v>7800</v>
      </c>
      <c r="AR11" s="413"/>
      <c r="AS11" s="413"/>
      <c r="AT11" s="413"/>
      <c r="AU11" s="413"/>
      <c r="AV11" s="413"/>
      <c r="AW11" s="413"/>
      <c r="AX11" s="413"/>
      <c r="AY11" s="415"/>
      <c r="AZ11" s="384" t="s">
        <v>97</v>
      </c>
      <c r="BA11" s="385"/>
      <c r="BB11" s="385"/>
      <c r="BC11" s="385"/>
      <c r="BD11" s="385"/>
      <c r="BE11" s="385"/>
      <c r="BF11" s="385"/>
      <c r="BG11" s="385"/>
      <c r="BH11" s="385"/>
      <c r="BI11" s="385"/>
      <c r="BJ11" s="385"/>
      <c r="BK11" s="385"/>
      <c r="BL11" s="385"/>
      <c r="BM11" s="386"/>
      <c r="BN11" s="387">
        <v>5736000</v>
      </c>
      <c r="BO11" s="388"/>
      <c r="BP11" s="388"/>
      <c r="BQ11" s="388"/>
      <c r="BR11" s="388"/>
      <c r="BS11" s="388"/>
      <c r="BT11" s="388"/>
      <c r="BU11" s="389"/>
      <c r="BV11" s="387">
        <v>1085800</v>
      </c>
      <c r="BW11" s="388"/>
      <c r="BX11" s="388"/>
      <c r="BY11" s="388"/>
      <c r="BZ11" s="388"/>
      <c r="CA11" s="388"/>
      <c r="CB11" s="388"/>
      <c r="CC11" s="389"/>
      <c r="CD11" s="434" t="s">
        <v>98</v>
      </c>
      <c r="CE11" s="435"/>
      <c r="CF11" s="435"/>
      <c r="CG11" s="435"/>
      <c r="CH11" s="435"/>
      <c r="CI11" s="435"/>
      <c r="CJ11" s="435"/>
      <c r="CK11" s="435"/>
      <c r="CL11" s="435"/>
      <c r="CM11" s="435"/>
      <c r="CN11" s="435"/>
      <c r="CO11" s="435"/>
      <c r="CP11" s="435"/>
      <c r="CQ11" s="435"/>
      <c r="CR11" s="435"/>
      <c r="CS11" s="436"/>
      <c r="CT11" s="437" t="s">
        <v>99</v>
      </c>
      <c r="CU11" s="438"/>
      <c r="CV11" s="438"/>
      <c r="CW11" s="438"/>
      <c r="CX11" s="438"/>
      <c r="CY11" s="438"/>
      <c r="CZ11" s="438"/>
      <c r="DA11" s="439"/>
      <c r="DB11" s="437" t="s">
        <v>99</v>
      </c>
      <c r="DC11" s="438"/>
      <c r="DD11" s="438"/>
      <c r="DE11" s="438"/>
      <c r="DF11" s="438"/>
      <c r="DG11" s="438"/>
      <c r="DH11" s="438"/>
      <c r="DI11" s="439"/>
      <c r="DJ11" s="112"/>
      <c r="DK11" s="112"/>
      <c r="DL11" s="112"/>
      <c r="DM11" s="112"/>
      <c r="DN11" s="112"/>
      <c r="DO11" s="112"/>
    </row>
    <row r="12" spans="1:119" ht="18.75" customHeight="1" x14ac:dyDescent="0.15">
      <c r="A12" s="113"/>
      <c r="B12" s="442" t="s">
        <v>100</v>
      </c>
      <c r="C12" s="443"/>
      <c r="D12" s="443"/>
      <c r="E12" s="443"/>
      <c r="F12" s="443"/>
      <c r="G12" s="443"/>
      <c r="H12" s="443"/>
      <c r="I12" s="443"/>
      <c r="J12" s="443"/>
      <c r="K12" s="444"/>
      <c r="L12" s="451" t="s">
        <v>101</v>
      </c>
      <c r="M12" s="452"/>
      <c r="N12" s="452"/>
      <c r="O12" s="452"/>
      <c r="P12" s="452"/>
      <c r="Q12" s="453"/>
      <c r="R12" s="454">
        <v>1157042</v>
      </c>
      <c r="S12" s="455"/>
      <c r="T12" s="455"/>
      <c r="U12" s="455"/>
      <c r="V12" s="456"/>
      <c r="W12" s="457" t="s">
        <v>102</v>
      </c>
      <c r="X12" s="458"/>
      <c r="Y12" s="459"/>
      <c r="Z12" s="466" t="s">
        <v>1</v>
      </c>
      <c r="AA12" s="467"/>
      <c r="AB12" s="467"/>
      <c r="AC12" s="467"/>
      <c r="AD12" s="467"/>
      <c r="AE12" s="467"/>
      <c r="AF12" s="467"/>
      <c r="AG12" s="467"/>
      <c r="AH12" s="468"/>
      <c r="AI12" s="472" t="s">
        <v>103</v>
      </c>
      <c r="AJ12" s="467"/>
      <c r="AK12" s="467"/>
      <c r="AL12" s="467"/>
      <c r="AM12" s="468"/>
      <c r="AN12" s="472" t="s">
        <v>104</v>
      </c>
      <c r="AO12" s="473"/>
      <c r="AP12" s="473"/>
      <c r="AQ12" s="473"/>
      <c r="AR12" s="473"/>
      <c r="AS12" s="474"/>
      <c r="AT12" s="481" t="s">
        <v>105</v>
      </c>
      <c r="AU12" s="482"/>
      <c r="AV12" s="482"/>
      <c r="AW12" s="482"/>
      <c r="AX12" s="482"/>
      <c r="AY12" s="483"/>
      <c r="AZ12" s="384" t="s">
        <v>106</v>
      </c>
      <c r="BA12" s="385"/>
      <c r="BB12" s="385"/>
      <c r="BC12" s="385"/>
      <c r="BD12" s="385"/>
      <c r="BE12" s="385"/>
      <c r="BF12" s="385"/>
      <c r="BG12" s="385"/>
      <c r="BH12" s="385"/>
      <c r="BI12" s="385"/>
      <c r="BJ12" s="385"/>
      <c r="BK12" s="385"/>
      <c r="BL12" s="385"/>
      <c r="BM12" s="386"/>
      <c r="BN12" s="387" t="s">
        <v>107</v>
      </c>
      <c r="BO12" s="388"/>
      <c r="BP12" s="388"/>
      <c r="BQ12" s="388"/>
      <c r="BR12" s="388"/>
      <c r="BS12" s="388"/>
      <c r="BT12" s="388"/>
      <c r="BU12" s="389"/>
      <c r="BV12" s="387" t="s">
        <v>107</v>
      </c>
      <c r="BW12" s="388"/>
      <c r="BX12" s="388"/>
      <c r="BY12" s="388"/>
      <c r="BZ12" s="388"/>
      <c r="CA12" s="388"/>
      <c r="CB12" s="388"/>
      <c r="CC12" s="389"/>
      <c r="CD12" s="434" t="s">
        <v>108</v>
      </c>
      <c r="CE12" s="435"/>
      <c r="CF12" s="435"/>
      <c r="CG12" s="435"/>
      <c r="CH12" s="435"/>
      <c r="CI12" s="435"/>
      <c r="CJ12" s="435"/>
      <c r="CK12" s="435"/>
      <c r="CL12" s="435"/>
      <c r="CM12" s="435"/>
      <c r="CN12" s="435"/>
      <c r="CO12" s="435"/>
      <c r="CP12" s="435"/>
      <c r="CQ12" s="435"/>
      <c r="CR12" s="435"/>
      <c r="CS12" s="436"/>
      <c r="CT12" s="437" t="s">
        <v>107</v>
      </c>
      <c r="CU12" s="438"/>
      <c r="CV12" s="438"/>
      <c r="CW12" s="438"/>
      <c r="CX12" s="438"/>
      <c r="CY12" s="438"/>
      <c r="CZ12" s="438"/>
      <c r="DA12" s="439"/>
      <c r="DB12" s="437" t="s">
        <v>107</v>
      </c>
      <c r="DC12" s="438"/>
      <c r="DD12" s="438"/>
      <c r="DE12" s="438"/>
      <c r="DF12" s="438"/>
      <c r="DG12" s="438"/>
      <c r="DH12" s="438"/>
      <c r="DI12" s="439"/>
      <c r="DJ12" s="112"/>
      <c r="DK12" s="112"/>
      <c r="DL12" s="112"/>
      <c r="DM12" s="112"/>
      <c r="DN12" s="112"/>
      <c r="DO12" s="112"/>
    </row>
    <row r="13" spans="1:119" ht="18.75" customHeight="1" thickBot="1" x14ac:dyDescent="0.2">
      <c r="A13" s="113"/>
      <c r="B13" s="445"/>
      <c r="C13" s="446"/>
      <c r="D13" s="446"/>
      <c r="E13" s="446"/>
      <c r="F13" s="446"/>
      <c r="G13" s="446"/>
      <c r="H13" s="446"/>
      <c r="I13" s="446"/>
      <c r="J13" s="446"/>
      <c r="K13" s="447"/>
      <c r="L13" s="120"/>
      <c r="M13" s="428" t="s">
        <v>109</v>
      </c>
      <c r="N13" s="429"/>
      <c r="O13" s="429"/>
      <c r="P13" s="429"/>
      <c r="Q13" s="430"/>
      <c r="R13" s="478">
        <v>1145694</v>
      </c>
      <c r="S13" s="479"/>
      <c r="T13" s="479"/>
      <c r="U13" s="479"/>
      <c r="V13" s="480"/>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4"/>
      <c r="AU13" s="485"/>
      <c r="AV13" s="485"/>
      <c r="AW13" s="485"/>
      <c r="AX13" s="485"/>
      <c r="AY13" s="486"/>
      <c r="AZ13" s="395" t="s">
        <v>110</v>
      </c>
      <c r="BA13" s="396"/>
      <c r="BB13" s="396"/>
      <c r="BC13" s="396"/>
      <c r="BD13" s="396"/>
      <c r="BE13" s="396"/>
      <c r="BF13" s="396"/>
      <c r="BG13" s="396"/>
      <c r="BH13" s="396"/>
      <c r="BI13" s="396"/>
      <c r="BJ13" s="396"/>
      <c r="BK13" s="396"/>
      <c r="BL13" s="396"/>
      <c r="BM13" s="397"/>
      <c r="BN13" s="387">
        <v>5750648</v>
      </c>
      <c r="BO13" s="388"/>
      <c r="BP13" s="388"/>
      <c r="BQ13" s="388"/>
      <c r="BR13" s="388"/>
      <c r="BS13" s="388"/>
      <c r="BT13" s="388"/>
      <c r="BU13" s="389"/>
      <c r="BV13" s="387">
        <v>1134410</v>
      </c>
      <c r="BW13" s="388"/>
      <c r="BX13" s="388"/>
      <c r="BY13" s="388"/>
      <c r="BZ13" s="388"/>
      <c r="CA13" s="388"/>
      <c r="CB13" s="388"/>
      <c r="CC13" s="389"/>
      <c r="CD13" s="434" t="s">
        <v>111</v>
      </c>
      <c r="CE13" s="435"/>
      <c r="CF13" s="435"/>
      <c r="CG13" s="435"/>
      <c r="CH13" s="435"/>
      <c r="CI13" s="435"/>
      <c r="CJ13" s="435"/>
      <c r="CK13" s="435"/>
      <c r="CL13" s="435"/>
      <c r="CM13" s="435"/>
      <c r="CN13" s="435"/>
      <c r="CO13" s="435"/>
      <c r="CP13" s="435"/>
      <c r="CQ13" s="435"/>
      <c r="CR13" s="435"/>
      <c r="CS13" s="436"/>
      <c r="CT13" s="366">
        <v>14.3</v>
      </c>
      <c r="CU13" s="367"/>
      <c r="CV13" s="367"/>
      <c r="CW13" s="367"/>
      <c r="CX13" s="367"/>
      <c r="CY13" s="367"/>
      <c r="CZ13" s="367"/>
      <c r="DA13" s="368"/>
      <c r="DB13" s="366">
        <v>14.9</v>
      </c>
      <c r="DC13" s="367"/>
      <c r="DD13" s="367"/>
      <c r="DE13" s="367"/>
      <c r="DF13" s="367"/>
      <c r="DG13" s="367"/>
      <c r="DH13" s="367"/>
      <c r="DI13" s="368"/>
      <c r="DJ13" s="112"/>
      <c r="DK13" s="112"/>
      <c r="DL13" s="112"/>
      <c r="DM13" s="112"/>
      <c r="DN13" s="112"/>
      <c r="DO13" s="112"/>
    </row>
    <row r="14" spans="1:119" ht="18.75" customHeight="1" thickBot="1" x14ac:dyDescent="0.2">
      <c r="A14" s="113"/>
      <c r="B14" s="445"/>
      <c r="C14" s="446"/>
      <c r="D14" s="446"/>
      <c r="E14" s="446"/>
      <c r="F14" s="446"/>
      <c r="G14" s="446"/>
      <c r="H14" s="446"/>
      <c r="I14" s="446"/>
      <c r="J14" s="446"/>
      <c r="K14" s="447"/>
      <c r="L14" s="422" t="s">
        <v>112</v>
      </c>
      <c r="M14" s="440"/>
      <c r="N14" s="440"/>
      <c r="O14" s="440"/>
      <c r="P14" s="440"/>
      <c r="Q14" s="441"/>
      <c r="R14" s="431">
        <v>1159763</v>
      </c>
      <c r="S14" s="432"/>
      <c r="T14" s="432"/>
      <c r="U14" s="432"/>
      <c r="V14" s="433"/>
      <c r="W14" s="460"/>
      <c r="X14" s="461"/>
      <c r="Y14" s="462"/>
      <c r="Z14" s="409" t="s">
        <v>113</v>
      </c>
      <c r="AA14" s="410"/>
      <c r="AB14" s="410"/>
      <c r="AC14" s="410"/>
      <c r="AD14" s="410"/>
      <c r="AE14" s="410"/>
      <c r="AF14" s="410"/>
      <c r="AG14" s="410"/>
      <c r="AH14" s="411"/>
      <c r="AI14" s="412">
        <v>4287</v>
      </c>
      <c r="AJ14" s="413"/>
      <c r="AK14" s="413"/>
      <c r="AL14" s="413"/>
      <c r="AM14" s="414"/>
      <c r="AN14" s="412">
        <v>13937037</v>
      </c>
      <c r="AO14" s="413"/>
      <c r="AP14" s="413"/>
      <c r="AQ14" s="413"/>
      <c r="AR14" s="413"/>
      <c r="AS14" s="414"/>
      <c r="AT14" s="412">
        <v>3251</v>
      </c>
      <c r="AU14" s="413"/>
      <c r="AV14" s="413"/>
      <c r="AW14" s="413"/>
      <c r="AX14" s="413"/>
      <c r="AY14" s="415"/>
      <c r="AZ14" s="378" t="s">
        <v>114</v>
      </c>
      <c r="BA14" s="379"/>
      <c r="BB14" s="379"/>
      <c r="BC14" s="379"/>
      <c r="BD14" s="379"/>
      <c r="BE14" s="379"/>
      <c r="BF14" s="379"/>
      <c r="BG14" s="379"/>
      <c r="BH14" s="379"/>
      <c r="BI14" s="379"/>
      <c r="BJ14" s="379"/>
      <c r="BK14" s="379"/>
      <c r="BL14" s="379"/>
      <c r="BM14" s="380"/>
      <c r="BN14" s="381">
        <v>125294698</v>
      </c>
      <c r="BO14" s="382"/>
      <c r="BP14" s="382"/>
      <c r="BQ14" s="382"/>
      <c r="BR14" s="382"/>
      <c r="BS14" s="382"/>
      <c r="BT14" s="382"/>
      <c r="BU14" s="383"/>
      <c r="BV14" s="381">
        <v>108278381</v>
      </c>
      <c r="BW14" s="382"/>
      <c r="BX14" s="382"/>
      <c r="BY14" s="382"/>
      <c r="BZ14" s="382"/>
      <c r="CA14" s="382"/>
      <c r="CB14" s="382"/>
      <c r="CC14" s="383"/>
      <c r="CD14" s="358" t="s">
        <v>115</v>
      </c>
      <c r="CE14" s="359"/>
      <c r="CF14" s="359"/>
      <c r="CG14" s="359"/>
      <c r="CH14" s="359"/>
      <c r="CI14" s="359"/>
      <c r="CJ14" s="359"/>
      <c r="CK14" s="359"/>
      <c r="CL14" s="359"/>
      <c r="CM14" s="359"/>
      <c r="CN14" s="359"/>
      <c r="CO14" s="359"/>
      <c r="CP14" s="359"/>
      <c r="CQ14" s="359"/>
      <c r="CR14" s="359"/>
      <c r="CS14" s="360"/>
      <c r="CT14" s="392">
        <v>210.6</v>
      </c>
      <c r="CU14" s="393"/>
      <c r="CV14" s="393"/>
      <c r="CW14" s="393"/>
      <c r="CX14" s="393"/>
      <c r="CY14" s="393"/>
      <c r="CZ14" s="393"/>
      <c r="DA14" s="394"/>
      <c r="DB14" s="392">
        <v>217.2</v>
      </c>
      <c r="DC14" s="393"/>
      <c r="DD14" s="393"/>
      <c r="DE14" s="393"/>
      <c r="DF14" s="393"/>
      <c r="DG14" s="393"/>
      <c r="DH14" s="393"/>
      <c r="DI14" s="394"/>
      <c r="DJ14" s="112"/>
      <c r="DK14" s="112"/>
      <c r="DL14" s="112"/>
      <c r="DM14" s="112"/>
      <c r="DN14" s="112"/>
      <c r="DO14" s="112"/>
    </row>
    <row r="15" spans="1:119" ht="18.75" customHeight="1" x14ac:dyDescent="0.15">
      <c r="A15" s="113"/>
      <c r="B15" s="445"/>
      <c r="C15" s="446"/>
      <c r="D15" s="446"/>
      <c r="E15" s="446"/>
      <c r="F15" s="446"/>
      <c r="G15" s="446"/>
      <c r="H15" s="446"/>
      <c r="I15" s="446"/>
      <c r="J15" s="446"/>
      <c r="K15" s="447"/>
      <c r="L15" s="120"/>
      <c r="M15" s="428" t="s">
        <v>109</v>
      </c>
      <c r="N15" s="429"/>
      <c r="O15" s="429"/>
      <c r="P15" s="429"/>
      <c r="Q15" s="430"/>
      <c r="R15" s="431">
        <v>1149097</v>
      </c>
      <c r="S15" s="432"/>
      <c r="T15" s="432"/>
      <c r="U15" s="432"/>
      <c r="V15" s="433"/>
      <c r="W15" s="460"/>
      <c r="X15" s="461"/>
      <c r="Y15" s="462"/>
      <c r="Z15" s="409" t="s">
        <v>116</v>
      </c>
      <c r="AA15" s="410"/>
      <c r="AB15" s="410"/>
      <c r="AC15" s="410"/>
      <c r="AD15" s="410"/>
      <c r="AE15" s="410"/>
      <c r="AF15" s="410"/>
      <c r="AG15" s="410"/>
      <c r="AH15" s="411"/>
      <c r="AI15" s="412" t="s">
        <v>107</v>
      </c>
      <c r="AJ15" s="413"/>
      <c r="AK15" s="413"/>
      <c r="AL15" s="413"/>
      <c r="AM15" s="414"/>
      <c r="AN15" s="412" t="s">
        <v>107</v>
      </c>
      <c r="AO15" s="413"/>
      <c r="AP15" s="413"/>
      <c r="AQ15" s="413"/>
      <c r="AR15" s="413"/>
      <c r="AS15" s="414"/>
      <c r="AT15" s="412" t="s">
        <v>107</v>
      </c>
      <c r="AU15" s="413"/>
      <c r="AV15" s="413"/>
      <c r="AW15" s="413"/>
      <c r="AX15" s="413"/>
      <c r="AY15" s="415"/>
      <c r="AZ15" s="384" t="s">
        <v>117</v>
      </c>
      <c r="BA15" s="385"/>
      <c r="BB15" s="385"/>
      <c r="BC15" s="385"/>
      <c r="BD15" s="385"/>
      <c r="BE15" s="385"/>
      <c r="BF15" s="385"/>
      <c r="BG15" s="385"/>
      <c r="BH15" s="385"/>
      <c r="BI15" s="385"/>
      <c r="BJ15" s="385"/>
      <c r="BK15" s="385"/>
      <c r="BL15" s="385"/>
      <c r="BM15" s="386"/>
      <c r="BN15" s="387">
        <v>249246940</v>
      </c>
      <c r="BO15" s="388"/>
      <c r="BP15" s="388"/>
      <c r="BQ15" s="388"/>
      <c r="BR15" s="388"/>
      <c r="BS15" s="388"/>
      <c r="BT15" s="388"/>
      <c r="BU15" s="389"/>
      <c r="BV15" s="387">
        <v>237658953</v>
      </c>
      <c r="BW15" s="388"/>
      <c r="BX15" s="388"/>
      <c r="BY15" s="388"/>
      <c r="BZ15" s="388"/>
      <c r="CA15" s="388"/>
      <c r="CB15" s="388"/>
      <c r="CC15" s="389"/>
      <c r="CD15" s="425" t="s">
        <v>118</v>
      </c>
      <c r="CE15" s="426"/>
      <c r="CF15" s="426"/>
      <c r="CG15" s="426"/>
      <c r="CH15" s="426"/>
      <c r="CI15" s="426"/>
      <c r="CJ15" s="426"/>
      <c r="CK15" s="426"/>
      <c r="CL15" s="426"/>
      <c r="CM15" s="426"/>
      <c r="CN15" s="426"/>
      <c r="CO15" s="426"/>
      <c r="CP15" s="426"/>
      <c r="CQ15" s="426"/>
      <c r="CR15" s="426"/>
      <c r="CS15" s="42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5"/>
      <c r="C16" s="446"/>
      <c r="D16" s="446"/>
      <c r="E16" s="446"/>
      <c r="F16" s="446"/>
      <c r="G16" s="446"/>
      <c r="H16" s="446"/>
      <c r="I16" s="446"/>
      <c r="J16" s="446"/>
      <c r="K16" s="447"/>
      <c r="L16" s="422" t="s">
        <v>119</v>
      </c>
      <c r="M16" s="423"/>
      <c r="N16" s="423"/>
      <c r="O16" s="423"/>
      <c r="P16" s="423"/>
      <c r="Q16" s="424"/>
      <c r="R16" s="419" t="s">
        <v>120</v>
      </c>
      <c r="S16" s="420"/>
      <c r="T16" s="420"/>
      <c r="U16" s="420"/>
      <c r="V16" s="421"/>
      <c r="W16" s="460"/>
      <c r="X16" s="461"/>
      <c r="Y16" s="462"/>
      <c r="Z16" s="409" t="s">
        <v>121</v>
      </c>
      <c r="AA16" s="410"/>
      <c r="AB16" s="410"/>
      <c r="AC16" s="410"/>
      <c r="AD16" s="410"/>
      <c r="AE16" s="410"/>
      <c r="AF16" s="410"/>
      <c r="AG16" s="410"/>
      <c r="AH16" s="411"/>
      <c r="AI16" s="412">
        <v>176</v>
      </c>
      <c r="AJ16" s="413"/>
      <c r="AK16" s="413"/>
      <c r="AL16" s="413"/>
      <c r="AM16" s="414"/>
      <c r="AN16" s="412">
        <v>569360</v>
      </c>
      <c r="AO16" s="413"/>
      <c r="AP16" s="413"/>
      <c r="AQ16" s="413"/>
      <c r="AR16" s="413"/>
      <c r="AS16" s="414"/>
      <c r="AT16" s="412">
        <v>3235</v>
      </c>
      <c r="AU16" s="413"/>
      <c r="AV16" s="413"/>
      <c r="AW16" s="413"/>
      <c r="AX16" s="413"/>
      <c r="AY16" s="415"/>
      <c r="AZ16" s="384" t="s">
        <v>122</v>
      </c>
      <c r="BA16" s="385"/>
      <c r="BB16" s="385"/>
      <c r="BC16" s="385"/>
      <c r="BD16" s="385"/>
      <c r="BE16" s="385"/>
      <c r="BF16" s="385"/>
      <c r="BG16" s="385"/>
      <c r="BH16" s="385"/>
      <c r="BI16" s="385"/>
      <c r="BJ16" s="385"/>
      <c r="BK16" s="385"/>
      <c r="BL16" s="385"/>
      <c r="BM16" s="386"/>
      <c r="BN16" s="387">
        <v>157056254</v>
      </c>
      <c r="BO16" s="388"/>
      <c r="BP16" s="388"/>
      <c r="BQ16" s="388"/>
      <c r="BR16" s="388"/>
      <c r="BS16" s="388"/>
      <c r="BT16" s="388"/>
      <c r="BU16" s="389"/>
      <c r="BV16" s="387">
        <v>136926439</v>
      </c>
      <c r="BW16" s="388"/>
      <c r="BX16" s="388"/>
      <c r="BY16" s="388"/>
      <c r="BZ16" s="388"/>
      <c r="CA16" s="388"/>
      <c r="CB16" s="388"/>
      <c r="CC16" s="389"/>
      <c r="CD16" s="124"/>
      <c r="CE16" s="364"/>
      <c r="CF16" s="364"/>
      <c r="CG16" s="364"/>
      <c r="CH16" s="364"/>
      <c r="CI16" s="364"/>
      <c r="CJ16" s="364"/>
      <c r="CK16" s="364"/>
      <c r="CL16" s="364"/>
      <c r="CM16" s="364"/>
      <c r="CN16" s="364"/>
      <c r="CO16" s="364"/>
      <c r="CP16" s="364"/>
      <c r="CQ16" s="364"/>
      <c r="CR16" s="364"/>
      <c r="CS16" s="365"/>
      <c r="CT16" s="366"/>
      <c r="CU16" s="367"/>
      <c r="CV16" s="367"/>
      <c r="CW16" s="367"/>
      <c r="CX16" s="367"/>
      <c r="CY16" s="367"/>
      <c r="CZ16" s="367"/>
      <c r="DA16" s="368"/>
      <c r="DB16" s="366"/>
      <c r="DC16" s="367"/>
      <c r="DD16" s="367"/>
      <c r="DE16" s="367"/>
      <c r="DF16" s="367"/>
      <c r="DG16" s="367"/>
      <c r="DH16" s="367"/>
      <c r="DI16" s="368"/>
      <c r="DJ16" s="112"/>
      <c r="DK16" s="112"/>
      <c r="DL16" s="112"/>
      <c r="DM16" s="112"/>
      <c r="DN16" s="112"/>
      <c r="DO16" s="112"/>
    </row>
    <row r="17" spans="1:119" ht="18.75" customHeight="1" thickBot="1" x14ac:dyDescent="0.2">
      <c r="A17" s="113"/>
      <c r="B17" s="448"/>
      <c r="C17" s="449"/>
      <c r="D17" s="449"/>
      <c r="E17" s="449"/>
      <c r="F17" s="449"/>
      <c r="G17" s="449"/>
      <c r="H17" s="449"/>
      <c r="I17" s="449"/>
      <c r="J17" s="449"/>
      <c r="K17" s="450"/>
      <c r="L17" s="125"/>
      <c r="M17" s="416" t="s">
        <v>123</v>
      </c>
      <c r="N17" s="417"/>
      <c r="O17" s="417"/>
      <c r="P17" s="417"/>
      <c r="Q17" s="418"/>
      <c r="R17" s="419" t="s">
        <v>124</v>
      </c>
      <c r="S17" s="420"/>
      <c r="T17" s="420"/>
      <c r="U17" s="420"/>
      <c r="V17" s="421"/>
      <c r="W17" s="460"/>
      <c r="X17" s="461"/>
      <c r="Y17" s="462"/>
      <c r="Z17" s="409" t="s">
        <v>125</v>
      </c>
      <c r="AA17" s="410"/>
      <c r="AB17" s="410"/>
      <c r="AC17" s="410"/>
      <c r="AD17" s="410"/>
      <c r="AE17" s="410"/>
      <c r="AF17" s="410"/>
      <c r="AG17" s="410"/>
      <c r="AH17" s="411"/>
      <c r="AI17" s="412">
        <v>1995</v>
      </c>
      <c r="AJ17" s="413"/>
      <c r="AK17" s="413"/>
      <c r="AL17" s="413"/>
      <c r="AM17" s="414"/>
      <c r="AN17" s="412">
        <v>6214425</v>
      </c>
      <c r="AO17" s="413"/>
      <c r="AP17" s="413"/>
      <c r="AQ17" s="413"/>
      <c r="AR17" s="413"/>
      <c r="AS17" s="414"/>
      <c r="AT17" s="412">
        <v>3115</v>
      </c>
      <c r="AU17" s="413"/>
      <c r="AV17" s="413"/>
      <c r="AW17" s="413"/>
      <c r="AX17" s="413"/>
      <c r="AY17" s="415"/>
      <c r="AZ17" s="384" t="s">
        <v>126</v>
      </c>
      <c r="BA17" s="385"/>
      <c r="BB17" s="385"/>
      <c r="BC17" s="385"/>
      <c r="BD17" s="385"/>
      <c r="BE17" s="385"/>
      <c r="BF17" s="385"/>
      <c r="BG17" s="385"/>
      <c r="BH17" s="385"/>
      <c r="BI17" s="385"/>
      <c r="BJ17" s="385"/>
      <c r="BK17" s="385"/>
      <c r="BL17" s="385"/>
      <c r="BM17" s="386"/>
      <c r="BN17" s="387">
        <v>294301004</v>
      </c>
      <c r="BO17" s="388"/>
      <c r="BP17" s="388"/>
      <c r="BQ17" s="388"/>
      <c r="BR17" s="388"/>
      <c r="BS17" s="388"/>
      <c r="BT17" s="388"/>
      <c r="BU17" s="389"/>
      <c r="BV17" s="387">
        <v>292717427</v>
      </c>
      <c r="BW17" s="388"/>
      <c r="BX17" s="388"/>
      <c r="BY17" s="388"/>
      <c r="BZ17" s="388"/>
      <c r="CA17" s="388"/>
      <c r="CB17" s="388"/>
      <c r="CC17" s="389"/>
      <c r="CD17" s="124"/>
      <c r="CE17" s="364"/>
      <c r="CF17" s="364"/>
      <c r="CG17" s="364"/>
      <c r="CH17" s="364"/>
      <c r="CI17" s="364"/>
      <c r="CJ17" s="364"/>
      <c r="CK17" s="364"/>
      <c r="CL17" s="364"/>
      <c r="CM17" s="364"/>
      <c r="CN17" s="364"/>
      <c r="CO17" s="364"/>
      <c r="CP17" s="364"/>
      <c r="CQ17" s="364"/>
      <c r="CR17" s="364"/>
      <c r="CS17" s="365"/>
      <c r="CT17" s="366"/>
      <c r="CU17" s="367"/>
      <c r="CV17" s="367"/>
      <c r="CW17" s="367"/>
      <c r="CX17" s="367"/>
      <c r="CY17" s="367"/>
      <c r="CZ17" s="367"/>
      <c r="DA17" s="368"/>
      <c r="DB17" s="366"/>
      <c r="DC17" s="367"/>
      <c r="DD17" s="367"/>
      <c r="DE17" s="367"/>
      <c r="DF17" s="367"/>
      <c r="DG17" s="367"/>
      <c r="DH17" s="367"/>
      <c r="DI17" s="368"/>
      <c r="DJ17" s="112"/>
      <c r="DK17" s="112"/>
      <c r="DL17" s="112"/>
      <c r="DM17" s="112"/>
      <c r="DN17" s="112"/>
      <c r="DO17" s="112"/>
    </row>
    <row r="18" spans="1:119" ht="18.75" customHeight="1" thickBot="1" x14ac:dyDescent="0.2">
      <c r="A18" s="113"/>
      <c r="B18" s="404" t="s">
        <v>127</v>
      </c>
      <c r="C18" s="405"/>
      <c r="D18" s="405"/>
      <c r="E18" s="405"/>
      <c r="F18" s="405"/>
      <c r="G18" s="405"/>
      <c r="H18" s="405"/>
      <c r="I18" s="405"/>
      <c r="J18" s="405"/>
      <c r="K18" s="406"/>
      <c r="L18" s="407">
        <v>4186</v>
      </c>
      <c r="M18" s="408"/>
      <c r="N18" s="408"/>
      <c r="O18" s="408"/>
      <c r="P18" s="408"/>
      <c r="Q18" s="408"/>
      <c r="R18" s="408"/>
      <c r="S18" s="408"/>
      <c r="T18" s="408"/>
      <c r="U18" s="408"/>
      <c r="V18" s="408"/>
      <c r="W18" s="460"/>
      <c r="X18" s="461"/>
      <c r="Y18" s="462"/>
      <c r="Z18" s="409" t="s">
        <v>128</v>
      </c>
      <c r="AA18" s="410"/>
      <c r="AB18" s="410"/>
      <c r="AC18" s="410"/>
      <c r="AD18" s="410"/>
      <c r="AE18" s="410"/>
      <c r="AF18" s="410"/>
      <c r="AG18" s="410"/>
      <c r="AH18" s="411"/>
      <c r="AI18" s="412">
        <v>8278</v>
      </c>
      <c r="AJ18" s="413"/>
      <c r="AK18" s="413"/>
      <c r="AL18" s="413"/>
      <c r="AM18" s="414"/>
      <c r="AN18" s="412">
        <v>30672396</v>
      </c>
      <c r="AO18" s="413"/>
      <c r="AP18" s="413"/>
      <c r="AQ18" s="413"/>
      <c r="AR18" s="413"/>
      <c r="AS18" s="414"/>
      <c r="AT18" s="412">
        <v>3705</v>
      </c>
      <c r="AU18" s="413"/>
      <c r="AV18" s="413"/>
      <c r="AW18" s="413"/>
      <c r="AX18" s="413"/>
      <c r="AY18" s="415"/>
      <c r="AZ18" s="395" t="s">
        <v>129</v>
      </c>
      <c r="BA18" s="396"/>
      <c r="BB18" s="396"/>
      <c r="BC18" s="396"/>
      <c r="BD18" s="396"/>
      <c r="BE18" s="396"/>
      <c r="BF18" s="396"/>
      <c r="BG18" s="396"/>
      <c r="BH18" s="396"/>
      <c r="BI18" s="396"/>
      <c r="BJ18" s="396"/>
      <c r="BK18" s="396"/>
      <c r="BL18" s="396"/>
      <c r="BM18" s="397"/>
      <c r="BN18" s="361">
        <v>363554128</v>
      </c>
      <c r="BO18" s="362"/>
      <c r="BP18" s="362"/>
      <c r="BQ18" s="362"/>
      <c r="BR18" s="362"/>
      <c r="BS18" s="362"/>
      <c r="BT18" s="362"/>
      <c r="BU18" s="363"/>
      <c r="BV18" s="361">
        <v>360812394</v>
      </c>
      <c r="BW18" s="362"/>
      <c r="BX18" s="362"/>
      <c r="BY18" s="362"/>
      <c r="BZ18" s="362"/>
      <c r="CA18" s="362"/>
      <c r="CB18" s="362"/>
      <c r="CC18" s="363"/>
      <c r="CD18" s="124"/>
      <c r="CE18" s="364"/>
      <c r="CF18" s="364"/>
      <c r="CG18" s="364"/>
      <c r="CH18" s="364"/>
      <c r="CI18" s="364"/>
      <c r="CJ18" s="364"/>
      <c r="CK18" s="364"/>
      <c r="CL18" s="364"/>
      <c r="CM18" s="364"/>
      <c r="CN18" s="364"/>
      <c r="CO18" s="364"/>
      <c r="CP18" s="364"/>
      <c r="CQ18" s="364"/>
      <c r="CR18" s="364"/>
      <c r="CS18" s="365"/>
      <c r="CT18" s="366"/>
      <c r="CU18" s="367"/>
      <c r="CV18" s="367"/>
      <c r="CW18" s="367"/>
      <c r="CX18" s="367"/>
      <c r="CY18" s="367"/>
      <c r="CZ18" s="367"/>
      <c r="DA18" s="368"/>
      <c r="DB18" s="366"/>
      <c r="DC18" s="367"/>
      <c r="DD18" s="367"/>
      <c r="DE18" s="367"/>
      <c r="DF18" s="367"/>
      <c r="DG18" s="367"/>
      <c r="DH18" s="367"/>
      <c r="DI18" s="368"/>
      <c r="DJ18" s="112"/>
      <c r="DK18" s="112"/>
      <c r="DL18" s="112"/>
      <c r="DM18" s="112"/>
      <c r="DN18" s="112"/>
      <c r="DO18" s="112"/>
    </row>
    <row r="19" spans="1:119" ht="18.75" customHeight="1" thickBot="1" x14ac:dyDescent="0.2">
      <c r="A19" s="113"/>
      <c r="B19" s="404" t="s">
        <v>130</v>
      </c>
      <c r="C19" s="405"/>
      <c r="D19" s="405"/>
      <c r="E19" s="405"/>
      <c r="F19" s="405"/>
      <c r="G19" s="405"/>
      <c r="H19" s="405"/>
      <c r="I19" s="405"/>
      <c r="J19" s="405"/>
      <c r="K19" s="406"/>
      <c r="L19" s="407">
        <v>276</v>
      </c>
      <c r="M19" s="408"/>
      <c r="N19" s="408"/>
      <c r="O19" s="408"/>
      <c r="P19" s="408"/>
      <c r="Q19" s="408"/>
      <c r="R19" s="408"/>
      <c r="S19" s="408"/>
      <c r="T19" s="408"/>
      <c r="U19" s="408"/>
      <c r="V19" s="408"/>
      <c r="W19" s="460"/>
      <c r="X19" s="461"/>
      <c r="Y19" s="462"/>
      <c r="Z19" s="409" t="s">
        <v>131</v>
      </c>
      <c r="AA19" s="410"/>
      <c r="AB19" s="410"/>
      <c r="AC19" s="410"/>
      <c r="AD19" s="410"/>
      <c r="AE19" s="410"/>
      <c r="AF19" s="410"/>
      <c r="AG19" s="410"/>
      <c r="AH19" s="411"/>
      <c r="AI19" s="412" t="s">
        <v>99</v>
      </c>
      <c r="AJ19" s="413"/>
      <c r="AK19" s="413"/>
      <c r="AL19" s="413"/>
      <c r="AM19" s="414"/>
      <c r="AN19" s="412" t="s">
        <v>99</v>
      </c>
      <c r="AO19" s="413"/>
      <c r="AP19" s="413"/>
      <c r="AQ19" s="413"/>
      <c r="AR19" s="413"/>
      <c r="AS19" s="414"/>
      <c r="AT19" s="412" t="s">
        <v>99</v>
      </c>
      <c r="AU19" s="413"/>
      <c r="AV19" s="413"/>
      <c r="AW19" s="413"/>
      <c r="AX19" s="413"/>
      <c r="AY19" s="415"/>
      <c r="AZ19" s="378" t="s">
        <v>132</v>
      </c>
      <c r="BA19" s="379"/>
      <c r="BB19" s="379"/>
      <c r="BC19" s="379"/>
      <c r="BD19" s="379"/>
      <c r="BE19" s="379"/>
      <c r="BF19" s="379"/>
      <c r="BG19" s="379"/>
      <c r="BH19" s="379"/>
      <c r="BI19" s="379"/>
      <c r="BJ19" s="379"/>
      <c r="BK19" s="379"/>
      <c r="BL19" s="379"/>
      <c r="BM19" s="380"/>
      <c r="BN19" s="381">
        <v>1252310931</v>
      </c>
      <c r="BO19" s="382"/>
      <c r="BP19" s="382"/>
      <c r="BQ19" s="382"/>
      <c r="BR19" s="382"/>
      <c r="BS19" s="382"/>
      <c r="BT19" s="382"/>
      <c r="BU19" s="383"/>
      <c r="BV19" s="381">
        <v>1262644006</v>
      </c>
      <c r="BW19" s="382"/>
      <c r="BX19" s="382"/>
      <c r="BY19" s="382"/>
      <c r="BZ19" s="382"/>
      <c r="CA19" s="382"/>
      <c r="CB19" s="382"/>
      <c r="CC19" s="383"/>
      <c r="CD19" s="124"/>
      <c r="CE19" s="364"/>
      <c r="CF19" s="364"/>
      <c r="CG19" s="364"/>
      <c r="CH19" s="364"/>
      <c r="CI19" s="364"/>
      <c r="CJ19" s="364"/>
      <c r="CK19" s="364"/>
      <c r="CL19" s="364"/>
      <c r="CM19" s="364"/>
      <c r="CN19" s="364"/>
      <c r="CO19" s="364"/>
      <c r="CP19" s="364"/>
      <c r="CQ19" s="364"/>
      <c r="CR19" s="364"/>
      <c r="CS19" s="365"/>
      <c r="CT19" s="366"/>
      <c r="CU19" s="367"/>
      <c r="CV19" s="367"/>
      <c r="CW19" s="367"/>
      <c r="CX19" s="367"/>
      <c r="CY19" s="367"/>
      <c r="CZ19" s="367"/>
      <c r="DA19" s="368"/>
      <c r="DB19" s="366"/>
      <c r="DC19" s="367"/>
      <c r="DD19" s="367"/>
      <c r="DE19" s="367"/>
      <c r="DF19" s="367"/>
      <c r="DG19" s="367"/>
      <c r="DH19" s="367"/>
      <c r="DI19" s="368"/>
      <c r="DJ19" s="112"/>
      <c r="DK19" s="112"/>
      <c r="DL19" s="112"/>
      <c r="DM19" s="112"/>
      <c r="DN19" s="112"/>
      <c r="DO19" s="112"/>
    </row>
    <row r="20" spans="1:119" ht="18.75" customHeight="1" thickBot="1" x14ac:dyDescent="0.2">
      <c r="A20" s="113"/>
      <c r="B20" s="404" t="s">
        <v>133</v>
      </c>
      <c r="C20" s="405"/>
      <c r="D20" s="405"/>
      <c r="E20" s="405"/>
      <c r="F20" s="405"/>
      <c r="G20" s="405"/>
      <c r="H20" s="405"/>
      <c r="I20" s="405"/>
      <c r="J20" s="405"/>
      <c r="K20" s="406"/>
      <c r="L20" s="407">
        <v>453368</v>
      </c>
      <c r="M20" s="408"/>
      <c r="N20" s="408"/>
      <c r="O20" s="408"/>
      <c r="P20" s="408"/>
      <c r="Q20" s="408"/>
      <c r="R20" s="408"/>
      <c r="S20" s="408"/>
      <c r="T20" s="408"/>
      <c r="U20" s="408"/>
      <c r="V20" s="408"/>
      <c r="W20" s="463"/>
      <c r="X20" s="464"/>
      <c r="Y20" s="465"/>
      <c r="Z20" s="409" t="s">
        <v>134</v>
      </c>
      <c r="AA20" s="410"/>
      <c r="AB20" s="410"/>
      <c r="AC20" s="410"/>
      <c r="AD20" s="410"/>
      <c r="AE20" s="410"/>
      <c r="AF20" s="410"/>
      <c r="AG20" s="410"/>
      <c r="AH20" s="411"/>
      <c r="AI20" s="412">
        <v>14560</v>
      </c>
      <c r="AJ20" s="413"/>
      <c r="AK20" s="413"/>
      <c r="AL20" s="413"/>
      <c r="AM20" s="414"/>
      <c r="AN20" s="412">
        <v>50823858</v>
      </c>
      <c r="AO20" s="413"/>
      <c r="AP20" s="413"/>
      <c r="AQ20" s="413"/>
      <c r="AR20" s="413"/>
      <c r="AS20" s="414"/>
      <c r="AT20" s="412">
        <v>3491</v>
      </c>
      <c r="AU20" s="413"/>
      <c r="AV20" s="413"/>
      <c r="AW20" s="413"/>
      <c r="AX20" s="413"/>
      <c r="AY20" s="415"/>
      <c r="AZ20" s="395" t="s">
        <v>135</v>
      </c>
      <c r="BA20" s="396"/>
      <c r="BB20" s="396"/>
      <c r="BC20" s="396"/>
      <c r="BD20" s="396"/>
      <c r="BE20" s="396"/>
      <c r="BF20" s="396"/>
      <c r="BG20" s="396"/>
      <c r="BH20" s="396"/>
      <c r="BI20" s="396"/>
      <c r="BJ20" s="396"/>
      <c r="BK20" s="396"/>
      <c r="BL20" s="396"/>
      <c r="BM20" s="397"/>
      <c r="BN20" s="361">
        <v>260585598</v>
      </c>
      <c r="BO20" s="362"/>
      <c r="BP20" s="362"/>
      <c r="BQ20" s="362"/>
      <c r="BR20" s="362"/>
      <c r="BS20" s="362"/>
      <c r="BT20" s="362"/>
      <c r="BU20" s="363"/>
      <c r="BV20" s="361">
        <v>279383483</v>
      </c>
      <c r="BW20" s="362"/>
      <c r="BX20" s="362"/>
      <c r="BY20" s="362"/>
      <c r="BZ20" s="362"/>
      <c r="CA20" s="362"/>
      <c r="CB20" s="362"/>
      <c r="CC20" s="363"/>
      <c r="CD20" s="124"/>
      <c r="CE20" s="364"/>
      <c r="CF20" s="364"/>
      <c r="CG20" s="364"/>
      <c r="CH20" s="364"/>
      <c r="CI20" s="364"/>
      <c r="CJ20" s="364"/>
      <c r="CK20" s="364"/>
      <c r="CL20" s="364"/>
      <c r="CM20" s="364"/>
      <c r="CN20" s="364"/>
      <c r="CO20" s="364"/>
      <c r="CP20" s="364"/>
      <c r="CQ20" s="364"/>
      <c r="CR20" s="364"/>
      <c r="CS20" s="365"/>
      <c r="CT20" s="366"/>
      <c r="CU20" s="367"/>
      <c r="CV20" s="367"/>
      <c r="CW20" s="367"/>
      <c r="CX20" s="367"/>
      <c r="CY20" s="367"/>
      <c r="CZ20" s="367"/>
      <c r="DA20" s="368"/>
      <c r="DB20" s="366"/>
      <c r="DC20" s="367"/>
      <c r="DD20" s="367"/>
      <c r="DE20" s="367"/>
      <c r="DF20" s="367"/>
      <c r="DG20" s="367"/>
      <c r="DH20" s="367"/>
      <c r="DI20" s="368"/>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8" t="s">
        <v>136</v>
      </c>
      <c r="X21" s="399"/>
      <c r="Y21" s="399"/>
      <c r="Z21" s="399"/>
      <c r="AA21" s="399"/>
      <c r="AB21" s="399"/>
      <c r="AC21" s="399"/>
      <c r="AD21" s="399"/>
      <c r="AE21" s="399"/>
      <c r="AF21" s="399"/>
      <c r="AG21" s="399"/>
      <c r="AH21" s="400"/>
      <c r="AI21" s="401">
        <v>100.4</v>
      </c>
      <c r="AJ21" s="402"/>
      <c r="AK21" s="402"/>
      <c r="AL21" s="402"/>
      <c r="AM21" s="402"/>
      <c r="AN21" s="402"/>
      <c r="AO21" s="402"/>
      <c r="AP21" s="402"/>
      <c r="AQ21" s="402"/>
      <c r="AR21" s="402"/>
      <c r="AS21" s="402"/>
      <c r="AT21" s="402"/>
      <c r="AU21" s="402"/>
      <c r="AV21" s="402"/>
      <c r="AW21" s="402"/>
      <c r="AX21" s="402"/>
      <c r="AY21" s="403"/>
      <c r="AZ21" s="378" t="s">
        <v>137</v>
      </c>
      <c r="BA21" s="379"/>
      <c r="BB21" s="379"/>
      <c r="BC21" s="379"/>
      <c r="BD21" s="379"/>
      <c r="BE21" s="379"/>
      <c r="BF21" s="379"/>
      <c r="BG21" s="379"/>
      <c r="BH21" s="379"/>
      <c r="BI21" s="379"/>
      <c r="BJ21" s="379"/>
      <c r="BK21" s="379"/>
      <c r="BL21" s="379"/>
      <c r="BM21" s="380"/>
      <c r="BN21" s="381">
        <v>17416818</v>
      </c>
      <c r="BO21" s="382"/>
      <c r="BP21" s="382"/>
      <c r="BQ21" s="382"/>
      <c r="BR21" s="382"/>
      <c r="BS21" s="382"/>
      <c r="BT21" s="382"/>
      <c r="BU21" s="383"/>
      <c r="BV21" s="381">
        <v>23179601</v>
      </c>
      <c r="BW21" s="382"/>
      <c r="BX21" s="382"/>
      <c r="BY21" s="382"/>
      <c r="BZ21" s="382"/>
      <c r="CA21" s="382"/>
      <c r="CB21" s="382"/>
      <c r="CC21" s="383"/>
      <c r="CD21" s="124"/>
      <c r="CE21" s="364"/>
      <c r="CF21" s="364"/>
      <c r="CG21" s="364"/>
      <c r="CH21" s="364"/>
      <c r="CI21" s="364"/>
      <c r="CJ21" s="364"/>
      <c r="CK21" s="364"/>
      <c r="CL21" s="364"/>
      <c r="CM21" s="364"/>
      <c r="CN21" s="364"/>
      <c r="CO21" s="364"/>
      <c r="CP21" s="364"/>
      <c r="CQ21" s="364"/>
      <c r="CR21" s="364"/>
      <c r="CS21" s="365"/>
      <c r="CT21" s="366"/>
      <c r="CU21" s="367"/>
      <c r="CV21" s="367"/>
      <c r="CW21" s="367"/>
      <c r="CX21" s="367"/>
      <c r="CY21" s="367"/>
      <c r="CZ21" s="367"/>
      <c r="DA21" s="368"/>
      <c r="DB21" s="366"/>
      <c r="DC21" s="367"/>
      <c r="DD21" s="367"/>
      <c r="DE21" s="367"/>
      <c r="DF21" s="367"/>
      <c r="DG21" s="367"/>
      <c r="DH21" s="367"/>
      <c r="DI21" s="368"/>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138</v>
      </c>
      <c r="BA22" s="385"/>
      <c r="BB22" s="385"/>
      <c r="BC22" s="385"/>
      <c r="BD22" s="385"/>
      <c r="BE22" s="385"/>
      <c r="BF22" s="385"/>
      <c r="BG22" s="385"/>
      <c r="BH22" s="385"/>
      <c r="BI22" s="385"/>
      <c r="BJ22" s="385"/>
      <c r="BK22" s="385"/>
      <c r="BL22" s="385"/>
      <c r="BM22" s="386"/>
      <c r="BN22" s="387">
        <v>3407307</v>
      </c>
      <c r="BO22" s="388"/>
      <c r="BP22" s="388"/>
      <c r="BQ22" s="388"/>
      <c r="BR22" s="388"/>
      <c r="BS22" s="388"/>
      <c r="BT22" s="388"/>
      <c r="BU22" s="389"/>
      <c r="BV22" s="387">
        <v>3395377</v>
      </c>
      <c r="BW22" s="388"/>
      <c r="BX22" s="388"/>
      <c r="BY22" s="388"/>
      <c r="BZ22" s="388"/>
      <c r="CA22" s="388"/>
      <c r="CB22" s="388"/>
      <c r="CC22" s="389"/>
      <c r="CD22" s="124"/>
      <c r="CE22" s="364"/>
      <c r="CF22" s="364"/>
      <c r="CG22" s="364"/>
      <c r="CH22" s="364"/>
      <c r="CI22" s="364"/>
      <c r="CJ22" s="364"/>
      <c r="CK22" s="364"/>
      <c r="CL22" s="364"/>
      <c r="CM22" s="364"/>
      <c r="CN22" s="364"/>
      <c r="CO22" s="364"/>
      <c r="CP22" s="364"/>
      <c r="CQ22" s="364"/>
      <c r="CR22" s="364"/>
      <c r="CS22" s="365"/>
      <c r="CT22" s="366"/>
      <c r="CU22" s="367"/>
      <c r="CV22" s="367"/>
      <c r="CW22" s="367"/>
      <c r="CX22" s="367"/>
      <c r="CY22" s="367"/>
      <c r="CZ22" s="367"/>
      <c r="DA22" s="368"/>
      <c r="DB22" s="366"/>
      <c r="DC22" s="367"/>
      <c r="DD22" s="367"/>
      <c r="DE22" s="367"/>
      <c r="DF22" s="367"/>
      <c r="DG22" s="367"/>
      <c r="DH22" s="367"/>
      <c r="DI22" s="368"/>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139</v>
      </c>
      <c r="BA23" s="385"/>
      <c r="BB23" s="385"/>
      <c r="BC23" s="385"/>
      <c r="BD23" s="385"/>
      <c r="BE23" s="385"/>
      <c r="BF23" s="385"/>
      <c r="BG23" s="385"/>
      <c r="BH23" s="385"/>
      <c r="BI23" s="385"/>
      <c r="BJ23" s="385"/>
      <c r="BK23" s="385"/>
      <c r="BL23" s="385"/>
      <c r="BM23" s="386"/>
      <c r="BN23" s="387">
        <v>13766491</v>
      </c>
      <c r="BO23" s="388"/>
      <c r="BP23" s="388"/>
      <c r="BQ23" s="388"/>
      <c r="BR23" s="388"/>
      <c r="BS23" s="388"/>
      <c r="BT23" s="388"/>
      <c r="BU23" s="389"/>
      <c r="BV23" s="387">
        <v>13764964</v>
      </c>
      <c r="BW23" s="388"/>
      <c r="BX23" s="388"/>
      <c r="BY23" s="388"/>
      <c r="BZ23" s="388"/>
      <c r="CA23" s="388"/>
      <c r="CB23" s="388"/>
      <c r="CC23" s="389"/>
      <c r="CD23" s="124"/>
      <c r="CE23" s="364"/>
      <c r="CF23" s="364"/>
      <c r="CG23" s="364"/>
      <c r="CH23" s="364"/>
      <c r="CI23" s="364"/>
      <c r="CJ23" s="364"/>
      <c r="CK23" s="364"/>
      <c r="CL23" s="364"/>
      <c r="CM23" s="364"/>
      <c r="CN23" s="364"/>
      <c r="CO23" s="364"/>
      <c r="CP23" s="364"/>
      <c r="CQ23" s="364"/>
      <c r="CR23" s="364"/>
      <c r="CS23" s="365"/>
      <c r="CT23" s="366"/>
      <c r="CU23" s="367"/>
      <c r="CV23" s="367"/>
      <c r="CW23" s="367"/>
      <c r="CX23" s="367"/>
      <c r="CY23" s="367"/>
      <c r="CZ23" s="367"/>
      <c r="DA23" s="368"/>
      <c r="DB23" s="366"/>
      <c r="DC23" s="367"/>
      <c r="DD23" s="367"/>
      <c r="DE23" s="367"/>
      <c r="DF23" s="367"/>
      <c r="DG23" s="367"/>
      <c r="DH23" s="367"/>
      <c r="DI23" s="368"/>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8" t="s">
        <v>140</v>
      </c>
      <c r="BA24" s="359"/>
      <c r="BB24" s="359"/>
      <c r="BC24" s="359"/>
      <c r="BD24" s="359"/>
      <c r="BE24" s="359"/>
      <c r="BF24" s="359"/>
      <c r="BG24" s="359"/>
      <c r="BH24" s="359"/>
      <c r="BI24" s="359"/>
      <c r="BJ24" s="359"/>
      <c r="BK24" s="359"/>
      <c r="BL24" s="359"/>
      <c r="BM24" s="360"/>
      <c r="BN24" s="361">
        <v>4148794</v>
      </c>
      <c r="BO24" s="362"/>
      <c r="BP24" s="362"/>
      <c r="BQ24" s="362"/>
      <c r="BR24" s="362"/>
      <c r="BS24" s="362"/>
      <c r="BT24" s="362"/>
      <c r="BU24" s="363"/>
      <c r="BV24" s="361">
        <v>4147267</v>
      </c>
      <c r="BW24" s="362"/>
      <c r="BX24" s="362"/>
      <c r="BY24" s="362"/>
      <c r="BZ24" s="362"/>
      <c r="CA24" s="362"/>
      <c r="CB24" s="362"/>
      <c r="CC24" s="363"/>
      <c r="CD24" s="124"/>
      <c r="CE24" s="364"/>
      <c r="CF24" s="364"/>
      <c r="CG24" s="364"/>
      <c r="CH24" s="364"/>
      <c r="CI24" s="364"/>
      <c r="CJ24" s="364"/>
      <c r="CK24" s="364"/>
      <c r="CL24" s="364"/>
      <c r="CM24" s="364"/>
      <c r="CN24" s="364"/>
      <c r="CO24" s="364"/>
      <c r="CP24" s="364"/>
      <c r="CQ24" s="364"/>
      <c r="CR24" s="364"/>
      <c r="CS24" s="365"/>
      <c r="CT24" s="366"/>
      <c r="CU24" s="367"/>
      <c r="CV24" s="367"/>
      <c r="CW24" s="367"/>
      <c r="CX24" s="367"/>
      <c r="CY24" s="367"/>
      <c r="CZ24" s="367"/>
      <c r="DA24" s="368"/>
      <c r="DB24" s="366"/>
      <c r="DC24" s="367"/>
      <c r="DD24" s="367"/>
      <c r="DE24" s="367"/>
      <c r="DF24" s="367"/>
      <c r="DG24" s="367"/>
      <c r="DH24" s="367"/>
      <c r="DI24" s="368"/>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9" t="s">
        <v>141</v>
      </c>
      <c r="BA25" s="370"/>
      <c r="BB25" s="370"/>
      <c r="BC25" s="371"/>
      <c r="BD25" s="378" t="s">
        <v>142</v>
      </c>
      <c r="BE25" s="379"/>
      <c r="BF25" s="379"/>
      <c r="BG25" s="379"/>
      <c r="BH25" s="379"/>
      <c r="BI25" s="379"/>
      <c r="BJ25" s="379"/>
      <c r="BK25" s="379"/>
      <c r="BL25" s="379"/>
      <c r="BM25" s="380"/>
      <c r="BN25" s="381">
        <v>10303797</v>
      </c>
      <c r="BO25" s="382"/>
      <c r="BP25" s="382"/>
      <c r="BQ25" s="382"/>
      <c r="BR25" s="382"/>
      <c r="BS25" s="382"/>
      <c r="BT25" s="382"/>
      <c r="BU25" s="383"/>
      <c r="BV25" s="381">
        <v>9917879</v>
      </c>
      <c r="BW25" s="382"/>
      <c r="BX25" s="382"/>
      <c r="BY25" s="382"/>
      <c r="BZ25" s="382"/>
      <c r="CA25" s="382"/>
      <c r="CB25" s="382"/>
      <c r="CC25" s="383"/>
      <c r="CD25" s="124"/>
      <c r="CE25" s="364"/>
      <c r="CF25" s="364"/>
      <c r="CG25" s="364"/>
      <c r="CH25" s="364"/>
      <c r="CI25" s="364"/>
      <c r="CJ25" s="364"/>
      <c r="CK25" s="364"/>
      <c r="CL25" s="364"/>
      <c r="CM25" s="364"/>
      <c r="CN25" s="364"/>
      <c r="CO25" s="364"/>
      <c r="CP25" s="364"/>
      <c r="CQ25" s="364"/>
      <c r="CR25" s="364"/>
      <c r="CS25" s="365"/>
      <c r="CT25" s="366"/>
      <c r="CU25" s="367"/>
      <c r="CV25" s="367"/>
      <c r="CW25" s="367"/>
      <c r="CX25" s="367"/>
      <c r="CY25" s="367"/>
      <c r="CZ25" s="367"/>
      <c r="DA25" s="368"/>
      <c r="DB25" s="366"/>
      <c r="DC25" s="367"/>
      <c r="DD25" s="367"/>
      <c r="DE25" s="367"/>
      <c r="DF25" s="367"/>
      <c r="DG25" s="367"/>
      <c r="DH25" s="367"/>
      <c r="DI25" s="368"/>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2"/>
      <c r="BA26" s="373"/>
      <c r="BB26" s="373"/>
      <c r="BC26" s="374"/>
      <c r="BD26" s="384" t="s">
        <v>143</v>
      </c>
      <c r="BE26" s="385"/>
      <c r="BF26" s="385"/>
      <c r="BG26" s="385"/>
      <c r="BH26" s="385"/>
      <c r="BI26" s="385"/>
      <c r="BJ26" s="385"/>
      <c r="BK26" s="385"/>
      <c r="BL26" s="385"/>
      <c r="BM26" s="386"/>
      <c r="BN26" s="387">
        <v>40338402</v>
      </c>
      <c r="BO26" s="388"/>
      <c r="BP26" s="388"/>
      <c r="BQ26" s="388"/>
      <c r="BR26" s="388"/>
      <c r="BS26" s="388"/>
      <c r="BT26" s="388"/>
      <c r="BU26" s="389"/>
      <c r="BV26" s="387">
        <v>39476558</v>
      </c>
      <c r="BW26" s="388"/>
      <c r="BX26" s="388"/>
      <c r="BY26" s="388"/>
      <c r="BZ26" s="388"/>
      <c r="CA26" s="388"/>
      <c r="CB26" s="388"/>
      <c r="CC26" s="389"/>
      <c r="CD26" s="124"/>
      <c r="CE26" s="364"/>
      <c r="CF26" s="364"/>
      <c r="CG26" s="364"/>
      <c r="CH26" s="364"/>
      <c r="CI26" s="364"/>
      <c r="CJ26" s="364"/>
      <c r="CK26" s="364"/>
      <c r="CL26" s="364"/>
      <c r="CM26" s="364"/>
      <c r="CN26" s="364"/>
      <c r="CO26" s="364"/>
      <c r="CP26" s="364"/>
      <c r="CQ26" s="364"/>
      <c r="CR26" s="364"/>
      <c r="CS26" s="365"/>
      <c r="CT26" s="366"/>
      <c r="CU26" s="367"/>
      <c r="CV26" s="367"/>
      <c r="CW26" s="367"/>
      <c r="CX26" s="367"/>
      <c r="CY26" s="367"/>
      <c r="CZ26" s="367"/>
      <c r="DA26" s="368"/>
      <c r="DB26" s="366"/>
      <c r="DC26" s="367"/>
      <c r="DD26" s="367"/>
      <c r="DE26" s="367"/>
      <c r="DF26" s="367"/>
      <c r="DG26" s="367"/>
      <c r="DH26" s="367"/>
      <c r="DI26" s="368"/>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5"/>
      <c r="BA27" s="376"/>
      <c r="BB27" s="376"/>
      <c r="BC27" s="377"/>
      <c r="BD27" s="395" t="s">
        <v>144</v>
      </c>
      <c r="BE27" s="396"/>
      <c r="BF27" s="396"/>
      <c r="BG27" s="396"/>
      <c r="BH27" s="396"/>
      <c r="BI27" s="396"/>
      <c r="BJ27" s="396"/>
      <c r="BK27" s="396"/>
      <c r="BL27" s="396"/>
      <c r="BM27" s="397"/>
      <c r="BN27" s="361">
        <v>60661919</v>
      </c>
      <c r="BO27" s="362"/>
      <c r="BP27" s="362"/>
      <c r="BQ27" s="362"/>
      <c r="BR27" s="362"/>
      <c r="BS27" s="362"/>
      <c r="BT27" s="362"/>
      <c r="BU27" s="363"/>
      <c r="BV27" s="361">
        <v>63614512</v>
      </c>
      <c r="BW27" s="362"/>
      <c r="BX27" s="362"/>
      <c r="BY27" s="362"/>
      <c r="BZ27" s="362"/>
      <c r="CA27" s="362"/>
      <c r="CB27" s="362"/>
      <c r="CC27" s="363"/>
      <c r="CD27" s="144"/>
      <c r="CE27" s="390"/>
      <c r="CF27" s="390"/>
      <c r="CG27" s="390"/>
      <c r="CH27" s="390"/>
      <c r="CI27" s="390"/>
      <c r="CJ27" s="390"/>
      <c r="CK27" s="390"/>
      <c r="CL27" s="390"/>
      <c r="CM27" s="390"/>
      <c r="CN27" s="390"/>
      <c r="CO27" s="390"/>
      <c r="CP27" s="390"/>
      <c r="CQ27" s="390"/>
      <c r="CR27" s="390"/>
      <c r="CS27" s="391"/>
      <c r="CT27" s="392"/>
      <c r="CU27" s="393"/>
      <c r="CV27" s="393"/>
      <c r="CW27" s="393"/>
      <c r="CX27" s="393"/>
      <c r="CY27" s="393"/>
      <c r="CZ27" s="393"/>
      <c r="DA27" s="394"/>
      <c r="DB27" s="392"/>
      <c r="DC27" s="393"/>
      <c r="DD27" s="393"/>
      <c r="DE27" s="393"/>
      <c r="DF27" s="393"/>
      <c r="DG27" s="393"/>
      <c r="DH27" s="393"/>
      <c r="DI27" s="394"/>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7" t="s">
        <v>151</v>
      </c>
      <c r="D30" s="357"/>
      <c r="E30" s="356" t="s">
        <v>152</v>
      </c>
      <c r="F30" s="356"/>
      <c r="G30" s="356"/>
      <c r="H30" s="356"/>
      <c r="I30" s="356"/>
      <c r="J30" s="356"/>
      <c r="K30" s="356"/>
      <c r="L30" s="356"/>
      <c r="M30" s="356"/>
      <c r="N30" s="356"/>
      <c r="O30" s="356"/>
      <c r="P30" s="356"/>
      <c r="Q30" s="356"/>
      <c r="R30" s="356"/>
      <c r="S30" s="356"/>
      <c r="T30" s="130"/>
      <c r="U30" s="357" t="s">
        <v>151</v>
      </c>
      <c r="V30" s="357"/>
      <c r="W30" s="356" t="s">
        <v>152</v>
      </c>
      <c r="X30" s="356"/>
      <c r="Y30" s="356"/>
      <c r="Z30" s="356"/>
      <c r="AA30" s="356"/>
      <c r="AB30" s="356"/>
      <c r="AC30" s="356"/>
      <c r="AD30" s="356"/>
      <c r="AE30" s="356"/>
      <c r="AF30" s="356"/>
      <c r="AG30" s="356"/>
      <c r="AH30" s="356"/>
      <c r="AI30" s="356"/>
      <c r="AJ30" s="356"/>
      <c r="AK30" s="356"/>
      <c r="AL30" s="130"/>
      <c r="AM30" s="357" t="s">
        <v>151</v>
      </c>
      <c r="AN30" s="357"/>
      <c r="AO30" s="356" t="s">
        <v>152</v>
      </c>
      <c r="AP30" s="356"/>
      <c r="AQ30" s="356"/>
      <c r="AR30" s="356"/>
      <c r="AS30" s="356"/>
      <c r="AT30" s="356"/>
      <c r="AU30" s="356"/>
      <c r="AV30" s="356"/>
      <c r="AW30" s="356"/>
      <c r="AX30" s="356"/>
      <c r="AY30" s="356"/>
      <c r="AZ30" s="356"/>
      <c r="BA30" s="356"/>
      <c r="BB30" s="356"/>
      <c r="BC30" s="356"/>
      <c r="BD30" s="155"/>
      <c r="BE30" s="357" t="s">
        <v>151</v>
      </c>
      <c r="BF30" s="357"/>
      <c r="BG30" s="356" t="s">
        <v>152</v>
      </c>
      <c r="BH30" s="356"/>
      <c r="BI30" s="356"/>
      <c r="BJ30" s="356"/>
      <c r="BK30" s="356"/>
      <c r="BL30" s="356"/>
      <c r="BM30" s="356"/>
      <c r="BN30" s="356"/>
      <c r="BO30" s="356"/>
      <c r="BP30" s="356"/>
      <c r="BQ30" s="356"/>
      <c r="BR30" s="356"/>
      <c r="BS30" s="356"/>
      <c r="BT30" s="356"/>
      <c r="BU30" s="356"/>
      <c r="BV30" s="156"/>
      <c r="BW30" s="357" t="s">
        <v>151</v>
      </c>
      <c r="BX30" s="357"/>
      <c r="BY30" s="356" t="s">
        <v>153</v>
      </c>
      <c r="BZ30" s="356"/>
      <c r="CA30" s="356"/>
      <c r="CB30" s="356"/>
      <c r="CC30" s="356"/>
      <c r="CD30" s="356"/>
      <c r="CE30" s="356"/>
      <c r="CF30" s="356"/>
      <c r="CG30" s="356"/>
      <c r="CH30" s="356"/>
      <c r="CI30" s="356"/>
      <c r="CJ30" s="356"/>
      <c r="CK30" s="356"/>
      <c r="CL30" s="356"/>
      <c r="CM30" s="356"/>
      <c r="CN30" s="130"/>
      <c r="CO30" s="357" t="s">
        <v>151</v>
      </c>
      <c r="CP30" s="357"/>
      <c r="CQ30" s="356" t="s">
        <v>154</v>
      </c>
      <c r="CR30" s="356"/>
      <c r="CS30" s="356"/>
      <c r="CT30" s="356"/>
      <c r="CU30" s="356"/>
      <c r="CV30" s="356"/>
      <c r="CW30" s="356"/>
      <c r="CX30" s="356"/>
      <c r="CY30" s="356"/>
      <c r="CZ30" s="356"/>
      <c r="DA30" s="356"/>
      <c r="DB30" s="356"/>
      <c r="DC30" s="356"/>
      <c r="DD30" s="356"/>
      <c r="DE30" s="356"/>
      <c r="DF30" s="130"/>
      <c r="DG30" s="356" t="s">
        <v>155</v>
      </c>
      <c r="DH30" s="356"/>
      <c r="DI30" s="157"/>
      <c r="DJ30" s="112"/>
      <c r="DK30" s="112"/>
      <c r="DL30" s="112"/>
      <c r="DM30" s="112"/>
      <c r="DN30" s="112"/>
      <c r="DO30" s="112"/>
    </row>
    <row r="31" spans="1:119" ht="32.25" customHeight="1" x14ac:dyDescent="0.15">
      <c r="A31" s="113"/>
      <c r="B31" s="153"/>
      <c r="C31" s="354">
        <f>IF(E31="","",1)</f>
        <v>1</v>
      </c>
      <c r="D31" s="354"/>
      <c r="E31" s="353" t="str">
        <f>IF('各会計、関係団体の財政状況及び健全化判断比率'!B7="","",'各会計、関係団体の財政状況及び健全化判断比率'!B7)</f>
        <v>一般会計</v>
      </c>
      <c r="F31" s="353"/>
      <c r="G31" s="353"/>
      <c r="H31" s="353"/>
      <c r="I31" s="353"/>
      <c r="J31" s="353"/>
      <c r="K31" s="353"/>
      <c r="L31" s="353"/>
      <c r="M31" s="353"/>
      <c r="N31" s="353"/>
      <c r="O31" s="353"/>
      <c r="P31" s="353"/>
      <c r="Q31" s="353"/>
      <c r="R31" s="353"/>
      <c r="S31" s="353"/>
      <c r="T31" s="154"/>
      <c r="U31" s="354">
        <f>IF(W31="","",MAX(C31:D40)+1)</f>
        <v>11</v>
      </c>
      <c r="V31" s="354"/>
      <c r="W31" s="353" t="str">
        <f>IF('各会計、関係団体の財政状況及び健全化判断比率'!B28="","",'各会計、関係団体の財政状況及び健全化判断比率'!B28)</f>
        <v>石川県公営競馬特別会計</v>
      </c>
      <c r="X31" s="353"/>
      <c r="Y31" s="353"/>
      <c r="Z31" s="353"/>
      <c r="AA31" s="353"/>
      <c r="AB31" s="353"/>
      <c r="AC31" s="353"/>
      <c r="AD31" s="353"/>
      <c r="AE31" s="353"/>
      <c r="AF31" s="353"/>
      <c r="AG31" s="353"/>
      <c r="AH31" s="353"/>
      <c r="AI31" s="353"/>
      <c r="AJ31" s="353"/>
      <c r="AK31" s="353"/>
      <c r="AL31" s="154"/>
      <c r="AM31" s="354">
        <f>IF(AO31="","",MAX(C31:D40,U31:V40)+1)</f>
        <v>12</v>
      </c>
      <c r="AN31" s="354"/>
      <c r="AO31" s="353" t="str">
        <f>IF('各会計、関係団体の財政状況及び健全化判断比率'!B29="","",'各会計、関係団体の財政状況及び健全化判断比率'!B29)</f>
        <v>石川県立中央病院事業会計</v>
      </c>
      <c r="AP31" s="353"/>
      <c r="AQ31" s="353"/>
      <c r="AR31" s="353"/>
      <c r="AS31" s="353"/>
      <c r="AT31" s="353"/>
      <c r="AU31" s="353"/>
      <c r="AV31" s="353"/>
      <c r="AW31" s="353"/>
      <c r="AX31" s="353"/>
      <c r="AY31" s="353"/>
      <c r="AZ31" s="353"/>
      <c r="BA31" s="353"/>
      <c r="BB31" s="353"/>
      <c r="BC31" s="353"/>
      <c r="BD31" s="154"/>
      <c r="BE31" s="354">
        <f>IF(BG31="","",MAX(C31:D40,U31:V40,AM31:AN40)+1)</f>
        <v>16</v>
      </c>
      <c r="BF31" s="354"/>
      <c r="BG31" s="353" t="str">
        <f>IF('各会計、関係団体の財政状況及び健全化判断比率'!B33="","",'各会計、関係団体の財政状況及び健全化判断比率'!B33)</f>
        <v>石川県港湾整備特別会計</v>
      </c>
      <c r="BH31" s="353"/>
      <c r="BI31" s="353"/>
      <c r="BJ31" s="353"/>
      <c r="BK31" s="353"/>
      <c r="BL31" s="353"/>
      <c r="BM31" s="353"/>
      <c r="BN31" s="353"/>
      <c r="BO31" s="353"/>
      <c r="BP31" s="353"/>
      <c r="BQ31" s="353"/>
      <c r="BR31" s="353"/>
      <c r="BS31" s="353"/>
      <c r="BT31" s="353"/>
      <c r="BU31" s="353"/>
      <c r="BV31" s="154"/>
      <c r="BW31" s="354" t="str">
        <f>IF(BY31="","",MAX(C31:D40,U31:V40,AM31:AN40,BE31:BF40)+1)</f>
        <v/>
      </c>
      <c r="BX31" s="354"/>
      <c r="BY31" s="353" t="str">
        <f>IF('各会計、関係団体の財政状況及び健全化判断比率'!B68="","",'各会計、関係団体の財政状況及び健全化判断比率'!B68)</f>
        <v/>
      </c>
      <c r="BZ31" s="353"/>
      <c r="CA31" s="353"/>
      <c r="CB31" s="353"/>
      <c r="CC31" s="353"/>
      <c r="CD31" s="353"/>
      <c r="CE31" s="353"/>
      <c r="CF31" s="353"/>
      <c r="CG31" s="353"/>
      <c r="CH31" s="353"/>
      <c r="CI31" s="353"/>
      <c r="CJ31" s="353"/>
      <c r="CK31" s="353"/>
      <c r="CL31" s="353"/>
      <c r="CM31" s="353"/>
      <c r="CN31" s="154"/>
      <c r="CO31" s="354">
        <f>IF(CQ31="","",MAX(C31:D40,U31:V40,AM31:AN40,BE31:BF40,BW31:BX40)+1)</f>
        <v>18</v>
      </c>
      <c r="CP31" s="354"/>
      <c r="CQ31" s="353" t="str">
        <f>IF('各会計、関係団体の財政状況及び健全化判断比率'!BS7="","",'各会計、関係団体の財政状況及び健全化判断比率'!BS7)</f>
        <v>石川県産業創出支援機構</v>
      </c>
      <c r="CR31" s="353"/>
      <c r="CS31" s="353"/>
      <c r="CT31" s="353"/>
      <c r="CU31" s="353"/>
      <c r="CV31" s="353"/>
      <c r="CW31" s="353"/>
      <c r="CX31" s="353"/>
      <c r="CY31" s="353"/>
      <c r="CZ31" s="353"/>
      <c r="DA31" s="353"/>
      <c r="DB31" s="353"/>
      <c r="DC31" s="353"/>
      <c r="DD31" s="353"/>
      <c r="DE31" s="353"/>
      <c r="DF31" s="146"/>
      <c r="DG31" s="355" t="str">
        <f>IF('各会計、関係団体の財政状況及び健全化判断比率'!BR7="","",'各会計、関係団体の財政状況及び健全化判断比率'!BR7)</f>
        <v>○</v>
      </c>
      <c r="DH31" s="355"/>
      <c r="DI31" s="157"/>
      <c r="DJ31" s="112"/>
      <c r="DK31" s="112"/>
      <c r="DL31" s="112"/>
      <c r="DM31" s="112"/>
      <c r="DN31" s="112"/>
      <c r="DO31" s="112"/>
    </row>
    <row r="32" spans="1:119" ht="32.25" customHeight="1" x14ac:dyDescent="0.15">
      <c r="A32" s="113"/>
      <c r="B32" s="153"/>
      <c r="C32" s="354">
        <f>IF(E32="","",C31+1)</f>
        <v>2</v>
      </c>
      <c r="D32" s="354"/>
      <c r="E32" s="353" t="str">
        <f>IF('各会計、関係団体の財政状況及び健全化判断比率'!B8="","",'各会計、関係団体の財政状況及び健全化判断比率'!B8)</f>
        <v>石川県証紙特別会計</v>
      </c>
      <c r="F32" s="353"/>
      <c r="G32" s="353"/>
      <c r="H32" s="353"/>
      <c r="I32" s="353"/>
      <c r="J32" s="353"/>
      <c r="K32" s="353"/>
      <c r="L32" s="353"/>
      <c r="M32" s="353"/>
      <c r="N32" s="353"/>
      <c r="O32" s="353"/>
      <c r="P32" s="353"/>
      <c r="Q32" s="353"/>
      <c r="R32" s="353"/>
      <c r="S32" s="353"/>
      <c r="T32" s="154"/>
      <c r="U32" s="354" t="str">
        <f t="shared" ref="U32:U40" si="0">IF(W32="","",U31+1)</f>
        <v/>
      </c>
      <c r="V32" s="354"/>
      <c r="W32" s="353"/>
      <c r="X32" s="353"/>
      <c r="Y32" s="353"/>
      <c r="Z32" s="353"/>
      <c r="AA32" s="353"/>
      <c r="AB32" s="353"/>
      <c r="AC32" s="353"/>
      <c r="AD32" s="353"/>
      <c r="AE32" s="353"/>
      <c r="AF32" s="353"/>
      <c r="AG32" s="353"/>
      <c r="AH32" s="353"/>
      <c r="AI32" s="353"/>
      <c r="AJ32" s="353"/>
      <c r="AK32" s="353"/>
      <c r="AL32" s="154"/>
      <c r="AM32" s="354">
        <f t="shared" ref="AM32:AM40" si="1">IF(AO32="","",AM31+1)</f>
        <v>13</v>
      </c>
      <c r="AN32" s="354"/>
      <c r="AO32" s="353" t="str">
        <f>IF('各会計、関係団体の財政状況及び健全化判断比率'!B30="","",'各会計、関係団体の財政状況及び健全化判断比率'!B30)</f>
        <v>石川県立高松病院事業会計</v>
      </c>
      <c r="AP32" s="353"/>
      <c r="AQ32" s="353"/>
      <c r="AR32" s="353"/>
      <c r="AS32" s="353"/>
      <c r="AT32" s="353"/>
      <c r="AU32" s="353"/>
      <c r="AV32" s="353"/>
      <c r="AW32" s="353"/>
      <c r="AX32" s="353"/>
      <c r="AY32" s="353"/>
      <c r="AZ32" s="353"/>
      <c r="BA32" s="353"/>
      <c r="BB32" s="353"/>
      <c r="BC32" s="353"/>
      <c r="BD32" s="154"/>
      <c r="BE32" s="354">
        <f t="shared" ref="BE32:BE40" si="2">IF(BG32="","",BE31+1)</f>
        <v>17</v>
      </c>
      <c r="BF32" s="354"/>
      <c r="BG32" s="353" t="str">
        <f>IF('各会計、関係団体の財政状況及び健全化判断比率'!B34="","",'各会計、関係団体の財政状況及び健全化判断比率'!B34)</f>
        <v>石川県流域下水道特別会計</v>
      </c>
      <c r="BH32" s="353"/>
      <c r="BI32" s="353"/>
      <c r="BJ32" s="353"/>
      <c r="BK32" s="353"/>
      <c r="BL32" s="353"/>
      <c r="BM32" s="353"/>
      <c r="BN32" s="353"/>
      <c r="BO32" s="353"/>
      <c r="BP32" s="353"/>
      <c r="BQ32" s="353"/>
      <c r="BR32" s="353"/>
      <c r="BS32" s="353"/>
      <c r="BT32" s="353"/>
      <c r="BU32" s="353"/>
      <c r="BV32" s="154"/>
      <c r="BW32" s="354" t="str">
        <f t="shared" ref="BW32:BW40" si="3">IF(BY32="","",BW31+1)</f>
        <v/>
      </c>
      <c r="BX32" s="354"/>
      <c r="BY32" s="353" t="str">
        <f>IF('各会計、関係団体の財政状況及び健全化判断比率'!B69="","",'各会計、関係団体の財政状況及び健全化判断比率'!B69)</f>
        <v/>
      </c>
      <c r="BZ32" s="353"/>
      <c r="CA32" s="353"/>
      <c r="CB32" s="353"/>
      <c r="CC32" s="353"/>
      <c r="CD32" s="353"/>
      <c r="CE32" s="353"/>
      <c r="CF32" s="353"/>
      <c r="CG32" s="353"/>
      <c r="CH32" s="353"/>
      <c r="CI32" s="353"/>
      <c r="CJ32" s="353"/>
      <c r="CK32" s="353"/>
      <c r="CL32" s="353"/>
      <c r="CM32" s="353"/>
      <c r="CN32" s="154"/>
      <c r="CO32" s="354">
        <f t="shared" ref="CO32:CO40" si="4">IF(CQ32="","",CO31+1)</f>
        <v>19</v>
      </c>
      <c r="CP32" s="354"/>
      <c r="CQ32" s="353" t="str">
        <f>IF('各会計、関係団体の財政状況及び健全化判断比率'!BS8="","",'各会計、関係団体の財政状況及び健全化判断比率'!BS8)</f>
        <v>石川県県民ふれあい公社</v>
      </c>
      <c r="CR32" s="353"/>
      <c r="CS32" s="353"/>
      <c r="CT32" s="353"/>
      <c r="CU32" s="353"/>
      <c r="CV32" s="353"/>
      <c r="CW32" s="353"/>
      <c r="CX32" s="353"/>
      <c r="CY32" s="353"/>
      <c r="CZ32" s="353"/>
      <c r="DA32" s="353"/>
      <c r="DB32" s="353"/>
      <c r="DC32" s="353"/>
      <c r="DD32" s="353"/>
      <c r="DE32" s="353"/>
      <c r="DF32" s="146"/>
      <c r="DG32" s="355" t="str">
        <f>IF('各会計、関係団体の財政状況及び健全化判断比率'!BR8="","",'各会計、関係団体の財政状況及び健全化判断比率'!BR8)</f>
        <v/>
      </c>
      <c r="DH32" s="355"/>
      <c r="DI32" s="157"/>
      <c r="DJ32" s="112"/>
      <c r="DK32" s="112"/>
      <c r="DL32" s="112"/>
      <c r="DM32" s="112"/>
      <c r="DN32" s="112"/>
      <c r="DO32" s="112"/>
    </row>
    <row r="33" spans="1:119" ht="32.25" customHeight="1" x14ac:dyDescent="0.15">
      <c r="A33" s="113"/>
      <c r="B33" s="153"/>
      <c r="C33" s="354">
        <f>IF(E33="","",C32+1)</f>
        <v>3</v>
      </c>
      <c r="D33" s="354"/>
      <c r="E33" s="353" t="str">
        <f>IF('各会計、関係団体の財政状況及び健全化判断比率'!B9="","",'各会計、関係団体の財政状況及び健全化判断比率'!B9)</f>
        <v>石川県土地取得特別会計</v>
      </c>
      <c r="F33" s="353"/>
      <c r="G33" s="353"/>
      <c r="H33" s="353"/>
      <c r="I33" s="353"/>
      <c r="J33" s="353"/>
      <c r="K33" s="353"/>
      <c r="L33" s="353"/>
      <c r="M33" s="353"/>
      <c r="N33" s="353"/>
      <c r="O33" s="353"/>
      <c r="P33" s="353"/>
      <c r="Q33" s="353"/>
      <c r="R33" s="353"/>
      <c r="S33" s="353"/>
      <c r="T33" s="154"/>
      <c r="U33" s="354" t="str">
        <f t="shared" si="0"/>
        <v/>
      </c>
      <c r="V33" s="354"/>
      <c r="W33" s="353"/>
      <c r="X33" s="353"/>
      <c r="Y33" s="353"/>
      <c r="Z33" s="353"/>
      <c r="AA33" s="353"/>
      <c r="AB33" s="353"/>
      <c r="AC33" s="353"/>
      <c r="AD33" s="353"/>
      <c r="AE33" s="353"/>
      <c r="AF33" s="353"/>
      <c r="AG33" s="353"/>
      <c r="AH33" s="353"/>
      <c r="AI33" s="353"/>
      <c r="AJ33" s="353"/>
      <c r="AK33" s="353"/>
      <c r="AL33" s="154"/>
      <c r="AM33" s="354">
        <f t="shared" si="1"/>
        <v>14</v>
      </c>
      <c r="AN33" s="354"/>
      <c r="AO33" s="353" t="str">
        <f>IF('各会計、関係団体の財政状況及び健全化判断比率'!B31="","",'各会計、関係団体の財政状況及び健全化判断比率'!B31)</f>
        <v>石川県水道用水供給事業会計</v>
      </c>
      <c r="AP33" s="353"/>
      <c r="AQ33" s="353"/>
      <c r="AR33" s="353"/>
      <c r="AS33" s="353"/>
      <c r="AT33" s="353"/>
      <c r="AU33" s="353"/>
      <c r="AV33" s="353"/>
      <c r="AW33" s="353"/>
      <c r="AX33" s="353"/>
      <c r="AY33" s="353"/>
      <c r="AZ33" s="353"/>
      <c r="BA33" s="353"/>
      <c r="BB33" s="353"/>
      <c r="BC33" s="353"/>
      <c r="BD33" s="154"/>
      <c r="BE33" s="354" t="str">
        <f t="shared" si="2"/>
        <v/>
      </c>
      <c r="BF33" s="354"/>
      <c r="BG33" s="353"/>
      <c r="BH33" s="353"/>
      <c r="BI33" s="353"/>
      <c r="BJ33" s="353"/>
      <c r="BK33" s="353"/>
      <c r="BL33" s="353"/>
      <c r="BM33" s="353"/>
      <c r="BN33" s="353"/>
      <c r="BO33" s="353"/>
      <c r="BP33" s="353"/>
      <c r="BQ33" s="353"/>
      <c r="BR33" s="353"/>
      <c r="BS33" s="353"/>
      <c r="BT33" s="353"/>
      <c r="BU33" s="353"/>
      <c r="BV33" s="154"/>
      <c r="BW33" s="354" t="str">
        <f t="shared" si="3"/>
        <v/>
      </c>
      <c r="BX33" s="354"/>
      <c r="BY33" s="353" t="str">
        <f>IF('各会計、関係団体の財政状況及び健全化判断比率'!B70="","",'各会計、関係団体の財政状況及び健全化判断比率'!B70)</f>
        <v/>
      </c>
      <c r="BZ33" s="353"/>
      <c r="CA33" s="353"/>
      <c r="CB33" s="353"/>
      <c r="CC33" s="353"/>
      <c r="CD33" s="353"/>
      <c r="CE33" s="353"/>
      <c r="CF33" s="353"/>
      <c r="CG33" s="353"/>
      <c r="CH33" s="353"/>
      <c r="CI33" s="353"/>
      <c r="CJ33" s="353"/>
      <c r="CK33" s="353"/>
      <c r="CL33" s="353"/>
      <c r="CM33" s="353"/>
      <c r="CN33" s="154"/>
      <c r="CO33" s="354">
        <f t="shared" si="4"/>
        <v>20</v>
      </c>
      <c r="CP33" s="354"/>
      <c r="CQ33" s="353" t="str">
        <f>IF('各会計、関係団体の財政状況及び健全化判断比率'!BS9="","",'各会計、関係団体の財政状況及び健全化判断比率'!BS9)</f>
        <v>石川県農業開発公社</v>
      </c>
      <c r="CR33" s="353"/>
      <c r="CS33" s="353"/>
      <c r="CT33" s="353"/>
      <c r="CU33" s="353"/>
      <c r="CV33" s="353"/>
      <c r="CW33" s="353"/>
      <c r="CX33" s="353"/>
      <c r="CY33" s="353"/>
      <c r="CZ33" s="353"/>
      <c r="DA33" s="353"/>
      <c r="DB33" s="353"/>
      <c r="DC33" s="353"/>
      <c r="DD33" s="353"/>
      <c r="DE33" s="353"/>
      <c r="DF33" s="146"/>
      <c r="DG33" s="355" t="str">
        <f>IF('各会計、関係団体の財政状況及び健全化判断比率'!BR9="","",'各会計、関係団体の財政状況及び健全化判断比率'!BR9)</f>
        <v>○</v>
      </c>
      <c r="DH33" s="355"/>
      <c r="DI33" s="157"/>
      <c r="DJ33" s="112"/>
      <c r="DK33" s="112"/>
      <c r="DL33" s="112"/>
      <c r="DM33" s="112"/>
      <c r="DN33" s="112"/>
      <c r="DO33" s="112"/>
    </row>
    <row r="34" spans="1:119" ht="32.25" customHeight="1" x14ac:dyDescent="0.15">
      <c r="A34" s="113"/>
      <c r="B34" s="153"/>
      <c r="C34" s="354">
        <f>IF(E34="","",C33+1)</f>
        <v>4</v>
      </c>
      <c r="D34" s="354"/>
      <c r="E34" s="353" t="str">
        <f>IF('各会計、関係団体の財政状況及び健全化判断比率'!B10="","",'各会計、関係団体の財政状況及び健全化判断比率'!B10)</f>
        <v>石川県母子父子寡婦福祉資金特別会計</v>
      </c>
      <c r="F34" s="353"/>
      <c r="G34" s="353"/>
      <c r="H34" s="353"/>
      <c r="I34" s="353"/>
      <c r="J34" s="353"/>
      <c r="K34" s="353"/>
      <c r="L34" s="353"/>
      <c r="M34" s="353"/>
      <c r="N34" s="353"/>
      <c r="O34" s="353"/>
      <c r="P34" s="353"/>
      <c r="Q34" s="353"/>
      <c r="R34" s="353"/>
      <c r="S34" s="353"/>
      <c r="T34" s="154"/>
      <c r="U34" s="354" t="str">
        <f t="shared" si="0"/>
        <v/>
      </c>
      <c r="V34" s="354"/>
      <c r="W34" s="353"/>
      <c r="X34" s="353"/>
      <c r="Y34" s="353"/>
      <c r="Z34" s="353"/>
      <c r="AA34" s="353"/>
      <c r="AB34" s="353"/>
      <c r="AC34" s="353"/>
      <c r="AD34" s="353"/>
      <c r="AE34" s="353"/>
      <c r="AF34" s="353"/>
      <c r="AG34" s="353"/>
      <c r="AH34" s="353"/>
      <c r="AI34" s="353"/>
      <c r="AJ34" s="353"/>
      <c r="AK34" s="353"/>
      <c r="AL34" s="154"/>
      <c r="AM34" s="354">
        <f t="shared" si="1"/>
        <v>15</v>
      </c>
      <c r="AN34" s="354"/>
      <c r="AO34" s="353" t="str">
        <f>IF('各会計、関係団体の財政状況及び健全化判断比率'!B32="","",'各会計、関係団体の財政状況及び健全化判断比率'!B32)</f>
        <v>石川県港湾土地造成事業会計</v>
      </c>
      <c r="AP34" s="353"/>
      <c r="AQ34" s="353"/>
      <c r="AR34" s="353"/>
      <c r="AS34" s="353"/>
      <c r="AT34" s="353"/>
      <c r="AU34" s="353"/>
      <c r="AV34" s="353"/>
      <c r="AW34" s="353"/>
      <c r="AX34" s="353"/>
      <c r="AY34" s="353"/>
      <c r="AZ34" s="353"/>
      <c r="BA34" s="353"/>
      <c r="BB34" s="353"/>
      <c r="BC34" s="353"/>
      <c r="BD34" s="154"/>
      <c r="BE34" s="354" t="str">
        <f t="shared" si="2"/>
        <v/>
      </c>
      <c r="BF34" s="354"/>
      <c r="BG34" s="353"/>
      <c r="BH34" s="353"/>
      <c r="BI34" s="353"/>
      <c r="BJ34" s="353"/>
      <c r="BK34" s="353"/>
      <c r="BL34" s="353"/>
      <c r="BM34" s="353"/>
      <c r="BN34" s="353"/>
      <c r="BO34" s="353"/>
      <c r="BP34" s="353"/>
      <c r="BQ34" s="353"/>
      <c r="BR34" s="353"/>
      <c r="BS34" s="353"/>
      <c r="BT34" s="353"/>
      <c r="BU34" s="353"/>
      <c r="BV34" s="154"/>
      <c r="BW34" s="354" t="str">
        <f t="shared" si="3"/>
        <v/>
      </c>
      <c r="BX34" s="354"/>
      <c r="BY34" s="353" t="str">
        <f>IF('各会計、関係団体の財政状況及び健全化判断比率'!B71="","",'各会計、関係団体の財政状況及び健全化判断比率'!B71)</f>
        <v/>
      </c>
      <c r="BZ34" s="353"/>
      <c r="CA34" s="353"/>
      <c r="CB34" s="353"/>
      <c r="CC34" s="353"/>
      <c r="CD34" s="353"/>
      <c r="CE34" s="353"/>
      <c r="CF34" s="353"/>
      <c r="CG34" s="353"/>
      <c r="CH34" s="353"/>
      <c r="CI34" s="353"/>
      <c r="CJ34" s="353"/>
      <c r="CK34" s="353"/>
      <c r="CL34" s="353"/>
      <c r="CM34" s="353"/>
      <c r="CN34" s="154"/>
      <c r="CO34" s="354">
        <f t="shared" si="4"/>
        <v>21</v>
      </c>
      <c r="CP34" s="354"/>
      <c r="CQ34" s="353" t="str">
        <f>IF('各会計、関係団体の財政状況及び健全化判断比率'!BS10="","",'各会計、関係団体の財政状況及び健全化判断比率'!BS10)</f>
        <v>石川県林業公社（林業公社）</v>
      </c>
      <c r="CR34" s="353"/>
      <c r="CS34" s="353"/>
      <c r="CT34" s="353"/>
      <c r="CU34" s="353"/>
      <c r="CV34" s="353"/>
      <c r="CW34" s="353"/>
      <c r="CX34" s="353"/>
      <c r="CY34" s="353"/>
      <c r="CZ34" s="353"/>
      <c r="DA34" s="353"/>
      <c r="DB34" s="353"/>
      <c r="DC34" s="353"/>
      <c r="DD34" s="353"/>
      <c r="DE34" s="353"/>
      <c r="DF34" s="146"/>
      <c r="DG34" s="355" t="str">
        <f>IF('各会計、関係団体の財政状況及び健全化判断比率'!BR10="","",'各会計、関係団体の財政状況及び健全化判断比率'!BR10)</f>
        <v>○</v>
      </c>
      <c r="DH34" s="355"/>
      <c r="DI34" s="157"/>
      <c r="DJ34" s="112"/>
      <c r="DK34" s="112"/>
      <c r="DL34" s="112"/>
      <c r="DM34" s="112"/>
      <c r="DN34" s="112"/>
      <c r="DO34" s="112"/>
    </row>
    <row r="35" spans="1:119" ht="32.25" customHeight="1" x14ac:dyDescent="0.15">
      <c r="A35" s="113"/>
      <c r="B35" s="153"/>
      <c r="C35" s="354">
        <f t="shared" ref="C35:C40" si="5">IF(E35="","",C34+1)</f>
        <v>5</v>
      </c>
      <c r="D35" s="354"/>
      <c r="E35" s="353" t="str">
        <f>IF('各会計、関係団体の財政状況及び健全化判断比率'!B11="","",'各会計、関係団体の財政状況及び健全化判断比率'!B11)</f>
        <v>石川県中小企業近代化資金貸付金特別会計</v>
      </c>
      <c r="F35" s="353"/>
      <c r="G35" s="353"/>
      <c r="H35" s="353"/>
      <c r="I35" s="353"/>
      <c r="J35" s="353"/>
      <c r="K35" s="353"/>
      <c r="L35" s="353"/>
      <c r="M35" s="353"/>
      <c r="N35" s="353"/>
      <c r="O35" s="353"/>
      <c r="P35" s="353"/>
      <c r="Q35" s="353"/>
      <c r="R35" s="353"/>
      <c r="S35" s="353"/>
      <c r="T35" s="154"/>
      <c r="U35" s="354" t="str">
        <f t="shared" si="0"/>
        <v/>
      </c>
      <c r="V35" s="354"/>
      <c r="W35" s="353"/>
      <c r="X35" s="353"/>
      <c r="Y35" s="353"/>
      <c r="Z35" s="353"/>
      <c r="AA35" s="353"/>
      <c r="AB35" s="353"/>
      <c r="AC35" s="353"/>
      <c r="AD35" s="353"/>
      <c r="AE35" s="353"/>
      <c r="AF35" s="353"/>
      <c r="AG35" s="353"/>
      <c r="AH35" s="353"/>
      <c r="AI35" s="353"/>
      <c r="AJ35" s="353"/>
      <c r="AK35" s="353"/>
      <c r="AL35" s="154"/>
      <c r="AM35" s="354" t="str">
        <f t="shared" si="1"/>
        <v/>
      </c>
      <c r="AN35" s="354"/>
      <c r="AO35" s="353"/>
      <c r="AP35" s="353"/>
      <c r="AQ35" s="353"/>
      <c r="AR35" s="353"/>
      <c r="AS35" s="353"/>
      <c r="AT35" s="353"/>
      <c r="AU35" s="353"/>
      <c r="AV35" s="353"/>
      <c r="AW35" s="353"/>
      <c r="AX35" s="353"/>
      <c r="AY35" s="353"/>
      <c r="AZ35" s="353"/>
      <c r="BA35" s="353"/>
      <c r="BB35" s="353"/>
      <c r="BC35" s="353"/>
      <c r="BD35" s="154"/>
      <c r="BE35" s="354" t="str">
        <f t="shared" si="2"/>
        <v/>
      </c>
      <c r="BF35" s="354"/>
      <c r="BG35" s="353"/>
      <c r="BH35" s="353"/>
      <c r="BI35" s="353"/>
      <c r="BJ35" s="353"/>
      <c r="BK35" s="353"/>
      <c r="BL35" s="353"/>
      <c r="BM35" s="353"/>
      <c r="BN35" s="353"/>
      <c r="BO35" s="353"/>
      <c r="BP35" s="353"/>
      <c r="BQ35" s="353"/>
      <c r="BR35" s="353"/>
      <c r="BS35" s="353"/>
      <c r="BT35" s="353"/>
      <c r="BU35" s="353"/>
      <c r="BV35" s="154"/>
      <c r="BW35" s="354" t="str">
        <f t="shared" si="3"/>
        <v/>
      </c>
      <c r="BX35" s="354"/>
      <c r="BY35" s="353" t="str">
        <f>IF('各会計、関係団体の財政状況及び健全化判断比率'!B72="","",'各会計、関係団体の財政状況及び健全化判断比率'!B72)</f>
        <v/>
      </c>
      <c r="BZ35" s="353"/>
      <c r="CA35" s="353"/>
      <c r="CB35" s="353"/>
      <c r="CC35" s="353"/>
      <c r="CD35" s="353"/>
      <c r="CE35" s="353"/>
      <c r="CF35" s="353"/>
      <c r="CG35" s="353"/>
      <c r="CH35" s="353"/>
      <c r="CI35" s="353"/>
      <c r="CJ35" s="353"/>
      <c r="CK35" s="353"/>
      <c r="CL35" s="353"/>
      <c r="CM35" s="353"/>
      <c r="CN35" s="154"/>
      <c r="CO35" s="354" t="str">
        <f t="shared" si="4"/>
        <v/>
      </c>
      <c r="CP35" s="354"/>
      <c r="CQ35" s="353" t="str">
        <f>IF('各会計、関係団体の財政状況及び健全化判断比率'!BS11="","",'各会計、関係団体の財政状況及び健全化判断比率'!BS11)</f>
        <v/>
      </c>
      <c r="CR35" s="353"/>
      <c r="CS35" s="353"/>
      <c r="CT35" s="353"/>
      <c r="CU35" s="353"/>
      <c r="CV35" s="353"/>
      <c r="CW35" s="353"/>
      <c r="CX35" s="353"/>
      <c r="CY35" s="353"/>
      <c r="CZ35" s="353"/>
      <c r="DA35" s="353"/>
      <c r="DB35" s="353"/>
      <c r="DC35" s="353"/>
      <c r="DD35" s="353"/>
      <c r="DE35" s="353"/>
      <c r="DF35" s="146"/>
      <c r="DG35" s="355" t="str">
        <f>IF('各会計、関係団体の財政状況及び健全化判断比率'!BR11="","",'各会計、関係団体の財政状況及び健全化判断比率'!BR11)</f>
        <v/>
      </c>
      <c r="DH35" s="355"/>
      <c r="DI35" s="157"/>
      <c r="DJ35" s="112"/>
      <c r="DK35" s="112"/>
      <c r="DL35" s="112"/>
      <c r="DM35" s="112"/>
      <c r="DN35" s="112"/>
      <c r="DO35" s="112"/>
    </row>
    <row r="36" spans="1:119" ht="32.25" customHeight="1" x14ac:dyDescent="0.15">
      <c r="A36" s="113"/>
      <c r="B36" s="153"/>
      <c r="C36" s="354">
        <f t="shared" si="5"/>
        <v>6</v>
      </c>
      <c r="D36" s="354"/>
      <c r="E36" s="353" t="str">
        <f>IF('各会計、関係団体の財政状況及び健全化判断比率'!B12="","",'各会計、関係団体の財政状況及び健全化判断比率'!B12)</f>
        <v>石川県就農支援資金特別会計</v>
      </c>
      <c r="F36" s="353"/>
      <c r="G36" s="353"/>
      <c r="H36" s="353"/>
      <c r="I36" s="353"/>
      <c r="J36" s="353"/>
      <c r="K36" s="353"/>
      <c r="L36" s="353"/>
      <c r="M36" s="353"/>
      <c r="N36" s="353"/>
      <c r="O36" s="353"/>
      <c r="P36" s="353"/>
      <c r="Q36" s="353"/>
      <c r="R36" s="353"/>
      <c r="S36" s="353"/>
      <c r="T36" s="154"/>
      <c r="U36" s="354" t="str">
        <f t="shared" si="0"/>
        <v/>
      </c>
      <c r="V36" s="354"/>
      <c r="W36" s="353"/>
      <c r="X36" s="353"/>
      <c r="Y36" s="353"/>
      <c r="Z36" s="353"/>
      <c r="AA36" s="353"/>
      <c r="AB36" s="353"/>
      <c r="AC36" s="353"/>
      <c r="AD36" s="353"/>
      <c r="AE36" s="353"/>
      <c r="AF36" s="353"/>
      <c r="AG36" s="353"/>
      <c r="AH36" s="353"/>
      <c r="AI36" s="353"/>
      <c r="AJ36" s="353"/>
      <c r="AK36" s="353"/>
      <c r="AL36" s="154"/>
      <c r="AM36" s="354" t="str">
        <f t="shared" si="1"/>
        <v/>
      </c>
      <c r="AN36" s="354"/>
      <c r="AO36" s="353"/>
      <c r="AP36" s="353"/>
      <c r="AQ36" s="353"/>
      <c r="AR36" s="353"/>
      <c r="AS36" s="353"/>
      <c r="AT36" s="353"/>
      <c r="AU36" s="353"/>
      <c r="AV36" s="353"/>
      <c r="AW36" s="353"/>
      <c r="AX36" s="353"/>
      <c r="AY36" s="353"/>
      <c r="AZ36" s="353"/>
      <c r="BA36" s="353"/>
      <c r="BB36" s="353"/>
      <c r="BC36" s="353"/>
      <c r="BD36" s="154"/>
      <c r="BE36" s="354" t="str">
        <f t="shared" si="2"/>
        <v/>
      </c>
      <c r="BF36" s="354"/>
      <c r="BG36" s="353"/>
      <c r="BH36" s="353"/>
      <c r="BI36" s="353"/>
      <c r="BJ36" s="353"/>
      <c r="BK36" s="353"/>
      <c r="BL36" s="353"/>
      <c r="BM36" s="353"/>
      <c r="BN36" s="353"/>
      <c r="BO36" s="353"/>
      <c r="BP36" s="353"/>
      <c r="BQ36" s="353"/>
      <c r="BR36" s="353"/>
      <c r="BS36" s="353"/>
      <c r="BT36" s="353"/>
      <c r="BU36" s="353"/>
      <c r="BV36" s="154"/>
      <c r="BW36" s="354" t="str">
        <f t="shared" si="3"/>
        <v/>
      </c>
      <c r="BX36" s="354"/>
      <c r="BY36" s="353" t="str">
        <f>IF('各会計、関係団体の財政状況及び健全化判断比率'!B73="","",'各会計、関係団体の財政状況及び健全化判断比率'!B73)</f>
        <v/>
      </c>
      <c r="BZ36" s="353"/>
      <c r="CA36" s="353"/>
      <c r="CB36" s="353"/>
      <c r="CC36" s="353"/>
      <c r="CD36" s="353"/>
      <c r="CE36" s="353"/>
      <c r="CF36" s="353"/>
      <c r="CG36" s="353"/>
      <c r="CH36" s="353"/>
      <c r="CI36" s="353"/>
      <c r="CJ36" s="353"/>
      <c r="CK36" s="353"/>
      <c r="CL36" s="353"/>
      <c r="CM36" s="353"/>
      <c r="CN36" s="154"/>
      <c r="CO36" s="354" t="str">
        <f t="shared" si="4"/>
        <v/>
      </c>
      <c r="CP36" s="354"/>
      <c r="CQ36" s="353" t="str">
        <f>IF('各会計、関係団体の財政状況及び健全化判断比率'!BS12="","",'各会計、関係団体の財政状況及び健全化判断比率'!BS12)</f>
        <v/>
      </c>
      <c r="CR36" s="353"/>
      <c r="CS36" s="353"/>
      <c r="CT36" s="353"/>
      <c r="CU36" s="353"/>
      <c r="CV36" s="353"/>
      <c r="CW36" s="353"/>
      <c r="CX36" s="353"/>
      <c r="CY36" s="353"/>
      <c r="CZ36" s="353"/>
      <c r="DA36" s="353"/>
      <c r="DB36" s="353"/>
      <c r="DC36" s="353"/>
      <c r="DD36" s="353"/>
      <c r="DE36" s="353"/>
      <c r="DF36" s="146"/>
      <c r="DG36" s="355" t="str">
        <f>IF('各会計、関係団体の財政状況及び健全化判断比率'!BR12="","",'各会計、関係団体の財政状況及び健全化判断比率'!BR12)</f>
        <v/>
      </c>
      <c r="DH36" s="355"/>
      <c r="DI36" s="157"/>
      <c r="DJ36" s="112"/>
      <c r="DK36" s="112"/>
      <c r="DL36" s="112"/>
      <c r="DM36" s="112"/>
      <c r="DN36" s="112"/>
      <c r="DO36" s="112"/>
    </row>
    <row r="37" spans="1:119" ht="32.25" customHeight="1" x14ac:dyDescent="0.15">
      <c r="A37" s="113"/>
      <c r="B37" s="153"/>
      <c r="C37" s="354">
        <f t="shared" si="5"/>
        <v>7</v>
      </c>
      <c r="D37" s="354"/>
      <c r="E37" s="353" t="str">
        <f>IF('各会計、関係団体の財政状況及び健全化判断比率'!B13="","",'各会計、関係団体の財政状況及び健全化判断比率'!B13)</f>
        <v>石川県林業改善資金特別会計</v>
      </c>
      <c r="F37" s="353"/>
      <c r="G37" s="353"/>
      <c r="H37" s="353"/>
      <c r="I37" s="353"/>
      <c r="J37" s="353"/>
      <c r="K37" s="353"/>
      <c r="L37" s="353"/>
      <c r="M37" s="353"/>
      <c r="N37" s="353"/>
      <c r="O37" s="353"/>
      <c r="P37" s="353"/>
      <c r="Q37" s="353"/>
      <c r="R37" s="353"/>
      <c r="S37" s="353"/>
      <c r="T37" s="154"/>
      <c r="U37" s="354" t="str">
        <f t="shared" si="0"/>
        <v/>
      </c>
      <c r="V37" s="354"/>
      <c r="W37" s="353"/>
      <c r="X37" s="353"/>
      <c r="Y37" s="353"/>
      <c r="Z37" s="353"/>
      <c r="AA37" s="353"/>
      <c r="AB37" s="353"/>
      <c r="AC37" s="353"/>
      <c r="AD37" s="353"/>
      <c r="AE37" s="353"/>
      <c r="AF37" s="353"/>
      <c r="AG37" s="353"/>
      <c r="AH37" s="353"/>
      <c r="AI37" s="353"/>
      <c r="AJ37" s="353"/>
      <c r="AK37" s="353"/>
      <c r="AL37" s="154"/>
      <c r="AM37" s="354" t="str">
        <f t="shared" si="1"/>
        <v/>
      </c>
      <c r="AN37" s="354"/>
      <c r="AO37" s="353"/>
      <c r="AP37" s="353"/>
      <c r="AQ37" s="353"/>
      <c r="AR37" s="353"/>
      <c r="AS37" s="353"/>
      <c r="AT37" s="353"/>
      <c r="AU37" s="353"/>
      <c r="AV37" s="353"/>
      <c r="AW37" s="353"/>
      <c r="AX37" s="353"/>
      <c r="AY37" s="353"/>
      <c r="AZ37" s="353"/>
      <c r="BA37" s="353"/>
      <c r="BB37" s="353"/>
      <c r="BC37" s="353"/>
      <c r="BD37" s="154"/>
      <c r="BE37" s="354" t="str">
        <f t="shared" si="2"/>
        <v/>
      </c>
      <c r="BF37" s="354"/>
      <c r="BG37" s="353"/>
      <c r="BH37" s="353"/>
      <c r="BI37" s="353"/>
      <c r="BJ37" s="353"/>
      <c r="BK37" s="353"/>
      <c r="BL37" s="353"/>
      <c r="BM37" s="353"/>
      <c r="BN37" s="353"/>
      <c r="BO37" s="353"/>
      <c r="BP37" s="353"/>
      <c r="BQ37" s="353"/>
      <c r="BR37" s="353"/>
      <c r="BS37" s="353"/>
      <c r="BT37" s="353"/>
      <c r="BU37" s="353"/>
      <c r="BV37" s="154"/>
      <c r="BW37" s="354" t="str">
        <f t="shared" si="3"/>
        <v/>
      </c>
      <c r="BX37" s="354"/>
      <c r="BY37" s="353" t="str">
        <f>IF('各会計、関係団体の財政状況及び健全化判断比率'!B74="","",'各会計、関係団体の財政状況及び健全化判断比率'!B74)</f>
        <v/>
      </c>
      <c r="BZ37" s="353"/>
      <c r="CA37" s="353"/>
      <c r="CB37" s="353"/>
      <c r="CC37" s="353"/>
      <c r="CD37" s="353"/>
      <c r="CE37" s="353"/>
      <c r="CF37" s="353"/>
      <c r="CG37" s="353"/>
      <c r="CH37" s="353"/>
      <c r="CI37" s="353"/>
      <c r="CJ37" s="353"/>
      <c r="CK37" s="353"/>
      <c r="CL37" s="353"/>
      <c r="CM37" s="353"/>
      <c r="CN37" s="154"/>
      <c r="CO37" s="354" t="str">
        <f t="shared" si="4"/>
        <v/>
      </c>
      <c r="CP37" s="354"/>
      <c r="CQ37" s="353" t="str">
        <f>IF('各会計、関係団体の財政状況及び健全化判断比率'!BS13="","",'各会計、関係団体の財政状況及び健全化判断比率'!BS13)</f>
        <v/>
      </c>
      <c r="CR37" s="353"/>
      <c r="CS37" s="353"/>
      <c r="CT37" s="353"/>
      <c r="CU37" s="353"/>
      <c r="CV37" s="353"/>
      <c r="CW37" s="353"/>
      <c r="CX37" s="353"/>
      <c r="CY37" s="353"/>
      <c r="CZ37" s="353"/>
      <c r="DA37" s="353"/>
      <c r="DB37" s="353"/>
      <c r="DC37" s="353"/>
      <c r="DD37" s="353"/>
      <c r="DE37" s="353"/>
      <c r="DF37" s="146"/>
      <c r="DG37" s="355" t="str">
        <f>IF('各会計、関係団体の財政状況及び健全化判断比率'!BR13="","",'各会計、関係団体の財政状況及び健全化判断比率'!BR13)</f>
        <v/>
      </c>
      <c r="DH37" s="355"/>
      <c r="DI37" s="157"/>
      <c r="DJ37" s="112"/>
      <c r="DK37" s="112"/>
      <c r="DL37" s="112"/>
      <c r="DM37" s="112"/>
      <c r="DN37" s="112"/>
      <c r="DO37" s="112"/>
    </row>
    <row r="38" spans="1:119" ht="32.25" customHeight="1" x14ac:dyDescent="0.15">
      <c r="A38" s="113"/>
      <c r="B38" s="153"/>
      <c r="C38" s="354">
        <f t="shared" si="5"/>
        <v>8</v>
      </c>
      <c r="D38" s="354"/>
      <c r="E38" s="353" t="str">
        <f>IF('各会計、関係団体の財政状況及び健全化判断比率'!B14="","",'各会計、関係団体の財政状況及び健全化判断比率'!B14)</f>
        <v>石川県沿岸漁業改善資金特別会計</v>
      </c>
      <c r="F38" s="353"/>
      <c r="G38" s="353"/>
      <c r="H38" s="353"/>
      <c r="I38" s="353"/>
      <c r="J38" s="353"/>
      <c r="K38" s="353"/>
      <c r="L38" s="353"/>
      <c r="M38" s="353"/>
      <c r="N38" s="353"/>
      <c r="O38" s="353"/>
      <c r="P38" s="353"/>
      <c r="Q38" s="353"/>
      <c r="R38" s="353"/>
      <c r="S38" s="353"/>
      <c r="T38" s="154"/>
      <c r="U38" s="354" t="str">
        <f t="shared" si="0"/>
        <v/>
      </c>
      <c r="V38" s="354"/>
      <c r="W38" s="353"/>
      <c r="X38" s="353"/>
      <c r="Y38" s="353"/>
      <c r="Z38" s="353"/>
      <c r="AA38" s="353"/>
      <c r="AB38" s="353"/>
      <c r="AC38" s="353"/>
      <c r="AD38" s="353"/>
      <c r="AE38" s="353"/>
      <c r="AF38" s="353"/>
      <c r="AG38" s="353"/>
      <c r="AH38" s="353"/>
      <c r="AI38" s="353"/>
      <c r="AJ38" s="353"/>
      <c r="AK38" s="353"/>
      <c r="AL38" s="154"/>
      <c r="AM38" s="354" t="str">
        <f t="shared" si="1"/>
        <v/>
      </c>
      <c r="AN38" s="354"/>
      <c r="AO38" s="353"/>
      <c r="AP38" s="353"/>
      <c r="AQ38" s="353"/>
      <c r="AR38" s="353"/>
      <c r="AS38" s="353"/>
      <c r="AT38" s="353"/>
      <c r="AU38" s="353"/>
      <c r="AV38" s="353"/>
      <c r="AW38" s="353"/>
      <c r="AX38" s="353"/>
      <c r="AY38" s="353"/>
      <c r="AZ38" s="353"/>
      <c r="BA38" s="353"/>
      <c r="BB38" s="353"/>
      <c r="BC38" s="353"/>
      <c r="BD38" s="154"/>
      <c r="BE38" s="354" t="str">
        <f t="shared" si="2"/>
        <v/>
      </c>
      <c r="BF38" s="354"/>
      <c r="BG38" s="353"/>
      <c r="BH38" s="353"/>
      <c r="BI38" s="353"/>
      <c r="BJ38" s="353"/>
      <c r="BK38" s="353"/>
      <c r="BL38" s="353"/>
      <c r="BM38" s="353"/>
      <c r="BN38" s="353"/>
      <c r="BO38" s="353"/>
      <c r="BP38" s="353"/>
      <c r="BQ38" s="353"/>
      <c r="BR38" s="353"/>
      <c r="BS38" s="353"/>
      <c r="BT38" s="353"/>
      <c r="BU38" s="353"/>
      <c r="BV38" s="154"/>
      <c r="BW38" s="354" t="str">
        <f t="shared" si="3"/>
        <v/>
      </c>
      <c r="BX38" s="354"/>
      <c r="BY38" s="353" t="str">
        <f>IF('各会計、関係団体の財政状況及び健全化判断比率'!B75="","",'各会計、関係団体の財政状況及び健全化判断比率'!B75)</f>
        <v/>
      </c>
      <c r="BZ38" s="353"/>
      <c r="CA38" s="353"/>
      <c r="CB38" s="353"/>
      <c r="CC38" s="353"/>
      <c r="CD38" s="353"/>
      <c r="CE38" s="353"/>
      <c r="CF38" s="353"/>
      <c r="CG38" s="353"/>
      <c r="CH38" s="353"/>
      <c r="CI38" s="353"/>
      <c r="CJ38" s="353"/>
      <c r="CK38" s="353"/>
      <c r="CL38" s="353"/>
      <c r="CM38" s="353"/>
      <c r="CN38" s="154"/>
      <c r="CO38" s="354" t="str">
        <f t="shared" si="4"/>
        <v/>
      </c>
      <c r="CP38" s="354"/>
      <c r="CQ38" s="353" t="str">
        <f>IF('各会計、関係団体の財政状況及び健全化判断比率'!BS14="","",'各会計、関係団体の財政状況及び健全化判断比率'!BS14)</f>
        <v/>
      </c>
      <c r="CR38" s="353"/>
      <c r="CS38" s="353"/>
      <c r="CT38" s="353"/>
      <c r="CU38" s="353"/>
      <c r="CV38" s="353"/>
      <c r="CW38" s="353"/>
      <c r="CX38" s="353"/>
      <c r="CY38" s="353"/>
      <c r="CZ38" s="353"/>
      <c r="DA38" s="353"/>
      <c r="DB38" s="353"/>
      <c r="DC38" s="353"/>
      <c r="DD38" s="353"/>
      <c r="DE38" s="353"/>
      <c r="DF38" s="146"/>
      <c r="DG38" s="355" t="str">
        <f>IF('各会計、関係団体の財政状況及び健全化判断比率'!BR14="","",'各会計、関係団体の財政状況及び健全化判断比率'!BR14)</f>
        <v/>
      </c>
      <c r="DH38" s="355"/>
      <c r="DI38" s="157"/>
      <c r="DJ38" s="112"/>
      <c r="DK38" s="112"/>
      <c r="DL38" s="112"/>
      <c r="DM38" s="112"/>
      <c r="DN38" s="112"/>
      <c r="DO38" s="112"/>
    </row>
    <row r="39" spans="1:119" ht="32.25" customHeight="1" x14ac:dyDescent="0.15">
      <c r="A39" s="113"/>
      <c r="B39" s="153"/>
      <c r="C39" s="354">
        <f t="shared" si="5"/>
        <v>9</v>
      </c>
      <c r="D39" s="354"/>
      <c r="E39" s="353" t="str">
        <f>IF('各会計、関係団体の財政状況及び健全化判断比率'!B15="","",'各会計、関係団体の財政状況及び健全化判断比率'!B15)</f>
        <v>石川県育英資金特別会計</v>
      </c>
      <c r="F39" s="353"/>
      <c r="G39" s="353"/>
      <c r="H39" s="353"/>
      <c r="I39" s="353"/>
      <c r="J39" s="353"/>
      <c r="K39" s="353"/>
      <c r="L39" s="353"/>
      <c r="M39" s="353"/>
      <c r="N39" s="353"/>
      <c r="O39" s="353"/>
      <c r="P39" s="353"/>
      <c r="Q39" s="353"/>
      <c r="R39" s="353"/>
      <c r="S39" s="353"/>
      <c r="T39" s="154"/>
      <c r="U39" s="354" t="str">
        <f t="shared" si="0"/>
        <v/>
      </c>
      <c r="V39" s="354"/>
      <c r="W39" s="353"/>
      <c r="X39" s="353"/>
      <c r="Y39" s="353"/>
      <c r="Z39" s="353"/>
      <c r="AA39" s="353"/>
      <c r="AB39" s="353"/>
      <c r="AC39" s="353"/>
      <c r="AD39" s="353"/>
      <c r="AE39" s="353"/>
      <c r="AF39" s="353"/>
      <c r="AG39" s="353"/>
      <c r="AH39" s="353"/>
      <c r="AI39" s="353"/>
      <c r="AJ39" s="353"/>
      <c r="AK39" s="353"/>
      <c r="AL39" s="154"/>
      <c r="AM39" s="354" t="str">
        <f t="shared" si="1"/>
        <v/>
      </c>
      <c r="AN39" s="354"/>
      <c r="AO39" s="353"/>
      <c r="AP39" s="353"/>
      <c r="AQ39" s="353"/>
      <c r="AR39" s="353"/>
      <c r="AS39" s="353"/>
      <c r="AT39" s="353"/>
      <c r="AU39" s="353"/>
      <c r="AV39" s="353"/>
      <c r="AW39" s="353"/>
      <c r="AX39" s="353"/>
      <c r="AY39" s="353"/>
      <c r="AZ39" s="353"/>
      <c r="BA39" s="353"/>
      <c r="BB39" s="353"/>
      <c r="BC39" s="353"/>
      <c r="BD39" s="154"/>
      <c r="BE39" s="354" t="str">
        <f t="shared" si="2"/>
        <v/>
      </c>
      <c r="BF39" s="354"/>
      <c r="BG39" s="353"/>
      <c r="BH39" s="353"/>
      <c r="BI39" s="353"/>
      <c r="BJ39" s="353"/>
      <c r="BK39" s="353"/>
      <c r="BL39" s="353"/>
      <c r="BM39" s="353"/>
      <c r="BN39" s="353"/>
      <c r="BO39" s="353"/>
      <c r="BP39" s="353"/>
      <c r="BQ39" s="353"/>
      <c r="BR39" s="353"/>
      <c r="BS39" s="353"/>
      <c r="BT39" s="353"/>
      <c r="BU39" s="353"/>
      <c r="BV39" s="154"/>
      <c r="BW39" s="354" t="str">
        <f t="shared" si="3"/>
        <v/>
      </c>
      <c r="BX39" s="354"/>
      <c r="BY39" s="353" t="str">
        <f>IF('各会計、関係団体の財政状況及び健全化判断比率'!B76="","",'各会計、関係団体の財政状況及び健全化判断比率'!B76)</f>
        <v/>
      </c>
      <c r="BZ39" s="353"/>
      <c r="CA39" s="353"/>
      <c r="CB39" s="353"/>
      <c r="CC39" s="353"/>
      <c r="CD39" s="353"/>
      <c r="CE39" s="353"/>
      <c r="CF39" s="353"/>
      <c r="CG39" s="353"/>
      <c r="CH39" s="353"/>
      <c r="CI39" s="353"/>
      <c r="CJ39" s="353"/>
      <c r="CK39" s="353"/>
      <c r="CL39" s="353"/>
      <c r="CM39" s="353"/>
      <c r="CN39" s="154"/>
      <c r="CO39" s="354" t="str">
        <f t="shared" si="4"/>
        <v/>
      </c>
      <c r="CP39" s="354"/>
      <c r="CQ39" s="353" t="str">
        <f>IF('各会計、関係団体の財政状況及び健全化判断比率'!BS15="","",'各会計、関係団体の財政状況及び健全化判断比率'!BS15)</f>
        <v/>
      </c>
      <c r="CR39" s="353"/>
      <c r="CS39" s="353"/>
      <c r="CT39" s="353"/>
      <c r="CU39" s="353"/>
      <c r="CV39" s="353"/>
      <c r="CW39" s="353"/>
      <c r="CX39" s="353"/>
      <c r="CY39" s="353"/>
      <c r="CZ39" s="353"/>
      <c r="DA39" s="353"/>
      <c r="DB39" s="353"/>
      <c r="DC39" s="353"/>
      <c r="DD39" s="353"/>
      <c r="DE39" s="353"/>
      <c r="DF39" s="146"/>
      <c r="DG39" s="355" t="str">
        <f>IF('各会計、関係団体の財政状況及び健全化判断比率'!BR15="","",'各会計、関係団体の財政状況及び健全化判断比率'!BR15)</f>
        <v/>
      </c>
      <c r="DH39" s="355"/>
      <c r="DI39" s="157"/>
      <c r="DJ39" s="112"/>
      <c r="DK39" s="112"/>
      <c r="DL39" s="112"/>
      <c r="DM39" s="112"/>
      <c r="DN39" s="112"/>
      <c r="DO39" s="112"/>
    </row>
    <row r="40" spans="1:119" ht="32.25" customHeight="1" x14ac:dyDescent="0.15">
      <c r="A40" s="113"/>
      <c r="B40" s="153"/>
      <c r="C40" s="354">
        <f t="shared" si="5"/>
        <v>10</v>
      </c>
      <c r="D40" s="354"/>
      <c r="E40" s="353" t="str">
        <f>IF('各会計、関係団体の財政状況及び健全化判断比率'!B16="","",'各会計、関係団体の財政状況及び健全化判断比率'!B16)</f>
        <v>石川県公債管理特別会計</v>
      </c>
      <c r="F40" s="353"/>
      <c r="G40" s="353"/>
      <c r="H40" s="353"/>
      <c r="I40" s="353"/>
      <c r="J40" s="353"/>
      <c r="K40" s="353"/>
      <c r="L40" s="353"/>
      <c r="M40" s="353"/>
      <c r="N40" s="353"/>
      <c r="O40" s="353"/>
      <c r="P40" s="353"/>
      <c r="Q40" s="353"/>
      <c r="R40" s="353"/>
      <c r="S40" s="353"/>
      <c r="T40" s="154"/>
      <c r="U40" s="354" t="str">
        <f t="shared" si="0"/>
        <v/>
      </c>
      <c r="V40" s="354"/>
      <c r="W40" s="353"/>
      <c r="X40" s="353"/>
      <c r="Y40" s="353"/>
      <c r="Z40" s="353"/>
      <c r="AA40" s="353"/>
      <c r="AB40" s="353"/>
      <c r="AC40" s="353"/>
      <c r="AD40" s="353"/>
      <c r="AE40" s="353"/>
      <c r="AF40" s="353"/>
      <c r="AG40" s="353"/>
      <c r="AH40" s="353"/>
      <c r="AI40" s="353"/>
      <c r="AJ40" s="353"/>
      <c r="AK40" s="353"/>
      <c r="AL40" s="154"/>
      <c r="AM40" s="354" t="str">
        <f t="shared" si="1"/>
        <v/>
      </c>
      <c r="AN40" s="354"/>
      <c r="AO40" s="353"/>
      <c r="AP40" s="353"/>
      <c r="AQ40" s="353"/>
      <c r="AR40" s="353"/>
      <c r="AS40" s="353"/>
      <c r="AT40" s="353"/>
      <c r="AU40" s="353"/>
      <c r="AV40" s="353"/>
      <c r="AW40" s="353"/>
      <c r="AX40" s="353"/>
      <c r="AY40" s="353"/>
      <c r="AZ40" s="353"/>
      <c r="BA40" s="353"/>
      <c r="BB40" s="353"/>
      <c r="BC40" s="353"/>
      <c r="BD40" s="154"/>
      <c r="BE40" s="354" t="str">
        <f t="shared" si="2"/>
        <v/>
      </c>
      <c r="BF40" s="354"/>
      <c r="BG40" s="353"/>
      <c r="BH40" s="353"/>
      <c r="BI40" s="353"/>
      <c r="BJ40" s="353"/>
      <c r="BK40" s="353"/>
      <c r="BL40" s="353"/>
      <c r="BM40" s="353"/>
      <c r="BN40" s="353"/>
      <c r="BO40" s="353"/>
      <c r="BP40" s="353"/>
      <c r="BQ40" s="353"/>
      <c r="BR40" s="353"/>
      <c r="BS40" s="353"/>
      <c r="BT40" s="353"/>
      <c r="BU40" s="353"/>
      <c r="BV40" s="154"/>
      <c r="BW40" s="354" t="str">
        <f t="shared" si="3"/>
        <v/>
      </c>
      <c r="BX40" s="354"/>
      <c r="BY40" s="353" t="str">
        <f>IF('各会計、関係団体の財政状況及び健全化判断比率'!B77="","",'各会計、関係団体の財政状況及び健全化判断比率'!B77)</f>
        <v/>
      </c>
      <c r="BZ40" s="353"/>
      <c r="CA40" s="353"/>
      <c r="CB40" s="353"/>
      <c r="CC40" s="353"/>
      <c r="CD40" s="353"/>
      <c r="CE40" s="353"/>
      <c r="CF40" s="353"/>
      <c r="CG40" s="353"/>
      <c r="CH40" s="353"/>
      <c r="CI40" s="353"/>
      <c r="CJ40" s="353"/>
      <c r="CK40" s="353"/>
      <c r="CL40" s="353"/>
      <c r="CM40" s="353"/>
      <c r="CN40" s="154"/>
      <c r="CO40" s="354" t="str">
        <f t="shared" si="4"/>
        <v/>
      </c>
      <c r="CP40" s="354"/>
      <c r="CQ40" s="353" t="str">
        <f>IF('各会計、関係団体の財政状況及び健全化判断比率'!BS16="","",'各会計、関係団体の財政状況及び健全化判断比率'!BS16)</f>
        <v/>
      </c>
      <c r="CR40" s="353"/>
      <c r="CS40" s="353"/>
      <c r="CT40" s="353"/>
      <c r="CU40" s="353"/>
      <c r="CV40" s="353"/>
      <c r="CW40" s="353"/>
      <c r="CX40" s="353"/>
      <c r="CY40" s="353"/>
      <c r="CZ40" s="353"/>
      <c r="DA40" s="353"/>
      <c r="DB40" s="353"/>
      <c r="DC40" s="353"/>
      <c r="DD40" s="353"/>
      <c r="DE40" s="353"/>
      <c r="DF40" s="146"/>
      <c r="DG40" s="355" t="str">
        <f>IF('各会計、関係団体の財政状況及び健全化判断比率'!BR16="","",'各会計、関係団体の財政状況及び健全化判断比率'!BR16)</f>
        <v/>
      </c>
      <c r="DH40" s="35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496</v>
      </c>
      <c r="G33" s="17" t="s">
        <v>497</v>
      </c>
      <c r="H33" s="17" t="s">
        <v>498</v>
      </c>
      <c r="I33" s="17" t="s">
        <v>499</v>
      </c>
      <c r="J33" s="18" t="s">
        <v>500</v>
      </c>
      <c r="K33" s="10"/>
      <c r="L33" s="10"/>
      <c r="M33" s="10"/>
      <c r="N33" s="10"/>
      <c r="O33" s="10"/>
      <c r="P33" s="10"/>
    </row>
    <row r="34" spans="1:16" ht="39" customHeight="1" x14ac:dyDescent="0.15">
      <c r="A34" s="10"/>
      <c r="B34" s="19"/>
      <c r="C34" s="1109" t="s">
        <v>502</v>
      </c>
      <c r="D34" s="1109"/>
      <c r="E34" s="1110"/>
      <c r="F34" s="20">
        <v>1.92</v>
      </c>
      <c r="G34" s="21">
        <v>2.44</v>
      </c>
      <c r="H34" s="21">
        <v>4.5999999999999996</v>
      </c>
      <c r="I34" s="21">
        <v>4.5599999999999996</v>
      </c>
      <c r="J34" s="22">
        <v>4.5599999999999996</v>
      </c>
      <c r="K34" s="10"/>
      <c r="L34" s="10"/>
      <c r="M34" s="10"/>
      <c r="N34" s="10"/>
      <c r="O34" s="10"/>
      <c r="P34" s="10"/>
    </row>
    <row r="35" spans="1:16" ht="39" customHeight="1" x14ac:dyDescent="0.15">
      <c r="A35" s="10"/>
      <c r="B35" s="23"/>
      <c r="C35" s="1103" t="s">
        <v>503</v>
      </c>
      <c r="D35" s="1104"/>
      <c r="E35" s="1105"/>
      <c r="F35" s="24">
        <v>2.13</v>
      </c>
      <c r="G35" s="25">
        <v>2.46</v>
      </c>
      <c r="H35" s="25">
        <v>2.66</v>
      </c>
      <c r="I35" s="25">
        <v>2.4500000000000002</v>
      </c>
      <c r="J35" s="26">
        <v>2.78</v>
      </c>
      <c r="K35" s="10"/>
      <c r="L35" s="10"/>
      <c r="M35" s="10"/>
      <c r="N35" s="10"/>
      <c r="O35" s="10"/>
      <c r="P35" s="10"/>
    </row>
    <row r="36" spans="1:16" ht="39" customHeight="1" x14ac:dyDescent="0.15">
      <c r="A36" s="10"/>
      <c r="B36" s="23"/>
      <c r="C36" s="1103" t="s">
        <v>504</v>
      </c>
      <c r="D36" s="1104"/>
      <c r="E36" s="1105"/>
      <c r="F36" s="24">
        <v>0.45</v>
      </c>
      <c r="G36" s="25">
        <v>0.52</v>
      </c>
      <c r="H36" s="25">
        <v>1.19</v>
      </c>
      <c r="I36" s="25">
        <v>1.1599999999999999</v>
      </c>
      <c r="J36" s="26">
        <v>1.22</v>
      </c>
      <c r="K36" s="10"/>
      <c r="L36" s="10"/>
      <c r="M36" s="10"/>
      <c r="N36" s="10"/>
      <c r="O36" s="10"/>
      <c r="P36" s="10"/>
    </row>
    <row r="37" spans="1:16" ht="39" customHeight="1" x14ac:dyDescent="0.15">
      <c r="A37" s="10"/>
      <c r="B37" s="23"/>
      <c r="C37" s="1103" t="s">
        <v>505</v>
      </c>
      <c r="D37" s="1104"/>
      <c r="E37" s="1105"/>
      <c r="F37" s="24">
        <v>0.38</v>
      </c>
      <c r="G37" s="25">
        <v>0.39</v>
      </c>
      <c r="H37" s="25">
        <v>0.96</v>
      </c>
      <c r="I37" s="25">
        <v>0.89</v>
      </c>
      <c r="J37" s="26">
        <v>0.91</v>
      </c>
      <c r="K37" s="10"/>
      <c r="L37" s="10"/>
      <c r="M37" s="10"/>
      <c r="N37" s="10"/>
      <c r="O37" s="10"/>
      <c r="P37" s="10"/>
    </row>
    <row r="38" spans="1:16" ht="39" customHeight="1" x14ac:dyDescent="0.15">
      <c r="A38" s="10"/>
      <c r="B38" s="23"/>
      <c r="C38" s="1103" t="s">
        <v>506</v>
      </c>
      <c r="D38" s="1104"/>
      <c r="E38" s="1105"/>
      <c r="F38" s="24">
        <v>0.24</v>
      </c>
      <c r="G38" s="25">
        <v>0.25</v>
      </c>
      <c r="H38" s="25">
        <v>0.23</v>
      </c>
      <c r="I38" s="25">
        <v>0.25</v>
      </c>
      <c r="J38" s="26">
        <v>0.24</v>
      </c>
      <c r="K38" s="10"/>
      <c r="L38" s="10"/>
      <c r="M38" s="10"/>
      <c r="N38" s="10"/>
      <c r="O38" s="10"/>
      <c r="P38" s="10"/>
    </row>
    <row r="39" spans="1:16" ht="39" customHeight="1" x14ac:dyDescent="0.15">
      <c r="A39" s="10"/>
      <c r="B39" s="23"/>
      <c r="C39" s="1103" t="s">
        <v>507</v>
      </c>
      <c r="D39" s="1104"/>
      <c r="E39" s="1105"/>
      <c r="F39" s="24">
        <v>0</v>
      </c>
      <c r="G39" s="25">
        <v>0</v>
      </c>
      <c r="H39" s="25">
        <v>0</v>
      </c>
      <c r="I39" s="25">
        <v>0</v>
      </c>
      <c r="J39" s="26">
        <v>0</v>
      </c>
      <c r="K39" s="10"/>
      <c r="L39" s="10"/>
      <c r="M39" s="10"/>
      <c r="N39" s="10"/>
      <c r="O39" s="10"/>
      <c r="P39" s="10"/>
    </row>
    <row r="40" spans="1:16" ht="39" customHeight="1" x14ac:dyDescent="0.15">
      <c r="A40" s="10"/>
      <c r="B40" s="23"/>
      <c r="C40" s="1103" t="s">
        <v>508</v>
      </c>
      <c r="D40" s="1104"/>
      <c r="E40" s="1105"/>
      <c r="F40" s="24">
        <v>0</v>
      </c>
      <c r="G40" s="25">
        <v>0</v>
      </c>
      <c r="H40" s="25">
        <v>0</v>
      </c>
      <c r="I40" s="25">
        <v>0</v>
      </c>
      <c r="J40" s="26">
        <v>0</v>
      </c>
      <c r="K40" s="10"/>
      <c r="L40" s="10"/>
      <c r="M40" s="10"/>
      <c r="N40" s="10"/>
      <c r="O40" s="10"/>
      <c r="P40" s="10"/>
    </row>
    <row r="41" spans="1:16" ht="39" customHeight="1" x14ac:dyDescent="0.15">
      <c r="A41" s="10"/>
      <c r="B41" s="23"/>
      <c r="C41" s="1103" t="s">
        <v>509</v>
      </c>
      <c r="D41" s="1104"/>
      <c r="E41" s="1105"/>
      <c r="F41" s="24">
        <v>0</v>
      </c>
      <c r="G41" s="25">
        <v>0</v>
      </c>
      <c r="H41" s="25">
        <v>0</v>
      </c>
      <c r="I41" s="25">
        <v>0.02</v>
      </c>
      <c r="J41" s="26">
        <v>0</v>
      </c>
      <c r="K41" s="10"/>
      <c r="L41" s="10"/>
      <c r="M41" s="10"/>
      <c r="N41" s="10"/>
      <c r="O41" s="10"/>
      <c r="P41" s="10"/>
    </row>
    <row r="42" spans="1:16" ht="39" customHeight="1" x14ac:dyDescent="0.15">
      <c r="A42" s="10"/>
      <c r="B42" s="27"/>
      <c r="C42" s="1103" t="s">
        <v>510</v>
      </c>
      <c r="D42" s="1104"/>
      <c r="E42" s="1105"/>
      <c r="F42" s="24" t="s">
        <v>457</v>
      </c>
      <c r="G42" s="25" t="s">
        <v>457</v>
      </c>
      <c r="H42" s="25" t="s">
        <v>457</v>
      </c>
      <c r="I42" s="25" t="s">
        <v>457</v>
      </c>
      <c r="J42" s="26" t="s">
        <v>457</v>
      </c>
      <c r="K42" s="10"/>
      <c r="L42" s="10"/>
      <c r="M42" s="10"/>
      <c r="N42" s="10"/>
      <c r="O42" s="10"/>
      <c r="P42" s="10"/>
    </row>
    <row r="43" spans="1:16" ht="39" customHeight="1" thickBot="1" x14ac:dyDescent="0.2">
      <c r="A43" s="10"/>
      <c r="B43" s="28"/>
      <c r="C43" s="1106" t="s">
        <v>511</v>
      </c>
      <c r="D43" s="1107"/>
      <c r="E43" s="1108"/>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496</v>
      </c>
      <c r="L44" s="44" t="s">
        <v>497</v>
      </c>
      <c r="M44" s="44" t="s">
        <v>498</v>
      </c>
      <c r="N44" s="44" t="s">
        <v>499</v>
      </c>
      <c r="O44" s="45" t="s">
        <v>500</v>
      </c>
      <c r="P44" s="36"/>
      <c r="Q44" s="36"/>
      <c r="R44" s="36"/>
      <c r="S44" s="36"/>
      <c r="T44" s="36"/>
      <c r="U44" s="36"/>
    </row>
    <row r="45" spans="1:21" ht="30.75" customHeight="1" x14ac:dyDescent="0.15">
      <c r="A45" s="36"/>
      <c r="B45" s="1119" t="s">
        <v>9</v>
      </c>
      <c r="C45" s="1120"/>
      <c r="D45" s="46"/>
      <c r="E45" s="1125" t="s">
        <v>10</v>
      </c>
      <c r="F45" s="1125"/>
      <c r="G45" s="1125"/>
      <c r="H45" s="1125"/>
      <c r="I45" s="1125"/>
      <c r="J45" s="1126"/>
      <c r="K45" s="47">
        <v>145548</v>
      </c>
      <c r="L45" s="48">
        <v>115649</v>
      </c>
      <c r="M45" s="48">
        <v>91881</v>
      </c>
      <c r="N45" s="48">
        <v>93815</v>
      </c>
      <c r="O45" s="49">
        <v>93239</v>
      </c>
      <c r="P45" s="36"/>
      <c r="Q45" s="36"/>
      <c r="R45" s="36"/>
      <c r="S45" s="36"/>
      <c r="T45" s="36"/>
      <c r="U45" s="36"/>
    </row>
    <row r="46" spans="1:21" ht="30.75" customHeight="1" x14ac:dyDescent="0.15">
      <c r="A46" s="36"/>
      <c r="B46" s="1121"/>
      <c r="C46" s="1122"/>
      <c r="D46" s="50"/>
      <c r="E46" s="1113" t="s">
        <v>11</v>
      </c>
      <c r="F46" s="1113"/>
      <c r="G46" s="1113"/>
      <c r="H46" s="1113"/>
      <c r="I46" s="1113"/>
      <c r="J46" s="1114"/>
      <c r="K46" s="51">
        <v>3</v>
      </c>
      <c r="L46" s="52">
        <v>3</v>
      </c>
      <c r="M46" s="52">
        <v>3</v>
      </c>
      <c r="N46" s="52">
        <v>3</v>
      </c>
      <c r="O46" s="53">
        <v>3</v>
      </c>
      <c r="P46" s="36"/>
      <c r="Q46" s="36"/>
      <c r="R46" s="36"/>
      <c r="S46" s="36"/>
      <c r="T46" s="36"/>
      <c r="U46" s="36"/>
    </row>
    <row r="47" spans="1:21" ht="30.75" customHeight="1" x14ac:dyDescent="0.15">
      <c r="A47" s="36"/>
      <c r="B47" s="1121"/>
      <c r="C47" s="1122"/>
      <c r="D47" s="50"/>
      <c r="E47" s="1113" t="s">
        <v>12</v>
      </c>
      <c r="F47" s="1113"/>
      <c r="G47" s="1113"/>
      <c r="H47" s="1113"/>
      <c r="I47" s="1113"/>
      <c r="J47" s="1114"/>
      <c r="K47" s="51">
        <v>333</v>
      </c>
      <c r="L47" s="52">
        <v>333</v>
      </c>
      <c r="M47" s="52">
        <v>333</v>
      </c>
      <c r="N47" s="52">
        <v>400</v>
      </c>
      <c r="O47" s="53">
        <v>400</v>
      </c>
      <c r="P47" s="36"/>
      <c r="Q47" s="36"/>
      <c r="R47" s="36"/>
      <c r="S47" s="36"/>
      <c r="T47" s="36"/>
      <c r="U47" s="36"/>
    </row>
    <row r="48" spans="1:21" ht="30.75" customHeight="1" x14ac:dyDescent="0.15">
      <c r="A48" s="36"/>
      <c r="B48" s="1121"/>
      <c r="C48" s="1122"/>
      <c r="D48" s="50"/>
      <c r="E48" s="1113" t="s">
        <v>13</v>
      </c>
      <c r="F48" s="1113"/>
      <c r="G48" s="1113"/>
      <c r="H48" s="1113"/>
      <c r="I48" s="1113"/>
      <c r="J48" s="1114"/>
      <c r="K48" s="51">
        <v>1195</v>
      </c>
      <c r="L48" s="52">
        <v>1167</v>
      </c>
      <c r="M48" s="52">
        <v>1299</v>
      </c>
      <c r="N48" s="52">
        <v>1174</v>
      </c>
      <c r="O48" s="53">
        <v>1273</v>
      </c>
      <c r="P48" s="36"/>
      <c r="Q48" s="36"/>
      <c r="R48" s="36"/>
      <c r="S48" s="36"/>
      <c r="T48" s="36"/>
      <c r="U48" s="36"/>
    </row>
    <row r="49" spans="1:21" ht="30.75" customHeight="1" x14ac:dyDescent="0.15">
      <c r="A49" s="36"/>
      <c r="B49" s="1121"/>
      <c r="C49" s="1122"/>
      <c r="D49" s="50"/>
      <c r="E49" s="1113" t="s">
        <v>14</v>
      </c>
      <c r="F49" s="1113"/>
      <c r="G49" s="1113"/>
      <c r="H49" s="1113"/>
      <c r="I49" s="1113"/>
      <c r="J49" s="1114"/>
      <c r="K49" s="51" t="s">
        <v>457</v>
      </c>
      <c r="L49" s="52" t="s">
        <v>457</v>
      </c>
      <c r="M49" s="52" t="s">
        <v>457</v>
      </c>
      <c r="N49" s="52" t="s">
        <v>457</v>
      </c>
      <c r="O49" s="53" t="s">
        <v>457</v>
      </c>
      <c r="P49" s="36"/>
      <c r="Q49" s="36"/>
      <c r="R49" s="36"/>
      <c r="S49" s="36"/>
      <c r="T49" s="36"/>
      <c r="U49" s="36"/>
    </row>
    <row r="50" spans="1:21" ht="30.75" customHeight="1" x14ac:dyDescent="0.15">
      <c r="A50" s="36"/>
      <c r="B50" s="1121"/>
      <c r="C50" s="1122"/>
      <c r="D50" s="50"/>
      <c r="E50" s="1113" t="s">
        <v>15</v>
      </c>
      <c r="F50" s="1113"/>
      <c r="G50" s="1113"/>
      <c r="H50" s="1113"/>
      <c r="I50" s="1113"/>
      <c r="J50" s="1114"/>
      <c r="K50" s="51">
        <v>848</v>
      </c>
      <c r="L50" s="52">
        <v>767</v>
      </c>
      <c r="M50" s="52">
        <v>676</v>
      </c>
      <c r="N50" s="52">
        <v>604</v>
      </c>
      <c r="O50" s="53">
        <v>507</v>
      </c>
      <c r="P50" s="36"/>
      <c r="Q50" s="36"/>
      <c r="R50" s="36"/>
      <c r="S50" s="36"/>
      <c r="T50" s="36"/>
      <c r="U50" s="36"/>
    </row>
    <row r="51" spans="1:21" ht="30.75" customHeight="1" x14ac:dyDescent="0.15">
      <c r="A51" s="36"/>
      <c r="B51" s="1123"/>
      <c r="C51" s="1124"/>
      <c r="D51" s="54"/>
      <c r="E51" s="1113" t="s">
        <v>16</v>
      </c>
      <c r="F51" s="1113"/>
      <c r="G51" s="1113"/>
      <c r="H51" s="1113"/>
      <c r="I51" s="1113"/>
      <c r="J51" s="1114"/>
      <c r="K51" s="51" t="s">
        <v>457</v>
      </c>
      <c r="L51" s="52" t="s">
        <v>457</v>
      </c>
      <c r="M51" s="52" t="s">
        <v>457</v>
      </c>
      <c r="N51" s="52" t="s">
        <v>457</v>
      </c>
      <c r="O51" s="53" t="s">
        <v>457</v>
      </c>
      <c r="P51" s="36"/>
      <c r="Q51" s="36"/>
      <c r="R51" s="36"/>
      <c r="S51" s="36"/>
      <c r="T51" s="36"/>
      <c r="U51" s="36"/>
    </row>
    <row r="52" spans="1:21" ht="30.75" customHeight="1" x14ac:dyDescent="0.15">
      <c r="A52" s="36"/>
      <c r="B52" s="1111" t="s">
        <v>17</v>
      </c>
      <c r="C52" s="1112"/>
      <c r="D52" s="54"/>
      <c r="E52" s="1113" t="s">
        <v>18</v>
      </c>
      <c r="F52" s="1113"/>
      <c r="G52" s="1113"/>
      <c r="H52" s="1113"/>
      <c r="I52" s="1113"/>
      <c r="J52" s="1114"/>
      <c r="K52" s="51">
        <v>106450</v>
      </c>
      <c r="L52" s="52">
        <v>79881</v>
      </c>
      <c r="M52" s="52">
        <v>57639</v>
      </c>
      <c r="N52" s="52">
        <v>59922</v>
      </c>
      <c r="O52" s="53">
        <v>60806</v>
      </c>
      <c r="P52" s="36"/>
      <c r="Q52" s="36"/>
      <c r="R52" s="36"/>
      <c r="S52" s="36"/>
      <c r="T52" s="36"/>
      <c r="U52" s="36"/>
    </row>
    <row r="53" spans="1:21" ht="30.75" customHeight="1" thickBot="1" x14ac:dyDescent="0.2">
      <c r="A53" s="36"/>
      <c r="B53" s="1115" t="s">
        <v>19</v>
      </c>
      <c r="C53" s="1116"/>
      <c r="D53" s="55"/>
      <c r="E53" s="1117" t="s">
        <v>20</v>
      </c>
      <c r="F53" s="1117"/>
      <c r="G53" s="1117"/>
      <c r="H53" s="1117"/>
      <c r="I53" s="1117"/>
      <c r="J53" s="1118"/>
      <c r="K53" s="56">
        <v>41477</v>
      </c>
      <c r="L53" s="57">
        <v>38038</v>
      </c>
      <c r="M53" s="57">
        <v>36553</v>
      </c>
      <c r="N53" s="57">
        <v>36074</v>
      </c>
      <c r="O53" s="58">
        <v>34616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39" t="s">
        <v>496</v>
      </c>
      <c r="J40" s="340" t="s">
        <v>497</v>
      </c>
      <c r="K40" s="340" t="s">
        <v>498</v>
      </c>
      <c r="L40" s="340" t="s">
        <v>499</v>
      </c>
      <c r="M40" s="341" t="s">
        <v>500</v>
      </c>
    </row>
    <row r="41" spans="2:13" ht="27.75" customHeight="1" x14ac:dyDescent="0.15">
      <c r="B41" s="1139" t="s">
        <v>21</v>
      </c>
      <c r="C41" s="1140"/>
      <c r="D41" s="66"/>
      <c r="E41" s="1141" t="s">
        <v>22</v>
      </c>
      <c r="F41" s="1141"/>
      <c r="G41" s="1141"/>
      <c r="H41" s="1142"/>
      <c r="I41" s="342">
        <v>1223029</v>
      </c>
      <c r="J41" s="343">
        <v>1238141</v>
      </c>
      <c r="K41" s="343">
        <v>1265067</v>
      </c>
      <c r="L41" s="343">
        <v>1263979</v>
      </c>
      <c r="M41" s="344">
        <v>1257470</v>
      </c>
    </row>
    <row r="42" spans="2:13" ht="27.75" customHeight="1" x14ac:dyDescent="0.15">
      <c r="B42" s="1129"/>
      <c r="C42" s="1130"/>
      <c r="D42" s="67"/>
      <c r="E42" s="1133" t="s">
        <v>23</v>
      </c>
      <c r="F42" s="1133"/>
      <c r="G42" s="1133"/>
      <c r="H42" s="1134"/>
      <c r="I42" s="345">
        <v>3510</v>
      </c>
      <c r="J42" s="346">
        <v>2760</v>
      </c>
      <c r="K42" s="346">
        <v>2099</v>
      </c>
      <c r="L42" s="346">
        <v>1507</v>
      </c>
      <c r="M42" s="347">
        <v>1001</v>
      </c>
    </row>
    <row r="43" spans="2:13" ht="27.75" customHeight="1" x14ac:dyDescent="0.15">
      <c r="B43" s="1129"/>
      <c r="C43" s="1130"/>
      <c r="D43" s="67"/>
      <c r="E43" s="1133" t="s">
        <v>24</v>
      </c>
      <c r="F43" s="1133"/>
      <c r="G43" s="1133"/>
      <c r="H43" s="1134"/>
      <c r="I43" s="345">
        <v>10733</v>
      </c>
      <c r="J43" s="346">
        <v>9336</v>
      </c>
      <c r="K43" s="346">
        <v>9015</v>
      </c>
      <c r="L43" s="346">
        <v>8575</v>
      </c>
      <c r="M43" s="347">
        <v>11645</v>
      </c>
    </row>
    <row r="44" spans="2:13" ht="27.75" customHeight="1" x14ac:dyDescent="0.15">
      <c r="B44" s="1129"/>
      <c r="C44" s="1130"/>
      <c r="D44" s="67"/>
      <c r="E44" s="1133" t="s">
        <v>25</v>
      </c>
      <c r="F44" s="1133"/>
      <c r="G44" s="1133"/>
      <c r="H44" s="1134"/>
      <c r="I44" s="345" t="s">
        <v>457</v>
      </c>
      <c r="J44" s="346" t="s">
        <v>457</v>
      </c>
      <c r="K44" s="346" t="s">
        <v>457</v>
      </c>
      <c r="L44" s="346" t="s">
        <v>457</v>
      </c>
      <c r="M44" s="347" t="s">
        <v>457</v>
      </c>
    </row>
    <row r="45" spans="2:13" ht="27.75" customHeight="1" x14ac:dyDescent="0.15">
      <c r="B45" s="1129"/>
      <c r="C45" s="1130"/>
      <c r="D45" s="67"/>
      <c r="E45" s="1133" t="s">
        <v>26</v>
      </c>
      <c r="F45" s="1133"/>
      <c r="G45" s="1133"/>
      <c r="H45" s="1134"/>
      <c r="I45" s="345">
        <v>152871</v>
      </c>
      <c r="J45" s="346">
        <v>145330</v>
      </c>
      <c r="K45" s="346">
        <v>133334</v>
      </c>
      <c r="L45" s="346">
        <v>122674</v>
      </c>
      <c r="M45" s="347">
        <v>120227</v>
      </c>
    </row>
    <row r="46" spans="2:13" ht="27.75" customHeight="1" x14ac:dyDescent="0.15">
      <c r="B46" s="1129"/>
      <c r="C46" s="1130"/>
      <c r="D46" s="67"/>
      <c r="E46" s="1133" t="s">
        <v>27</v>
      </c>
      <c r="F46" s="1133"/>
      <c r="G46" s="1133"/>
      <c r="H46" s="1134"/>
      <c r="I46" s="345">
        <v>28929</v>
      </c>
      <c r="J46" s="346">
        <v>27644</v>
      </c>
      <c r="K46" s="346">
        <v>19773</v>
      </c>
      <c r="L46" s="346">
        <v>19339</v>
      </c>
      <c r="M46" s="347">
        <v>19241</v>
      </c>
    </row>
    <row r="47" spans="2:13" ht="27.75" customHeight="1" x14ac:dyDescent="0.15">
      <c r="B47" s="1129"/>
      <c r="C47" s="1130"/>
      <c r="D47" s="67"/>
      <c r="E47" s="1133" t="s">
        <v>28</v>
      </c>
      <c r="F47" s="1133"/>
      <c r="G47" s="1133"/>
      <c r="H47" s="1134"/>
      <c r="I47" s="345" t="s">
        <v>457</v>
      </c>
      <c r="J47" s="346" t="s">
        <v>457</v>
      </c>
      <c r="K47" s="346" t="s">
        <v>457</v>
      </c>
      <c r="L47" s="346" t="s">
        <v>457</v>
      </c>
      <c r="M47" s="347" t="s">
        <v>457</v>
      </c>
    </row>
    <row r="48" spans="2:13" ht="27.75" customHeight="1" x14ac:dyDescent="0.15">
      <c r="B48" s="1131"/>
      <c r="C48" s="1132"/>
      <c r="D48" s="67"/>
      <c r="E48" s="1133" t="s">
        <v>29</v>
      </c>
      <c r="F48" s="1133"/>
      <c r="G48" s="1133"/>
      <c r="H48" s="1134"/>
      <c r="I48" s="345" t="s">
        <v>457</v>
      </c>
      <c r="J48" s="346" t="s">
        <v>457</v>
      </c>
      <c r="K48" s="346" t="s">
        <v>457</v>
      </c>
      <c r="L48" s="346" t="s">
        <v>457</v>
      </c>
      <c r="M48" s="347" t="s">
        <v>457</v>
      </c>
    </row>
    <row r="49" spans="2:13" ht="27.75" customHeight="1" x14ac:dyDescent="0.15">
      <c r="B49" s="1127" t="s">
        <v>30</v>
      </c>
      <c r="C49" s="1128"/>
      <c r="D49" s="68"/>
      <c r="E49" s="1133" t="s">
        <v>31</v>
      </c>
      <c r="F49" s="1133"/>
      <c r="G49" s="1133"/>
      <c r="H49" s="1134"/>
      <c r="I49" s="345">
        <v>81870</v>
      </c>
      <c r="J49" s="346">
        <v>89388</v>
      </c>
      <c r="K49" s="346">
        <v>89375</v>
      </c>
      <c r="L49" s="346">
        <v>106218</v>
      </c>
      <c r="M49" s="347">
        <v>111961</v>
      </c>
    </row>
    <row r="50" spans="2:13" ht="27.75" customHeight="1" x14ac:dyDescent="0.15">
      <c r="B50" s="1129"/>
      <c r="C50" s="1130"/>
      <c r="D50" s="67"/>
      <c r="E50" s="1133" t="s">
        <v>32</v>
      </c>
      <c r="F50" s="1133"/>
      <c r="G50" s="1133"/>
      <c r="H50" s="1134"/>
      <c r="I50" s="345">
        <v>65125</v>
      </c>
      <c r="J50" s="346">
        <v>66709</v>
      </c>
      <c r="K50" s="346">
        <v>68552</v>
      </c>
      <c r="L50" s="346">
        <v>68049</v>
      </c>
      <c r="M50" s="347">
        <v>63739</v>
      </c>
    </row>
    <row r="51" spans="2:13" ht="27.75" customHeight="1" x14ac:dyDescent="0.15">
      <c r="B51" s="1131"/>
      <c r="C51" s="1132"/>
      <c r="D51" s="67"/>
      <c r="E51" s="1133" t="s">
        <v>33</v>
      </c>
      <c r="F51" s="1133"/>
      <c r="G51" s="1133"/>
      <c r="H51" s="1134"/>
      <c r="I51" s="345">
        <v>675923</v>
      </c>
      <c r="J51" s="346">
        <v>693504</v>
      </c>
      <c r="K51" s="346">
        <v>706899</v>
      </c>
      <c r="L51" s="346">
        <v>707046</v>
      </c>
      <c r="M51" s="347">
        <v>701159</v>
      </c>
    </row>
    <row r="52" spans="2:13" ht="27.75" customHeight="1" thickBot="1" x14ac:dyDescent="0.2">
      <c r="B52" s="1135" t="s">
        <v>19</v>
      </c>
      <c r="C52" s="1136"/>
      <c r="D52" s="69"/>
      <c r="E52" s="1137" t="s">
        <v>34</v>
      </c>
      <c r="F52" s="1137"/>
      <c r="G52" s="1137"/>
      <c r="H52" s="1138"/>
      <c r="I52" s="348">
        <v>596155</v>
      </c>
      <c r="J52" s="349">
        <v>573611</v>
      </c>
      <c r="K52" s="349">
        <v>564462</v>
      </c>
      <c r="L52" s="349">
        <v>534762</v>
      </c>
      <c r="M52" s="350">
        <v>532724</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4" customWidth="1"/>
    <col min="2" max="2" width="18.125" style="234" customWidth="1"/>
    <col min="3" max="3" width="22.625" style="234" customWidth="1"/>
    <col min="4" max="9" width="18.125" style="234" customWidth="1"/>
    <col min="10" max="10" width="22.625" style="234" customWidth="1"/>
    <col min="11" max="15" width="18.125" style="234" customWidth="1"/>
    <col min="16" max="16" width="6.125" style="241" customWidth="1"/>
    <col min="17" max="17" width="5.875" style="239" customWidth="1"/>
    <col min="18" max="18" width="19.125" style="234" hidden="1"/>
    <col min="19" max="23" width="12.625" style="234" hidden="1"/>
    <col min="24" max="257" width="8.625" style="234" hidden="1"/>
    <col min="258" max="263" width="14.875" style="234" hidden="1"/>
    <col min="264" max="265" width="15.875" style="234" hidden="1"/>
    <col min="266" max="271" width="16.125" style="234" hidden="1"/>
    <col min="272" max="272" width="6.125" style="234" hidden="1"/>
    <col min="273" max="273" width="3" style="234" hidden="1"/>
    <col min="274" max="513" width="8.625" style="234" hidden="1"/>
    <col min="514" max="519" width="14.875" style="234" hidden="1"/>
    <col min="520" max="521" width="15.875" style="234" hidden="1"/>
    <col min="522" max="527" width="16.125" style="234" hidden="1"/>
    <col min="528" max="528" width="6.125" style="234" hidden="1"/>
    <col min="529" max="529" width="3" style="234" hidden="1"/>
    <col min="530" max="769" width="8.625" style="234" hidden="1"/>
    <col min="770" max="775" width="14.875" style="234" hidden="1"/>
    <col min="776" max="777" width="15.875" style="234" hidden="1"/>
    <col min="778" max="783" width="16.125" style="234" hidden="1"/>
    <col min="784" max="784" width="6.125" style="234" hidden="1"/>
    <col min="785" max="785" width="3" style="234" hidden="1"/>
    <col min="786" max="1025" width="8.625" style="234" hidden="1"/>
    <col min="1026" max="1031" width="14.875" style="234" hidden="1"/>
    <col min="1032" max="1033" width="15.875" style="234" hidden="1"/>
    <col min="1034" max="1039" width="16.125" style="234" hidden="1"/>
    <col min="1040" max="1040" width="6.125" style="234" hidden="1"/>
    <col min="1041" max="1041" width="3" style="234" hidden="1"/>
    <col min="1042" max="1281" width="8.625" style="234" hidden="1"/>
    <col min="1282" max="1287" width="14.875" style="234" hidden="1"/>
    <col min="1288" max="1289" width="15.875" style="234" hidden="1"/>
    <col min="1290" max="1295" width="16.125" style="234" hidden="1"/>
    <col min="1296" max="1296" width="6.125" style="234" hidden="1"/>
    <col min="1297" max="1297" width="3" style="234" hidden="1"/>
    <col min="1298" max="1537" width="8.625" style="234" hidden="1"/>
    <col min="1538" max="1543" width="14.875" style="234" hidden="1"/>
    <col min="1544" max="1545" width="15.875" style="234" hidden="1"/>
    <col min="1546" max="1551" width="16.125" style="234" hidden="1"/>
    <col min="1552" max="1552" width="6.125" style="234" hidden="1"/>
    <col min="1553" max="1553" width="3" style="234" hidden="1"/>
    <col min="1554" max="1793" width="8.625" style="234" hidden="1"/>
    <col min="1794" max="1799" width="14.875" style="234" hidden="1"/>
    <col min="1800" max="1801" width="15.875" style="234" hidden="1"/>
    <col min="1802" max="1807" width="16.125" style="234" hidden="1"/>
    <col min="1808" max="1808" width="6.125" style="234" hidden="1"/>
    <col min="1809" max="1809" width="3" style="234" hidden="1"/>
    <col min="1810" max="2049" width="8.625" style="234" hidden="1"/>
    <col min="2050" max="2055" width="14.875" style="234" hidden="1"/>
    <col min="2056" max="2057" width="15.875" style="234" hidden="1"/>
    <col min="2058" max="2063" width="16.125" style="234" hidden="1"/>
    <col min="2064" max="2064" width="6.125" style="234" hidden="1"/>
    <col min="2065" max="2065" width="3" style="234" hidden="1"/>
    <col min="2066" max="2305" width="8.625" style="234" hidden="1"/>
    <col min="2306" max="2311" width="14.875" style="234" hidden="1"/>
    <col min="2312" max="2313" width="15.875" style="234" hidden="1"/>
    <col min="2314" max="2319" width="16.125" style="234" hidden="1"/>
    <col min="2320" max="2320" width="6.125" style="234" hidden="1"/>
    <col min="2321" max="2321" width="3" style="234" hidden="1"/>
    <col min="2322" max="2561" width="8.625" style="234" hidden="1"/>
    <col min="2562" max="2567" width="14.875" style="234" hidden="1"/>
    <col min="2568" max="2569" width="15.875" style="234" hidden="1"/>
    <col min="2570" max="2575" width="16.125" style="234" hidden="1"/>
    <col min="2576" max="2576" width="6.125" style="234" hidden="1"/>
    <col min="2577" max="2577" width="3" style="234" hidden="1"/>
    <col min="2578" max="2817" width="8.625" style="234" hidden="1"/>
    <col min="2818" max="2823" width="14.875" style="234" hidden="1"/>
    <col min="2824" max="2825" width="15.875" style="234" hidden="1"/>
    <col min="2826" max="2831" width="16.125" style="234" hidden="1"/>
    <col min="2832" max="2832" width="6.125" style="234" hidden="1"/>
    <col min="2833" max="2833" width="3" style="234" hidden="1"/>
    <col min="2834" max="3073" width="8.625" style="234" hidden="1"/>
    <col min="3074" max="3079" width="14.875" style="234" hidden="1"/>
    <col min="3080" max="3081" width="15.875" style="234" hidden="1"/>
    <col min="3082" max="3087" width="16.125" style="234" hidden="1"/>
    <col min="3088" max="3088" width="6.125" style="234" hidden="1"/>
    <col min="3089" max="3089" width="3" style="234" hidden="1"/>
    <col min="3090" max="3329" width="8.625" style="234" hidden="1"/>
    <col min="3330" max="3335" width="14.875" style="234" hidden="1"/>
    <col min="3336" max="3337" width="15.875" style="234" hidden="1"/>
    <col min="3338" max="3343" width="16.125" style="234" hidden="1"/>
    <col min="3344" max="3344" width="6.125" style="234" hidden="1"/>
    <col min="3345" max="3345" width="3" style="234" hidden="1"/>
    <col min="3346" max="3585" width="8.625" style="234" hidden="1"/>
    <col min="3586" max="3591" width="14.875" style="234" hidden="1"/>
    <col min="3592" max="3593" width="15.875" style="234" hidden="1"/>
    <col min="3594" max="3599" width="16.125" style="234" hidden="1"/>
    <col min="3600" max="3600" width="6.125" style="234" hidden="1"/>
    <col min="3601" max="3601" width="3" style="234" hidden="1"/>
    <col min="3602" max="3841" width="8.625" style="234" hidden="1"/>
    <col min="3842" max="3847" width="14.875" style="234" hidden="1"/>
    <col min="3848" max="3849" width="15.875" style="234" hidden="1"/>
    <col min="3850" max="3855" width="16.125" style="234" hidden="1"/>
    <col min="3856" max="3856" width="6.125" style="234" hidden="1"/>
    <col min="3857" max="3857" width="3" style="234" hidden="1"/>
    <col min="3858" max="4097" width="8.625" style="234" hidden="1"/>
    <col min="4098" max="4103" width="14.875" style="234" hidden="1"/>
    <col min="4104" max="4105" width="15.875" style="234" hidden="1"/>
    <col min="4106" max="4111" width="16.125" style="234" hidden="1"/>
    <col min="4112" max="4112" width="6.125" style="234" hidden="1"/>
    <col min="4113" max="4113" width="3" style="234" hidden="1"/>
    <col min="4114" max="4353" width="8.625" style="234" hidden="1"/>
    <col min="4354" max="4359" width="14.875" style="234" hidden="1"/>
    <col min="4360" max="4361" width="15.875" style="234" hidden="1"/>
    <col min="4362" max="4367" width="16.125" style="234" hidden="1"/>
    <col min="4368" max="4368" width="6.125" style="234" hidden="1"/>
    <col min="4369" max="4369" width="3" style="234" hidden="1"/>
    <col min="4370" max="4609" width="8.625" style="234" hidden="1"/>
    <col min="4610" max="4615" width="14.875" style="234" hidden="1"/>
    <col min="4616" max="4617" width="15.875" style="234" hidden="1"/>
    <col min="4618" max="4623" width="16.125" style="234" hidden="1"/>
    <col min="4624" max="4624" width="6.125" style="234" hidden="1"/>
    <col min="4625" max="4625" width="3" style="234" hidden="1"/>
    <col min="4626" max="4865" width="8.625" style="234" hidden="1"/>
    <col min="4866" max="4871" width="14.875" style="234" hidden="1"/>
    <col min="4872" max="4873" width="15.875" style="234" hidden="1"/>
    <col min="4874" max="4879" width="16.125" style="234" hidden="1"/>
    <col min="4880" max="4880" width="6.125" style="234" hidden="1"/>
    <col min="4881" max="4881" width="3" style="234" hidden="1"/>
    <col min="4882" max="5121" width="8.625" style="234" hidden="1"/>
    <col min="5122" max="5127" width="14.875" style="234" hidden="1"/>
    <col min="5128" max="5129" width="15.875" style="234" hidden="1"/>
    <col min="5130" max="5135" width="16.125" style="234" hidden="1"/>
    <col min="5136" max="5136" width="6.125" style="234" hidden="1"/>
    <col min="5137" max="5137" width="3" style="234" hidden="1"/>
    <col min="5138" max="5377" width="8.625" style="234" hidden="1"/>
    <col min="5378" max="5383" width="14.875" style="234" hidden="1"/>
    <col min="5384" max="5385" width="15.875" style="234" hidden="1"/>
    <col min="5386" max="5391" width="16.125" style="234" hidden="1"/>
    <col min="5392" max="5392" width="6.125" style="234" hidden="1"/>
    <col min="5393" max="5393" width="3" style="234" hidden="1"/>
    <col min="5394" max="5633" width="8.625" style="234" hidden="1"/>
    <col min="5634" max="5639" width="14.875" style="234" hidden="1"/>
    <col min="5640" max="5641" width="15.875" style="234" hidden="1"/>
    <col min="5642" max="5647" width="16.125" style="234" hidden="1"/>
    <col min="5648" max="5648" width="6.125" style="234" hidden="1"/>
    <col min="5649" max="5649" width="3" style="234" hidden="1"/>
    <col min="5650" max="5889" width="8.625" style="234" hidden="1"/>
    <col min="5890" max="5895" width="14.875" style="234" hidden="1"/>
    <col min="5896" max="5897" width="15.875" style="234" hidden="1"/>
    <col min="5898" max="5903" width="16.125" style="234" hidden="1"/>
    <col min="5904" max="5904" width="6.125" style="234" hidden="1"/>
    <col min="5905" max="5905" width="3" style="234" hidden="1"/>
    <col min="5906" max="6145" width="8.625" style="234" hidden="1"/>
    <col min="6146" max="6151" width="14.875" style="234" hidden="1"/>
    <col min="6152" max="6153" width="15.875" style="234" hidden="1"/>
    <col min="6154" max="6159" width="16.125" style="234" hidden="1"/>
    <col min="6160" max="6160" width="6.125" style="234" hidden="1"/>
    <col min="6161" max="6161" width="3" style="234" hidden="1"/>
    <col min="6162" max="6401" width="8.625" style="234" hidden="1"/>
    <col min="6402" max="6407" width="14.875" style="234" hidden="1"/>
    <col min="6408" max="6409" width="15.875" style="234" hidden="1"/>
    <col min="6410" max="6415" width="16.125" style="234" hidden="1"/>
    <col min="6416" max="6416" width="6.125" style="234" hidden="1"/>
    <col min="6417" max="6417" width="3" style="234" hidden="1"/>
    <col min="6418" max="6657" width="8.625" style="234" hidden="1"/>
    <col min="6658" max="6663" width="14.875" style="234" hidden="1"/>
    <col min="6664" max="6665" width="15.875" style="234" hidden="1"/>
    <col min="6666" max="6671" width="16.125" style="234" hidden="1"/>
    <col min="6672" max="6672" width="6.125" style="234" hidden="1"/>
    <col min="6673" max="6673" width="3" style="234" hidden="1"/>
    <col min="6674" max="6913" width="8.625" style="234" hidden="1"/>
    <col min="6914" max="6919" width="14.875" style="234" hidden="1"/>
    <col min="6920" max="6921" width="15.875" style="234" hidden="1"/>
    <col min="6922" max="6927" width="16.125" style="234" hidden="1"/>
    <col min="6928" max="6928" width="6.125" style="234" hidden="1"/>
    <col min="6929" max="6929" width="3" style="234" hidden="1"/>
    <col min="6930" max="7169" width="8.625" style="234" hidden="1"/>
    <col min="7170" max="7175" width="14.875" style="234" hidden="1"/>
    <col min="7176" max="7177" width="15.875" style="234" hidden="1"/>
    <col min="7178" max="7183" width="16.125" style="234" hidden="1"/>
    <col min="7184" max="7184" width="6.125" style="234" hidden="1"/>
    <col min="7185" max="7185" width="3" style="234" hidden="1"/>
    <col min="7186" max="7425" width="8.625" style="234" hidden="1"/>
    <col min="7426" max="7431" width="14.875" style="234" hidden="1"/>
    <col min="7432" max="7433" width="15.875" style="234" hidden="1"/>
    <col min="7434" max="7439" width="16.125" style="234" hidden="1"/>
    <col min="7440" max="7440" width="6.125" style="234" hidden="1"/>
    <col min="7441" max="7441" width="3" style="234" hidden="1"/>
    <col min="7442" max="7681" width="8.625" style="234" hidden="1"/>
    <col min="7682" max="7687" width="14.875" style="234" hidden="1"/>
    <col min="7688" max="7689" width="15.875" style="234" hidden="1"/>
    <col min="7690" max="7695" width="16.125" style="234" hidden="1"/>
    <col min="7696" max="7696" width="6.125" style="234" hidden="1"/>
    <col min="7697" max="7697" width="3" style="234" hidden="1"/>
    <col min="7698" max="7937" width="8.625" style="234" hidden="1"/>
    <col min="7938" max="7943" width="14.875" style="234" hidden="1"/>
    <col min="7944" max="7945" width="15.875" style="234" hidden="1"/>
    <col min="7946" max="7951" width="16.125" style="234" hidden="1"/>
    <col min="7952" max="7952" width="6.125" style="234" hidden="1"/>
    <col min="7953" max="7953" width="3" style="234" hidden="1"/>
    <col min="7954" max="8193" width="8.625" style="234" hidden="1"/>
    <col min="8194" max="8199" width="14.875" style="234" hidden="1"/>
    <col min="8200" max="8201" width="15.875" style="234" hidden="1"/>
    <col min="8202" max="8207" width="16.125" style="234" hidden="1"/>
    <col min="8208" max="8208" width="6.125" style="234" hidden="1"/>
    <col min="8209" max="8209" width="3" style="234" hidden="1"/>
    <col min="8210" max="8449" width="8.625" style="234" hidden="1"/>
    <col min="8450" max="8455" width="14.875" style="234" hidden="1"/>
    <col min="8456" max="8457" width="15.875" style="234" hidden="1"/>
    <col min="8458" max="8463" width="16.125" style="234" hidden="1"/>
    <col min="8464" max="8464" width="6.125" style="234" hidden="1"/>
    <col min="8465" max="8465" width="3" style="234" hidden="1"/>
    <col min="8466" max="8705" width="8.625" style="234" hidden="1"/>
    <col min="8706" max="8711" width="14.875" style="234" hidden="1"/>
    <col min="8712" max="8713" width="15.875" style="234" hidden="1"/>
    <col min="8714" max="8719" width="16.125" style="234" hidden="1"/>
    <col min="8720" max="8720" width="6.125" style="234" hidden="1"/>
    <col min="8721" max="8721" width="3" style="234" hidden="1"/>
    <col min="8722" max="8961" width="8.625" style="234" hidden="1"/>
    <col min="8962" max="8967" width="14.875" style="234" hidden="1"/>
    <col min="8968" max="8969" width="15.875" style="234" hidden="1"/>
    <col min="8970" max="8975" width="16.125" style="234" hidden="1"/>
    <col min="8976" max="8976" width="6.125" style="234" hidden="1"/>
    <col min="8977" max="8977" width="3" style="234" hidden="1"/>
    <col min="8978" max="9217" width="8.625" style="234" hidden="1"/>
    <col min="9218" max="9223" width="14.875" style="234" hidden="1"/>
    <col min="9224" max="9225" width="15.875" style="234" hidden="1"/>
    <col min="9226" max="9231" width="16.125" style="234" hidden="1"/>
    <col min="9232" max="9232" width="6.125" style="234" hidden="1"/>
    <col min="9233" max="9233" width="3" style="234" hidden="1"/>
    <col min="9234" max="9473" width="8.625" style="234" hidden="1"/>
    <col min="9474" max="9479" width="14.875" style="234" hidden="1"/>
    <col min="9480" max="9481" width="15.875" style="234" hidden="1"/>
    <col min="9482" max="9487" width="16.125" style="234" hidden="1"/>
    <col min="9488" max="9488" width="6.125" style="234" hidden="1"/>
    <col min="9489" max="9489" width="3" style="234" hidden="1"/>
    <col min="9490" max="9729" width="8.625" style="234" hidden="1"/>
    <col min="9730" max="9735" width="14.875" style="234" hidden="1"/>
    <col min="9736" max="9737" width="15.875" style="234" hidden="1"/>
    <col min="9738" max="9743" width="16.125" style="234" hidden="1"/>
    <col min="9744" max="9744" width="6.125" style="234" hidden="1"/>
    <col min="9745" max="9745" width="3" style="234" hidden="1"/>
    <col min="9746" max="9985" width="8.625" style="234" hidden="1"/>
    <col min="9986" max="9991" width="14.875" style="234" hidden="1"/>
    <col min="9992" max="9993" width="15.875" style="234" hidden="1"/>
    <col min="9994" max="9999" width="16.125" style="234" hidden="1"/>
    <col min="10000" max="10000" width="6.125" style="234" hidden="1"/>
    <col min="10001" max="10001" width="3" style="234" hidden="1"/>
    <col min="10002" max="10241" width="8.625" style="234" hidden="1"/>
    <col min="10242" max="10247" width="14.875" style="234" hidden="1"/>
    <col min="10248" max="10249" width="15.875" style="234" hidden="1"/>
    <col min="10250" max="10255" width="16.125" style="234" hidden="1"/>
    <col min="10256" max="10256" width="6.125" style="234" hidden="1"/>
    <col min="10257" max="10257" width="3" style="234" hidden="1"/>
    <col min="10258" max="10497" width="8.625" style="234" hidden="1"/>
    <col min="10498" max="10503" width="14.875" style="234" hidden="1"/>
    <col min="10504" max="10505" width="15.875" style="234" hidden="1"/>
    <col min="10506" max="10511" width="16.125" style="234" hidden="1"/>
    <col min="10512" max="10512" width="6.125" style="234" hidden="1"/>
    <col min="10513" max="10513" width="3" style="234" hidden="1"/>
    <col min="10514" max="10753" width="8.625" style="234" hidden="1"/>
    <col min="10754" max="10759" width="14.875" style="234" hidden="1"/>
    <col min="10760" max="10761" width="15.875" style="234" hidden="1"/>
    <col min="10762" max="10767" width="16.125" style="234" hidden="1"/>
    <col min="10768" max="10768" width="6.125" style="234" hidden="1"/>
    <col min="10769" max="10769" width="3" style="234" hidden="1"/>
    <col min="10770" max="11009" width="8.625" style="234" hidden="1"/>
    <col min="11010" max="11015" width="14.875" style="234" hidden="1"/>
    <col min="11016" max="11017" width="15.875" style="234" hidden="1"/>
    <col min="11018" max="11023" width="16.125" style="234" hidden="1"/>
    <col min="11024" max="11024" width="6.125" style="234" hidden="1"/>
    <col min="11025" max="11025" width="3" style="234" hidden="1"/>
    <col min="11026" max="11265" width="8.625" style="234" hidden="1"/>
    <col min="11266" max="11271" width="14.875" style="234" hidden="1"/>
    <col min="11272" max="11273" width="15.875" style="234" hidden="1"/>
    <col min="11274" max="11279" width="16.125" style="234" hidden="1"/>
    <col min="11280" max="11280" width="6.125" style="234" hidden="1"/>
    <col min="11281" max="11281" width="3" style="234" hidden="1"/>
    <col min="11282" max="11521" width="8.625" style="234" hidden="1"/>
    <col min="11522" max="11527" width="14.875" style="234" hidden="1"/>
    <col min="11528" max="11529" width="15.875" style="234" hidden="1"/>
    <col min="11530" max="11535" width="16.125" style="234" hidden="1"/>
    <col min="11536" max="11536" width="6.125" style="234" hidden="1"/>
    <col min="11537" max="11537" width="3" style="234" hidden="1"/>
    <col min="11538" max="11777" width="8.625" style="234" hidden="1"/>
    <col min="11778" max="11783" width="14.875" style="234" hidden="1"/>
    <col min="11784" max="11785" width="15.875" style="234" hidden="1"/>
    <col min="11786" max="11791" width="16.125" style="234" hidden="1"/>
    <col min="11792" max="11792" width="6.125" style="234" hidden="1"/>
    <col min="11793" max="11793" width="3" style="234" hidden="1"/>
    <col min="11794" max="12033" width="8.625" style="234" hidden="1"/>
    <col min="12034" max="12039" width="14.875" style="234" hidden="1"/>
    <col min="12040" max="12041" width="15.875" style="234" hidden="1"/>
    <col min="12042" max="12047" width="16.125" style="234" hidden="1"/>
    <col min="12048" max="12048" width="6.125" style="234" hidden="1"/>
    <col min="12049" max="12049" width="3" style="234" hidden="1"/>
    <col min="12050" max="12289" width="8.625" style="234" hidden="1"/>
    <col min="12290" max="12295" width="14.875" style="234" hidden="1"/>
    <col min="12296" max="12297" width="15.875" style="234" hidden="1"/>
    <col min="12298" max="12303" width="16.125" style="234" hidden="1"/>
    <col min="12304" max="12304" width="6.125" style="234" hidden="1"/>
    <col min="12305" max="12305" width="3" style="234" hidden="1"/>
    <col min="12306" max="12545" width="8.625" style="234" hidden="1"/>
    <col min="12546" max="12551" width="14.875" style="234" hidden="1"/>
    <col min="12552" max="12553" width="15.875" style="234" hidden="1"/>
    <col min="12554" max="12559" width="16.125" style="234" hidden="1"/>
    <col min="12560" max="12560" width="6.125" style="234" hidden="1"/>
    <col min="12561" max="12561" width="3" style="234" hidden="1"/>
    <col min="12562" max="12801" width="8.625" style="234" hidden="1"/>
    <col min="12802" max="12807" width="14.875" style="234" hidden="1"/>
    <col min="12808" max="12809" width="15.875" style="234" hidden="1"/>
    <col min="12810" max="12815" width="16.125" style="234" hidden="1"/>
    <col min="12816" max="12816" width="6.125" style="234" hidden="1"/>
    <col min="12817" max="12817" width="3" style="234" hidden="1"/>
    <col min="12818" max="13057" width="8.625" style="234" hidden="1"/>
    <col min="13058" max="13063" width="14.875" style="234" hidden="1"/>
    <col min="13064" max="13065" width="15.875" style="234" hidden="1"/>
    <col min="13066" max="13071" width="16.125" style="234" hidden="1"/>
    <col min="13072" max="13072" width="6.125" style="234" hidden="1"/>
    <col min="13073" max="13073" width="3" style="234" hidden="1"/>
    <col min="13074" max="13313" width="8.625" style="234" hidden="1"/>
    <col min="13314" max="13319" width="14.875" style="234" hidden="1"/>
    <col min="13320" max="13321" width="15.875" style="234" hidden="1"/>
    <col min="13322" max="13327" width="16.125" style="234" hidden="1"/>
    <col min="13328" max="13328" width="6.125" style="234" hidden="1"/>
    <col min="13329" max="13329" width="3" style="234" hidden="1"/>
    <col min="13330" max="13569" width="8.625" style="234" hidden="1"/>
    <col min="13570" max="13575" width="14.875" style="234" hidden="1"/>
    <col min="13576" max="13577" width="15.875" style="234" hidden="1"/>
    <col min="13578" max="13583" width="16.125" style="234" hidden="1"/>
    <col min="13584" max="13584" width="6.125" style="234" hidden="1"/>
    <col min="13585" max="13585" width="3" style="234" hidden="1"/>
    <col min="13586" max="13825" width="8.625" style="234" hidden="1"/>
    <col min="13826" max="13831" width="14.875" style="234" hidden="1"/>
    <col min="13832" max="13833" width="15.875" style="234" hidden="1"/>
    <col min="13834" max="13839" width="16.125" style="234" hidden="1"/>
    <col min="13840" max="13840" width="6.125" style="234" hidden="1"/>
    <col min="13841" max="13841" width="3" style="234" hidden="1"/>
    <col min="13842" max="14081" width="8.625" style="234" hidden="1"/>
    <col min="14082" max="14087" width="14.875" style="234" hidden="1"/>
    <col min="14088" max="14089" width="15.875" style="234" hidden="1"/>
    <col min="14090" max="14095" width="16.125" style="234" hidden="1"/>
    <col min="14096" max="14096" width="6.125" style="234" hidden="1"/>
    <col min="14097" max="14097" width="3" style="234" hidden="1"/>
    <col min="14098" max="14337" width="8.625" style="234" hidden="1"/>
    <col min="14338" max="14343" width="14.875" style="234" hidden="1"/>
    <col min="14344" max="14345" width="15.875" style="234" hidden="1"/>
    <col min="14346" max="14351" width="16.125" style="234" hidden="1"/>
    <col min="14352" max="14352" width="6.125" style="234" hidden="1"/>
    <col min="14353" max="14353" width="3" style="234" hidden="1"/>
    <col min="14354" max="14593" width="8.625" style="234" hidden="1"/>
    <col min="14594" max="14599" width="14.875" style="234" hidden="1"/>
    <col min="14600" max="14601" width="15.875" style="234" hidden="1"/>
    <col min="14602" max="14607" width="16.125" style="234" hidden="1"/>
    <col min="14608" max="14608" width="6.125" style="234" hidden="1"/>
    <col min="14609" max="14609" width="3" style="234" hidden="1"/>
    <col min="14610" max="14849" width="8.625" style="234" hidden="1"/>
    <col min="14850" max="14855" width="14.875" style="234" hidden="1"/>
    <col min="14856" max="14857" width="15.875" style="234" hidden="1"/>
    <col min="14858" max="14863" width="16.125" style="234" hidden="1"/>
    <col min="14864" max="14864" width="6.125" style="234" hidden="1"/>
    <col min="14865" max="14865" width="3" style="234" hidden="1"/>
    <col min="14866" max="15105" width="8.625" style="234" hidden="1"/>
    <col min="15106" max="15111" width="14.875" style="234" hidden="1"/>
    <col min="15112" max="15113" width="15.875" style="234" hidden="1"/>
    <col min="15114" max="15119" width="16.125" style="234" hidden="1"/>
    <col min="15120" max="15120" width="6.125" style="234" hidden="1"/>
    <col min="15121" max="15121" width="3" style="234" hidden="1"/>
    <col min="15122" max="15361" width="8.625" style="234" hidden="1"/>
    <col min="15362" max="15367" width="14.875" style="234" hidden="1"/>
    <col min="15368" max="15369" width="15.875" style="234" hidden="1"/>
    <col min="15370" max="15375" width="16.125" style="234" hidden="1"/>
    <col min="15376" max="15376" width="6.125" style="234" hidden="1"/>
    <col min="15377" max="15377" width="3" style="234" hidden="1"/>
    <col min="15378" max="15617" width="8.625" style="234" hidden="1"/>
    <col min="15618" max="15623" width="14.875" style="234" hidden="1"/>
    <col min="15624" max="15625" width="15.875" style="234" hidden="1"/>
    <col min="15626" max="15631" width="16.125" style="234" hidden="1"/>
    <col min="15632" max="15632" width="6.125" style="234" hidden="1"/>
    <col min="15633" max="15633" width="3" style="234" hidden="1"/>
    <col min="15634" max="15873" width="8.625" style="234" hidden="1"/>
    <col min="15874" max="15879" width="14.875" style="234" hidden="1"/>
    <col min="15880" max="15881" width="15.875" style="234" hidden="1"/>
    <col min="15882" max="15887" width="16.125" style="234" hidden="1"/>
    <col min="15888" max="15888" width="6.125" style="234" hidden="1"/>
    <col min="15889" max="15889" width="3" style="234" hidden="1"/>
    <col min="15890" max="16129" width="8.625" style="234" hidden="1"/>
    <col min="16130" max="16135" width="14.875" style="234" hidden="1"/>
    <col min="16136" max="16137" width="15.875" style="234" hidden="1"/>
    <col min="16138" max="16143" width="16.125" style="234" hidden="1"/>
    <col min="16144" max="16144" width="6.125" style="234" hidden="1"/>
    <col min="16145" max="16145" width="3" style="234" hidden="1"/>
    <col min="16146" max="16384" width="8.625" style="234" hidden="1"/>
  </cols>
  <sheetData>
    <row r="1" spans="1:51" ht="42.75" customHeight="1" x14ac:dyDescent="0.15">
      <c r="A1" s="1208"/>
      <c r="B1" s="1207"/>
      <c r="C1" s="1191"/>
      <c r="D1" s="1191"/>
      <c r="E1" s="1191"/>
      <c r="F1" s="1191"/>
      <c r="G1" s="1191"/>
      <c r="H1" s="1191"/>
      <c r="I1" s="1191"/>
      <c r="J1" s="1191"/>
      <c r="K1" s="1191"/>
      <c r="L1" s="1191"/>
      <c r="M1" s="1191"/>
      <c r="N1" s="1191"/>
      <c r="O1" s="1191"/>
      <c r="P1" s="1189"/>
      <c r="Q1" s="1189"/>
    </row>
    <row r="2" spans="1:51" ht="25.5" customHeight="1" x14ac:dyDescent="0.15">
      <c r="A2" s="1205"/>
      <c r="B2" s="1191"/>
      <c r="C2" s="1205"/>
      <c r="D2" s="1191"/>
      <c r="E2" s="1191"/>
      <c r="F2" s="1191"/>
      <c r="G2" s="1191"/>
      <c r="H2" s="1191"/>
      <c r="I2" s="1191"/>
      <c r="J2" s="1191"/>
      <c r="K2" s="1191"/>
      <c r="L2" s="1191"/>
      <c r="M2" s="1191"/>
      <c r="N2" s="1191"/>
      <c r="O2" s="1191"/>
      <c r="P2" s="1189"/>
      <c r="Q2" s="1189"/>
    </row>
    <row r="3" spans="1:51" ht="25.5" customHeight="1" x14ac:dyDescent="0.15">
      <c r="A3" s="1205"/>
      <c r="B3" s="1191"/>
      <c r="C3" s="1205"/>
      <c r="D3" s="1191"/>
      <c r="E3" s="1191"/>
      <c r="F3" s="1191"/>
      <c r="G3" s="1191"/>
      <c r="H3" s="1191"/>
      <c r="I3" s="1191"/>
      <c r="J3" s="1191"/>
      <c r="K3" s="1191"/>
      <c r="L3" s="1191"/>
      <c r="M3" s="1191"/>
      <c r="N3" s="1191"/>
      <c r="O3" s="1191"/>
      <c r="P3" s="1189"/>
      <c r="Q3" s="1189"/>
    </row>
    <row r="4" spans="1:51" s="1203" customFormat="1" ht="13.5" x14ac:dyDescent="0.15">
      <c r="A4" s="1205"/>
      <c r="B4" s="1205"/>
      <c r="C4" s="1205"/>
      <c r="D4" s="1205"/>
      <c r="E4" s="1205"/>
      <c r="F4" s="1205"/>
      <c r="G4" s="1205"/>
      <c r="H4" s="1205"/>
      <c r="I4" s="1205"/>
      <c r="J4" s="1205"/>
      <c r="K4" s="1205"/>
      <c r="L4" s="1205"/>
      <c r="M4" s="1205"/>
      <c r="N4" s="1205"/>
      <c r="O4" s="1205"/>
      <c r="P4" s="1205"/>
      <c r="Q4" s="1205"/>
      <c r="R4" s="1204"/>
      <c r="S4" s="1204"/>
      <c r="T4" s="1204"/>
      <c r="U4" s="1204"/>
      <c r="V4" s="1204"/>
      <c r="W4" s="1204"/>
      <c r="X4" s="1204"/>
      <c r="Y4" s="1204"/>
      <c r="Z4" s="1204"/>
      <c r="AA4" s="1204"/>
      <c r="AB4" s="1204"/>
      <c r="AC4" s="1204"/>
      <c r="AD4" s="1204"/>
      <c r="AE4" s="1204"/>
      <c r="AF4" s="1204"/>
      <c r="AG4" s="1204"/>
      <c r="AH4" s="1204"/>
      <c r="AI4" s="1204"/>
    </row>
    <row r="5" spans="1:51" s="1203" customFormat="1" ht="13.5" x14ac:dyDescent="0.15">
      <c r="A5" s="1205"/>
      <c r="B5" s="1205"/>
      <c r="C5" s="1205"/>
      <c r="D5" s="1205"/>
      <c r="E5" s="1205"/>
      <c r="F5" s="1206"/>
      <c r="G5" s="1205"/>
      <c r="H5" s="1205"/>
      <c r="I5" s="1205"/>
      <c r="J5" s="1205"/>
      <c r="K5" s="1205"/>
      <c r="L5" s="1205"/>
      <c r="M5" s="1205"/>
      <c r="N5" s="1205"/>
      <c r="O5" s="1205"/>
      <c r="P5" s="1205"/>
      <c r="Q5" s="1205"/>
      <c r="R5" s="1204"/>
      <c r="S5" s="1204"/>
      <c r="T5" s="1204"/>
      <c r="U5" s="1204"/>
      <c r="V5" s="1204"/>
      <c r="W5" s="1204"/>
      <c r="X5" s="1204"/>
      <c r="Y5" s="1204"/>
      <c r="Z5" s="1204"/>
      <c r="AA5" s="1204"/>
      <c r="AB5" s="1204"/>
      <c r="AC5" s="1204"/>
      <c r="AD5" s="1204"/>
      <c r="AE5" s="1204"/>
      <c r="AF5" s="1204"/>
      <c r="AG5" s="1204"/>
      <c r="AH5" s="1204"/>
      <c r="AI5" s="1204"/>
    </row>
    <row r="6" spans="1:51" s="1203" customFormat="1" ht="13.5" x14ac:dyDescent="0.15">
      <c r="A6" s="1205"/>
      <c r="B6" s="1205"/>
      <c r="C6" s="1205"/>
      <c r="D6" s="1205"/>
      <c r="E6" s="1205"/>
      <c r="F6" s="1205"/>
      <c r="G6" s="1205"/>
      <c r="H6" s="1205"/>
      <c r="I6" s="1205"/>
      <c r="J6" s="1205"/>
      <c r="K6" s="1205"/>
      <c r="L6" s="1205"/>
      <c r="M6" s="1205"/>
      <c r="N6" s="1205"/>
      <c r="O6" s="1205"/>
      <c r="P6" s="1205"/>
      <c r="Q6" s="1205"/>
      <c r="R6" s="1204"/>
      <c r="S6" s="1204"/>
      <c r="T6" s="1204"/>
      <c r="U6" s="1204"/>
      <c r="V6" s="1204"/>
      <c r="W6" s="1204"/>
      <c r="X6" s="1204"/>
      <c r="Y6" s="1204"/>
      <c r="Z6" s="1204"/>
      <c r="AA6" s="1204"/>
      <c r="AB6" s="1204"/>
      <c r="AC6" s="1204"/>
      <c r="AD6" s="1204"/>
      <c r="AE6" s="1204"/>
      <c r="AF6" s="1204"/>
      <c r="AG6" s="1204"/>
      <c r="AH6" s="1204"/>
      <c r="AI6" s="1204"/>
    </row>
    <row r="7" spans="1:51" s="1203" customFormat="1" ht="13.5" x14ac:dyDescent="0.15">
      <c r="A7" s="1205"/>
      <c r="B7" s="1205"/>
      <c r="C7" s="1205"/>
      <c r="D7" s="1205"/>
      <c r="E7" s="1205"/>
      <c r="F7" s="1205"/>
      <c r="G7" s="1205"/>
      <c r="H7" s="1205"/>
      <c r="I7" s="1205"/>
      <c r="J7" s="1205"/>
      <c r="K7" s="1205"/>
      <c r="L7" s="1205"/>
      <c r="M7" s="1205"/>
      <c r="N7" s="1205"/>
      <c r="O7" s="1205"/>
      <c r="P7" s="1205"/>
      <c r="Q7" s="1205"/>
      <c r="R7" s="1204"/>
      <c r="S7" s="1204"/>
      <c r="T7" s="1204"/>
      <c r="U7" s="1204"/>
      <c r="V7" s="1204"/>
      <c r="W7" s="1204"/>
      <c r="X7" s="1204"/>
      <c r="Y7" s="1204"/>
      <c r="Z7" s="1204"/>
      <c r="AA7" s="1204"/>
      <c r="AB7" s="1204"/>
      <c r="AC7" s="1204"/>
      <c r="AD7" s="1204"/>
      <c r="AE7" s="1204"/>
      <c r="AF7" s="1204"/>
      <c r="AG7" s="1204"/>
      <c r="AH7" s="1204"/>
      <c r="AI7" s="1204"/>
    </row>
    <row r="8" spans="1:51" s="1203" customFormat="1" ht="13.5" x14ac:dyDescent="0.15">
      <c r="A8" s="1205"/>
      <c r="B8" s="1205"/>
      <c r="C8" s="1205"/>
      <c r="D8" s="1205"/>
      <c r="E8" s="1205"/>
      <c r="F8" s="1205"/>
      <c r="G8" s="1205"/>
      <c r="H8" s="1205"/>
      <c r="I8" s="1205"/>
      <c r="J8" s="1205"/>
      <c r="K8" s="1205"/>
      <c r="L8" s="1205"/>
      <c r="M8" s="1205"/>
      <c r="N8" s="1205"/>
      <c r="O8" s="1205"/>
      <c r="P8" s="1205"/>
      <c r="Q8" s="1205"/>
      <c r="R8" s="1204"/>
      <c r="S8" s="1204"/>
      <c r="T8" s="1204"/>
      <c r="U8" s="1204"/>
      <c r="V8" s="1204"/>
      <c r="W8" s="1204"/>
      <c r="X8" s="1204"/>
      <c r="Y8" s="1204"/>
      <c r="Z8" s="1204"/>
      <c r="AA8" s="1204"/>
      <c r="AB8" s="1204"/>
      <c r="AC8" s="1204"/>
      <c r="AD8" s="1204"/>
      <c r="AE8" s="1204"/>
      <c r="AF8" s="1204"/>
      <c r="AG8" s="1204"/>
      <c r="AH8" s="1204"/>
      <c r="AI8" s="1204"/>
    </row>
    <row r="9" spans="1:51" s="1203" customFormat="1" ht="13.5" x14ac:dyDescent="0.15">
      <c r="A9" s="1205"/>
      <c r="B9" s="1205"/>
      <c r="C9" s="1205"/>
      <c r="D9" s="1205"/>
      <c r="E9" s="1205"/>
      <c r="F9" s="1205"/>
      <c r="G9" s="1205"/>
      <c r="H9" s="1205"/>
      <c r="I9" s="1205"/>
      <c r="J9" s="1205"/>
      <c r="K9" s="1205"/>
      <c r="L9" s="1205"/>
      <c r="M9" s="1205"/>
      <c r="N9" s="1205"/>
      <c r="O9" s="1205"/>
      <c r="P9" s="1205"/>
      <c r="Q9" s="1205"/>
      <c r="R9" s="1204"/>
      <c r="S9" s="1204"/>
      <c r="T9" s="1204"/>
      <c r="U9" s="1204"/>
      <c r="V9" s="1204"/>
      <c r="W9" s="1204"/>
      <c r="X9" s="1204"/>
      <c r="Y9" s="1204"/>
      <c r="Z9" s="1204"/>
      <c r="AA9" s="1204"/>
      <c r="AB9" s="1204"/>
      <c r="AC9" s="1204"/>
      <c r="AD9" s="1204"/>
      <c r="AE9" s="1204"/>
      <c r="AF9" s="1204"/>
      <c r="AG9" s="1204"/>
      <c r="AH9" s="1204"/>
      <c r="AI9" s="1204"/>
    </row>
    <row r="10" spans="1:51" s="1203" customFormat="1" ht="13.5" x14ac:dyDescent="0.15">
      <c r="A10" s="1205"/>
      <c r="B10" s="1205"/>
      <c r="C10" s="1205"/>
      <c r="D10" s="1205"/>
      <c r="E10" s="1205"/>
      <c r="F10" s="1205"/>
      <c r="G10" s="1205"/>
      <c r="H10" s="1205"/>
      <c r="I10" s="1205"/>
      <c r="J10" s="1205"/>
      <c r="K10" s="1205"/>
      <c r="L10" s="1205"/>
      <c r="M10" s="1205"/>
      <c r="N10" s="1205"/>
      <c r="O10" s="1205"/>
      <c r="P10" s="1205"/>
      <c r="Q10" s="1205"/>
      <c r="R10" s="1204"/>
      <c r="S10" s="1204"/>
      <c r="T10" s="1204"/>
      <c r="U10" s="1204"/>
      <c r="V10" s="1204"/>
      <c r="W10" s="1204"/>
      <c r="X10" s="1204"/>
      <c r="Y10" s="1204"/>
      <c r="Z10" s="1204"/>
      <c r="AA10" s="1204"/>
      <c r="AB10" s="1204"/>
      <c r="AC10" s="1204"/>
      <c r="AD10" s="1204"/>
      <c r="AE10" s="1204"/>
      <c r="AF10" s="1204"/>
      <c r="AG10" s="1204"/>
      <c r="AH10" s="1204"/>
      <c r="AI10" s="1204"/>
      <c r="AY10" s="1203" t="s">
        <v>534</v>
      </c>
    </row>
    <row r="11" spans="1:51" s="1203" customFormat="1" ht="13.5" x14ac:dyDescent="0.15">
      <c r="A11" s="1205"/>
      <c r="B11" s="1205"/>
      <c r="C11" s="1205"/>
      <c r="D11" s="1205"/>
      <c r="E11" s="1205"/>
      <c r="F11" s="1205"/>
      <c r="G11" s="1205"/>
      <c r="H11" s="1205"/>
      <c r="I11" s="1205"/>
      <c r="J11" s="1205"/>
      <c r="K11" s="1205"/>
      <c r="L11" s="1205"/>
      <c r="M11" s="1205"/>
      <c r="N11" s="1205"/>
      <c r="O11" s="1205"/>
      <c r="P11" s="1205"/>
      <c r="Q11" s="1205"/>
      <c r="R11" s="1204"/>
      <c r="S11" s="1204"/>
      <c r="T11" s="1204"/>
      <c r="U11" s="1204"/>
      <c r="V11" s="1204"/>
      <c r="W11" s="1204"/>
      <c r="X11" s="1204"/>
      <c r="Y11" s="1204"/>
      <c r="Z11" s="1204"/>
      <c r="AA11" s="1204"/>
      <c r="AB11" s="1204"/>
      <c r="AC11" s="1204"/>
      <c r="AD11" s="1204"/>
      <c r="AE11" s="1204"/>
      <c r="AF11" s="1204"/>
      <c r="AG11" s="1204"/>
      <c r="AH11" s="1204"/>
      <c r="AI11" s="1204"/>
    </row>
    <row r="12" spans="1:51" s="1203" customFormat="1" ht="13.5" x14ac:dyDescent="0.15">
      <c r="A12" s="1205"/>
      <c r="B12" s="1205"/>
      <c r="C12" s="1205"/>
      <c r="D12" s="1205"/>
      <c r="E12" s="1205"/>
      <c r="F12" s="1205"/>
      <c r="G12" s="1205"/>
      <c r="H12" s="1205"/>
      <c r="I12" s="1205"/>
      <c r="J12" s="1205"/>
      <c r="K12" s="1205"/>
      <c r="L12" s="1205"/>
      <c r="M12" s="1205"/>
      <c r="N12" s="1205"/>
      <c r="O12" s="1205"/>
      <c r="P12" s="1205"/>
      <c r="Q12" s="1205"/>
      <c r="R12" s="1204"/>
      <c r="S12" s="1204"/>
      <c r="T12" s="1204"/>
      <c r="U12" s="1204"/>
      <c r="V12" s="1204"/>
      <c r="W12" s="1204"/>
      <c r="X12" s="1204"/>
      <c r="Y12" s="1204"/>
      <c r="Z12" s="1204"/>
      <c r="AA12" s="1204"/>
      <c r="AB12" s="1204"/>
      <c r="AC12" s="1204"/>
      <c r="AD12" s="1204"/>
      <c r="AE12" s="1204"/>
      <c r="AF12" s="1204"/>
      <c r="AG12" s="1204"/>
      <c r="AH12" s="1204"/>
      <c r="AI12" s="1204"/>
      <c r="AY12" s="1203" t="s">
        <v>534</v>
      </c>
    </row>
    <row r="13" spans="1:51" s="1203" customFormat="1" ht="13.5" x14ac:dyDescent="0.15">
      <c r="A13" s="1205"/>
      <c r="B13" s="1205"/>
      <c r="C13" s="1205"/>
      <c r="D13" s="1205"/>
      <c r="E13" s="1205"/>
      <c r="F13" s="1205"/>
      <c r="G13" s="1205"/>
      <c r="H13" s="1205"/>
      <c r="I13" s="1205"/>
      <c r="J13" s="1205"/>
      <c r="K13" s="1205"/>
      <c r="L13" s="1205"/>
      <c r="M13" s="1205"/>
      <c r="N13" s="1205"/>
      <c r="O13" s="1205"/>
      <c r="P13" s="1205"/>
      <c r="Q13" s="1205"/>
      <c r="R13" s="1204"/>
      <c r="S13" s="1204"/>
      <c r="T13" s="1204"/>
      <c r="U13" s="1204"/>
      <c r="V13" s="1204"/>
      <c r="W13" s="1204"/>
      <c r="X13" s="1204"/>
      <c r="Y13" s="1204"/>
      <c r="Z13" s="1204"/>
      <c r="AA13" s="1204"/>
      <c r="AB13" s="1204"/>
      <c r="AC13" s="1204"/>
      <c r="AD13" s="1204"/>
      <c r="AE13" s="1204"/>
      <c r="AF13" s="1204"/>
      <c r="AG13" s="1204"/>
      <c r="AH13" s="1204"/>
      <c r="AI13" s="1204"/>
    </row>
    <row r="14" spans="1:51" s="1203" customFormat="1" ht="13.5" x14ac:dyDescent="0.15">
      <c r="A14" s="1205"/>
      <c r="B14" s="1205"/>
      <c r="C14" s="1205"/>
      <c r="D14" s="1205"/>
      <c r="E14" s="1205"/>
      <c r="F14" s="1205"/>
      <c r="G14" s="1205"/>
      <c r="H14" s="1205"/>
      <c r="I14" s="1205"/>
      <c r="J14" s="1205"/>
      <c r="K14" s="1205"/>
      <c r="L14" s="1205"/>
      <c r="M14" s="1205"/>
      <c r="N14" s="1205"/>
      <c r="O14" s="1205"/>
      <c r="P14" s="1205"/>
      <c r="Q14" s="1205"/>
      <c r="R14" s="1204"/>
      <c r="S14" s="1204"/>
      <c r="T14" s="1204"/>
      <c r="U14" s="1204"/>
      <c r="V14" s="1204"/>
      <c r="W14" s="1204"/>
      <c r="X14" s="1204"/>
      <c r="Y14" s="1204"/>
      <c r="Z14" s="1204"/>
      <c r="AA14" s="1204"/>
      <c r="AB14" s="1204"/>
      <c r="AC14" s="1204"/>
      <c r="AD14" s="1204"/>
      <c r="AE14" s="1204"/>
      <c r="AF14" s="1204"/>
      <c r="AG14" s="1204"/>
      <c r="AH14" s="1204"/>
      <c r="AI14" s="1204"/>
    </row>
    <row r="15" spans="1:51" s="1203" customFormat="1" ht="13.5" x14ac:dyDescent="0.15">
      <c r="A15" s="1191"/>
      <c r="B15" s="1205"/>
      <c r="C15" s="1205"/>
      <c r="D15" s="1205"/>
      <c r="E15" s="1205"/>
      <c r="F15" s="1205"/>
      <c r="G15" s="1205"/>
      <c r="H15" s="1205"/>
      <c r="I15" s="1205"/>
      <c r="J15" s="1205"/>
      <c r="K15" s="1205"/>
      <c r="L15" s="1205"/>
      <c r="M15" s="1205"/>
      <c r="N15" s="1205"/>
      <c r="O15" s="1205"/>
      <c r="P15" s="1205"/>
      <c r="Q15" s="1205"/>
      <c r="R15" s="1204"/>
      <c r="S15" s="1204"/>
      <c r="T15" s="1204"/>
      <c r="U15" s="1204"/>
      <c r="V15" s="1204"/>
      <c r="W15" s="1204"/>
      <c r="X15" s="1204"/>
      <c r="Y15" s="1204"/>
      <c r="Z15" s="1204"/>
      <c r="AA15" s="1204"/>
      <c r="AB15" s="1204"/>
      <c r="AC15" s="1204"/>
      <c r="AD15" s="1204"/>
      <c r="AE15" s="1204"/>
      <c r="AF15" s="1204"/>
      <c r="AG15" s="1204"/>
      <c r="AH15" s="1204"/>
      <c r="AI15" s="1204"/>
    </row>
    <row r="16" spans="1:51" s="1203" customFormat="1" ht="13.5" x14ac:dyDescent="0.15">
      <c r="A16" s="1191"/>
      <c r="B16" s="1205"/>
      <c r="C16" s="1205"/>
      <c r="D16" s="1205"/>
      <c r="E16" s="1205"/>
      <c r="F16" s="1205"/>
      <c r="G16" s="1205"/>
      <c r="H16" s="1205"/>
      <c r="I16" s="1205"/>
      <c r="J16" s="1205"/>
      <c r="K16" s="1205"/>
      <c r="L16" s="1205"/>
      <c r="M16" s="1205"/>
      <c r="N16" s="1205"/>
      <c r="O16" s="1205"/>
      <c r="P16" s="1205"/>
      <c r="Q16" s="1205"/>
      <c r="R16" s="1204"/>
      <c r="S16" s="1204"/>
      <c r="T16" s="1204"/>
      <c r="U16" s="1204"/>
      <c r="V16" s="1204"/>
      <c r="W16" s="1204"/>
      <c r="X16" s="1204"/>
      <c r="Y16" s="1204"/>
      <c r="Z16" s="1204"/>
      <c r="AA16" s="1204"/>
      <c r="AB16" s="1204"/>
      <c r="AC16" s="1204"/>
      <c r="AD16" s="1204"/>
      <c r="AE16" s="1204"/>
      <c r="AF16" s="1204"/>
      <c r="AG16" s="1204"/>
      <c r="AH16" s="1204"/>
      <c r="AI16" s="1204"/>
    </row>
    <row r="17" spans="1:259" s="1203" customFormat="1" ht="13.5" x14ac:dyDescent="0.15">
      <c r="A17" s="1191"/>
      <c r="B17" s="1205"/>
      <c r="C17" s="1205"/>
      <c r="D17" s="1205"/>
      <c r="E17" s="1205"/>
      <c r="F17" s="1205"/>
      <c r="G17" s="1205"/>
      <c r="H17" s="1205"/>
      <c r="I17" s="1205"/>
      <c r="J17" s="1205"/>
      <c r="K17" s="1205"/>
      <c r="L17" s="1205"/>
      <c r="M17" s="1205"/>
      <c r="N17" s="1205"/>
      <c r="O17" s="1205"/>
      <c r="P17" s="1205"/>
      <c r="Q17" s="1205"/>
      <c r="R17" s="1204"/>
      <c r="S17" s="1204"/>
      <c r="T17" s="1204"/>
      <c r="U17" s="1204"/>
      <c r="V17" s="1204"/>
      <c r="W17" s="1204"/>
      <c r="X17" s="1204"/>
      <c r="Y17" s="1204"/>
      <c r="Z17" s="1204"/>
      <c r="AA17" s="1204"/>
      <c r="AB17" s="1204"/>
      <c r="AC17" s="1204"/>
      <c r="AD17" s="1204"/>
      <c r="AE17" s="1204"/>
      <c r="AF17" s="1204"/>
      <c r="AG17" s="1204"/>
      <c r="AH17" s="1204"/>
      <c r="AI17" s="1204"/>
    </row>
    <row r="18" spans="1:259" s="1203" customFormat="1" ht="13.5" x14ac:dyDescent="0.15">
      <c r="A18" s="1191"/>
      <c r="B18" s="1205"/>
      <c r="C18" s="1205"/>
      <c r="D18" s="1205"/>
      <c r="E18" s="1205"/>
      <c r="F18" s="1205"/>
      <c r="G18" s="1205"/>
      <c r="H18" s="1205"/>
      <c r="I18" s="1205"/>
      <c r="J18" s="1205"/>
      <c r="K18" s="1205"/>
      <c r="L18" s="1205"/>
      <c r="M18" s="1205"/>
      <c r="N18" s="1205"/>
      <c r="O18" s="1205"/>
      <c r="P18" s="1205"/>
      <c r="Q18" s="1205"/>
      <c r="R18" s="1204"/>
      <c r="S18" s="1204"/>
      <c r="T18" s="1204"/>
      <c r="U18" s="1204"/>
      <c r="V18" s="1204"/>
      <c r="W18" s="1204"/>
      <c r="X18" s="1204"/>
      <c r="Y18" s="1204"/>
      <c r="Z18" s="1204"/>
      <c r="AA18" s="1204"/>
      <c r="AB18" s="1204"/>
      <c r="AC18" s="1204"/>
      <c r="AD18" s="1204"/>
      <c r="AE18" s="1204"/>
      <c r="AF18" s="1204"/>
      <c r="AG18" s="1204"/>
      <c r="AH18" s="1204"/>
      <c r="AI18" s="1204"/>
    </row>
    <row r="19" spans="1:259" ht="13.5" x14ac:dyDescent="0.15">
      <c r="A19" s="1191"/>
      <c r="B19" s="1191"/>
      <c r="C19" s="1191"/>
      <c r="D19" s="1191"/>
      <c r="E19" s="1191"/>
      <c r="F19" s="1191"/>
      <c r="G19" s="1191"/>
      <c r="H19" s="1191"/>
      <c r="I19" s="1191"/>
      <c r="J19" s="1191"/>
      <c r="K19" s="1191"/>
      <c r="L19" s="1191"/>
      <c r="M19" s="1191"/>
      <c r="N19" s="1191"/>
      <c r="O19" s="1191"/>
      <c r="P19" s="1189"/>
      <c r="Q19" s="1189"/>
    </row>
    <row r="20" spans="1:259" ht="13.5" x14ac:dyDescent="0.15">
      <c r="A20" s="1191"/>
      <c r="B20" s="1191"/>
      <c r="C20" s="1191"/>
      <c r="D20" s="1191"/>
      <c r="E20" s="1191"/>
      <c r="F20" s="1191"/>
      <c r="G20" s="1191"/>
      <c r="H20" s="1191"/>
      <c r="I20" s="1191"/>
      <c r="J20" s="1191"/>
      <c r="K20" s="1191"/>
      <c r="L20" s="1191"/>
      <c r="M20" s="1191"/>
      <c r="N20" s="1191"/>
      <c r="O20" s="1191"/>
      <c r="P20" s="1189"/>
      <c r="Q20" s="1189"/>
    </row>
    <row r="21" spans="1:259" ht="17.25" x14ac:dyDescent="0.15">
      <c r="A21" s="1191"/>
      <c r="B21" s="1202"/>
      <c r="C21" s="1200"/>
      <c r="D21" s="1200"/>
      <c r="E21" s="1200"/>
      <c r="F21" s="1200"/>
      <c r="G21" s="1200"/>
      <c r="H21" s="1200"/>
      <c r="I21" s="1200"/>
      <c r="J21" s="1200"/>
      <c r="K21" s="1200"/>
      <c r="L21" s="1200"/>
      <c r="M21" s="1200"/>
      <c r="N21" s="1201"/>
      <c r="O21" s="1200"/>
      <c r="P21" s="1199"/>
      <c r="Q21" s="1189"/>
      <c r="IY21" s="1198"/>
    </row>
    <row r="22" spans="1:259" ht="17.25" x14ac:dyDescent="0.15">
      <c r="A22" s="1191"/>
      <c r="B22" s="1192"/>
      <c r="C22" s="1191"/>
      <c r="D22" s="1191"/>
      <c r="E22" s="1191"/>
      <c r="F22" s="1191"/>
      <c r="G22" s="1191"/>
      <c r="H22" s="1191"/>
      <c r="I22" s="1191"/>
      <c r="J22" s="1191"/>
      <c r="K22" s="1191"/>
      <c r="L22" s="1191"/>
      <c r="M22" s="1191"/>
      <c r="N22" s="1191"/>
      <c r="O22" s="1191"/>
      <c r="P22" s="1196"/>
      <c r="Q22" s="1192"/>
      <c r="IY22" s="1197"/>
    </row>
    <row r="23" spans="1:259" ht="13.5" x14ac:dyDescent="0.15">
      <c r="A23" s="1191"/>
      <c r="B23" s="1192"/>
      <c r="C23" s="1191"/>
      <c r="D23" s="1191"/>
      <c r="E23" s="1191"/>
      <c r="F23" s="1191"/>
      <c r="G23" s="1191"/>
      <c r="H23" s="1191"/>
      <c r="I23" s="1191"/>
      <c r="J23" s="1191"/>
      <c r="K23" s="1191"/>
      <c r="L23" s="1191"/>
      <c r="M23" s="1191"/>
      <c r="N23" s="1191"/>
      <c r="O23" s="1191"/>
      <c r="P23" s="1196"/>
      <c r="Q23" s="1192"/>
    </row>
    <row r="24" spans="1:259" ht="13.5" x14ac:dyDescent="0.15">
      <c r="A24" s="1191"/>
      <c r="B24" s="1192"/>
      <c r="C24" s="1191"/>
      <c r="D24" s="1191"/>
      <c r="E24" s="1191"/>
      <c r="F24" s="1191"/>
      <c r="G24" s="1191"/>
      <c r="H24" s="1191"/>
      <c r="I24" s="1191"/>
      <c r="J24" s="1191"/>
      <c r="K24" s="1191"/>
      <c r="L24" s="1191"/>
      <c r="M24" s="1191"/>
      <c r="N24" s="1191"/>
      <c r="O24" s="1191"/>
      <c r="P24" s="1196"/>
      <c r="Q24" s="1192"/>
    </row>
    <row r="25" spans="1:259" ht="13.5" x14ac:dyDescent="0.15">
      <c r="A25" s="1191"/>
      <c r="B25" s="1192"/>
      <c r="C25" s="1191"/>
      <c r="D25" s="1191"/>
      <c r="E25" s="1191"/>
      <c r="F25" s="1191"/>
      <c r="G25" s="1191"/>
      <c r="H25" s="1191"/>
      <c r="I25" s="1191"/>
      <c r="J25" s="1191"/>
      <c r="K25" s="1191"/>
      <c r="L25" s="1191"/>
      <c r="M25" s="1191"/>
      <c r="N25" s="1191"/>
      <c r="O25" s="1191"/>
      <c r="P25" s="1196"/>
      <c r="Q25" s="1192"/>
    </row>
    <row r="26" spans="1:259" ht="13.5" x14ac:dyDescent="0.15">
      <c r="A26" s="1191"/>
      <c r="B26" s="1192"/>
      <c r="C26" s="1191"/>
      <c r="D26" s="1191"/>
      <c r="E26" s="1191"/>
      <c r="F26" s="1191"/>
      <c r="G26" s="1191"/>
      <c r="H26" s="1191"/>
      <c r="I26" s="1191"/>
      <c r="J26" s="1191"/>
      <c r="K26" s="1191"/>
      <c r="L26" s="1191"/>
      <c r="M26" s="1191"/>
      <c r="N26" s="1191"/>
      <c r="O26" s="1191"/>
      <c r="P26" s="1196"/>
      <c r="Q26" s="1192"/>
    </row>
    <row r="27" spans="1:259" ht="13.5" x14ac:dyDescent="0.15">
      <c r="A27" s="1191"/>
      <c r="B27" s="1192"/>
      <c r="C27" s="1191"/>
      <c r="D27" s="1191"/>
      <c r="E27" s="1191"/>
      <c r="F27" s="1191"/>
      <c r="G27" s="1191"/>
      <c r="H27" s="1191"/>
      <c r="I27" s="1191"/>
      <c r="J27" s="1191"/>
      <c r="K27" s="1191"/>
      <c r="L27" s="1191"/>
      <c r="M27" s="1191"/>
      <c r="N27" s="1191"/>
      <c r="O27" s="1191"/>
      <c r="P27" s="1196"/>
      <c r="Q27" s="1192"/>
    </row>
    <row r="28" spans="1:259" ht="13.5" x14ac:dyDescent="0.15">
      <c r="A28" s="1191"/>
      <c r="B28" s="1192"/>
      <c r="C28" s="1191"/>
      <c r="D28" s="1191"/>
      <c r="E28" s="1191"/>
      <c r="F28" s="1191"/>
      <c r="G28" s="1191"/>
      <c r="H28" s="1191"/>
      <c r="I28" s="1191"/>
      <c r="J28" s="1191"/>
      <c r="K28" s="1191"/>
      <c r="L28" s="1191"/>
      <c r="M28" s="1191"/>
      <c r="N28" s="1191"/>
      <c r="O28" s="1191"/>
      <c r="P28" s="1196"/>
      <c r="Q28" s="1192"/>
    </row>
    <row r="29" spans="1:259" ht="13.5" x14ac:dyDescent="0.15">
      <c r="A29" s="1191"/>
      <c r="B29" s="1192"/>
      <c r="C29" s="1191"/>
      <c r="D29" s="1191"/>
      <c r="E29" s="1191"/>
      <c r="F29" s="1191"/>
      <c r="G29" s="1191"/>
      <c r="H29" s="1191"/>
      <c r="I29" s="1191"/>
      <c r="J29" s="1191"/>
      <c r="K29" s="1191"/>
      <c r="L29" s="1191"/>
      <c r="M29" s="1191"/>
      <c r="N29" s="1191"/>
      <c r="O29" s="1191"/>
      <c r="P29" s="1196"/>
      <c r="Q29" s="1192"/>
    </row>
    <row r="30" spans="1:259" ht="13.5" x14ac:dyDescent="0.15">
      <c r="A30" s="1191"/>
      <c r="B30" s="1192"/>
      <c r="C30" s="1191"/>
      <c r="D30" s="1191"/>
      <c r="E30" s="1191"/>
      <c r="F30" s="1191"/>
      <c r="G30" s="1191"/>
      <c r="H30" s="1191"/>
      <c r="I30" s="1191"/>
      <c r="J30" s="1191"/>
      <c r="K30" s="1191"/>
      <c r="L30" s="1191"/>
      <c r="M30" s="1191"/>
      <c r="N30" s="1191"/>
      <c r="O30" s="1191"/>
      <c r="P30" s="1196"/>
      <c r="Q30" s="1192"/>
    </row>
    <row r="31" spans="1:259" ht="13.5" x14ac:dyDescent="0.15">
      <c r="A31" s="1191"/>
      <c r="B31" s="1192"/>
      <c r="C31" s="1191"/>
      <c r="D31" s="1191"/>
      <c r="E31" s="1191"/>
      <c r="F31" s="1191"/>
      <c r="G31" s="1191"/>
      <c r="H31" s="1191"/>
      <c r="I31" s="1191"/>
      <c r="J31" s="1191"/>
      <c r="K31" s="1191"/>
      <c r="L31" s="1191"/>
      <c r="M31" s="1191"/>
      <c r="N31" s="1191"/>
      <c r="O31" s="1191"/>
      <c r="P31" s="1196"/>
      <c r="Q31" s="1192"/>
    </row>
    <row r="32" spans="1:259" ht="13.5" x14ac:dyDescent="0.15">
      <c r="A32" s="1191"/>
      <c r="B32" s="1192"/>
      <c r="C32" s="1191"/>
      <c r="D32" s="1191"/>
      <c r="E32" s="1191"/>
      <c r="F32" s="1191"/>
      <c r="G32" s="1191"/>
      <c r="H32" s="1191"/>
      <c r="I32" s="1191"/>
      <c r="J32" s="1191"/>
      <c r="K32" s="1191"/>
      <c r="L32" s="1191"/>
      <c r="M32" s="1191"/>
      <c r="N32" s="1191"/>
      <c r="O32" s="1191"/>
      <c r="P32" s="1196"/>
      <c r="Q32" s="1192"/>
    </row>
    <row r="33" spans="1:17" ht="13.5" x14ac:dyDescent="0.15">
      <c r="A33" s="1191"/>
      <c r="B33" s="1192"/>
      <c r="C33" s="1191"/>
      <c r="D33" s="1191"/>
      <c r="E33" s="1191"/>
      <c r="F33" s="1191"/>
      <c r="G33" s="1191"/>
      <c r="H33" s="1191"/>
      <c r="I33" s="1191"/>
      <c r="J33" s="1191"/>
      <c r="K33" s="1191"/>
      <c r="L33" s="1191"/>
      <c r="M33" s="1191"/>
      <c r="N33" s="1191"/>
      <c r="O33" s="1191"/>
      <c r="P33" s="1196"/>
      <c r="Q33" s="1192"/>
    </row>
    <row r="34" spans="1:17" ht="13.5" x14ac:dyDescent="0.15">
      <c r="A34" s="1191"/>
      <c r="B34" s="1192"/>
      <c r="C34" s="1191"/>
      <c r="D34" s="1191"/>
      <c r="E34" s="1191"/>
      <c r="F34" s="1191"/>
      <c r="G34" s="1191"/>
      <c r="H34" s="1191"/>
      <c r="I34" s="1191"/>
      <c r="J34" s="1191"/>
      <c r="K34" s="1191"/>
      <c r="L34" s="1191"/>
      <c r="M34" s="1191"/>
      <c r="N34" s="1191"/>
      <c r="O34" s="1191"/>
      <c r="P34" s="1196"/>
      <c r="Q34" s="1192"/>
    </row>
    <row r="35" spans="1:17" ht="13.5" x14ac:dyDescent="0.15">
      <c r="A35" s="1191"/>
      <c r="B35" s="1192"/>
      <c r="C35" s="1191"/>
      <c r="D35" s="1191"/>
      <c r="E35" s="1191"/>
      <c r="F35" s="1191"/>
      <c r="G35" s="1191"/>
      <c r="H35" s="1191"/>
      <c r="I35" s="1191"/>
      <c r="J35" s="1191"/>
      <c r="K35" s="1191"/>
      <c r="L35" s="1191"/>
      <c r="M35" s="1191"/>
      <c r="N35" s="1191"/>
      <c r="O35" s="1191"/>
      <c r="P35" s="1196"/>
      <c r="Q35" s="1192"/>
    </row>
    <row r="36" spans="1:17" ht="13.5" x14ac:dyDescent="0.15">
      <c r="A36" s="1191"/>
      <c r="B36" s="1192"/>
      <c r="C36" s="1191"/>
      <c r="D36" s="1191"/>
      <c r="E36" s="1191"/>
      <c r="F36" s="1191"/>
      <c r="G36" s="1191"/>
      <c r="H36" s="1191"/>
      <c r="I36" s="1191"/>
      <c r="J36" s="1191"/>
      <c r="K36" s="1191"/>
      <c r="L36" s="1191"/>
      <c r="M36" s="1191"/>
      <c r="N36" s="1191"/>
      <c r="O36" s="1191"/>
      <c r="P36" s="1196"/>
      <c r="Q36" s="1192"/>
    </row>
    <row r="37" spans="1:17" ht="13.5" x14ac:dyDescent="0.15">
      <c r="A37" s="1191"/>
      <c r="B37" s="1192"/>
      <c r="C37" s="1191"/>
      <c r="D37" s="1191"/>
      <c r="E37" s="1191"/>
      <c r="F37" s="1191"/>
      <c r="G37" s="1191"/>
      <c r="H37" s="1191"/>
      <c r="I37" s="1191"/>
      <c r="J37" s="1191"/>
      <c r="K37" s="1191"/>
      <c r="L37" s="1191"/>
      <c r="M37" s="1191"/>
      <c r="N37" s="1191"/>
      <c r="O37" s="1191"/>
      <c r="P37" s="1196"/>
      <c r="Q37" s="1192"/>
    </row>
    <row r="38" spans="1:17" ht="13.5" x14ac:dyDescent="0.15">
      <c r="A38" s="1191"/>
      <c r="B38" s="1192"/>
      <c r="C38" s="1191"/>
      <c r="D38" s="1191"/>
      <c r="E38" s="1191"/>
      <c r="F38" s="1191"/>
      <c r="G38" s="1191"/>
      <c r="H38" s="1191"/>
      <c r="I38" s="1191"/>
      <c r="J38" s="1191"/>
      <c r="K38" s="1191"/>
      <c r="L38" s="1191"/>
      <c r="M38" s="1191"/>
      <c r="N38" s="1191"/>
      <c r="O38" s="1191"/>
      <c r="P38" s="1196"/>
      <c r="Q38" s="1192"/>
    </row>
    <row r="39" spans="1:17" ht="13.5" x14ac:dyDescent="0.15">
      <c r="A39" s="1191"/>
      <c r="B39" s="1195"/>
      <c r="C39" s="1194"/>
      <c r="D39" s="1194"/>
      <c r="E39" s="1194"/>
      <c r="F39" s="1194"/>
      <c r="G39" s="1194"/>
      <c r="H39" s="1194"/>
      <c r="I39" s="1194"/>
      <c r="J39" s="1194"/>
      <c r="K39" s="1194"/>
      <c r="L39" s="1194"/>
      <c r="M39" s="1194"/>
      <c r="N39" s="1194"/>
      <c r="O39" s="1194"/>
      <c r="P39" s="1193"/>
      <c r="Q39" s="1192"/>
    </row>
    <row r="40" spans="1:17" ht="13.5" x14ac:dyDescent="0.15">
      <c r="A40" s="1191"/>
      <c r="B40" s="1190"/>
      <c r="C40" s="1189"/>
      <c r="D40" s="1189"/>
      <c r="E40" s="1189"/>
      <c r="F40" s="1189"/>
      <c r="G40" s="1189"/>
      <c r="H40" s="1189"/>
      <c r="I40" s="1189"/>
      <c r="J40" s="1189"/>
      <c r="K40" s="1189"/>
      <c r="L40" s="1189"/>
      <c r="M40" s="1189"/>
      <c r="N40" s="1189"/>
      <c r="O40" s="1189"/>
      <c r="P40" s="1190"/>
      <c r="Q40" s="1189"/>
    </row>
    <row r="41" spans="1:17" ht="17.25" x14ac:dyDescent="0.15">
      <c r="B41" s="236" t="s">
        <v>533</v>
      </c>
      <c r="C41" s="237"/>
      <c r="D41" s="237"/>
      <c r="E41" s="237"/>
      <c r="F41" s="237"/>
      <c r="G41" s="237"/>
      <c r="H41" s="237"/>
      <c r="I41" s="237"/>
      <c r="J41" s="237"/>
      <c r="K41" s="237"/>
      <c r="L41" s="237"/>
      <c r="M41" s="237"/>
      <c r="N41" s="237"/>
      <c r="O41" s="237"/>
      <c r="P41" s="238"/>
    </row>
    <row r="42" spans="1:17" ht="13.5" x14ac:dyDescent="0.15">
      <c r="B42" s="239"/>
      <c r="C42" s="235"/>
      <c r="D42" s="235"/>
      <c r="E42" s="235"/>
      <c r="F42" s="235"/>
      <c r="G42" s="1188" t="s">
        <v>529</v>
      </c>
      <c r="H42" s="1183"/>
      <c r="I42" s="1187"/>
      <c r="J42" s="1187"/>
      <c r="K42" s="1187"/>
      <c r="L42" s="1185"/>
      <c r="M42" s="1185"/>
      <c r="N42" s="1185"/>
      <c r="O42" s="1185"/>
    </row>
    <row r="43" spans="1:17" ht="13.5" x14ac:dyDescent="0.15">
      <c r="B43" s="239"/>
      <c r="C43" s="235"/>
      <c r="D43" s="235"/>
      <c r="E43" s="235"/>
      <c r="F43" s="235"/>
      <c r="G43" s="1186"/>
      <c r="H43" s="1186"/>
      <c r="I43" s="1186"/>
      <c r="J43" s="1186"/>
      <c r="K43" s="1186"/>
      <c r="L43" s="1186"/>
      <c r="M43" s="1186"/>
      <c r="N43" s="1186"/>
      <c r="O43" s="1186"/>
    </row>
    <row r="44" spans="1:17" ht="13.5" x14ac:dyDescent="0.15">
      <c r="B44" s="239"/>
      <c r="C44" s="235"/>
      <c r="D44" s="235"/>
      <c r="E44" s="235"/>
      <c r="F44" s="235"/>
      <c r="G44" s="1186"/>
      <c r="H44" s="1186"/>
      <c r="I44" s="1186"/>
      <c r="J44" s="1186"/>
      <c r="K44" s="1186"/>
      <c r="L44" s="1186"/>
      <c r="M44" s="1186"/>
      <c r="N44" s="1186"/>
      <c r="O44" s="1186"/>
    </row>
    <row r="45" spans="1:17" ht="13.5" x14ac:dyDescent="0.15">
      <c r="B45" s="239"/>
      <c r="C45" s="235"/>
      <c r="D45" s="235"/>
      <c r="E45" s="235"/>
      <c r="F45" s="235"/>
      <c r="G45" s="1186"/>
      <c r="H45" s="1186"/>
      <c r="I45" s="1186"/>
      <c r="J45" s="1186"/>
      <c r="K45" s="1186"/>
      <c r="L45" s="1186"/>
      <c r="M45" s="1186"/>
      <c r="N45" s="1186"/>
      <c r="O45" s="1186"/>
    </row>
    <row r="46" spans="1:17" ht="13.5" x14ac:dyDescent="0.15">
      <c r="B46" s="239"/>
      <c r="C46" s="235"/>
      <c r="D46" s="235"/>
      <c r="E46" s="235"/>
      <c r="F46" s="235"/>
      <c r="G46" s="1186"/>
      <c r="H46" s="1186"/>
      <c r="I46" s="1186"/>
      <c r="J46" s="1186"/>
      <c r="K46" s="1186"/>
      <c r="L46" s="1186"/>
      <c r="M46" s="1186"/>
      <c r="N46" s="1186"/>
      <c r="O46" s="1186"/>
    </row>
    <row r="47" spans="1:17" ht="13.5" x14ac:dyDescent="0.15">
      <c r="B47" s="239"/>
      <c r="C47" s="235"/>
      <c r="D47" s="235"/>
      <c r="E47" s="235"/>
      <c r="F47" s="235"/>
      <c r="G47" s="1186"/>
      <c r="H47" s="1186"/>
      <c r="I47" s="1186"/>
      <c r="J47" s="1186"/>
      <c r="K47" s="1186"/>
      <c r="L47" s="1186"/>
      <c r="M47" s="1186"/>
      <c r="N47" s="1186"/>
      <c r="O47" s="1186"/>
    </row>
    <row r="48" spans="1:17" ht="13.5" x14ac:dyDescent="0.15">
      <c r="B48" s="239"/>
      <c r="C48" s="235"/>
      <c r="D48" s="235"/>
      <c r="E48" s="235"/>
      <c r="F48" s="235"/>
      <c r="G48" s="1185"/>
      <c r="H48" s="1184"/>
      <c r="I48" s="1184"/>
      <c r="J48" s="1184"/>
      <c r="K48" s="1183"/>
      <c r="L48" s="1183"/>
      <c r="M48" s="1183"/>
      <c r="N48" s="1183"/>
      <c r="O48" s="1183"/>
    </row>
    <row r="49" spans="1:17" ht="13.5" x14ac:dyDescent="0.15">
      <c r="B49" s="239"/>
      <c r="C49" s="235"/>
      <c r="D49" s="235"/>
      <c r="E49" s="235"/>
      <c r="F49" s="235"/>
      <c r="G49" s="1183" t="s">
        <v>532</v>
      </c>
      <c r="H49" s="1183"/>
      <c r="I49" s="1183"/>
      <c r="J49" s="1183"/>
      <c r="K49" s="1183"/>
      <c r="L49" s="1183"/>
      <c r="M49" s="1183"/>
      <c r="N49" s="1183"/>
      <c r="O49" s="1183"/>
    </row>
    <row r="50" spans="1:17" ht="13.5" x14ac:dyDescent="0.15">
      <c r="B50" s="239"/>
      <c r="C50" s="235"/>
      <c r="D50" s="235"/>
      <c r="E50" s="235"/>
      <c r="F50" s="235"/>
      <c r="G50" s="1182"/>
      <c r="H50" s="1182"/>
      <c r="I50" s="1182"/>
      <c r="J50" s="1182"/>
      <c r="K50" s="1181" t="s">
        <v>526</v>
      </c>
      <c r="L50" s="1181" t="s">
        <v>525</v>
      </c>
      <c r="M50" s="1180" t="s">
        <v>524</v>
      </c>
      <c r="N50" s="1180" t="s">
        <v>523</v>
      </c>
      <c r="O50" s="1180" t="s">
        <v>522</v>
      </c>
    </row>
    <row r="51" spans="1:17" ht="13.5" x14ac:dyDescent="0.15">
      <c r="B51" s="239"/>
      <c r="C51" s="235"/>
      <c r="D51" s="235"/>
      <c r="E51" s="235"/>
      <c r="F51" s="235"/>
      <c r="G51" s="1150" t="s">
        <v>521</v>
      </c>
      <c r="H51" s="1150"/>
      <c r="I51" s="1179" t="s">
        <v>519</v>
      </c>
      <c r="J51" s="1179"/>
      <c r="K51" s="1177"/>
      <c r="L51" s="1177"/>
      <c r="M51" s="1177"/>
      <c r="N51" s="1177"/>
      <c r="O51" s="1177"/>
    </row>
    <row r="52" spans="1:17" ht="13.5" x14ac:dyDescent="0.15">
      <c r="B52" s="239"/>
      <c r="C52" s="235"/>
      <c r="D52" s="235"/>
      <c r="E52" s="235"/>
      <c r="F52" s="235"/>
      <c r="G52" s="1150"/>
      <c r="H52" s="1150"/>
      <c r="I52" s="1179"/>
      <c r="J52" s="1179"/>
      <c r="K52" s="1176"/>
      <c r="L52" s="1176"/>
      <c r="M52" s="1176"/>
      <c r="N52" s="1176"/>
      <c r="O52" s="1176"/>
    </row>
    <row r="53" spans="1:17" ht="13.5" x14ac:dyDescent="0.15">
      <c r="A53" s="1166"/>
      <c r="B53" s="239"/>
      <c r="C53" s="235"/>
      <c r="D53" s="235"/>
      <c r="E53" s="235"/>
      <c r="F53" s="235"/>
      <c r="G53" s="1150"/>
      <c r="H53" s="1150"/>
      <c r="I53" s="1147" t="s">
        <v>531</v>
      </c>
      <c r="J53" s="1147"/>
      <c r="K53" s="1178"/>
      <c r="L53" s="1178"/>
      <c r="M53" s="1178"/>
      <c r="N53" s="1178"/>
      <c r="O53" s="1178"/>
    </row>
    <row r="54" spans="1:17" ht="13.5" x14ac:dyDescent="0.15">
      <c r="A54" s="1166"/>
      <c r="B54" s="239"/>
      <c r="C54" s="235"/>
      <c r="D54" s="235"/>
      <c r="E54" s="235"/>
      <c r="F54" s="235"/>
      <c r="G54" s="1150"/>
      <c r="H54" s="1150"/>
      <c r="I54" s="1147"/>
      <c r="J54" s="1147"/>
      <c r="K54" s="1149"/>
      <c r="L54" s="1149"/>
      <c r="M54" s="1149"/>
      <c r="N54" s="1149"/>
      <c r="O54" s="1149"/>
    </row>
    <row r="55" spans="1:17" ht="13.5" x14ac:dyDescent="0.15">
      <c r="A55" s="1166"/>
      <c r="B55" s="239"/>
      <c r="C55" s="235"/>
      <c r="D55" s="235"/>
      <c r="E55" s="235"/>
      <c r="F55" s="235"/>
      <c r="G55" s="1147" t="s">
        <v>520</v>
      </c>
      <c r="H55" s="1147"/>
      <c r="I55" s="1147" t="s">
        <v>519</v>
      </c>
      <c r="J55" s="1147"/>
      <c r="K55" s="1177"/>
      <c r="L55" s="1177"/>
      <c r="M55" s="1177"/>
      <c r="N55" s="1177"/>
      <c r="O55" s="1177"/>
    </row>
    <row r="56" spans="1:17" ht="13.5" x14ac:dyDescent="0.15">
      <c r="A56" s="1166"/>
      <c r="B56" s="239"/>
      <c r="C56" s="235"/>
      <c r="D56" s="235"/>
      <c r="E56" s="235"/>
      <c r="F56" s="235"/>
      <c r="G56" s="1147"/>
      <c r="H56" s="1147"/>
      <c r="I56" s="1147"/>
      <c r="J56" s="1147"/>
      <c r="K56" s="1176"/>
      <c r="L56" s="1176"/>
      <c r="M56" s="1176"/>
      <c r="N56" s="1176"/>
      <c r="O56" s="1176"/>
    </row>
    <row r="57" spans="1:17" s="1166" customFormat="1" ht="13.5" x14ac:dyDescent="0.15">
      <c r="B57" s="1167"/>
      <c r="C57" s="1174"/>
      <c r="D57" s="1174"/>
      <c r="E57" s="1174"/>
      <c r="F57" s="1174"/>
      <c r="G57" s="1147"/>
      <c r="H57" s="1147"/>
      <c r="I57" s="1146" t="s">
        <v>531</v>
      </c>
      <c r="J57" s="1146"/>
      <c r="K57" s="1175"/>
      <c r="L57" s="1175"/>
      <c r="M57" s="1175"/>
      <c r="N57" s="1175"/>
      <c r="O57" s="1175"/>
      <c r="P57" s="1172"/>
      <c r="Q57" s="1167"/>
    </row>
    <row r="58" spans="1:17" s="1166" customFormat="1" ht="13.5" x14ac:dyDescent="0.15">
      <c r="A58" s="234"/>
      <c r="B58" s="1167"/>
      <c r="C58" s="1174"/>
      <c r="D58" s="1174"/>
      <c r="E58" s="1174"/>
      <c r="F58" s="1174"/>
      <c r="G58" s="1147"/>
      <c r="H58" s="1147"/>
      <c r="I58" s="1146"/>
      <c r="J58" s="1146"/>
      <c r="K58" s="1149"/>
      <c r="L58" s="1149"/>
      <c r="M58" s="1149"/>
      <c r="N58" s="1149"/>
      <c r="O58" s="1149"/>
      <c r="P58" s="1172"/>
      <c r="Q58" s="1167"/>
    </row>
    <row r="59" spans="1:17" s="1166" customFormat="1" ht="13.5" x14ac:dyDescent="0.15">
      <c r="A59" s="234"/>
      <c r="B59" s="1167"/>
      <c r="C59" s="1174"/>
      <c r="D59" s="1174"/>
      <c r="E59" s="1174"/>
      <c r="F59" s="1174"/>
      <c r="G59" s="1174"/>
      <c r="H59" s="1174"/>
      <c r="I59" s="1174"/>
      <c r="J59" s="1174"/>
      <c r="K59" s="1173"/>
      <c r="L59" s="1173"/>
      <c r="M59" s="1173"/>
      <c r="N59" s="1173"/>
      <c r="O59" s="1173"/>
      <c r="P59" s="1172"/>
      <c r="Q59" s="1167"/>
    </row>
    <row r="60" spans="1:17" s="1166" customFormat="1" ht="13.5" x14ac:dyDescent="0.15">
      <c r="A60" s="234"/>
      <c r="B60" s="1167"/>
      <c r="C60" s="1174"/>
      <c r="D60" s="1174"/>
      <c r="E60" s="1174"/>
      <c r="F60" s="1174"/>
      <c r="G60" s="1174"/>
      <c r="H60" s="1174"/>
      <c r="I60" s="1174"/>
      <c r="J60" s="1174"/>
      <c r="K60" s="1173"/>
      <c r="L60" s="1173"/>
      <c r="M60" s="1173"/>
      <c r="N60" s="1173"/>
      <c r="O60" s="1173"/>
      <c r="P60" s="1172"/>
      <c r="Q60" s="1167"/>
    </row>
    <row r="61" spans="1:17" s="1166" customFormat="1" ht="13.5" x14ac:dyDescent="0.15">
      <c r="A61" s="234"/>
      <c r="B61" s="1171"/>
      <c r="C61" s="1170"/>
      <c r="D61" s="1170"/>
      <c r="E61" s="1170"/>
      <c r="F61" s="1170"/>
      <c r="G61" s="1170"/>
      <c r="H61" s="1170"/>
      <c r="I61" s="1170"/>
      <c r="J61" s="1170"/>
      <c r="K61" s="1170"/>
      <c r="L61" s="1170"/>
      <c r="M61" s="1169"/>
      <c r="N61" s="1169"/>
      <c r="O61" s="1169"/>
      <c r="P61" s="1168"/>
      <c r="Q61" s="1167"/>
    </row>
    <row r="62" spans="1:17" ht="13.5" x14ac:dyDescent="0.15">
      <c r="B62" s="1165"/>
      <c r="C62" s="1165"/>
      <c r="D62" s="1165"/>
      <c r="E62" s="1165"/>
      <c r="F62" s="1165"/>
      <c r="G62" s="1165"/>
      <c r="H62" s="1165"/>
      <c r="I62" s="1165"/>
      <c r="J62" s="1165"/>
      <c r="K62" s="1165"/>
      <c r="L62" s="1165"/>
      <c r="M62" s="1165"/>
      <c r="N62" s="1165"/>
      <c r="O62" s="1165"/>
      <c r="P62" s="1165"/>
      <c r="Q62" s="235"/>
    </row>
    <row r="63" spans="1:17" ht="17.25" x14ac:dyDescent="0.15">
      <c r="B63" s="292" t="s">
        <v>530</v>
      </c>
      <c r="C63" s="235"/>
      <c r="D63" s="235"/>
      <c r="E63" s="235"/>
      <c r="F63" s="235"/>
      <c r="G63" s="235"/>
      <c r="H63" s="235"/>
      <c r="I63" s="235"/>
      <c r="J63" s="235"/>
      <c r="K63" s="235"/>
      <c r="L63" s="235"/>
      <c r="M63" s="235"/>
      <c r="N63" s="235"/>
      <c r="O63" s="235"/>
    </row>
    <row r="64" spans="1:17" ht="13.5" x14ac:dyDescent="0.15">
      <c r="B64" s="239"/>
      <c r="C64" s="235"/>
      <c r="D64" s="235"/>
      <c r="E64" s="235"/>
      <c r="F64" s="235"/>
      <c r="G64" s="1164" t="s">
        <v>529</v>
      </c>
      <c r="I64" s="1162"/>
      <c r="J64" s="1162"/>
      <c r="K64" s="1162"/>
      <c r="L64" s="1162"/>
      <c r="M64" s="1162"/>
      <c r="N64" s="1163"/>
      <c r="O64" s="1162"/>
    </row>
    <row r="65" spans="2:30" ht="13.5" x14ac:dyDescent="0.15">
      <c r="B65" s="239"/>
      <c r="C65" s="235"/>
      <c r="D65" s="235"/>
      <c r="E65" s="235"/>
      <c r="F65" s="235"/>
      <c r="G65" s="1161" t="s">
        <v>528</v>
      </c>
      <c r="H65" s="1160"/>
      <c r="I65" s="1160"/>
      <c r="J65" s="1160"/>
      <c r="K65" s="1160"/>
      <c r="L65" s="1160"/>
      <c r="M65" s="1160"/>
      <c r="N65" s="1160"/>
      <c r="O65" s="1160"/>
    </row>
    <row r="66" spans="2:30" ht="13.5" x14ac:dyDescent="0.15">
      <c r="B66" s="239"/>
      <c r="C66" s="235"/>
      <c r="D66" s="235"/>
      <c r="E66" s="235"/>
      <c r="F66" s="235"/>
      <c r="G66" s="1160"/>
      <c r="H66" s="1160"/>
      <c r="I66" s="1160"/>
      <c r="J66" s="1160"/>
      <c r="K66" s="1160"/>
      <c r="L66" s="1160"/>
      <c r="M66" s="1160"/>
      <c r="N66" s="1160"/>
      <c r="O66" s="1160"/>
    </row>
    <row r="67" spans="2:30" ht="13.5" x14ac:dyDescent="0.15">
      <c r="B67" s="239"/>
      <c r="C67" s="235"/>
      <c r="D67" s="235"/>
      <c r="E67" s="235"/>
      <c r="F67" s="235"/>
      <c r="G67" s="1160"/>
      <c r="H67" s="1160"/>
      <c r="I67" s="1160"/>
      <c r="J67" s="1160"/>
      <c r="K67" s="1160"/>
      <c r="L67" s="1160"/>
      <c r="M67" s="1160"/>
      <c r="N67" s="1160"/>
      <c r="O67" s="1160"/>
    </row>
    <row r="68" spans="2:30" ht="13.5" x14ac:dyDescent="0.15">
      <c r="B68" s="239"/>
      <c r="C68" s="235"/>
      <c r="D68" s="235"/>
      <c r="E68" s="235"/>
      <c r="F68" s="235"/>
      <c r="G68" s="1160"/>
      <c r="H68" s="1160"/>
      <c r="I68" s="1160"/>
      <c r="J68" s="1160"/>
      <c r="K68" s="1160"/>
      <c r="L68" s="1160"/>
      <c r="M68" s="1160"/>
      <c r="N68" s="1160"/>
      <c r="O68" s="1160"/>
    </row>
    <row r="69" spans="2:30" ht="13.5" x14ac:dyDescent="0.15">
      <c r="B69" s="239"/>
      <c r="C69" s="235"/>
      <c r="D69" s="235"/>
      <c r="E69" s="235"/>
      <c r="F69" s="235"/>
      <c r="G69" s="1160"/>
      <c r="H69" s="1160"/>
      <c r="I69" s="1160"/>
      <c r="J69" s="1160"/>
      <c r="K69" s="1160"/>
      <c r="L69" s="1160"/>
      <c r="M69" s="1160"/>
      <c r="N69" s="1160"/>
      <c r="O69" s="1160"/>
    </row>
    <row r="70" spans="2:30" ht="13.5" x14ac:dyDescent="0.15">
      <c r="B70" s="239"/>
      <c r="C70" s="235"/>
      <c r="D70" s="235"/>
      <c r="E70" s="235"/>
      <c r="F70" s="235"/>
      <c r="G70" s="235"/>
      <c r="H70" s="1159"/>
      <c r="I70" s="1159"/>
      <c r="J70" s="1156"/>
      <c r="K70" s="1156"/>
      <c r="L70" s="1155"/>
      <c r="M70" s="1156"/>
      <c r="N70" s="1155"/>
      <c r="O70" s="1154"/>
    </row>
    <row r="71" spans="2:30" ht="13.5" x14ac:dyDescent="0.15">
      <c r="B71" s="239"/>
      <c r="C71" s="235"/>
      <c r="D71" s="235"/>
      <c r="E71" s="235"/>
      <c r="F71" s="235"/>
      <c r="G71" s="1158" t="s">
        <v>527</v>
      </c>
      <c r="I71" s="1157"/>
      <c r="J71" s="1156"/>
      <c r="K71" s="1156"/>
      <c r="L71" s="1155"/>
      <c r="M71" s="1156"/>
      <c r="N71" s="1155"/>
      <c r="O71" s="1154"/>
    </row>
    <row r="72" spans="2:30" ht="13.5" x14ac:dyDescent="0.15">
      <c r="B72" s="239"/>
      <c r="C72" s="235"/>
      <c r="D72" s="235"/>
      <c r="E72" s="235"/>
      <c r="F72" s="235"/>
      <c r="G72" s="1147"/>
      <c r="H72" s="1147"/>
      <c r="I72" s="1147"/>
      <c r="J72" s="1147"/>
      <c r="K72" s="1153" t="s">
        <v>526</v>
      </c>
      <c r="L72" s="1153" t="s">
        <v>525</v>
      </c>
      <c r="M72" s="1152" t="s">
        <v>524</v>
      </c>
      <c r="N72" s="1152" t="s">
        <v>523</v>
      </c>
      <c r="O72" s="1152" t="s">
        <v>522</v>
      </c>
    </row>
    <row r="73" spans="2:30" ht="13.5" x14ac:dyDescent="0.15">
      <c r="B73" s="239"/>
      <c r="C73" s="235"/>
      <c r="D73" s="235"/>
      <c r="E73" s="235"/>
      <c r="F73" s="235"/>
      <c r="G73" s="1150" t="s">
        <v>521</v>
      </c>
      <c r="H73" s="1150"/>
      <c r="I73" s="1150" t="s">
        <v>519</v>
      </c>
      <c r="J73" s="1150"/>
      <c r="K73" s="1148">
        <v>239.7</v>
      </c>
      <c r="L73" s="1148">
        <v>229.7</v>
      </c>
      <c r="M73" s="1148">
        <v>229.3</v>
      </c>
      <c r="N73" s="1148">
        <v>217.2</v>
      </c>
      <c r="O73" s="1148">
        <v>210.6</v>
      </c>
      <c r="S73" s="234">
        <v>9.9</v>
      </c>
    </row>
    <row r="74" spans="2:30" ht="13.5" x14ac:dyDescent="0.15">
      <c r="B74" s="239"/>
      <c r="C74" s="235"/>
      <c r="D74" s="235"/>
      <c r="E74" s="235"/>
      <c r="F74" s="235"/>
      <c r="G74" s="1150"/>
      <c r="H74" s="1150"/>
      <c r="I74" s="1150"/>
      <c r="J74" s="1150"/>
      <c r="K74" s="1148"/>
      <c r="L74" s="1148"/>
      <c r="M74" s="1148"/>
      <c r="N74" s="1148"/>
      <c r="O74" s="1148"/>
    </row>
    <row r="75" spans="2:30" ht="13.5" x14ac:dyDescent="0.15">
      <c r="B75" s="239"/>
      <c r="C75" s="235"/>
      <c r="D75" s="235"/>
      <c r="E75" s="235"/>
      <c r="F75" s="235"/>
      <c r="G75" s="1150"/>
      <c r="H75" s="1150"/>
      <c r="I75" s="1147" t="s">
        <v>518</v>
      </c>
      <c r="J75" s="1147"/>
      <c r="K75" s="1151">
        <v>17.3</v>
      </c>
      <c r="L75" s="1151">
        <v>16.5</v>
      </c>
      <c r="M75" s="1151">
        <v>15.5</v>
      </c>
      <c r="N75" s="1151">
        <v>14.9</v>
      </c>
      <c r="O75" s="1151">
        <v>14.3</v>
      </c>
      <c r="U75" s="234">
        <v>81.2</v>
      </c>
      <c r="W75" s="234">
        <v>87.2</v>
      </c>
      <c r="Y75" s="234">
        <v>99.8</v>
      </c>
      <c r="AA75" s="234">
        <v>109.5</v>
      </c>
      <c r="AC75" s="234">
        <v>115.2</v>
      </c>
    </row>
    <row r="76" spans="2:30" ht="13.5" x14ac:dyDescent="0.15">
      <c r="B76" s="239"/>
      <c r="C76" s="235"/>
      <c r="D76" s="235"/>
      <c r="E76" s="235"/>
      <c r="F76" s="235"/>
      <c r="G76" s="1150"/>
      <c r="H76" s="1150"/>
      <c r="I76" s="1147"/>
      <c r="J76" s="1147"/>
      <c r="K76" s="1149"/>
      <c r="L76" s="1149"/>
      <c r="M76" s="1149"/>
      <c r="N76" s="1149"/>
      <c r="O76" s="1149"/>
    </row>
    <row r="77" spans="2:30" ht="13.5" x14ac:dyDescent="0.15">
      <c r="B77" s="239"/>
      <c r="C77" s="235"/>
      <c r="D77" s="235"/>
      <c r="E77" s="235"/>
      <c r="F77" s="235"/>
      <c r="G77" s="1147" t="s">
        <v>520</v>
      </c>
      <c r="H77" s="1147"/>
      <c r="I77" s="1147" t="s">
        <v>519</v>
      </c>
      <c r="J77" s="1147"/>
      <c r="K77" s="1148">
        <v>215</v>
      </c>
      <c r="L77" s="1148">
        <v>206</v>
      </c>
      <c r="M77" s="1148">
        <v>199.1</v>
      </c>
      <c r="N77" s="1148">
        <v>208.1</v>
      </c>
      <c r="O77" s="1148">
        <v>239.1</v>
      </c>
      <c r="R77" s="234">
        <v>12.3</v>
      </c>
      <c r="T77" s="234">
        <v>11.1</v>
      </c>
    </row>
    <row r="78" spans="2:30" ht="13.5" x14ac:dyDescent="0.15">
      <c r="B78" s="239"/>
      <c r="C78" s="235"/>
      <c r="D78" s="235"/>
      <c r="E78" s="235"/>
      <c r="F78" s="235"/>
      <c r="G78" s="1147"/>
      <c r="H78" s="1147"/>
      <c r="I78" s="1147"/>
      <c r="J78" s="1147"/>
      <c r="K78" s="1148"/>
      <c r="L78" s="1148"/>
      <c r="M78" s="1148"/>
      <c r="N78" s="1148"/>
      <c r="O78" s="1148"/>
    </row>
    <row r="79" spans="2:30" ht="13.5" x14ac:dyDescent="0.15">
      <c r="B79" s="239"/>
      <c r="C79" s="235"/>
      <c r="D79" s="235"/>
      <c r="E79" s="235"/>
      <c r="F79" s="235"/>
      <c r="G79" s="1147"/>
      <c r="H79" s="1147"/>
      <c r="I79" s="1146" t="s">
        <v>518</v>
      </c>
      <c r="J79" s="1146"/>
      <c r="K79" s="1145">
        <v>15.8</v>
      </c>
      <c r="L79" s="1145">
        <v>15.7</v>
      </c>
      <c r="M79" s="1145">
        <v>14.9</v>
      </c>
      <c r="N79" s="1145">
        <v>14.2</v>
      </c>
      <c r="O79" s="1145">
        <v>15.9</v>
      </c>
      <c r="V79" s="234">
        <v>53.5</v>
      </c>
      <c r="X79" s="234">
        <v>48.2</v>
      </c>
      <c r="Z79" s="234">
        <v>34.200000000000003</v>
      </c>
      <c r="AB79" s="234">
        <v>30.3</v>
      </c>
      <c r="AD79" s="234">
        <v>28.9</v>
      </c>
    </row>
    <row r="80" spans="2:30" ht="13.5" x14ac:dyDescent="0.15">
      <c r="B80" s="239"/>
      <c r="C80" s="235"/>
      <c r="D80" s="235"/>
      <c r="E80" s="235"/>
      <c r="F80" s="235"/>
      <c r="G80" s="1147"/>
      <c r="H80" s="1147"/>
      <c r="I80" s="1146"/>
      <c r="J80" s="1146"/>
      <c r="K80" s="1145"/>
      <c r="L80" s="1145"/>
      <c r="M80" s="1145"/>
      <c r="N80" s="1145"/>
      <c r="O80" s="1145"/>
    </row>
    <row r="81" spans="2:17" ht="13.5" x14ac:dyDescent="0.15">
      <c r="B81" s="239"/>
      <c r="C81" s="235"/>
      <c r="D81" s="235"/>
      <c r="E81" s="235"/>
      <c r="F81" s="235"/>
      <c r="G81" s="235"/>
      <c r="H81" s="235"/>
      <c r="I81" s="235"/>
      <c r="J81" s="235"/>
      <c r="K81" s="235"/>
      <c r="L81" s="235"/>
      <c r="M81" s="235"/>
      <c r="N81" s="235"/>
      <c r="O81" s="235"/>
    </row>
    <row r="82" spans="2:17" ht="17.25" x14ac:dyDescent="0.15">
      <c r="B82" s="239"/>
      <c r="C82" s="235"/>
      <c r="D82" s="235"/>
      <c r="E82" s="235"/>
      <c r="F82" s="235"/>
      <c r="G82" s="235"/>
      <c r="H82" s="235"/>
      <c r="I82" s="235"/>
      <c r="J82" s="235"/>
      <c r="K82" s="1144"/>
      <c r="L82" s="1144"/>
      <c r="M82" s="1144"/>
      <c r="N82" s="1144"/>
      <c r="O82" s="1144"/>
    </row>
    <row r="83" spans="2:17" ht="13.5" x14ac:dyDescent="0.15">
      <c r="B83" s="325"/>
      <c r="C83" s="291"/>
      <c r="D83" s="291"/>
      <c r="E83" s="291"/>
      <c r="F83" s="291"/>
      <c r="G83" s="291"/>
      <c r="H83" s="291"/>
      <c r="I83" s="291"/>
      <c r="J83" s="291"/>
      <c r="K83" s="291"/>
      <c r="L83" s="291"/>
      <c r="M83" s="291"/>
      <c r="N83" s="291"/>
      <c r="O83" s="291"/>
      <c r="P83" s="326"/>
    </row>
    <row r="84" spans="2:17" ht="13.5" x14ac:dyDescent="0.15">
      <c r="H84" s="235"/>
      <c r="I84" s="235"/>
      <c r="J84" s="235"/>
      <c r="K84" s="235"/>
      <c r="L84" s="235"/>
      <c r="M84" s="235"/>
      <c r="N84" s="235"/>
      <c r="O84" s="235"/>
      <c r="P84" s="235"/>
      <c r="Q84" s="235"/>
    </row>
    <row r="85" spans="2:17" ht="13.5" x14ac:dyDescent="0.15">
      <c r="B85" s="235"/>
      <c r="C85" s="235"/>
      <c r="D85" s="235"/>
      <c r="E85" s="235"/>
      <c r="F85" s="235"/>
      <c r="G85" s="235"/>
      <c r="H85" s="235"/>
      <c r="I85" s="235"/>
      <c r="J85" s="235"/>
      <c r="K85" s="235"/>
      <c r="L85" s="235"/>
      <c r="M85" s="235"/>
      <c r="N85" s="235"/>
      <c r="O85" s="235"/>
      <c r="P85" s="235"/>
      <c r="Q85" s="235"/>
    </row>
    <row r="86" spans="2:17" ht="13.5" hidden="1" x14ac:dyDescent="0.15">
      <c r="B86" s="235"/>
      <c r="C86" s="235"/>
      <c r="D86" s="235"/>
      <c r="E86" s="235"/>
      <c r="F86" s="235"/>
      <c r="G86" s="235"/>
      <c r="H86" s="235"/>
      <c r="I86" s="235"/>
      <c r="J86" s="235"/>
      <c r="K86" s="235"/>
      <c r="L86" s="235"/>
      <c r="M86" s="235"/>
      <c r="N86" s="235"/>
      <c r="O86" s="235"/>
      <c r="P86" s="235"/>
      <c r="Q86" s="235"/>
    </row>
    <row r="87" spans="2:17" ht="13.5" hidden="1" x14ac:dyDescent="0.15">
      <c r="B87" s="235"/>
      <c r="C87" s="235"/>
      <c r="D87" s="235"/>
      <c r="E87" s="235"/>
      <c r="F87" s="235"/>
      <c r="G87" s="235"/>
      <c r="H87" s="235"/>
      <c r="I87" s="235"/>
      <c r="J87" s="235"/>
      <c r="K87" s="1143"/>
      <c r="L87" s="235"/>
      <c r="M87" s="235"/>
      <c r="N87" s="235"/>
      <c r="O87" s="235"/>
      <c r="P87" s="235"/>
      <c r="Q87" s="235"/>
    </row>
    <row r="88" spans="2:17" ht="13.5" hidden="1" x14ac:dyDescent="0.15">
      <c r="B88" s="235"/>
      <c r="C88" s="235"/>
      <c r="D88" s="235"/>
      <c r="E88" s="235"/>
      <c r="F88" s="235"/>
      <c r="G88" s="235"/>
      <c r="H88" s="235"/>
      <c r="I88" s="235"/>
      <c r="J88" s="235"/>
      <c r="K88" s="235"/>
      <c r="L88" s="235"/>
      <c r="M88" s="235"/>
      <c r="N88" s="235"/>
      <c r="O88" s="235"/>
      <c r="P88" s="235"/>
      <c r="Q88" s="235"/>
    </row>
    <row r="89" spans="2:17" ht="13.5" hidden="1" x14ac:dyDescent="0.15">
      <c r="B89" s="235"/>
      <c r="C89" s="235"/>
      <c r="D89" s="235"/>
      <c r="E89" s="235"/>
      <c r="F89" s="235"/>
      <c r="G89" s="235"/>
      <c r="H89" s="235"/>
      <c r="I89" s="235"/>
      <c r="J89" s="235"/>
      <c r="K89" s="235"/>
      <c r="L89" s="235"/>
      <c r="M89" s="235"/>
      <c r="N89" s="235"/>
      <c r="O89" s="235"/>
      <c r="P89" s="235"/>
      <c r="Q89" s="235"/>
    </row>
    <row r="90" spans="2:17" ht="13.5" hidden="1" x14ac:dyDescent="0.15">
      <c r="B90" s="235"/>
      <c r="C90" s="235"/>
      <c r="D90" s="235"/>
      <c r="E90" s="235"/>
      <c r="F90" s="235"/>
      <c r="G90" s="235"/>
      <c r="H90" s="235"/>
      <c r="I90" s="235"/>
      <c r="J90" s="235"/>
      <c r="K90" s="235"/>
      <c r="L90" s="235"/>
      <c r="M90" s="235"/>
      <c r="N90" s="235"/>
      <c r="O90" s="235"/>
      <c r="P90" s="235"/>
      <c r="Q90" s="235"/>
    </row>
    <row r="91" spans="2:17" ht="13.5" hidden="1" x14ac:dyDescent="0.15">
      <c r="B91" s="235"/>
      <c r="C91" s="235"/>
      <c r="D91" s="235"/>
      <c r="E91" s="235"/>
      <c r="F91" s="235"/>
      <c r="G91" s="235"/>
      <c r="H91" s="235"/>
      <c r="I91" s="235"/>
      <c r="J91" s="235"/>
      <c r="K91" s="235"/>
      <c r="L91" s="235"/>
      <c r="M91" s="235"/>
      <c r="N91" s="235"/>
      <c r="O91" s="235"/>
      <c r="P91" s="235"/>
      <c r="Q91" s="235"/>
    </row>
    <row r="92" spans="2:17" ht="13.5" hidden="1" customHeight="1" x14ac:dyDescent="0.15">
      <c r="B92" s="235"/>
      <c r="C92" s="235"/>
      <c r="D92" s="235"/>
      <c r="E92" s="235"/>
      <c r="F92" s="235"/>
      <c r="G92" s="235"/>
      <c r="H92" s="235"/>
      <c r="I92" s="235"/>
      <c r="J92" s="235"/>
      <c r="K92" s="235"/>
      <c r="L92" s="235"/>
      <c r="M92" s="235"/>
      <c r="N92" s="235"/>
      <c r="O92" s="235"/>
      <c r="P92" s="235"/>
      <c r="Q92" s="235"/>
    </row>
    <row r="93" spans="2:17" ht="13.5" hidden="1" customHeight="1" x14ac:dyDescent="0.15">
      <c r="B93" s="235"/>
      <c r="C93" s="235"/>
      <c r="D93" s="235"/>
      <c r="E93" s="235"/>
      <c r="F93" s="235"/>
      <c r="G93" s="235"/>
      <c r="H93" s="235"/>
      <c r="I93" s="235"/>
      <c r="J93" s="235"/>
      <c r="K93" s="235"/>
      <c r="L93" s="235"/>
      <c r="M93" s="235"/>
      <c r="N93" s="235"/>
      <c r="O93" s="235"/>
      <c r="P93" s="235"/>
      <c r="Q93" s="235"/>
    </row>
    <row r="94" spans="2:17" ht="13.5" hidden="1" customHeight="1" x14ac:dyDescent="0.15">
      <c r="B94" s="235"/>
      <c r="C94" s="235"/>
      <c r="D94" s="235"/>
      <c r="E94" s="235"/>
      <c r="F94" s="235"/>
      <c r="G94" s="235"/>
      <c r="H94" s="235"/>
      <c r="I94" s="235"/>
      <c r="J94" s="235"/>
      <c r="K94" s="235"/>
      <c r="L94" s="235"/>
      <c r="M94" s="235"/>
      <c r="N94" s="235"/>
      <c r="O94" s="235"/>
      <c r="P94" s="235"/>
      <c r="Q94" s="235"/>
    </row>
    <row r="95" spans="2:17" ht="13.5" hidden="1" customHeight="1" x14ac:dyDescent="0.15">
      <c r="B95" s="235"/>
      <c r="C95" s="235"/>
      <c r="D95" s="235"/>
      <c r="E95" s="235"/>
      <c r="F95" s="235"/>
      <c r="G95" s="235"/>
      <c r="H95" s="235"/>
      <c r="I95" s="235"/>
      <c r="J95" s="235"/>
      <c r="K95" s="235"/>
      <c r="L95" s="235"/>
      <c r="M95" s="235"/>
      <c r="N95" s="235"/>
      <c r="O95" s="235"/>
      <c r="P95" s="235"/>
      <c r="Q95" s="235"/>
    </row>
    <row r="96" spans="2:17" ht="13.5" hidden="1" customHeight="1" x14ac:dyDescent="0.15">
      <c r="B96" s="235"/>
      <c r="C96" s="235"/>
      <c r="D96" s="235"/>
      <c r="E96" s="235"/>
      <c r="F96" s="235"/>
      <c r="G96" s="235"/>
      <c r="H96" s="235"/>
      <c r="I96" s="235"/>
      <c r="J96" s="235"/>
      <c r="K96" s="235"/>
      <c r="L96" s="235"/>
      <c r="M96" s="235"/>
      <c r="N96" s="235"/>
      <c r="O96" s="235"/>
      <c r="P96" s="235"/>
      <c r="Q96" s="235"/>
    </row>
    <row r="97" spans="2:17" ht="13.5" hidden="1" customHeight="1" x14ac:dyDescent="0.15">
      <c r="B97" s="235"/>
      <c r="C97" s="235"/>
      <c r="D97" s="235"/>
      <c r="E97" s="235"/>
      <c r="F97" s="235"/>
      <c r="G97" s="235"/>
      <c r="H97" s="235"/>
      <c r="I97" s="235"/>
      <c r="J97" s="235"/>
      <c r="K97" s="235"/>
      <c r="L97" s="235"/>
      <c r="M97" s="235"/>
      <c r="N97" s="235"/>
      <c r="O97" s="235"/>
      <c r="P97" s="235"/>
      <c r="Q97" s="235"/>
    </row>
    <row r="98" spans="2:17" ht="13.5" hidden="1" customHeight="1" x14ac:dyDescent="0.15">
      <c r="B98" s="235"/>
      <c r="C98" s="235"/>
      <c r="D98" s="235"/>
      <c r="E98" s="235"/>
      <c r="F98" s="235"/>
      <c r="G98" s="235"/>
      <c r="H98" s="235"/>
      <c r="I98" s="235"/>
      <c r="J98" s="235"/>
      <c r="K98" s="235"/>
      <c r="L98" s="235"/>
      <c r="M98" s="235"/>
      <c r="N98" s="235"/>
      <c r="O98" s="235"/>
      <c r="P98" s="235"/>
      <c r="Q98" s="235"/>
    </row>
    <row r="99" spans="2:17" ht="13.5" hidden="1" customHeight="1" x14ac:dyDescent="0.15">
      <c r="B99" s="235"/>
      <c r="C99" s="235"/>
      <c r="D99" s="235"/>
      <c r="E99" s="235"/>
      <c r="F99" s="235"/>
      <c r="G99" s="235"/>
      <c r="H99" s="235"/>
      <c r="I99" s="235"/>
      <c r="J99" s="235"/>
      <c r="K99" s="235"/>
      <c r="L99" s="235"/>
      <c r="M99" s="235"/>
      <c r="N99" s="235"/>
      <c r="O99" s="235"/>
      <c r="P99" s="235"/>
      <c r="Q99" s="235"/>
    </row>
    <row r="100" spans="2:17" ht="13.5" hidden="1" customHeight="1" x14ac:dyDescent="0.15">
      <c r="B100" s="235"/>
      <c r="C100" s="235"/>
      <c r="D100" s="235"/>
      <c r="E100" s="235"/>
      <c r="F100" s="235"/>
      <c r="G100" s="235"/>
      <c r="H100" s="235"/>
      <c r="I100" s="235"/>
      <c r="J100" s="235"/>
      <c r="K100" s="235"/>
      <c r="L100" s="235"/>
      <c r="M100" s="235"/>
      <c r="N100" s="235"/>
      <c r="O100" s="235"/>
      <c r="P100" s="235"/>
      <c r="Q100" s="235"/>
    </row>
    <row r="101" spans="2:17" ht="13.5" hidden="1" customHeight="1" x14ac:dyDescent="0.15">
      <c r="B101" s="235"/>
      <c r="C101" s="235"/>
      <c r="D101" s="235"/>
      <c r="E101" s="235"/>
      <c r="F101" s="235"/>
      <c r="G101" s="235"/>
      <c r="H101" s="235"/>
      <c r="I101" s="235"/>
      <c r="J101" s="235"/>
      <c r="K101" s="235"/>
      <c r="L101" s="235"/>
      <c r="M101" s="235"/>
      <c r="N101" s="235"/>
      <c r="O101" s="235"/>
      <c r="P101" s="235"/>
      <c r="Q101" s="235"/>
    </row>
    <row r="102" spans="2:17" ht="13.5" hidden="1" customHeight="1" x14ac:dyDescent="0.15">
      <c r="B102" s="235"/>
      <c r="C102" s="235"/>
      <c r="D102" s="235"/>
      <c r="E102" s="235"/>
      <c r="F102" s="235"/>
      <c r="G102" s="235"/>
      <c r="H102" s="235"/>
      <c r="I102" s="235"/>
      <c r="J102" s="235"/>
      <c r="K102" s="235"/>
      <c r="L102" s="235"/>
      <c r="M102" s="235"/>
      <c r="N102" s="235"/>
      <c r="O102" s="235"/>
      <c r="P102" s="235"/>
      <c r="Q102" s="235"/>
    </row>
    <row r="103" spans="2:17" ht="13.5" hidden="1" customHeight="1" x14ac:dyDescent="0.15">
      <c r="B103" s="235"/>
      <c r="C103" s="235"/>
      <c r="D103" s="235"/>
      <c r="E103" s="235"/>
      <c r="F103" s="235"/>
      <c r="G103" s="235"/>
      <c r="H103" s="235"/>
      <c r="I103" s="235"/>
      <c r="J103" s="235"/>
      <c r="K103" s="235"/>
      <c r="L103" s="235"/>
      <c r="M103" s="235"/>
      <c r="N103" s="235"/>
      <c r="O103" s="235"/>
      <c r="P103" s="235"/>
      <c r="Q103" s="235"/>
    </row>
    <row r="104" spans="2:17" ht="13.5" hidden="1" customHeight="1" x14ac:dyDescent="0.15">
      <c r="B104" s="235"/>
      <c r="C104" s="235"/>
      <c r="D104" s="235"/>
      <c r="E104" s="235"/>
      <c r="F104" s="235"/>
      <c r="G104" s="235"/>
      <c r="H104" s="235"/>
      <c r="I104" s="235"/>
      <c r="J104" s="235"/>
      <c r="K104" s="235"/>
      <c r="L104" s="235"/>
      <c r="M104" s="235"/>
      <c r="N104" s="235"/>
      <c r="O104" s="235"/>
      <c r="P104" s="235"/>
      <c r="Q104" s="235"/>
    </row>
    <row r="105" spans="2:17" ht="13.5" hidden="1" customHeight="1" x14ac:dyDescent="0.15">
      <c r="B105" s="235"/>
      <c r="C105" s="235"/>
      <c r="D105" s="235"/>
      <c r="E105" s="235"/>
      <c r="F105" s="235"/>
      <c r="G105" s="235"/>
      <c r="H105" s="235"/>
      <c r="I105" s="235"/>
      <c r="J105" s="235"/>
      <c r="K105" s="235"/>
      <c r="L105" s="235"/>
      <c r="M105" s="235"/>
      <c r="N105" s="235"/>
      <c r="O105" s="235"/>
      <c r="P105" s="235"/>
      <c r="Q105" s="235"/>
    </row>
    <row r="106" spans="2:17" ht="13.5" hidden="1" customHeight="1" x14ac:dyDescent="0.15">
      <c r="B106" s="235"/>
      <c r="C106" s="235"/>
      <c r="D106" s="235"/>
      <c r="E106" s="235"/>
      <c r="F106" s="235"/>
      <c r="G106" s="235"/>
      <c r="H106" s="235"/>
      <c r="I106" s="235"/>
      <c r="J106" s="235"/>
      <c r="K106" s="235"/>
      <c r="L106" s="235"/>
      <c r="M106" s="235"/>
      <c r="N106" s="235"/>
      <c r="O106" s="235"/>
      <c r="P106" s="235"/>
      <c r="Q106" s="235"/>
    </row>
    <row r="107" spans="2:17" ht="13.5" hidden="1" customHeight="1" x14ac:dyDescent="0.15">
      <c r="B107" s="235"/>
      <c r="C107" s="235"/>
      <c r="D107" s="235"/>
      <c r="E107" s="235"/>
      <c r="F107" s="235"/>
      <c r="G107" s="235"/>
      <c r="H107" s="235"/>
      <c r="I107" s="235"/>
      <c r="J107" s="235"/>
      <c r="K107" s="235"/>
      <c r="L107" s="235"/>
      <c r="M107" s="235"/>
      <c r="N107" s="235"/>
      <c r="O107" s="235"/>
      <c r="P107" s="235"/>
      <c r="Q107" s="235"/>
    </row>
    <row r="108" spans="2:17" ht="13.5" hidden="1" customHeight="1" x14ac:dyDescent="0.15">
      <c r="B108" s="235"/>
      <c r="C108" s="235"/>
      <c r="D108" s="235"/>
      <c r="E108" s="235"/>
      <c r="F108" s="235"/>
      <c r="G108" s="235"/>
      <c r="H108" s="235"/>
      <c r="I108" s="235"/>
      <c r="J108" s="235"/>
      <c r="K108" s="235"/>
      <c r="L108" s="235"/>
      <c r="M108" s="235"/>
      <c r="N108" s="235"/>
      <c r="O108" s="235"/>
      <c r="P108" s="235"/>
      <c r="Q108" s="235"/>
    </row>
    <row r="109" spans="2:17" ht="13.5" hidden="1" customHeight="1" x14ac:dyDescent="0.15">
      <c r="B109" s="235"/>
      <c r="C109" s="235"/>
      <c r="D109" s="235"/>
      <c r="E109" s="235"/>
      <c r="F109" s="235"/>
      <c r="G109" s="235"/>
      <c r="H109" s="235"/>
      <c r="I109" s="235"/>
      <c r="J109" s="235"/>
      <c r="K109" s="235"/>
      <c r="L109" s="235"/>
      <c r="M109" s="235"/>
      <c r="N109" s="235"/>
      <c r="O109" s="235"/>
      <c r="P109" s="235"/>
      <c r="Q109" s="235"/>
    </row>
    <row r="110" spans="2:17" ht="13.5" hidden="1" customHeight="1" x14ac:dyDescent="0.15">
      <c r="B110" s="235"/>
      <c r="C110" s="235"/>
      <c r="D110" s="235"/>
      <c r="E110" s="235"/>
      <c r="F110" s="235"/>
      <c r="G110" s="235"/>
      <c r="H110" s="235"/>
      <c r="I110" s="235"/>
      <c r="J110" s="235"/>
      <c r="K110" s="235"/>
      <c r="L110" s="235"/>
      <c r="M110" s="235"/>
      <c r="N110" s="235"/>
      <c r="O110" s="235"/>
      <c r="P110" s="235"/>
      <c r="Q110" s="235"/>
    </row>
    <row r="111" spans="2:17" ht="13.5" hidden="1" customHeight="1" x14ac:dyDescent="0.15">
      <c r="B111" s="235"/>
      <c r="C111" s="235"/>
      <c r="D111" s="235"/>
      <c r="E111" s="235"/>
      <c r="F111" s="235"/>
      <c r="G111" s="235"/>
      <c r="H111" s="235"/>
      <c r="I111" s="235"/>
      <c r="J111" s="235"/>
      <c r="K111" s="235"/>
      <c r="L111" s="235"/>
      <c r="M111" s="235"/>
      <c r="N111" s="235"/>
      <c r="O111" s="235"/>
      <c r="P111" s="235"/>
      <c r="Q111" s="235"/>
    </row>
    <row r="112" spans="2:17" ht="13.5" hidden="1" customHeight="1" x14ac:dyDescent="0.15">
      <c r="B112" s="235"/>
      <c r="C112" s="235"/>
      <c r="D112" s="235"/>
      <c r="E112" s="235"/>
      <c r="F112" s="235"/>
      <c r="G112" s="235"/>
      <c r="H112" s="235"/>
      <c r="I112" s="235"/>
      <c r="J112" s="235"/>
      <c r="K112" s="235"/>
      <c r="L112" s="235"/>
      <c r="M112" s="235"/>
      <c r="N112" s="235"/>
      <c r="O112" s="235"/>
      <c r="P112" s="235"/>
      <c r="Q112" s="235"/>
    </row>
    <row r="113" spans="2:17" ht="13.5" hidden="1" customHeight="1" x14ac:dyDescent="0.15">
      <c r="B113" s="235"/>
      <c r="C113" s="235"/>
      <c r="D113" s="235"/>
      <c r="E113" s="235"/>
      <c r="F113" s="235"/>
      <c r="G113" s="235"/>
      <c r="H113" s="235"/>
      <c r="I113" s="235"/>
      <c r="J113" s="235"/>
      <c r="K113" s="235"/>
      <c r="L113" s="235"/>
      <c r="M113" s="235"/>
      <c r="N113" s="235"/>
      <c r="O113" s="235"/>
      <c r="P113" s="235"/>
      <c r="Q113" s="235"/>
    </row>
    <row r="114" spans="2:17" ht="13.5" hidden="1" customHeight="1" x14ac:dyDescent="0.15">
      <c r="B114" s="235"/>
      <c r="C114" s="235"/>
      <c r="D114" s="235"/>
      <c r="E114" s="235"/>
      <c r="F114" s="235"/>
      <c r="G114" s="235"/>
      <c r="H114" s="235"/>
      <c r="I114" s="235"/>
      <c r="J114" s="235"/>
      <c r="K114" s="235"/>
      <c r="L114" s="235"/>
      <c r="M114" s="235"/>
      <c r="N114" s="235"/>
      <c r="O114" s="235"/>
      <c r="P114" s="235"/>
      <c r="Q114" s="235"/>
    </row>
    <row r="115" spans="2:17" ht="13.5" hidden="1" customHeight="1" x14ac:dyDescent="0.15">
      <c r="B115" s="235"/>
      <c r="C115" s="235"/>
      <c r="D115" s="235"/>
      <c r="E115" s="235"/>
      <c r="F115" s="235"/>
      <c r="G115" s="235"/>
      <c r="H115" s="235"/>
      <c r="I115" s="235"/>
      <c r="J115" s="235"/>
      <c r="K115" s="235"/>
      <c r="L115" s="235"/>
      <c r="M115" s="235"/>
      <c r="N115" s="235"/>
      <c r="O115" s="235"/>
      <c r="P115" s="235"/>
      <c r="Q115" s="235"/>
    </row>
    <row r="116" spans="2:17" ht="13.5" hidden="1" customHeight="1" x14ac:dyDescent="0.15">
      <c r="B116" s="235"/>
      <c r="C116" s="235"/>
      <c r="D116" s="235"/>
      <c r="E116" s="235"/>
      <c r="F116" s="235"/>
      <c r="G116" s="235"/>
      <c r="H116" s="235"/>
      <c r="I116" s="235"/>
      <c r="J116" s="235"/>
      <c r="K116" s="235"/>
      <c r="L116" s="235"/>
      <c r="M116" s="235"/>
      <c r="N116" s="235"/>
      <c r="O116" s="235"/>
      <c r="P116" s="235"/>
      <c r="Q116" s="235"/>
    </row>
    <row r="117" spans="2:17" ht="13.5" hidden="1" customHeight="1" x14ac:dyDescent="0.15">
      <c r="B117" s="235"/>
      <c r="C117" s="235"/>
      <c r="D117" s="235"/>
      <c r="E117" s="235"/>
      <c r="F117" s="235"/>
      <c r="G117" s="235"/>
      <c r="H117" s="235"/>
      <c r="I117" s="235"/>
      <c r="J117" s="235"/>
      <c r="K117" s="235"/>
      <c r="L117" s="235"/>
      <c r="M117" s="235"/>
      <c r="N117" s="235"/>
      <c r="O117" s="235"/>
      <c r="P117" s="235"/>
      <c r="Q117" s="235"/>
    </row>
    <row r="118" spans="2:17" ht="13.5" hidden="1" customHeight="1" x14ac:dyDescent="0.15">
      <c r="B118" s="235"/>
      <c r="C118" s="235"/>
      <c r="D118" s="235"/>
      <c r="E118" s="235"/>
      <c r="F118" s="235"/>
      <c r="G118" s="235"/>
      <c r="H118" s="235"/>
      <c r="I118" s="235"/>
      <c r="J118" s="235"/>
      <c r="K118" s="235"/>
      <c r="L118" s="235"/>
      <c r="M118" s="235"/>
      <c r="N118" s="235"/>
      <c r="O118" s="235"/>
      <c r="P118" s="235"/>
      <c r="Q118" s="235"/>
    </row>
    <row r="119" spans="2:17" ht="13.5" hidden="1" customHeight="1" x14ac:dyDescent="0.15">
      <c r="B119" s="235"/>
      <c r="C119" s="235"/>
      <c r="D119" s="235"/>
      <c r="E119" s="235"/>
      <c r="F119" s="235"/>
      <c r="G119" s="235"/>
      <c r="H119" s="235"/>
      <c r="I119" s="235"/>
      <c r="J119" s="235"/>
      <c r="K119" s="235"/>
      <c r="L119" s="235"/>
      <c r="M119" s="235"/>
      <c r="N119" s="235"/>
      <c r="O119" s="235"/>
      <c r="P119" s="235"/>
      <c r="Q119" s="235"/>
    </row>
    <row r="120" spans="2:17" ht="13.5" hidden="1" customHeight="1" x14ac:dyDescent="0.15">
      <c r="B120" s="235"/>
      <c r="C120" s="235"/>
      <c r="D120" s="235"/>
      <c r="E120" s="235"/>
      <c r="F120" s="235"/>
      <c r="G120" s="235"/>
      <c r="H120" s="235"/>
      <c r="I120" s="235"/>
      <c r="J120" s="235"/>
      <c r="K120" s="235"/>
      <c r="L120" s="235"/>
      <c r="M120" s="235"/>
      <c r="N120" s="235"/>
      <c r="O120" s="235"/>
      <c r="P120" s="235"/>
      <c r="Q120" s="235"/>
    </row>
    <row r="121" spans="2:17" ht="13.5" hidden="1" customHeight="1" x14ac:dyDescent="0.15">
      <c r="B121" s="235"/>
      <c r="C121" s="235"/>
      <c r="D121" s="235"/>
      <c r="E121" s="235"/>
      <c r="F121" s="235"/>
      <c r="G121" s="235"/>
      <c r="H121" s="235"/>
      <c r="I121" s="235"/>
      <c r="J121" s="235"/>
      <c r="K121" s="235"/>
      <c r="L121" s="235"/>
      <c r="M121" s="235"/>
      <c r="N121" s="235"/>
      <c r="O121" s="235"/>
      <c r="P121" s="235"/>
      <c r="Q121" s="235"/>
    </row>
    <row r="122" spans="2:17" ht="13.5" hidden="1" customHeight="1" x14ac:dyDescent="0.15">
      <c r="B122" s="235"/>
      <c r="C122" s="235"/>
      <c r="D122" s="235"/>
      <c r="E122" s="235"/>
      <c r="F122" s="235"/>
      <c r="G122" s="235"/>
      <c r="H122" s="235"/>
      <c r="I122" s="235"/>
      <c r="J122" s="235"/>
      <c r="K122" s="235"/>
      <c r="L122" s="235"/>
      <c r="M122" s="235"/>
      <c r="N122" s="235"/>
      <c r="O122" s="235"/>
      <c r="P122" s="235"/>
      <c r="Q122" s="235"/>
    </row>
    <row r="123" spans="2:17" ht="13.5" hidden="1" customHeight="1" x14ac:dyDescent="0.15">
      <c r="B123" s="235"/>
      <c r="C123" s="235"/>
      <c r="D123" s="235"/>
      <c r="E123" s="235"/>
      <c r="F123" s="235"/>
      <c r="G123" s="235"/>
      <c r="H123" s="235"/>
      <c r="I123" s="235"/>
      <c r="J123" s="235"/>
      <c r="K123" s="235"/>
      <c r="L123" s="235"/>
      <c r="M123" s="235"/>
      <c r="N123" s="235"/>
      <c r="O123" s="235"/>
      <c r="P123" s="235"/>
      <c r="Q123" s="235"/>
    </row>
    <row r="124" spans="2:17" ht="13.5" hidden="1" customHeight="1" x14ac:dyDescent="0.15">
      <c r="B124" s="235"/>
      <c r="C124" s="235"/>
      <c r="D124" s="235"/>
      <c r="E124" s="235"/>
      <c r="F124" s="235"/>
      <c r="G124" s="235"/>
      <c r="H124" s="235"/>
      <c r="I124" s="235"/>
      <c r="J124" s="235"/>
      <c r="K124" s="235"/>
      <c r="L124" s="235"/>
      <c r="M124" s="235"/>
      <c r="N124" s="235"/>
      <c r="O124" s="235"/>
      <c r="P124" s="235"/>
      <c r="Q124" s="235"/>
    </row>
    <row r="125" spans="2:17" ht="13.5" hidden="1" customHeight="1" x14ac:dyDescent="0.15">
      <c r="B125" s="235"/>
      <c r="C125" s="235"/>
      <c r="D125" s="235"/>
      <c r="E125" s="235"/>
      <c r="F125" s="235"/>
      <c r="G125" s="235"/>
      <c r="H125" s="235"/>
      <c r="I125" s="235"/>
      <c r="J125" s="235"/>
      <c r="K125" s="235"/>
      <c r="L125" s="235"/>
      <c r="M125" s="235"/>
      <c r="N125" s="235"/>
      <c r="O125" s="235"/>
      <c r="P125" s="235"/>
      <c r="Q125" s="235"/>
    </row>
    <row r="126" spans="2:17" ht="13.5" hidden="1" customHeight="1" x14ac:dyDescent="0.15">
      <c r="B126" s="235"/>
      <c r="C126" s="235"/>
      <c r="D126" s="235"/>
      <c r="E126" s="235"/>
      <c r="F126" s="235"/>
      <c r="G126" s="235"/>
      <c r="H126" s="235"/>
      <c r="I126" s="235"/>
      <c r="J126" s="235"/>
      <c r="K126" s="235"/>
      <c r="L126" s="235"/>
      <c r="M126" s="235"/>
      <c r="N126" s="235"/>
      <c r="O126" s="235"/>
      <c r="P126" s="235"/>
      <c r="Q126" s="235"/>
    </row>
    <row r="127" spans="2:17" ht="13.5" hidden="1" customHeight="1" x14ac:dyDescent="0.15">
      <c r="B127" s="235"/>
      <c r="C127" s="235"/>
      <c r="D127" s="235"/>
      <c r="E127" s="235"/>
      <c r="F127" s="235"/>
      <c r="G127" s="235"/>
      <c r="H127" s="235"/>
      <c r="I127" s="235"/>
      <c r="J127" s="235"/>
      <c r="K127" s="235"/>
      <c r="L127" s="235"/>
      <c r="M127" s="235"/>
      <c r="N127" s="235"/>
      <c r="O127" s="235"/>
      <c r="P127" s="235"/>
      <c r="Q127" s="235"/>
    </row>
    <row r="128" spans="2:17" ht="13.5" hidden="1" customHeight="1" x14ac:dyDescent="0.15">
      <c r="B128" s="235"/>
      <c r="C128" s="235"/>
      <c r="D128" s="235"/>
      <c r="E128" s="235"/>
      <c r="F128" s="235"/>
      <c r="G128" s="235"/>
      <c r="H128" s="235"/>
      <c r="I128" s="235"/>
      <c r="J128" s="235"/>
      <c r="K128" s="235"/>
      <c r="L128" s="235"/>
      <c r="M128" s="235"/>
      <c r="N128" s="235"/>
      <c r="O128" s="235"/>
      <c r="P128" s="235"/>
      <c r="Q128" s="235"/>
    </row>
    <row r="129" spans="2:17" ht="13.5" hidden="1" customHeight="1" x14ac:dyDescent="0.15">
      <c r="B129" s="235"/>
      <c r="C129" s="235"/>
      <c r="D129" s="235"/>
      <c r="E129" s="235"/>
      <c r="F129" s="235"/>
      <c r="G129" s="235"/>
      <c r="H129" s="235"/>
      <c r="I129" s="235"/>
      <c r="J129" s="235"/>
      <c r="K129" s="235"/>
      <c r="L129" s="235"/>
      <c r="M129" s="235"/>
      <c r="N129" s="235"/>
      <c r="O129" s="235"/>
      <c r="P129" s="235"/>
      <c r="Q129" s="235"/>
    </row>
    <row r="130" spans="2:17" ht="13.5" hidden="1" customHeight="1" x14ac:dyDescent="0.15">
      <c r="B130" s="235"/>
      <c r="C130" s="235"/>
      <c r="D130" s="235"/>
      <c r="E130" s="235"/>
      <c r="F130" s="235"/>
      <c r="G130" s="235"/>
      <c r="H130" s="235"/>
      <c r="I130" s="235"/>
      <c r="J130" s="235"/>
      <c r="K130" s="235"/>
      <c r="L130" s="235"/>
      <c r="M130" s="235"/>
      <c r="N130" s="235"/>
      <c r="O130" s="235"/>
      <c r="P130" s="235"/>
      <c r="Q130" s="235"/>
    </row>
    <row r="131" spans="2:17" ht="13.5" hidden="1" customHeight="1" x14ac:dyDescent="0.15">
      <c r="B131" s="235"/>
      <c r="C131" s="235"/>
      <c r="D131" s="235"/>
      <c r="E131" s="235"/>
      <c r="F131" s="235"/>
      <c r="G131" s="235"/>
      <c r="H131" s="235"/>
      <c r="I131" s="235"/>
      <c r="J131" s="235"/>
      <c r="K131" s="235"/>
      <c r="L131" s="235"/>
      <c r="M131" s="235"/>
      <c r="N131" s="235"/>
      <c r="O131" s="235"/>
      <c r="P131" s="235"/>
      <c r="Q131" s="235"/>
    </row>
    <row r="132" spans="2:17" ht="13.5" hidden="1" customHeight="1" x14ac:dyDescent="0.15">
      <c r="B132" s="235"/>
      <c r="C132" s="235"/>
      <c r="D132" s="235"/>
      <c r="E132" s="235"/>
      <c r="F132" s="235"/>
      <c r="G132" s="235"/>
      <c r="H132" s="235"/>
      <c r="I132" s="235"/>
      <c r="J132" s="235"/>
      <c r="K132" s="235"/>
      <c r="L132" s="235"/>
      <c r="M132" s="235"/>
      <c r="N132" s="235"/>
      <c r="O132" s="235"/>
      <c r="P132" s="235"/>
      <c r="Q132" s="235"/>
    </row>
    <row r="133" spans="2:17" ht="13.5" hidden="1" customHeight="1" x14ac:dyDescent="0.15">
      <c r="B133" s="235"/>
      <c r="C133" s="235"/>
      <c r="D133" s="235"/>
      <c r="E133" s="235"/>
      <c r="F133" s="235"/>
      <c r="G133" s="235"/>
      <c r="H133" s="235"/>
      <c r="I133" s="235"/>
      <c r="J133" s="235"/>
      <c r="K133" s="235"/>
      <c r="L133" s="235"/>
      <c r="M133" s="235"/>
      <c r="N133" s="235"/>
      <c r="O133" s="235"/>
      <c r="P133" s="235"/>
      <c r="Q133" s="235"/>
    </row>
    <row r="134" spans="2:17" ht="13.5" hidden="1" customHeight="1" x14ac:dyDescent="0.15">
      <c r="B134" s="235"/>
      <c r="C134" s="235"/>
      <c r="D134" s="235"/>
      <c r="E134" s="235"/>
      <c r="F134" s="235"/>
      <c r="G134" s="235"/>
      <c r="H134" s="235"/>
      <c r="I134" s="235"/>
      <c r="J134" s="235"/>
      <c r="K134" s="235"/>
      <c r="L134" s="235"/>
      <c r="M134" s="235"/>
      <c r="N134" s="235"/>
      <c r="O134" s="235"/>
      <c r="P134" s="235"/>
      <c r="Q134" s="235"/>
    </row>
    <row r="135" spans="2:17" ht="13.5" hidden="1" customHeight="1" x14ac:dyDescent="0.15">
      <c r="B135" s="235"/>
      <c r="C135" s="235"/>
      <c r="D135" s="235"/>
      <c r="E135" s="235"/>
      <c r="F135" s="235"/>
      <c r="G135" s="235"/>
      <c r="H135" s="235"/>
      <c r="I135" s="235"/>
      <c r="J135" s="235"/>
      <c r="K135" s="235"/>
      <c r="L135" s="235"/>
      <c r="M135" s="235"/>
      <c r="N135" s="235"/>
      <c r="O135" s="235"/>
      <c r="P135" s="235"/>
      <c r="Q135" s="235"/>
    </row>
    <row r="136" spans="2:17" ht="13.5" hidden="1" customHeight="1" x14ac:dyDescent="0.15">
      <c r="B136" s="235"/>
      <c r="C136" s="235"/>
      <c r="D136" s="235"/>
      <c r="E136" s="235"/>
      <c r="F136" s="235"/>
      <c r="G136" s="235"/>
      <c r="H136" s="235"/>
      <c r="I136" s="235"/>
      <c r="J136" s="235"/>
      <c r="K136" s="235"/>
      <c r="L136" s="235"/>
      <c r="M136" s="235"/>
      <c r="N136" s="235"/>
      <c r="O136" s="235"/>
      <c r="P136" s="235"/>
      <c r="Q136" s="235"/>
    </row>
    <row r="137" spans="2:17" ht="13.5" hidden="1" customHeight="1" x14ac:dyDescent="0.15">
      <c r="B137" s="235"/>
      <c r="C137" s="235"/>
      <c r="D137" s="235"/>
      <c r="E137" s="235"/>
      <c r="F137" s="235"/>
      <c r="G137" s="235"/>
      <c r="H137" s="235"/>
      <c r="I137" s="235"/>
      <c r="J137" s="235"/>
      <c r="K137" s="235"/>
      <c r="L137" s="235"/>
      <c r="M137" s="235"/>
      <c r="N137" s="235"/>
      <c r="O137" s="235"/>
      <c r="P137" s="235"/>
      <c r="Q137" s="235"/>
    </row>
    <row r="138" spans="2:17" ht="13.5" hidden="1" customHeight="1" x14ac:dyDescent="0.15">
      <c r="B138" s="235"/>
      <c r="C138" s="235"/>
      <c r="D138" s="235"/>
      <c r="E138" s="235"/>
      <c r="F138" s="235"/>
      <c r="G138" s="235"/>
      <c r="H138" s="235"/>
      <c r="I138" s="235"/>
      <c r="J138" s="235"/>
      <c r="K138" s="235"/>
      <c r="L138" s="235"/>
      <c r="M138" s="235"/>
      <c r="N138" s="235"/>
      <c r="O138" s="235"/>
      <c r="P138" s="235"/>
      <c r="Q138" s="235"/>
    </row>
    <row r="139" spans="2:17" ht="13.5" hidden="1" customHeight="1" x14ac:dyDescent="0.15">
      <c r="B139" s="235"/>
      <c r="C139" s="235"/>
      <c r="D139" s="235"/>
      <c r="E139" s="235"/>
      <c r="F139" s="235"/>
      <c r="G139" s="235"/>
      <c r="H139" s="235"/>
      <c r="I139" s="235"/>
      <c r="J139" s="235"/>
      <c r="K139" s="235"/>
      <c r="L139" s="235"/>
      <c r="M139" s="235"/>
      <c r="N139" s="235"/>
      <c r="O139" s="235"/>
      <c r="P139" s="235"/>
      <c r="Q139" s="235"/>
    </row>
    <row r="140" spans="2:17" ht="13.5" hidden="1" customHeight="1" x14ac:dyDescent="0.15">
      <c r="B140" s="235"/>
      <c r="C140" s="235"/>
      <c r="D140" s="235"/>
      <c r="E140" s="235"/>
      <c r="F140" s="235"/>
      <c r="G140" s="235"/>
      <c r="H140" s="235"/>
      <c r="I140" s="235"/>
      <c r="J140" s="235"/>
      <c r="K140" s="235"/>
      <c r="L140" s="235"/>
      <c r="M140" s="235"/>
      <c r="N140" s="235"/>
      <c r="O140" s="235"/>
      <c r="P140" s="235"/>
      <c r="Q140" s="235"/>
    </row>
    <row r="141" spans="2:17" ht="13.5" hidden="1" customHeight="1" x14ac:dyDescent="0.15">
      <c r="B141" s="235"/>
      <c r="C141" s="235"/>
      <c r="D141" s="235"/>
      <c r="E141" s="235"/>
      <c r="F141" s="235"/>
      <c r="G141" s="235"/>
      <c r="H141" s="235"/>
      <c r="I141" s="235"/>
      <c r="J141" s="235"/>
      <c r="K141" s="235"/>
      <c r="L141" s="235"/>
      <c r="M141" s="235"/>
      <c r="N141" s="235"/>
      <c r="O141" s="235"/>
      <c r="P141" s="235"/>
      <c r="Q141" s="235"/>
    </row>
    <row r="142" spans="2:17" ht="13.5" hidden="1" customHeight="1" x14ac:dyDescent="0.15">
      <c r="B142" s="235"/>
      <c r="C142" s="235"/>
      <c r="D142" s="235"/>
      <c r="E142" s="235"/>
      <c r="F142" s="235"/>
      <c r="G142" s="235"/>
      <c r="H142" s="235"/>
      <c r="I142" s="235"/>
      <c r="J142" s="235"/>
      <c r="K142" s="235"/>
      <c r="L142" s="235"/>
      <c r="M142" s="235"/>
      <c r="N142" s="235"/>
      <c r="O142" s="235"/>
      <c r="P142" s="235"/>
      <c r="Q142" s="235"/>
    </row>
    <row r="143" spans="2:17" ht="13.5" hidden="1" customHeight="1" x14ac:dyDescent="0.15">
      <c r="B143" s="235"/>
      <c r="C143" s="235"/>
      <c r="D143" s="235"/>
      <c r="E143" s="235"/>
      <c r="F143" s="235"/>
      <c r="G143" s="235"/>
      <c r="H143" s="235"/>
      <c r="I143" s="235"/>
      <c r="J143" s="235"/>
      <c r="K143" s="235"/>
      <c r="L143" s="235"/>
      <c r="M143" s="235"/>
      <c r="N143" s="235"/>
      <c r="O143" s="235"/>
      <c r="P143" s="235"/>
      <c r="Q143" s="235"/>
    </row>
    <row r="144" spans="2:17" ht="13.5" hidden="1" customHeight="1" x14ac:dyDescent="0.15">
      <c r="B144" s="235"/>
      <c r="C144" s="235"/>
      <c r="D144" s="235"/>
      <c r="E144" s="235"/>
      <c r="F144" s="235"/>
      <c r="G144" s="235"/>
      <c r="H144" s="235"/>
      <c r="I144" s="235"/>
      <c r="J144" s="235"/>
      <c r="K144" s="235"/>
      <c r="L144" s="235"/>
      <c r="M144" s="235"/>
      <c r="N144" s="235"/>
      <c r="O144" s="235"/>
      <c r="P144" s="235"/>
      <c r="Q144" s="235"/>
    </row>
    <row r="145" spans="2:17" ht="13.5" hidden="1" customHeight="1" x14ac:dyDescent="0.15">
      <c r="B145" s="235"/>
      <c r="C145" s="235"/>
      <c r="D145" s="235"/>
      <c r="E145" s="235"/>
      <c r="F145" s="235"/>
      <c r="G145" s="235"/>
      <c r="H145" s="235"/>
      <c r="I145" s="235"/>
      <c r="J145" s="235"/>
      <c r="K145" s="235"/>
      <c r="L145" s="235"/>
      <c r="M145" s="235"/>
      <c r="N145" s="235"/>
      <c r="O145" s="235"/>
      <c r="P145" s="235"/>
      <c r="Q145" s="235"/>
    </row>
    <row r="146" spans="2:17" ht="13.5" hidden="1" customHeight="1" x14ac:dyDescent="0.15">
      <c r="B146" s="235"/>
      <c r="C146" s="235"/>
      <c r="D146" s="235"/>
      <c r="E146" s="235"/>
      <c r="F146" s="235"/>
      <c r="G146" s="235"/>
      <c r="H146" s="235"/>
      <c r="I146" s="235"/>
      <c r="J146" s="235"/>
      <c r="K146" s="235"/>
      <c r="L146" s="235"/>
      <c r="M146" s="235"/>
      <c r="N146" s="235"/>
      <c r="O146" s="235"/>
      <c r="P146" s="235"/>
      <c r="Q146" s="235"/>
    </row>
    <row r="147" spans="2:17" ht="13.5" hidden="1" customHeight="1" x14ac:dyDescent="0.15">
      <c r="B147" s="235"/>
      <c r="C147" s="235"/>
      <c r="D147" s="235"/>
      <c r="E147" s="235"/>
      <c r="F147" s="235"/>
      <c r="G147" s="235"/>
      <c r="H147" s="235"/>
      <c r="I147" s="235"/>
      <c r="J147" s="235"/>
      <c r="K147" s="235"/>
      <c r="L147" s="235"/>
      <c r="M147" s="235"/>
      <c r="N147" s="235"/>
      <c r="O147" s="235"/>
      <c r="P147" s="235"/>
      <c r="Q147" s="235"/>
    </row>
    <row r="148" spans="2:17" ht="13.5" hidden="1" customHeight="1" x14ac:dyDescent="0.15">
      <c r="B148" s="235"/>
      <c r="C148" s="235"/>
      <c r="D148" s="235"/>
      <c r="E148" s="235"/>
      <c r="F148" s="235"/>
      <c r="G148" s="235"/>
      <c r="H148" s="235"/>
      <c r="I148" s="235"/>
      <c r="J148" s="235"/>
      <c r="K148" s="235"/>
      <c r="L148" s="235"/>
      <c r="M148" s="235"/>
      <c r="N148" s="235"/>
      <c r="O148" s="235"/>
      <c r="P148" s="235"/>
      <c r="Q148" s="235"/>
    </row>
    <row r="149" spans="2:17" ht="13.5" hidden="1" customHeight="1" x14ac:dyDescent="0.15">
      <c r="B149" s="235"/>
      <c r="C149" s="235"/>
      <c r="D149" s="235"/>
      <c r="E149" s="235"/>
      <c r="F149" s="235"/>
      <c r="G149" s="235"/>
      <c r="H149" s="235"/>
      <c r="I149" s="235"/>
      <c r="J149" s="235"/>
      <c r="K149" s="235"/>
      <c r="L149" s="235"/>
      <c r="M149" s="235"/>
      <c r="N149" s="235"/>
      <c r="O149" s="235"/>
      <c r="P149" s="235"/>
      <c r="Q149" s="235"/>
    </row>
    <row r="150" spans="2:17" ht="13.5" hidden="1" customHeight="1" x14ac:dyDescent="0.15">
      <c r="B150" s="235"/>
      <c r="C150" s="235"/>
      <c r="D150" s="235"/>
      <c r="E150" s="235"/>
      <c r="F150" s="235"/>
      <c r="G150" s="235"/>
      <c r="H150" s="235"/>
      <c r="I150" s="235"/>
      <c r="J150" s="235"/>
      <c r="K150" s="235"/>
      <c r="L150" s="235"/>
      <c r="M150" s="235"/>
      <c r="N150" s="235"/>
      <c r="O150" s="235"/>
      <c r="P150" s="235"/>
      <c r="Q150" s="235"/>
    </row>
    <row r="151" spans="2:17" ht="13.5" hidden="1" customHeight="1" x14ac:dyDescent="0.15">
      <c r="B151" s="235"/>
      <c r="C151" s="235"/>
      <c r="D151" s="235"/>
      <c r="E151" s="235"/>
      <c r="F151" s="235"/>
      <c r="G151" s="235"/>
      <c r="H151" s="235"/>
      <c r="I151" s="235"/>
      <c r="J151" s="235"/>
      <c r="K151" s="235"/>
      <c r="L151" s="235"/>
      <c r="M151" s="235"/>
      <c r="N151" s="235"/>
      <c r="O151" s="235"/>
      <c r="P151" s="235"/>
      <c r="Q151" s="235"/>
    </row>
    <row r="152" spans="2:17" ht="13.5" hidden="1" customHeight="1" x14ac:dyDescent="0.15">
      <c r="B152" s="235"/>
      <c r="C152" s="235"/>
      <c r="D152" s="235"/>
      <c r="E152" s="235"/>
      <c r="F152" s="235"/>
      <c r="G152" s="235"/>
      <c r="H152" s="235"/>
      <c r="I152" s="235"/>
      <c r="J152" s="235"/>
      <c r="K152" s="235"/>
      <c r="L152" s="235"/>
      <c r="M152" s="235"/>
      <c r="N152" s="235"/>
      <c r="O152" s="235"/>
      <c r="P152" s="235"/>
      <c r="Q152" s="235"/>
    </row>
    <row r="153" spans="2:17" ht="13.5" hidden="1" customHeight="1" x14ac:dyDescent="0.15">
      <c r="B153" s="235"/>
      <c r="C153" s="235"/>
      <c r="D153" s="235"/>
      <c r="E153" s="235"/>
      <c r="F153" s="235"/>
      <c r="G153" s="235"/>
      <c r="H153" s="235"/>
      <c r="I153" s="235"/>
      <c r="J153" s="235"/>
      <c r="K153" s="235"/>
      <c r="L153" s="235"/>
      <c r="M153" s="235"/>
      <c r="N153" s="235"/>
      <c r="O153" s="235"/>
      <c r="P153" s="235"/>
      <c r="Q153" s="235"/>
    </row>
    <row r="154" spans="2:17" ht="13.5" hidden="1" customHeight="1" x14ac:dyDescent="0.15">
      <c r="B154" s="235"/>
      <c r="C154" s="235"/>
      <c r="D154" s="235"/>
      <c r="E154" s="235"/>
      <c r="F154" s="235"/>
      <c r="G154" s="235"/>
      <c r="H154" s="235"/>
      <c r="I154" s="235"/>
      <c r="J154" s="235"/>
      <c r="K154" s="235"/>
      <c r="L154" s="235"/>
      <c r="M154" s="235"/>
      <c r="N154" s="235"/>
      <c r="O154" s="235"/>
      <c r="P154" s="235"/>
      <c r="Q154" s="235"/>
    </row>
    <row r="155" spans="2:17" ht="13.5" hidden="1" customHeight="1" x14ac:dyDescent="0.15">
      <c r="B155" s="235"/>
      <c r="C155" s="235"/>
      <c r="D155" s="235"/>
      <c r="E155" s="235"/>
      <c r="F155" s="235"/>
      <c r="G155" s="235"/>
      <c r="H155" s="235"/>
      <c r="I155" s="235"/>
      <c r="J155" s="235"/>
      <c r="K155" s="235"/>
      <c r="L155" s="235"/>
      <c r="M155" s="235"/>
      <c r="N155" s="235"/>
      <c r="O155" s="235"/>
      <c r="P155" s="235"/>
      <c r="Q155" s="235"/>
    </row>
    <row r="156" spans="2:17" ht="13.5" hidden="1" customHeight="1" x14ac:dyDescent="0.15">
      <c r="B156" s="235"/>
      <c r="C156" s="235"/>
      <c r="D156" s="235"/>
      <c r="E156" s="235"/>
      <c r="F156" s="235"/>
      <c r="G156" s="235"/>
      <c r="H156" s="235"/>
      <c r="I156" s="235"/>
      <c r="J156" s="235"/>
      <c r="K156" s="235"/>
      <c r="L156" s="235"/>
      <c r="M156" s="235"/>
      <c r="N156" s="235"/>
      <c r="O156" s="235"/>
      <c r="P156" s="235"/>
      <c r="Q156" s="235"/>
    </row>
    <row r="157" spans="2:17" ht="13.5" hidden="1" customHeight="1" x14ac:dyDescent="0.15">
      <c r="B157" s="235"/>
      <c r="C157" s="235"/>
      <c r="D157" s="235"/>
      <c r="E157" s="235"/>
      <c r="F157" s="235"/>
      <c r="G157" s="235"/>
      <c r="H157" s="235"/>
      <c r="I157" s="235"/>
      <c r="J157" s="235"/>
      <c r="K157" s="235"/>
      <c r="L157" s="235"/>
      <c r="M157" s="235"/>
      <c r="N157" s="235"/>
      <c r="O157" s="235"/>
      <c r="P157" s="235"/>
      <c r="Q157" s="235"/>
    </row>
    <row r="158" spans="2:17" ht="13.5" hidden="1" customHeight="1" x14ac:dyDescent="0.15">
      <c r="B158" s="235"/>
      <c r="C158" s="235"/>
      <c r="D158" s="235"/>
      <c r="E158" s="235"/>
      <c r="F158" s="235"/>
      <c r="G158" s="235"/>
      <c r="H158" s="235"/>
      <c r="I158" s="235"/>
      <c r="J158" s="235"/>
      <c r="K158" s="235"/>
      <c r="L158" s="235"/>
      <c r="M158" s="235"/>
      <c r="N158" s="235"/>
      <c r="O158" s="235"/>
      <c r="P158" s="235"/>
      <c r="Q158" s="235"/>
    </row>
    <row r="159" spans="2:17" ht="13.5" hidden="1" customHeight="1" x14ac:dyDescent="0.15">
      <c r="B159" s="235"/>
      <c r="C159" s="235"/>
      <c r="D159" s="235"/>
      <c r="E159" s="235"/>
      <c r="F159" s="235"/>
      <c r="G159" s="235"/>
      <c r="H159" s="235"/>
      <c r="I159" s="235"/>
      <c r="J159" s="235"/>
      <c r="K159" s="235"/>
      <c r="L159" s="235"/>
      <c r="M159" s="235"/>
      <c r="N159" s="235"/>
      <c r="O159" s="235"/>
      <c r="P159" s="235"/>
      <c r="Q159" s="235"/>
    </row>
    <row r="160" spans="2:17" ht="13.5" hidden="1" customHeight="1" x14ac:dyDescent="0.15">
      <c r="B160" s="235"/>
      <c r="C160" s="235"/>
      <c r="D160" s="235"/>
      <c r="E160" s="235"/>
      <c r="F160" s="235"/>
      <c r="G160" s="235"/>
      <c r="H160" s="235"/>
      <c r="I160" s="235"/>
      <c r="J160" s="235"/>
      <c r="K160" s="235"/>
      <c r="L160" s="235"/>
      <c r="M160" s="235"/>
      <c r="N160" s="235"/>
      <c r="O160" s="235"/>
      <c r="P160" s="235"/>
      <c r="Q160" s="23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IykhGxS3rfRkSksho5dqrCSK7bjMCESbFv0CwdbH1EHIbdEakV2nicSS0+pELirhCPa1u7/iUD52tJ37l7isw==" saltValue="H+bngq+Rj5pT3uiXpl07yg==" spinCount="100000"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row>
    <row r="32" spans="12:34" x14ac:dyDescent="0.15">
      <c r="L32" s="232"/>
    </row>
    <row r="33" spans="2:34" x14ac:dyDescent="0.15">
      <c r="C33" s="232"/>
      <c r="E33" s="232"/>
      <c r="G33" s="232"/>
      <c r="I33" s="232"/>
      <c r="X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X40" s="232"/>
    </row>
    <row r="41" spans="2:34" x14ac:dyDescent="0.15">
      <c r="R41" s="232"/>
    </row>
    <row r="42" spans="2:34" x14ac:dyDescent="0.15">
      <c r="W42" s="232"/>
    </row>
    <row r="43" spans="2:34" x14ac:dyDescent="0.15">
      <c r="V43" s="232"/>
      <c r="Y43" s="232"/>
      <c r="Z43" s="232"/>
      <c r="AA43" s="232"/>
      <c r="AB43" s="232"/>
      <c r="AC43" s="232"/>
      <c r="AD43" s="232"/>
      <c r="AE43" s="232"/>
      <c r="AF43" s="232"/>
      <c r="AG43" s="232"/>
      <c r="AH43" s="232"/>
    </row>
    <row r="44" spans="2:34" x14ac:dyDescent="0.15">
      <c r="AH44" s="232"/>
    </row>
    <row r="45" spans="2:34" x14ac:dyDescent="0.15">
      <c r="X45" s="232"/>
    </row>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c r="X31" s="232"/>
    </row>
    <row r="32" spans="12:34" x14ac:dyDescent="0.15">
      <c r="L32" s="232"/>
    </row>
    <row r="33" spans="2:34" x14ac:dyDescent="0.15">
      <c r="C33" s="232"/>
      <c r="E33" s="232"/>
      <c r="G33" s="232"/>
      <c r="I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X38" s="232"/>
      <c r="AG38" s="232"/>
      <c r="AH38" s="232"/>
    </row>
    <row r="39" spans="2:34" x14ac:dyDescent="0.15"/>
    <row r="40" spans="2:34" x14ac:dyDescent="0.15"/>
    <row r="41" spans="2:34" x14ac:dyDescent="0.15">
      <c r="R41" s="232"/>
    </row>
    <row r="42" spans="2:34" x14ac:dyDescent="0.15">
      <c r="W42" s="232"/>
    </row>
    <row r="43" spans="2:34" x14ac:dyDescent="0.15">
      <c r="V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c r="AH124" s="232"/>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489</v>
      </c>
      <c r="B3" s="88"/>
      <c r="C3" s="89"/>
      <c r="D3" s="90">
        <v>84582</v>
      </c>
      <c r="E3" s="91"/>
      <c r="F3" s="92">
        <v>68694</v>
      </c>
      <c r="G3" s="93"/>
      <c r="H3" s="94"/>
    </row>
    <row r="4" spans="1:8" x14ac:dyDescent="0.15">
      <c r="A4" s="95"/>
      <c r="B4" s="96"/>
      <c r="C4" s="97"/>
      <c r="D4" s="98">
        <v>30436</v>
      </c>
      <c r="E4" s="99"/>
      <c r="F4" s="100">
        <v>22902</v>
      </c>
      <c r="G4" s="101"/>
      <c r="H4" s="102"/>
    </row>
    <row r="5" spans="1:8" x14ac:dyDescent="0.15">
      <c r="A5" s="83" t="s">
        <v>491</v>
      </c>
      <c r="B5" s="88"/>
      <c r="C5" s="89"/>
      <c r="D5" s="90">
        <v>85521</v>
      </c>
      <c r="E5" s="91"/>
      <c r="F5" s="92">
        <v>64604</v>
      </c>
      <c r="G5" s="93"/>
      <c r="H5" s="94"/>
    </row>
    <row r="6" spans="1:8" x14ac:dyDescent="0.15">
      <c r="A6" s="95"/>
      <c r="B6" s="96"/>
      <c r="C6" s="97"/>
      <c r="D6" s="98">
        <v>24400</v>
      </c>
      <c r="E6" s="99"/>
      <c r="F6" s="100">
        <v>19885</v>
      </c>
      <c r="G6" s="101"/>
      <c r="H6" s="102"/>
    </row>
    <row r="7" spans="1:8" x14ac:dyDescent="0.15">
      <c r="A7" s="83" t="s">
        <v>492</v>
      </c>
      <c r="B7" s="88"/>
      <c r="C7" s="89"/>
      <c r="D7" s="90">
        <v>101004</v>
      </c>
      <c r="E7" s="91"/>
      <c r="F7" s="92">
        <v>75396</v>
      </c>
      <c r="G7" s="93"/>
      <c r="H7" s="94"/>
    </row>
    <row r="8" spans="1:8" x14ac:dyDescent="0.15">
      <c r="A8" s="95"/>
      <c r="B8" s="96"/>
      <c r="C8" s="97"/>
      <c r="D8" s="98">
        <v>22322</v>
      </c>
      <c r="E8" s="99"/>
      <c r="F8" s="100">
        <v>23659</v>
      </c>
      <c r="G8" s="101"/>
      <c r="H8" s="102"/>
    </row>
    <row r="9" spans="1:8" x14ac:dyDescent="0.15">
      <c r="A9" s="83" t="s">
        <v>493</v>
      </c>
      <c r="B9" s="88"/>
      <c r="C9" s="89"/>
      <c r="D9" s="90">
        <v>95668</v>
      </c>
      <c r="E9" s="91"/>
      <c r="F9" s="92">
        <v>79311</v>
      </c>
      <c r="G9" s="93"/>
      <c r="H9" s="94"/>
    </row>
    <row r="10" spans="1:8" x14ac:dyDescent="0.15">
      <c r="A10" s="95"/>
      <c r="B10" s="96"/>
      <c r="C10" s="97"/>
      <c r="D10" s="98">
        <v>32946</v>
      </c>
      <c r="E10" s="99"/>
      <c r="F10" s="100">
        <v>22064</v>
      </c>
      <c r="G10" s="101"/>
      <c r="H10" s="102"/>
    </row>
    <row r="11" spans="1:8" x14ac:dyDescent="0.15">
      <c r="A11" s="83" t="s">
        <v>494</v>
      </c>
      <c r="B11" s="88"/>
      <c r="C11" s="89"/>
      <c r="D11" s="90">
        <v>74344</v>
      </c>
      <c r="E11" s="91"/>
      <c r="F11" s="92">
        <v>67951</v>
      </c>
      <c r="G11" s="93"/>
      <c r="H11" s="94"/>
    </row>
    <row r="12" spans="1:8" x14ac:dyDescent="0.15">
      <c r="A12" s="95"/>
      <c r="B12" s="96"/>
      <c r="C12" s="103"/>
      <c r="D12" s="98">
        <v>23593</v>
      </c>
      <c r="E12" s="99"/>
      <c r="F12" s="100">
        <v>17498</v>
      </c>
      <c r="G12" s="101"/>
      <c r="H12" s="102"/>
    </row>
    <row r="13" spans="1:8" x14ac:dyDescent="0.15">
      <c r="A13" s="83"/>
      <c r="B13" s="88"/>
      <c r="C13" s="104"/>
      <c r="D13" s="105">
        <v>88224</v>
      </c>
      <c r="E13" s="106"/>
      <c r="F13" s="107">
        <v>71191</v>
      </c>
      <c r="G13" s="108"/>
      <c r="H13" s="94"/>
    </row>
    <row r="14" spans="1:8" x14ac:dyDescent="0.15">
      <c r="A14" s="95"/>
      <c r="B14" s="96"/>
      <c r="C14" s="97"/>
      <c r="D14" s="98">
        <v>26739</v>
      </c>
      <c r="E14" s="99"/>
      <c r="F14" s="100">
        <v>21202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0.25</v>
      </c>
      <c r="C19" s="109">
        <f>ROUND(VALUE(SUBSTITUTE(実質収支比率等に係る経年分析!G$48,"▲","-")),2)</f>
        <v>0.25</v>
      </c>
      <c r="D19" s="109">
        <f>ROUND(VALUE(SUBSTITUTE(実質収支比率等に係る経年分析!H$48,"▲","-")),2)</f>
        <v>0.24</v>
      </c>
      <c r="E19" s="109">
        <f>ROUND(VALUE(SUBSTITUTE(実質収支比率等に係る経年分析!I$48,"▲","-")),2)</f>
        <v>0.25</v>
      </c>
      <c r="F19" s="109">
        <f>ROUND(VALUE(SUBSTITUTE(実質収支比率等に係る経年分析!J$48,"▲","-")),2)</f>
        <v>0.25</v>
      </c>
    </row>
    <row r="20" spans="1:11" x14ac:dyDescent="0.15">
      <c r="A20" s="109" t="s">
        <v>39</v>
      </c>
      <c r="B20" s="109">
        <f>ROUND(VALUE(SUBSTITUTE(実質収支比率等に係る経年分析!F$47,"▲","-")),2)</f>
        <v>2.92</v>
      </c>
      <c r="C20" s="109">
        <f>ROUND(VALUE(SUBSTITUTE(実質収支比率等に係る経年分析!G$47,"▲","-")),2)</f>
        <v>3.02</v>
      </c>
      <c r="D20" s="109">
        <f>ROUND(VALUE(SUBSTITUTE(実質収支比率等に係る経年分析!H$47,"▲","-")),2)</f>
        <v>3.16</v>
      </c>
      <c r="E20" s="109">
        <f>ROUND(VALUE(SUBSTITUTE(実質収支比率等に係る経年分析!I$47,"▲","-")),2)</f>
        <v>3.26</v>
      </c>
      <c r="F20" s="109">
        <f>ROUND(VALUE(SUBSTITUTE(実質収支比率等に係る経年分析!J$47,"▲","-")),2)</f>
        <v>3.3</v>
      </c>
    </row>
    <row r="21" spans="1:11" x14ac:dyDescent="0.15">
      <c r="A21" s="109" t="s">
        <v>40</v>
      </c>
      <c r="B21" s="109">
        <f>IF(ISNUMBER(VALUE(SUBSTITUTE(実質収支比率等に係る経年分析!F$49,"▲","-"))),ROUND(VALUE(SUBSTITUTE(実質収支比率等に係る経年分析!F$49,"▲","-")),2),NA())</f>
        <v>0.96</v>
      </c>
      <c r="C21" s="109">
        <f>IF(ISNUMBER(VALUE(SUBSTITUTE(実質収支比率等に係る経年分析!G$49,"▲","-"))),ROUND(VALUE(SUBSTITUTE(実質収支比率等に係る経年分析!G$49,"▲","-")),2),NA())</f>
        <v>7.0000000000000007E-2</v>
      </c>
      <c r="D21" s="109">
        <f>IF(ISNUMBER(VALUE(SUBSTITUTE(実質収支比率等に係る経年分析!H$49,"▲","-"))),ROUND(VALUE(SUBSTITUTE(実質収支比率等に係る経年分析!H$49,"▲","-")),2),NA())</f>
        <v>-0.01</v>
      </c>
      <c r="E21" s="109">
        <f>IF(ISNUMBER(VALUE(SUBSTITUTE(実質収支比率等に係る経年分析!I$49,"▲","-"))),ROUND(VALUE(SUBSTITUTE(実質収支比率等に係る経年分析!I$49,"▲","-")),2),NA())</f>
        <v>0.37</v>
      </c>
      <c r="F21" s="109">
        <f>IF(ISNUMBER(VALUE(SUBSTITUTE(実質収支比率等に係る経年分析!J$49,"▲","-"))),ROUND(VALUE(SUBSTITUTE(実質収支比率等に係る経年分析!J$49,"▲","-")),2),NA())</f>
        <v>1.84</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石川県公営競馬特別会計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0.02</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石川県港湾整備特別会計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石川県流域下水道特別会計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0.25</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0.24</v>
      </c>
    </row>
    <row r="33" spans="1:16" x14ac:dyDescent="0.15">
      <c r="A33" s="110" t="str">
        <f>IF(連結実質赤字比率に係る赤字・黒字の構成分析!C$37="",NA(),連結実質赤字比率に係る赤字・黒字の構成分析!C$37)</f>
        <v>石川県港湾土地造成事業会計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0.38</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0.96</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0.89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0.91</v>
      </c>
    </row>
    <row r="34" spans="1:16" x14ac:dyDescent="0.15">
      <c r="A34" s="110" t="str">
        <f>IF(連結実質赤字比率に係る赤字・黒字の構成分析!C$36="",NA(),連結実質赤字比率に係る赤字・黒字の構成分析!C$36)</f>
        <v>石川県立高松病院事業会計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0.45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1.19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1.1599999999999999</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1.22</v>
      </c>
    </row>
    <row r="35" spans="1:16" x14ac:dyDescent="0.15">
      <c r="A35" s="110" t="str">
        <f>IF(連結実質赤字比率に係る赤字・黒字の構成分析!C$35="",NA(),連結実質赤字比率に係る赤字・黒字の構成分析!C$35)</f>
        <v>石川県水道用水供給事業会計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2.13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2.46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2.66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2.4500000000000002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2.78</v>
      </c>
    </row>
    <row r="36" spans="1:16" x14ac:dyDescent="0.15">
      <c r="A36" s="110" t="str">
        <f>IF(連結実質赤字比率に係る赤字・黒字の構成分析!C$34="",NA(),連結実質赤字比率に係る赤字・黒字の構成分析!C$34)</f>
        <v>石川県立中央病院事業会計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1.92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2.44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4.5999999999999996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4.5599999999999996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4.5599999999999996</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106450</v>
      </c>
      <c r="E42" s="111"/>
      <c r="F42" s="111"/>
      <c r="G42" s="111">
        <f>'実質公債費比率（分子）の構造'!L$52</f>
        <v>79881</v>
      </c>
      <c r="H42" s="111"/>
      <c r="I42" s="111"/>
      <c r="J42" s="111">
        <f>'実質公債費比率（分子）の構造'!M$52</f>
        <v>57639</v>
      </c>
      <c r="K42" s="111"/>
      <c r="L42" s="111"/>
      <c r="M42" s="111">
        <f>'実質公債費比率（分子）の構造'!N$52</f>
        <v>59922</v>
      </c>
      <c r="N42" s="111"/>
      <c r="O42" s="111"/>
      <c r="P42" s="111">
        <f>'実質公債費比率（分子）の構造'!O$52</f>
        <v>60806</v>
      </c>
    </row>
    <row r="43" spans="1:16" x14ac:dyDescent="0.15">
      <c r="A43" s="111" t="s">
        <v>16</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48</v>
      </c>
      <c r="B44" s="111">
        <f>'実質公債費比率（分子）の構造'!K$50</f>
        <v>848</v>
      </c>
      <c r="C44" s="111"/>
      <c r="D44" s="111"/>
      <c r="E44" s="111">
        <f>'実質公債費比率（分子）の構造'!L$50</f>
        <v>767</v>
      </c>
      <c r="F44" s="111"/>
      <c r="G44" s="111"/>
      <c r="H44" s="111">
        <f>'実質公債費比率（分子）の構造'!M$50</f>
        <v>676</v>
      </c>
      <c r="I44" s="111"/>
      <c r="J44" s="111"/>
      <c r="K44" s="111">
        <f>'実質公債費比率（分子）の構造'!N$50</f>
        <v>604</v>
      </c>
      <c r="L44" s="111"/>
      <c r="M44" s="111"/>
      <c r="N44" s="111">
        <f>'実質公債費比率（分子）の構造'!O$50</f>
        <v>507</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1195</v>
      </c>
      <c r="C46" s="111"/>
      <c r="D46" s="111"/>
      <c r="E46" s="111">
        <f>'実質公債費比率（分子）の構造'!L$48</f>
        <v>1167</v>
      </c>
      <c r="F46" s="111"/>
      <c r="G46" s="111"/>
      <c r="H46" s="111">
        <f>'実質公債費比率（分子）の構造'!M$48</f>
        <v>1299</v>
      </c>
      <c r="I46" s="111"/>
      <c r="J46" s="111"/>
      <c r="K46" s="111">
        <f>'実質公債費比率（分子）の構造'!N$48</f>
        <v>1174</v>
      </c>
      <c r="L46" s="111"/>
      <c r="M46" s="111"/>
      <c r="N46" s="111">
        <f>'実質公債費比率（分子）の構造'!O$48</f>
        <v>1273</v>
      </c>
      <c r="O46" s="111"/>
      <c r="P46" s="111"/>
    </row>
    <row r="47" spans="1:16" x14ac:dyDescent="0.15">
      <c r="A47" s="111" t="s">
        <v>51</v>
      </c>
      <c r="B47" s="111">
        <f>'実質公債費比率（分子）の構造'!K$47</f>
        <v>333</v>
      </c>
      <c r="C47" s="111"/>
      <c r="D47" s="111"/>
      <c r="E47" s="111">
        <f>'実質公債費比率（分子）の構造'!L$47</f>
        <v>333</v>
      </c>
      <c r="F47" s="111"/>
      <c r="G47" s="111"/>
      <c r="H47" s="111">
        <f>'実質公債費比率（分子）の構造'!M$47</f>
        <v>333</v>
      </c>
      <c r="I47" s="111"/>
      <c r="J47" s="111"/>
      <c r="K47" s="111">
        <f>'実質公債費比率（分子）の構造'!N$47</f>
        <v>400</v>
      </c>
      <c r="L47" s="111"/>
      <c r="M47" s="111"/>
      <c r="N47" s="111">
        <f>'実質公債費比率（分子）の構造'!O$47</f>
        <v>400</v>
      </c>
      <c r="O47" s="111"/>
      <c r="P47" s="111"/>
    </row>
    <row r="48" spans="1:16" x14ac:dyDescent="0.15">
      <c r="A48" s="111" t="s">
        <v>11</v>
      </c>
      <c r="B48" s="111">
        <f>'実質公債費比率（分子）の構造'!K$46</f>
        <v>3</v>
      </c>
      <c r="C48" s="111"/>
      <c r="D48" s="111"/>
      <c r="E48" s="111">
        <f>'実質公債費比率（分子）の構造'!L$46</f>
        <v>3</v>
      </c>
      <c r="F48" s="111"/>
      <c r="G48" s="111"/>
      <c r="H48" s="111">
        <f>'実質公債費比率（分子）の構造'!M$46</f>
        <v>3</v>
      </c>
      <c r="I48" s="111"/>
      <c r="J48" s="111"/>
      <c r="K48" s="111">
        <f>'実質公債費比率（分子）の構造'!N$46</f>
        <v>3</v>
      </c>
      <c r="L48" s="111"/>
      <c r="M48" s="111"/>
      <c r="N48" s="111">
        <f>'実質公債費比率（分子）の構造'!O$46</f>
        <v>3</v>
      </c>
      <c r="O48" s="111"/>
      <c r="P48" s="111"/>
    </row>
    <row r="49" spans="1:16" x14ac:dyDescent="0.15">
      <c r="A49" s="111" t="s">
        <v>52</v>
      </c>
      <c r="B49" s="111">
        <f>'実質公債費比率（分子）の構造'!K$45</f>
        <v>145548</v>
      </c>
      <c r="C49" s="111"/>
      <c r="D49" s="111"/>
      <c r="E49" s="111">
        <f>'実質公債費比率（分子）の構造'!L$45</f>
        <v>115649</v>
      </c>
      <c r="F49" s="111"/>
      <c r="G49" s="111"/>
      <c r="H49" s="111">
        <f>'実質公債費比率（分子）の構造'!M$45</f>
        <v>91881</v>
      </c>
      <c r="I49" s="111"/>
      <c r="J49" s="111"/>
      <c r="K49" s="111">
        <f>'実質公債費比率（分子）の構造'!N$45</f>
        <v>93815</v>
      </c>
      <c r="L49" s="111"/>
      <c r="M49" s="111"/>
      <c r="N49" s="111">
        <f>'実質公債費比率（分子）の構造'!O$45</f>
        <v>93239</v>
      </c>
      <c r="O49" s="111"/>
      <c r="P49" s="111"/>
    </row>
    <row r="50" spans="1:16" x14ac:dyDescent="0.15">
      <c r="A50" s="111" t="s">
        <v>53</v>
      </c>
      <c r="B50" s="111" t="e">
        <f>NA()</f>
        <v>#N/A</v>
      </c>
      <c r="C50" s="111">
        <f>IF(ISNUMBER('実質公債費比率（分子）の構造'!K$53),'実質公債費比率（分子）の構造'!K$53,NA())</f>
        <v>41477</v>
      </c>
      <c r="D50" s="111" t="e">
        <f>NA()</f>
        <v>#N/A</v>
      </c>
      <c r="E50" s="111" t="e">
        <f>NA()</f>
        <v>#N/A</v>
      </c>
      <c r="F50" s="111">
        <f>IF(ISNUMBER('実質公債費比率（分子）の構造'!L$53),'実質公債費比率（分子）の構造'!L$53,NA())</f>
        <v>38038</v>
      </c>
      <c r="G50" s="111" t="e">
        <f>NA()</f>
        <v>#N/A</v>
      </c>
      <c r="H50" s="111" t="e">
        <f>NA()</f>
        <v>#N/A</v>
      </c>
      <c r="I50" s="111">
        <f>IF(ISNUMBER('実質公債費比率（分子）の構造'!M$53),'実質公債費比率（分子）の構造'!M$53,NA())</f>
        <v>36553</v>
      </c>
      <c r="J50" s="111" t="e">
        <f>NA()</f>
        <v>#N/A</v>
      </c>
      <c r="K50" s="111" t="e">
        <f>NA()</f>
        <v>#N/A</v>
      </c>
      <c r="L50" s="111">
        <f>IF(ISNUMBER('実質公債費比率（分子）の構造'!N$53),'実質公債費比率（分子）の構造'!N$53,NA())</f>
        <v>36074</v>
      </c>
      <c r="M50" s="111" t="e">
        <f>NA()</f>
        <v>#N/A</v>
      </c>
      <c r="N50" s="111" t="e">
        <f>NA()</f>
        <v>#N/A</v>
      </c>
      <c r="O50" s="111">
        <f>IF(ISNUMBER('実質公債費比率（分子）の構造'!O$53),'実質公債費比率（分子）の構造'!O$53,NA())</f>
        <v>34616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675923</v>
      </c>
      <c r="E56" s="110"/>
      <c r="F56" s="110"/>
      <c r="G56" s="110">
        <f>'将来負担比率（分子）の構造'!J$51</f>
        <v>693504</v>
      </c>
      <c r="H56" s="110"/>
      <c r="I56" s="110"/>
      <c r="J56" s="110">
        <f>'将来負担比率（分子）の構造'!K$51</f>
        <v>706899</v>
      </c>
      <c r="K56" s="110"/>
      <c r="L56" s="110"/>
      <c r="M56" s="110">
        <f>'将来負担比率（分子）の構造'!L$51</f>
        <v>707046</v>
      </c>
      <c r="N56" s="110"/>
      <c r="O56" s="110"/>
      <c r="P56" s="110">
        <f>'将来負担比率（分子）の構造'!M$51</f>
        <v>701159</v>
      </c>
    </row>
    <row r="57" spans="1:16" x14ac:dyDescent="0.15">
      <c r="A57" s="110" t="s">
        <v>32</v>
      </c>
      <c r="B57" s="110"/>
      <c r="C57" s="110"/>
      <c r="D57" s="110">
        <f>'将来負担比率（分子）の構造'!I$50</f>
        <v>65125</v>
      </c>
      <c r="E57" s="110"/>
      <c r="F57" s="110"/>
      <c r="G57" s="110">
        <f>'将来負担比率（分子）の構造'!J$50</f>
        <v>66709</v>
      </c>
      <c r="H57" s="110"/>
      <c r="I57" s="110"/>
      <c r="J57" s="110">
        <f>'将来負担比率（分子）の構造'!K$50</f>
        <v>68552</v>
      </c>
      <c r="K57" s="110"/>
      <c r="L57" s="110"/>
      <c r="M57" s="110">
        <f>'将来負担比率（分子）の構造'!L$50</f>
        <v>68049</v>
      </c>
      <c r="N57" s="110"/>
      <c r="O57" s="110"/>
      <c r="P57" s="110">
        <f>'将来負担比率（分子）の構造'!M$50</f>
        <v>63739</v>
      </c>
    </row>
    <row r="58" spans="1:16" x14ac:dyDescent="0.15">
      <c r="A58" s="110" t="s">
        <v>31</v>
      </c>
      <c r="B58" s="110"/>
      <c r="C58" s="110"/>
      <c r="D58" s="110">
        <f>'将来負担比率（分子）の構造'!I$49</f>
        <v>81870</v>
      </c>
      <c r="E58" s="110"/>
      <c r="F58" s="110"/>
      <c r="G58" s="110">
        <f>'将来負担比率（分子）の構造'!J$49</f>
        <v>89388</v>
      </c>
      <c r="H58" s="110"/>
      <c r="I58" s="110"/>
      <c r="J58" s="110">
        <f>'将来負担比率（分子）の構造'!K$49</f>
        <v>89375</v>
      </c>
      <c r="K58" s="110"/>
      <c r="L58" s="110"/>
      <c r="M58" s="110">
        <f>'将来負担比率（分子）の構造'!L$49</f>
        <v>106218</v>
      </c>
      <c r="N58" s="110"/>
      <c r="O58" s="110"/>
      <c r="P58" s="110">
        <f>'将来負担比率（分子）の構造'!M$49</f>
        <v>111961</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28929</v>
      </c>
      <c r="C61" s="110"/>
      <c r="D61" s="110"/>
      <c r="E61" s="110">
        <f>'将来負担比率（分子）の構造'!J$46</f>
        <v>27644</v>
      </c>
      <c r="F61" s="110"/>
      <c r="G61" s="110"/>
      <c r="H61" s="110">
        <f>'将来負担比率（分子）の構造'!K$46</f>
        <v>19773</v>
      </c>
      <c r="I61" s="110"/>
      <c r="J61" s="110"/>
      <c r="K61" s="110">
        <f>'将来負担比率（分子）の構造'!L$46</f>
        <v>19339</v>
      </c>
      <c r="L61" s="110"/>
      <c r="M61" s="110"/>
      <c r="N61" s="110">
        <f>'将来負担比率（分子）の構造'!M$46</f>
        <v>19241</v>
      </c>
      <c r="O61" s="110"/>
      <c r="P61" s="110"/>
    </row>
    <row r="62" spans="1:16" x14ac:dyDescent="0.15">
      <c r="A62" s="110" t="s">
        <v>26</v>
      </c>
      <c r="B62" s="110">
        <f>'将来負担比率（分子）の構造'!I$45</f>
        <v>152871</v>
      </c>
      <c r="C62" s="110"/>
      <c r="D62" s="110"/>
      <c r="E62" s="110">
        <f>'将来負担比率（分子）の構造'!J$45</f>
        <v>145330</v>
      </c>
      <c r="F62" s="110"/>
      <c r="G62" s="110"/>
      <c r="H62" s="110">
        <f>'将来負担比率（分子）の構造'!K$45</f>
        <v>133334</v>
      </c>
      <c r="I62" s="110"/>
      <c r="J62" s="110"/>
      <c r="K62" s="110">
        <f>'将来負担比率（分子）の構造'!L$45</f>
        <v>122674</v>
      </c>
      <c r="L62" s="110"/>
      <c r="M62" s="110"/>
      <c r="N62" s="110">
        <f>'将来負担比率（分子）の構造'!M$45</f>
        <v>120227</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10733</v>
      </c>
      <c r="C64" s="110"/>
      <c r="D64" s="110"/>
      <c r="E64" s="110">
        <f>'将来負担比率（分子）の構造'!J$43</f>
        <v>9336</v>
      </c>
      <c r="F64" s="110"/>
      <c r="G64" s="110"/>
      <c r="H64" s="110">
        <f>'将来負担比率（分子）の構造'!K$43</f>
        <v>9015</v>
      </c>
      <c r="I64" s="110"/>
      <c r="J64" s="110"/>
      <c r="K64" s="110">
        <f>'将来負担比率（分子）の構造'!L$43</f>
        <v>8575</v>
      </c>
      <c r="L64" s="110"/>
      <c r="M64" s="110"/>
      <c r="N64" s="110">
        <f>'将来負担比率（分子）の構造'!M$43</f>
        <v>11645</v>
      </c>
      <c r="O64" s="110"/>
      <c r="P64" s="110"/>
    </row>
    <row r="65" spans="1:16" x14ac:dyDescent="0.15">
      <c r="A65" s="110" t="s">
        <v>23</v>
      </c>
      <c r="B65" s="110">
        <f>'将来負担比率（分子）の構造'!I$42</f>
        <v>3510</v>
      </c>
      <c r="C65" s="110"/>
      <c r="D65" s="110"/>
      <c r="E65" s="110">
        <f>'将来負担比率（分子）の構造'!J$42</f>
        <v>2760</v>
      </c>
      <c r="F65" s="110"/>
      <c r="G65" s="110"/>
      <c r="H65" s="110">
        <f>'将来負担比率（分子）の構造'!K$42</f>
        <v>2099</v>
      </c>
      <c r="I65" s="110"/>
      <c r="J65" s="110"/>
      <c r="K65" s="110">
        <f>'将来負担比率（分子）の構造'!L$42</f>
        <v>1507</v>
      </c>
      <c r="L65" s="110"/>
      <c r="M65" s="110"/>
      <c r="N65" s="110">
        <f>'将来負担比率（分子）の構造'!M$42</f>
        <v>1001</v>
      </c>
      <c r="O65" s="110"/>
      <c r="P65" s="110"/>
    </row>
    <row r="66" spans="1:16" x14ac:dyDescent="0.15">
      <c r="A66" s="110" t="s">
        <v>22</v>
      </c>
      <c r="B66" s="110">
        <f>'将来負担比率（分子）の構造'!I$41</f>
        <v>1223029</v>
      </c>
      <c r="C66" s="110"/>
      <c r="D66" s="110"/>
      <c r="E66" s="110">
        <f>'将来負担比率（分子）の構造'!J$41</f>
        <v>1238141</v>
      </c>
      <c r="F66" s="110"/>
      <c r="G66" s="110"/>
      <c r="H66" s="110">
        <f>'将来負担比率（分子）の構造'!K$41</f>
        <v>1265067</v>
      </c>
      <c r="I66" s="110"/>
      <c r="J66" s="110"/>
      <c r="K66" s="110">
        <f>'将来負担比率（分子）の構造'!L$41</f>
        <v>1263979</v>
      </c>
      <c r="L66" s="110"/>
      <c r="M66" s="110"/>
      <c r="N66" s="110">
        <f>'将来負担比率（分子）の構造'!M$41</f>
        <v>1257470</v>
      </c>
      <c r="O66" s="110"/>
      <c r="P66" s="110"/>
    </row>
    <row r="67" spans="1:16" x14ac:dyDescent="0.15">
      <c r="A67" s="110" t="s">
        <v>57</v>
      </c>
      <c r="B67" s="110" t="e">
        <f>NA()</f>
        <v>#N/A</v>
      </c>
      <c r="C67" s="110">
        <f>IF(ISNUMBER('将来負担比率（分子）の構造'!I$52), IF('将来負担比率（分子）の構造'!I$52 &lt; 0, 0, '将来負担比率（分子）の構造'!I$52), NA())</f>
        <v>596155</v>
      </c>
      <c r="D67" s="110" t="e">
        <f>NA()</f>
        <v>#N/A</v>
      </c>
      <c r="E67" s="110" t="e">
        <f>NA()</f>
        <v>#N/A</v>
      </c>
      <c r="F67" s="110">
        <f>IF(ISNUMBER('将来負担比率（分子）の構造'!J$52), IF('将来負担比率（分子）の構造'!J$52 &lt; 0, 0, '将来負担比率（分子）の構造'!J$52), NA())</f>
        <v>573611</v>
      </c>
      <c r="G67" s="110" t="e">
        <f>NA()</f>
        <v>#N/A</v>
      </c>
      <c r="H67" s="110" t="e">
        <f>NA()</f>
        <v>#N/A</v>
      </c>
      <c r="I67" s="110">
        <f>IF(ISNUMBER('将来負担比率（分子）の構造'!K$52), IF('将来負担比率（分子）の構造'!K$52 &lt; 0, 0, '将来負担比率（分子）の構造'!K$52), NA())</f>
        <v>564462</v>
      </c>
      <c r="J67" s="110" t="e">
        <f>NA()</f>
        <v>#N/A</v>
      </c>
      <c r="K67" s="110" t="e">
        <f>NA()</f>
        <v>#N/A</v>
      </c>
      <c r="L67" s="110">
        <f>IF(ISNUMBER('将来負担比率（分子）の構造'!L$52), IF('将来負担比率（分子）の構造'!L$52 &lt; 0, 0, '将来負担比率（分子）の構造'!L$52), NA())</f>
        <v>534762</v>
      </c>
      <c r="M67" s="110" t="e">
        <f>NA()</f>
        <v>#N/A</v>
      </c>
      <c r="N67" s="110" t="e">
        <f>NA()</f>
        <v>#N/A</v>
      </c>
      <c r="O67" s="110">
        <f>IF(ISNUMBER('将来負担比率（分子）の構造'!M$52), IF('将来負担比率（分子）の構造'!M$52 &lt; 0, 0, '将来負担比率（分子）の構造'!M$52), NA())</f>
        <v>532724</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9" t="s">
        <v>163</v>
      </c>
      <c r="DD1" s="640"/>
      <c r="DE1" s="640"/>
      <c r="DF1" s="640"/>
      <c r="DG1" s="640"/>
      <c r="DH1" s="640"/>
      <c r="DI1" s="641"/>
      <c r="DK1" s="639" t="s">
        <v>164</v>
      </c>
      <c r="DL1" s="640"/>
      <c r="DM1" s="640"/>
      <c r="DN1" s="640"/>
      <c r="DO1" s="640"/>
      <c r="DP1" s="640"/>
      <c r="DQ1" s="640"/>
      <c r="DR1" s="640"/>
      <c r="DS1" s="640"/>
      <c r="DT1" s="640"/>
      <c r="DU1" s="640"/>
      <c r="DV1" s="640"/>
      <c r="DW1" s="640"/>
      <c r="DX1" s="641"/>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9" t="s">
        <v>166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167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1"/>
      <c r="BY3" s="609" t="s">
        <v>168</v>
      </c>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1"/>
    </row>
    <row r="4" spans="2:138" ht="11.25" customHeight="1" x14ac:dyDescent="0.15">
      <c r="B4" s="609" t="s">
        <v>1</v>
      </c>
      <c r="C4" s="610"/>
      <c r="D4" s="610"/>
      <c r="E4" s="610"/>
      <c r="F4" s="610"/>
      <c r="G4" s="610"/>
      <c r="H4" s="610"/>
      <c r="I4" s="610"/>
      <c r="J4" s="610"/>
      <c r="K4" s="610"/>
      <c r="L4" s="610"/>
      <c r="M4" s="610"/>
      <c r="N4" s="610"/>
      <c r="O4" s="610"/>
      <c r="P4" s="610"/>
      <c r="Q4" s="611"/>
      <c r="R4" s="609" t="s">
        <v>169</v>
      </c>
      <c r="S4" s="610"/>
      <c r="T4" s="610"/>
      <c r="U4" s="610"/>
      <c r="V4" s="610"/>
      <c r="W4" s="610"/>
      <c r="X4" s="610"/>
      <c r="Y4" s="611"/>
      <c r="Z4" s="609" t="s">
        <v>170</v>
      </c>
      <c r="AA4" s="610"/>
      <c r="AB4" s="610"/>
      <c r="AC4" s="611"/>
      <c r="AD4" s="609" t="s">
        <v>171</v>
      </c>
      <c r="AE4" s="610"/>
      <c r="AF4" s="610"/>
      <c r="AG4" s="610"/>
      <c r="AH4" s="610"/>
      <c r="AI4" s="610"/>
      <c r="AJ4" s="610"/>
      <c r="AK4" s="611"/>
      <c r="AL4" s="609" t="s">
        <v>170</v>
      </c>
      <c r="AM4" s="610"/>
      <c r="AN4" s="610"/>
      <c r="AO4" s="611"/>
      <c r="AP4" s="642" t="s">
        <v>172</v>
      </c>
      <c r="AQ4" s="642"/>
      <c r="AR4" s="642"/>
      <c r="AS4" s="642"/>
      <c r="AT4" s="642"/>
      <c r="AU4" s="642"/>
      <c r="AV4" s="642"/>
      <c r="AW4" s="642"/>
      <c r="AX4" s="642"/>
      <c r="AY4" s="642"/>
      <c r="AZ4" s="642"/>
      <c r="BA4" s="642"/>
      <c r="BB4" s="642"/>
      <c r="BC4" s="642"/>
      <c r="BD4" s="642" t="s">
        <v>173</v>
      </c>
      <c r="BE4" s="642"/>
      <c r="BF4" s="642"/>
      <c r="BG4" s="642"/>
      <c r="BH4" s="642"/>
      <c r="BI4" s="642"/>
      <c r="BJ4" s="642"/>
      <c r="BK4" s="642"/>
      <c r="BL4" s="642" t="s">
        <v>170</v>
      </c>
      <c r="BM4" s="642"/>
      <c r="BN4" s="642"/>
      <c r="BO4" s="642"/>
      <c r="BP4" s="642" t="s">
        <v>174</v>
      </c>
      <c r="BQ4" s="642"/>
      <c r="BR4" s="642"/>
      <c r="BS4" s="642"/>
      <c r="BT4" s="642"/>
      <c r="BU4" s="642"/>
      <c r="BV4" s="642"/>
      <c r="BW4" s="642"/>
      <c r="BY4" s="609" t="s">
        <v>175</v>
      </c>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1"/>
    </row>
    <row r="5" spans="2:138" s="167" customFormat="1" ht="11.25" customHeight="1" x14ac:dyDescent="0.15">
      <c r="B5" s="601" t="s">
        <v>176</v>
      </c>
      <c r="C5" s="602"/>
      <c r="D5" s="602"/>
      <c r="E5" s="602"/>
      <c r="F5" s="602"/>
      <c r="G5" s="602"/>
      <c r="H5" s="602"/>
      <c r="I5" s="602"/>
      <c r="J5" s="602"/>
      <c r="K5" s="602"/>
      <c r="L5" s="602"/>
      <c r="M5" s="602"/>
      <c r="N5" s="602"/>
      <c r="O5" s="602"/>
      <c r="P5" s="602"/>
      <c r="Q5" s="603"/>
      <c r="R5" s="630">
        <v>161765785</v>
      </c>
      <c r="S5" s="613"/>
      <c r="T5" s="613"/>
      <c r="U5" s="613"/>
      <c r="V5" s="613"/>
      <c r="W5" s="613"/>
      <c r="X5" s="613"/>
      <c r="Y5" s="614"/>
      <c r="Z5" s="636">
        <v>30.3</v>
      </c>
      <c r="AA5" s="636"/>
      <c r="AB5" s="636"/>
      <c r="AC5" s="636"/>
      <c r="AD5" s="637">
        <v>132637203</v>
      </c>
      <c r="AE5" s="637"/>
      <c r="AF5" s="637"/>
      <c r="AG5" s="637"/>
      <c r="AH5" s="637"/>
      <c r="AI5" s="637"/>
      <c r="AJ5" s="637"/>
      <c r="AK5" s="637"/>
      <c r="AL5" s="638">
        <v>47.2</v>
      </c>
      <c r="AM5" s="623"/>
      <c r="AN5" s="623"/>
      <c r="AO5" s="624"/>
      <c r="AP5" s="601" t="s">
        <v>177</v>
      </c>
      <c r="AQ5" s="602"/>
      <c r="AR5" s="602"/>
      <c r="AS5" s="602"/>
      <c r="AT5" s="602"/>
      <c r="AU5" s="602"/>
      <c r="AV5" s="602"/>
      <c r="AW5" s="602"/>
      <c r="AX5" s="602"/>
      <c r="AY5" s="602"/>
      <c r="AZ5" s="602"/>
      <c r="BA5" s="602"/>
      <c r="BB5" s="602"/>
      <c r="BC5" s="603"/>
      <c r="BD5" s="576">
        <v>161755026</v>
      </c>
      <c r="BE5" s="577"/>
      <c r="BF5" s="577"/>
      <c r="BG5" s="577"/>
      <c r="BH5" s="577"/>
      <c r="BI5" s="577"/>
      <c r="BJ5" s="577"/>
      <c r="BK5" s="578"/>
      <c r="BL5" s="627">
        <v>100</v>
      </c>
      <c r="BM5" s="627"/>
      <c r="BN5" s="627"/>
      <c r="BO5" s="627"/>
      <c r="BP5" s="628">
        <v>1161536</v>
      </c>
      <c r="BQ5" s="628"/>
      <c r="BR5" s="628"/>
      <c r="BS5" s="628"/>
      <c r="BT5" s="628"/>
      <c r="BU5" s="628"/>
      <c r="BV5" s="628"/>
      <c r="BW5" s="629"/>
      <c r="BY5" s="609" t="s">
        <v>172</v>
      </c>
      <c r="BZ5" s="610"/>
      <c r="CA5" s="610"/>
      <c r="CB5" s="610"/>
      <c r="CC5" s="610"/>
      <c r="CD5" s="610"/>
      <c r="CE5" s="610"/>
      <c r="CF5" s="610"/>
      <c r="CG5" s="610"/>
      <c r="CH5" s="610"/>
      <c r="CI5" s="610"/>
      <c r="CJ5" s="610"/>
      <c r="CK5" s="610"/>
      <c r="CL5" s="611"/>
      <c r="CM5" s="609" t="s">
        <v>178</v>
      </c>
      <c r="CN5" s="610"/>
      <c r="CO5" s="610"/>
      <c r="CP5" s="610"/>
      <c r="CQ5" s="610"/>
      <c r="CR5" s="610"/>
      <c r="CS5" s="610"/>
      <c r="CT5" s="611"/>
      <c r="CU5" s="609" t="s">
        <v>170</v>
      </c>
      <c r="CV5" s="610"/>
      <c r="CW5" s="610"/>
      <c r="CX5" s="611"/>
      <c r="CY5" s="609" t="s">
        <v>179</v>
      </c>
      <c r="CZ5" s="610"/>
      <c r="DA5" s="610"/>
      <c r="DB5" s="610"/>
      <c r="DC5" s="610"/>
      <c r="DD5" s="610"/>
      <c r="DE5" s="610"/>
      <c r="DF5" s="610"/>
      <c r="DG5" s="610"/>
      <c r="DH5" s="610"/>
      <c r="DI5" s="610"/>
      <c r="DJ5" s="610"/>
      <c r="DK5" s="611"/>
      <c r="DL5" s="609" t="s">
        <v>180</v>
      </c>
      <c r="DM5" s="610"/>
      <c r="DN5" s="610"/>
      <c r="DO5" s="610"/>
      <c r="DP5" s="610"/>
      <c r="DQ5" s="610"/>
      <c r="DR5" s="610"/>
      <c r="DS5" s="610"/>
      <c r="DT5" s="610"/>
      <c r="DU5" s="610"/>
      <c r="DV5" s="610"/>
      <c r="DW5" s="610"/>
      <c r="DX5" s="611"/>
    </row>
    <row r="6" spans="2:138" ht="11.25" customHeight="1" x14ac:dyDescent="0.15">
      <c r="B6" s="573" t="s">
        <v>181</v>
      </c>
      <c r="C6" s="574"/>
      <c r="D6" s="574"/>
      <c r="E6" s="574"/>
      <c r="F6" s="574"/>
      <c r="G6" s="574"/>
      <c r="H6" s="574"/>
      <c r="I6" s="574"/>
      <c r="J6" s="574"/>
      <c r="K6" s="574"/>
      <c r="L6" s="574"/>
      <c r="M6" s="574"/>
      <c r="N6" s="574"/>
      <c r="O6" s="574"/>
      <c r="P6" s="574"/>
      <c r="Q6" s="575"/>
      <c r="R6" s="576">
        <v>22114045</v>
      </c>
      <c r="S6" s="577"/>
      <c r="T6" s="577"/>
      <c r="U6" s="577"/>
      <c r="V6" s="577"/>
      <c r="W6" s="577"/>
      <c r="X6" s="577"/>
      <c r="Y6" s="578"/>
      <c r="Z6" s="627">
        <v>4.0999999999999996</v>
      </c>
      <c r="AA6" s="627"/>
      <c r="AB6" s="627"/>
      <c r="AC6" s="627"/>
      <c r="AD6" s="628">
        <v>22114045</v>
      </c>
      <c r="AE6" s="628"/>
      <c r="AF6" s="628"/>
      <c r="AG6" s="628"/>
      <c r="AH6" s="628"/>
      <c r="AI6" s="628"/>
      <c r="AJ6" s="628"/>
      <c r="AK6" s="628"/>
      <c r="AL6" s="625">
        <v>7.9</v>
      </c>
      <c r="AM6" s="590"/>
      <c r="AN6" s="590"/>
      <c r="AO6" s="605"/>
      <c r="AP6" s="573" t="s">
        <v>182</v>
      </c>
      <c r="AQ6" s="574"/>
      <c r="AR6" s="574"/>
      <c r="AS6" s="574"/>
      <c r="AT6" s="574"/>
      <c r="AU6" s="574"/>
      <c r="AV6" s="574"/>
      <c r="AW6" s="574"/>
      <c r="AX6" s="574"/>
      <c r="AY6" s="574"/>
      <c r="AZ6" s="574"/>
      <c r="BA6" s="574"/>
      <c r="BB6" s="574"/>
      <c r="BC6" s="575"/>
      <c r="BD6" s="576">
        <v>160984574</v>
      </c>
      <c r="BE6" s="577"/>
      <c r="BF6" s="577"/>
      <c r="BG6" s="577"/>
      <c r="BH6" s="577"/>
      <c r="BI6" s="577"/>
      <c r="BJ6" s="577"/>
      <c r="BK6" s="578"/>
      <c r="BL6" s="627">
        <v>99.5</v>
      </c>
      <c r="BM6" s="627"/>
      <c r="BN6" s="627"/>
      <c r="BO6" s="627"/>
      <c r="BP6" s="628">
        <v>1161536</v>
      </c>
      <c r="BQ6" s="628"/>
      <c r="BR6" s="628"/>
      <c r="BS6" s="628"/>
      <c r="BT6" s="628"/>
      <c r="BU6" s="628"/>
      <c r="BV6" s="628"/>
      <c r="BW6" s="629"/>
      <c r="BY6" s="601" t="s">
        <v>183</v>
      </c>
      <c r="BZ6" s="602"/>
      <c r="CA6" s="602"/>
      <c r="CB6" s="602"/>
      <c r="CC6" s="602"/>
      <c r="CD6" s="602"/>
      <c r="CE6" s="602"/>
      <c r="CF6" s="602"/>
      <c r="CG6" s="602"/>
      <c r="CH6" s="602"/>
      <c r="CI6" s="602"/>
      <c r="CJ6" s="602"/>
      <c r="CK6" s="602"/>
      <c r="CL6" s="603"/>
      <c r="CM6" s="576">
        <v>1117408</v>
      </c>
      <c r="CN6" s="577"/>
      <c r="CO6" s="577"/>
      <c r="CP6" s="577"/>
      <c r="CQ6" s="577"/>
      <c r="CR6" s="577"/>
      <c r="CS6" s="577"/>
      <c r="CT6" s="578"/>
      <c r="CU6" s="627">
        <v>0.2</v>
      </c>
      <c r="CV6" s="627"/>
      <c r="CW6" s="627"/>
      <c r="CX6" s="627"/>
      <c r="CY6" s="564" t="s">
        <v>184</v>
      </c>
      <c r="CZ6" s="577"/>
      <c r="DA6" s="577"/>
      <c r="DB6" s="577"/>
      <c r="DC6" s="577"/>
      <c r="DD6" s="577"/>
      <c r="DE6" s="577"/>
      <c r="DF6" s="577"/>
      <c r="DG6" s="577"/>
      <c r="DH6" s="577"/>
      <c r="DI6" s="577"/>
      <c r="DJ6" s="577"/>
      <c r="DK6" s="578"/>
      <c r="DL6" s="564">
        <v>1117255</v>
      </c>
      <c r="DM6" s="577"/>
      <c r="DN6" s="577"/>
      <c r="DO6" s="577"/>
      <c r="DP6" s="577"/>
      <c r="DQ6" s="577"/>
      <c r="DR6" s="577"/>
      <c r="DS6" s="577"/>
      <c r="DT6" s="577"/>
      <c r="DU6" s="577"/>
      <c r="DV6" s="577"/>
      <c r="DW6" s="577"/>
      <c r="DX6" s="634"/>
    </row>
    <row r="7" spans="2:138" ht="11.25" customHeight="1" x14ac:dyDescent="0.15">
      <c r="B7" s="573" t="s">
        <v>185</v>
      </c>
      <c r="C7" s="574"/>
      <c r="D7" s="574"/>
      <c r="E7" s="574"/>
      <c r="F7" s="574"/>
      <c r="G7" s="574"/>
      <c r="H7" s="574"/>
      <c r="I7" s="574"/>
      <c r="J7" s="574"/>
      <c r="K7" s="574"/>
      <c r="L7" s="574"/>
      <c r="M7" s="574"/>
      <c r="N7" s="574"/>
      <c r="O7" s="574"/>
      <c r="P7" s="574"/>
      <c r="Q7" s="575"/>
      <c r="R7" s="576">
        <v>2217670</v>
      </c>
      <c r="S7" s="577"/>
      <c r="T7" s="577"/>
      <c r="U7" s="577"/>
      <c r="V7" s="577"/>
      <c r="W7" s="577"/>
      <c r="X7" s="577"/>
      <c r="Y7" s="578"/>
      <c r="Z7" s="627">
        <v>0.4</v>
      </c>
      <c r="AA7" s="627"/>
      <c r="AB7" s="627"/>
      <c r="AC7" s="627"/>
      <c r="AD7" s="628">
        <v>2217670</v>
      </c>
      <c r="AE7" s="628"/>
      <c r="AF7" s="628"/>
      <c r="AG7" s="628"/>
      <c r="AH7" s="628"/>
      <c r="AI7" s="628"/>
      <c r="AJ7" s="628"/>
      <c r="AK7" s="628"/>
      <c r="AL7" s="625">
        <v>0.8</v>
      </c>
      <c r="AM7" s="590"/>
      <c r="AN7" s="590"/>
      <c r="AO7" s="605"/>
      <c r="AP7" s="573" t="s">
        <v>186</v>
      </c>
      <c r="AQ7" s="574"/>
      <c r="AR7" s="574"/>
      <c r="AS7" s="574"/>
      <c r="AT7" s="574"/>
      <c r="AU7" s="574"/>
      <c r="AV7" s="574"/>
      <c r="AW7" s="574"/>
      <c r="AX7" s="574"/>
      <c r="AY7" s="574"/>
      <c r="AZ7" s="574"/>
      <c r="BA7" s="574"/>
      <c r="BB7" s="574"/>
      <c r="BC7" s="575"/>
      <c r="BD7" s="576">
        <v>49127388</v>
      </c>
      <c r="BE7" s="577"/>
      <c r="BF7" s="577"/>
      <c r="BG7" s="577"/>
      <c r="BH7" s="577"/>
      <c r="BI7" s="577"/>
      <c r="BJ7" s="577"/>
      <c r="BK7" s="578"/>
      <c r="BL7" s="627">
        <v>30.4</v>
      </c>
      <c r="BM7" s="627"/>
      <c r="BN7" s="627"/>
      <c r="BO7" s="627"/>
      <c r="BP7" s="628">
        <v>1161536</v>
      </c>
      <c r="BQ7" s="628"/>
      <c r="BR7" s="628"/>
      <c r="BS7" s="628"/>
      <c r="BT7" s="628"/>
      <c r="BU7" s="628"/>
      <c r="BV7" s="628"/>
      <c r="BW7" s="629"/>
      <c r="BY7" s="573" t="s">
        <v>187</v>
      </c>
      <c r="BZ7" s="574"/>
      <c r="CA7" s="574"/>
      <c r="CB7" s="574"/>
      <c r="CC7" s="574"/>
      <c r="CD7" s="574"/>
      <c r="CE7" s="574"/>
      <c r="CF7" s="574"/>
      <c r="CG7" s="574"/>
      <c r="CH7" s="574"/>
      <c r="CI7" s="574"/>
      <c r="CJ7" s="574"/>
      <c r="CK7" s="574"/>
      <c r="CL7" s="575"/>
      <c r="CM7" s="576">
        <v>26676072</v>
      </c>
      <c r="CN7" s="577"/>
      <c r="CO7" s="577"/>
      <c r="CP7" s="577"/>
      <c r="CQ7" s="577"/>
      <c r="CR7" s="577"/>
      <c r="CS7" s="577"/>
      <c r="CT7" s="578"/>
      <c r="CU7" s="627">
        <v>5.0999999999999996</v>
      </c>
      <c r="CV7" s="627"/>
      <c r="CW7" s="627"/>
      <c r="CX7" s="627"/>
      <c r="CY7" s="564">
        <v>5647991</v>
      </c>
      <c r="CZ7" s="577"/>
      <c r="DA7" s="577"/>
      <c r="DB7" s="577"/>
      <c r="DC7" s="577"/>
      <c r="DD7" s="577"/>
      <c r="DE7" s="577"/>
      <c r="DF7" s="577"/>
      <c r="DG7" s="577"/>
      <c r="DH7" s="577"/>
      <c r="DI7" s="577"/>
      <c r="DJ7" s="577"/>
      <c r="DK7" s="578"/>
      <c r="DL7" s="564">
        <v>21185198</v>
      </c>
      <c r="DM7" s="577"/>
      <c r="DN7" s="577"/>
      <c r="DO7" s="577"/>
      <c r="DP7" s="577"/>
      <c r="DQ7" s="577"/>
      <c r="DR7" s="577"/>
      <c r="DS7" s="577"/>
      <c r="DT7" s="577"/>
      <c r="DU7" s="577"/>
      <c r="DV7" s="577"/>
      <c r="DW7" s="577"/>
      <c r="DX7" s="634"/>
    </row>
    <row r="8" spans="2:138" ht="11.25" customHeight="1" x14ac:dyDescent="0.15">
      <c r="B8" s="573" t="s">
        <v>188</v>
      </c>
      <c r="C8" s="574"/>
      <c r="D8" s="574"/>
      <c r="E8" s="574"/>
      <c r="F8" s="574"/>
      <c r="G8" s="574"/>
      <c r="H8" s="574"/>
      <c r="I8" s="574"/>
      <c r="J8" s="574"/>
      <c r="K8" s="574"/>
      <c r="L8" s="574"/>
      <c r="M8" s="574"/>
      <c r="N8" s="574"/>
      <c r="O8" s="574"/>
      <c r="P8" s="574"/>
      <c r="Q8" s="575"/>
      <c r="R8" s="576" t="s">
        <v>99</v>
      </c>
      <c r="S8" s="577"/>
      <c r="T8" s="577"/>
      <c r="U8" s="577"/>
      <c r="V8" s="577"/>
      <c r="W8" s="577"/>
      <c r="X8" s="577"/>
      <c r="Y8" s="578"/>
      <c r="Z8" s="627" t="s">
        <v>99</v>
      </c>
      <c r="AA8" s="627"/>
      <c r="AB8" s="627"/>
      <c r="AC8" s="627"/>
      <c r="AD8" s="628" t="s">
        <v>99</v>
      </c>
      <c r="AE8" s="628"/>
      <c r="AF8" s="628"/>
      <c r="AG8" s="628"/>
      <c r="AH8" s="628"/>
      <c r="AI8" s="628"/>
      <c r="AJ8" s="628"/>
      <c r="AK8" s="628"/>
      <c r="AL8" s="625" t="s">
        <v>99</v>
      </c>
      <c r="AM8" s="590"/>
      <c r="AN8" s="590"/>
      <c r="AO8" s="605"/>
      <c r="AP8" s="573" t="s">
        <v>189</v>
      </c>
      <c r="AQ8" s="574"/>
      <c r="AR8" s="574"/>
      <c r="AS8" s="574"/>
      <c r="AT8" s="574"/>
      <c r="AU8" s="574"/>
      <c r="AV8" s="574"/>
      <c r="AW8" s="574"/>
      <c r="AX8" s="574"/>
      <c r="AY8" s="574"/>
      <c r="AZ8" s="574"/>
      <c r="BA8" s="574"/>
      <c r="BB8" s="574"/>
      <c r="BC8" s="575"/>
      <c r="BD8" s="576">
        <v>1157535</v>
      </c>
      <c r="BE8" s="577"/>
      <c r="BF8" s="577"/>
      <c r="BG8" s="577"/>
      <c r="BH8" s="577"/>
      <c r="BI8" s="577"/>
      <c r="BJ8" s="577"/>
      <c r="BK8" s="578"/>
      <c r="BL8" s="627">
        <v>0.7</v>
      </c>
      <c r="BM8" s="627"/>
      <c r="BN8" s="627"/>
      <c r="BO8" s="627"/>
      <c r="BP8" s="628">
        <v>284488</v>
      </c>
      <c r="BQ8" s="628"/>
      <c r="BR8" s="628"/>
      <c r="BS8" s="628"/>
      <c r="BT8" s="628"/>
      <c r="BU8" s="628"/>
      <c r="BV8" s="628"/>
      <c r="BW8" s="629"/>
      <c r="BY8" s="573" t="s">
        <v>190</v>
      </c>
      <c r="BZ8" s="574"/>
      <c r="CA8" s="574"/>
      <c r="CB8" s="574"/>
      <c r="CC8" s="574"/>
      <c r="CD8" s="574"/>
      <c r="CE8" s="574"/>
      <c r="CF8" s="574"/>
      <c r="CG8" s="574"/>
      <c r="CH8" s="574"/>
      <c r="CI8" s="574"/>
      <c r="CJ8" s="574"/>
      <c r="CK8" s="574"/>
      <c r="CL8" s="575"/>
      <c r="CM8" s="576">
        <v>70768246</v>
      </c>
      <c r="CN8" s="577"/>
      <c r="CO8" s="577"/>
      <c r="CP8" s="577"/>
      <c r="CQ8" s="577"/>
      <c r="CR8" s="577"/>
      <c r="CS8" s="577"/>
      <c r="CT8" s="578"/>
      <c r="CU8" s="627">
        <v>13.6</v>
      </c>
      <c r="CV8" s="627"/>
      <c r="CW8" s="627"/>
      <c r="CX8" s="627"/>
      <c r="CY8" s="564">
        <v>1459916</v>
      </c>
      <c r="CZ8" s="577"/>
      <c r="DA8" s="577"/>
      <c r="DB8" s="577"/>
      <c r="DC8" s="577"/>
      <c r="DD8" s="577"/>
      <c r="DE8" s="577"/>
      <c r="DF8" s="577"/>
      <c r="DG8" s="577"/>
      <c r="DH8" s="577"/>
      <c r="DI8" s="577"/>
      <c r="DJ8" s="577"/>
      <c r="DK8" s="578"/>
      <c r="DL8" s="564">
        <v>60939846</v>
      </c>
      <c r="DM8" s="577"/>
      <c r="DN8" s="577"/>
      <c r="DO8" s="577"/>
      <c r="DP8" s="577"/>
      <c r="DQ8" s="577"/>
      <c r="DR8" s="577"/>
      <c r="DS8" s="577"/>
      <c r="DT8" s="577"/>
      <c r="DU8" s="577"/>
      <c r="DV8" s="577"/>
      <c r="DW8" s="577"/>
      <c r="DX8" s="634"/>
    </row>
    <row r="9" spans="2:138" ht="11.25" customHeight="1" x14ac:dyDescent="0.15">
      <c r="B9" s="573" t="s">
        <v>191</v>
      </c>
      <c r="C9" s="574"/>
      <c r="D9" s="574"/>
      <c r="E9" s="574"/>
      <c r="F9" s="574"/>
      <c r="G9" s="574"/>
      <c r="H9" s="574"/>
      <c r="I9" s="574"/>
      <c r="J9" s="574"/>
      <c r="K9" s="574"/>
      <c r="L9" s="574"/>
      <c r="M9" s="574"/>
      <c r="N9" s="574"/>
      <c r="O9" s="574"/>
      <c r="P9" s="574"/>
      <c r="Q9" s="575"/>
      <c r="R9" s="576" t="s">
        <v>99</v>
      </c>
      <c r="S9" s="577"/>
      <c r="T9" s="577"/>
      <c r="U9" s="577"/>
      <c r="V9" s="577"/>
      <c r="W9" s="577"/>
      <c r="X9" s="577"/>
      <c r="Y9" s="578"/>
      <c r="Z9" s="627" t="s">
        <v>99</v>
      </c>
      <c r="AA9" s="627"/>
      <c r="AB9" s="627"/>
      <c r="AC9" s="627"/>
      <c r="AD9" s="628" t="s">
        <v>99</v>
      </c>
      <c r="AE9" s="628"/>
      <c r="AF9" s="628"/>
      <c r="AG9" s="628"/>
      <c r="AH9" s="628"/>
      <c r="AI9" s="628"/>
      <c r="AJ9" s="628"/>
      <c r="AK9" s="628"/>
      <c r="AL9" s="625" t="s">
        <v>99</v>
      </c>
      <c r="AM9" s="590"/>
      <c r="AN9" s="590"/>
      <c r="AO9" s="605"/>
      <c r="AP9" s="573" t="s">
        <v>192</v>
      </c>
      <c r="AQ9" s="574"/>
      <c r="AR9" s="574"/>
      <c r="AS9" s="574"/>
      <c r="AT9" s="574"/>
      <c r="AU9" s="574"/>
      <c r="AV9" s="574"/>
      <c r="AW9" s="574"/>
      <c r="AX9" s="574"/>
      <c r="AY9" s="574"/>
      <c r="AZ9" s="574"/>
      <c r="BA9" s="574"/>
      <c r="BB9" s="574"/>
      <c r="BC9" s="575"/>
      <c r="BD9" s="576">
        <v>37661020</v>
      </c>
      <c r="BE9" s="577"/>
      <c r="BF9" s="577"/>
      <c r="BG9" s="577"/>
      <c r="BH9" s="577"/>
      <c r="BI9" s="577"/>
      <c r="BJ9" s="577"/>
      <c r="BK9" s="578"/>
      <c r="BL9" s="627">
        <v>23.3</v>
      </c>
      <c r="BM9" s="627"/>
      <c r="BN9" s="627"/>
      <c r="BO9" s="627"/>
      <c r="BP9" s="628" t="s">
        <v>99</v>
      </c>
      <c r="BQ9" s="628"/>
      <c r="BR9" s="628"/>
      <c r="BS9" s="628"/>
      <c r="BT9" s="628"/>
      <c r="BU9" s="628"/>
      <c r="BV9" s="628"/>
      <c r="BW9" s="629"/>
      <c r="BY9" s="573" t="s">
        <v>193</v>
      </c>
      <c r="BZ9" s="574"/>
      <c r="CA9" s="574"/>
      <c r="CB9" s="574"/>
      <c r="CC9" s="574"/>
      <c r="CD9" s="574"/>
      <c r="CE9" s="574"/>
      <c r="CF9" s="574"/>
      <c r="CG9" s="574"/>
      <c r="CH9" s="574"/>
      <c r="CI9" s="574"/>
      <c r="CJ9" s="574"/>
      <c r="CK9" s="574"/>
      <c r="CL9" s="575"/>
      <c r="CM9" s="576">
        <v>18260878</v>
      </c>
      <c r="CN9" s="577"/>
      <c r="CO9" s="577"/>
      <c r="CP9" s="577"/>
      <c r="CQ9" s="577"/>
      <c r="CR9" s="577"/>
      <c r="CS9" s="577"/>
      <c r="CT9" s="578"/>
      <c r="CU9" s="627">
        <v>3.5</v>
      </c>
      <c r="CV9" s="627"/>
      <c r="CW9" s="627"/>
      <c r="CX9" s="627"/>
      <c r="CY9" s="564">
        <v>3869417</v>
      </c>
      <c r="CZ9" s="577"/>
      <c r="DA9" s="577"/>
      <c r="DB9" s="577"/>
      <c r="DC9" s="577"/>
      <c r="DD9" s="577"/>
      <c r="DE9" s="577"/>
      <c r="DF9" s="577"/>
      <c r="DG9" s="577"/>
      <c r="DH9" s="577"/>
      <c r="DI9" s="577"/>
      <c r="DJ9" s="577"/>
      <c r="DK9" s="578"/>
      <c r="DL9" s="564">
        <v>11375351</v>
      </c>
      <c r="DM9" s="577"/>
      <c r="DN9" s="577"/>
      <c r="DO9" s="577"/>
      <c r="DP9" s="577"/>
      <c r="DQ9" s="577"/>
      <c r="DR9" s="577"/>
      <c r="DS9" s="577"/>
      <c r="DT9" s="577"/>
      <c r="DU9" s="577"/>
      <c r="DV9" s="577"/>
      <c r="DW9" s="577"/>
      <c r="DX9" s="634"/>
    </row>
    <row r="10" spans="2:138" ht="11.25" customHeight="1" x14ac:dyDescent="0.15">
      <c r="B10" s="573" t="s">
        <v>194</v>
      </c>
      <c r="C10" s="574"/>
      <c r="D10" s="574"/>
      <c r="E10" s="574"/>
      <c r="F10" s="574"/>
      <c r="G10" s="574"/>
      <c r="H10" s="574"/>
      <c r="I10" s="574"/>
      <c r="J10" s="574"/>
      <c r="K10" s="574"/>
      <c r="L10" s="574"/>
      <c r="M10" s="574"/>
      <c r="N10" s="574"/>
      <c r="O10" s="574"/>
      <c r="P10" s="574"/>
      <c r="Q10" s="575"/>
      <c r="R10" s="576">
        <v>133695</v>
      </c>
      <c r="S10" s="577"/>
      <c r="T10" s="577"/>
      <c r="U10" s="577"/>
      <c r="V10" s="577"/>
      <c r="W10" s="577"/>
      <c r="X10" s="577"/>
      <c r="Y10" s="578"/>
      <c r="Z10" s="627">
        <v>0</v>
      </c>
      <c r="AA10" s="627"/>
      <c r="AB10" s="627"/>
      <c r="AC10" s="627"/>
      <c r="AD10" s="628">
        <v>133695</v>
      </c>
      <c r="AE10" s="628"/>
      <c r="AF10" s="628"/>
      <c r="AG10" s="628"/>
      <c r="AH10" s="628"/>
      <c r="AI10" s="628"/>
      <c r="AJ10" s="628"/>
      <c r="AK10" s="628"/>
      <c r="AL10" s="625">
        <v>0</v>
      </c>
      <c r="AM10" s="590"/>
      <c r="AN10" s="590"/>
      <c r="AO10" s="605"/>
      <c r="AP10" s="573" t="s">
        <v>195</v>
      </c>
      <c r="AQ10" s="574"/>
      <c r="AR10" s="574"/>
      <c r="AS10" s="574"/>
      <c r="AT10" s="574"/>
      <c r="AU10" s="574"/>
      <c r="AV10" s="574"/>
      <c r="AW10" s="574"/>
      <c r="AX10" s="574"/>
      <c r="AY10" s="574"/>
      <c r="AZ10" s="574"/>
      <c r="BA10" s="574"/>
      <c r="BB10" s="574"/>
      <c r="BC10" s="575"/>
      <c r="BD10" s="576">
        <v>1838375</v>
      </c>
      <c r="BE10" s="577"/>
      <c r="BF10" s="577"/>
      <c r="BG10" s="577"/>
      <c r="BH10" s="577"/>
      <c r="BI10" s="577"/>
      <c r="BJ10" s="577"/>
      <c r="BK10" s="578"/>
      <c r="BL10" s="627">
        <v>1.1000000000000001</v>
      </c>
      <c r="BM10" s="627"/>
      <c r="BN10" s="627"/>
      <c r="BO10" s="627"/>
      <c r="BP10" s="628">
        <v>87943</v>
      </c>
      <c r="BQ10" s="628"/>
      <c r="BR10" s="628"/>
      <c r="BS10" s="628"/>
      <c r="BT10" s="628"/>
      <c r="BU10" s="628"/>
      <c r="BV10" s="628"/>
      <c r="BW10" s="629"/>
      <c r="BY10" s="573" t="s">
        <v>196</v>
      </c>
      <c r="BZ10" s="574"/>
      <c r="CA10" s="574"/>
      <c r="CB10" s="574"/>
      <c r="CC10" s="574"/>
      <c r="CD10" s="574"/>
      <c r="CE10" s="574"/>
      <c r="CF10" s="574"/>
      <c r="CG10" s="574"/>
      <c r="CH10" s="574"/>
      <c r="CI10" s="574"/>
      <c r="CJ10" s="574"/>
      <c r="CK10" s="574"/>
      <c r="CL10" s="575"/>
      <c r="CM10" s="576">
        <v>2327549</v>
      </c>
      <c r="CN10" s="577"/>
      <c r="CO10" s="577"/>
      <c r="CP10" s="577"/>
      <c r="CQ10" s="577"/>
      <c r="CR10" s="577"/>
      <c r="CS10" s="577"/>
      <c r="CT10" s="578"/>
      <c r="CU10" s="627">
        <v>0.4</v>
      </c>
      <c r="CV10" s="627"/>
      <c r="CW10" s="627"/>
      <c r="CX10" s="627"/>
      <c r="CY10" s="564">
        <v>94599</v>
      </c>
      <c r="CZ10" s="577"/>
      <c r="DA10" s="577"/>
      <c r="DB10" s="577"/>
      <c r="DC10" s="577"/>
      <c r="DD10" s="577"/>
      <c r="DE10" s="577"/>
      <c r="DF10" s="577"/>
      <c r="DG10" s="577"/>
      <c r="DH10" s="577"/>
      <c r="DI10" s="577"/>
      <c r="DJ10" s="577"/>
      <c r="DK10" s="578"/>
      <c r="DL10" s="564">
        <v>925831</v>
      </c>
      <c r="DM10" s="577"/>
      <c r="DN10" s="577"/>
      <c r="DO10" s="577"/>
      <c r="DP10" s="577"/>
      <c r="DQ10" s="577"/>
      <c r="DR10" s="577"/>
      <c r="DS10" s="577"/>
      <c r="DT10" s="577"/>
      <c r="DU10" s="577"/>
      <c r="DV10" s="577"/>
      <c r="DW10" s="577"/>
      <c r="DX10" s="634"/>
    </row>
    <row r="11" spans="2:138" ht="11.25" customHeight="1" x14ac:dyDescent="0.15">
      <c r="B11" s="573" t="s">
        <v>197</v>
      </c>
      <c r="C11" s="574"/>
      <c r="D11" s="574"/>
      <c r="E11" s="574"/>
      <c r="F11" s="574"/>
      <c r="G11" s="574"/>
      <c r="H11" s="574"/>
      <c r="I11" s="574"/>
      <c r="J11" s="574"/>
      <c r="K11" s="574"/>
      <c r="L11" s="574"/>
      <c r="M11" s="574"/>
      <c r="N11" s="574"/>
      <c r="O11" s="574"/>
      <c r="P11" s="574"/>
      <c r="Q11" s="575"/>
      <c r="R11" s="576">
        <v>13550</v>
      </c>
      <c r="S11" s="577"/>
      <c r="T11" s="577"/>
      <c r="U11" s="577"/>
      <c r="V11" s="577"/>
      <c r="W11" s="577"/>
      <c r="X11" s="577"/>
      <c r="Y11" s="578"/>
      <c r="Z11" s="627">
        <v>0</v>
      </c>
      <c r="AA11" s="627"/>
      <c r="AB11" s="627"/>
      <c r="AC11" s="627"/>
      <c r="AD11" s="628">
        <v>13550</v>
      </c>
      <c r="AE11" s="628"/>
      <c r="AF11" s="628"/>
      <c r="AG11" s="628"/>
      <c r="AH11" s="628"/>
      <c r="AI11" s="628"/>
      <c r="AJ11" s="628"/>
      <c r="AK11" s="628"/>
      <c r="AL11" s="625">
        <v>0</v>
      </c>
      <c r="AM11" s="590"/>
      <c r="AN11" s="590"/>
      <c r="AO11" s="605"/>
      <c r="AP11" s="573" t="s">
        <v>198</v>
      </c>
      <c r="AQ11" s="574"/>
      <c r="AR11" s="574"/>
      <c r="AS11" s="574"/>
      <c r="AT11" s="574"/>
      <c r="AU11" s="574"/>
      <c r="AV11" s="574"/>
      <c r="AW11" s="574"/>
      <c r="AX11" s="574"/>
      <c r="AY11" s="574"/>
      <c r="AZ11" s="574"/>
      <c r="BA11" s="574"/>
      <c r="BB11" s="574"/>
      <c r="BC11" s="575"/>
      <c r="BD11" s="576">
        <v>5200648</v>
      </c>
      <c r="BE11" s="577"/>
      <c r="BF11" s="577"/>
      <c r="BG11" s="577"/>
      <c r="BH11" s="577"/>
      <c r="BI11" s="577"/>
      <c r="BJ11" s="577"/>
      <c r="BK11" s="578"/>
      <c r="BL11" s="627">
        <v>3.2</v>
      </c>
      <c r="BM11" s="627"/>
      <c r="BN11" s="627"/>
      <c r="BO11" s="627"/>
      <c r="BP11" s="628">
        <v>789105</v>
      </c>
      <c r="BQ11" s="628"/>
      <c r="BR11" s="628"/>
      <c r="BS11" s="628"/>
      <c r="BT11" s="628"/>
      <c r="BU11" s="628"/>
      <c r="BV11" s="628"/>
      <c r="BW11" s="629"/>
      <c r="BY11" s="573" t="s">
        <v>199</v>
      </c>
      <c r="BZ11" s="574"/>
      <c r="CA11" s="574"/>
      <c r="CB11" s="574"/>
      <c r="CC11" s="574"/>
      <c r="CD11" s="574"/>
      <c r="CE11" s="574"/>
      <c r="CF11" s="574"/>
      <c r="CG11" s="574"/>
      <c r="CH11" s="574"/>
      <c r="CI11" s="574"/>
      <c r="CJ11" s="574"/>
      <c r="CK11" s="574"/>
      <c r="CL11" s="575"/>
      <c r="CM11" s="576">
        <v>32208672</v>
      </c>
      <c r="CN11" s="577"/>
      <c r="CO11" s="577"/>
      <c r="CP11" s="577"/>
      <c r="CQ11" s="577"/>
      <c r="CR11" s="577"/>
      <c r="CS11" s="577"/>
      <c r="CT11" s="578"/>
      <c r="CU11" s="627">
        <v>6.2</v>
      </c>
      <c r="CV11" s="627"/>
      <c r="CW11" s="627"/>
      <c r="CX11" s="627"/>
      <c r="CY11" s="564">
        <v>14975612</v>
      </c>
      <c r="CZ11" s="577"/>
      <c r="DA11" s="577"/>
      <c r="DB11" s="577"/>
      <c r="DC11" s="577"/>
      <c r="DD11" s="577"/>
      <c r="DE11" s="577"/>
      <c r="DF11" s="577"/>
      <c r="DG11" s="577"/>
      <c r="DH11" s="577"/>
      <c r="DI11" s="577"/>
      <c r="DJ11" s="577"/>
      <c r="DK11" s="578"/>
      <c r="DL11" s="564">
        <v>11308856</v>
      </c>
      <c r="DM11" s="577"/>
      <c r="DN11" s="577"/>
      <c r="DO11" s="577"/>
      <c r="DP11" s="577"/>
      <c r="DQ11" s="577"/>
      <c r="DR11" s="577"/>
      <c r="DS11" s="577"/>
      <c r="DT11" s="577"/>
      <c r="DU11" s="577"/>
      <c r="DV11" s="577"/>
      <c r="DW11" s="577"/>
      <c r="DX11" s="634"/>
    </row>
    <row r="12" spans="2:138" ht="11.25" customHeight="1" x14ac:dyDescent="0.15">
      <c r="B12" s="573" t="s">
        <v>200</v>
      </c>
      <c r="C12" s="574"/>
      <c r="D12" s="574"/>
      <c r="E12" s="574"/>
      <c r="F12" s="574"/>
      <c r="G12" s="574"/>
      <c r="H12" s="574"/>
      <c r="I12" s="574"/>
      <c r="J12" s="574"/>
      <c r="K12" s="574"/>
      <c r="L12" s="574"/>
      <c r="M12" s="574"/>
      <c r="N12" s="574"/>
      <c r="O12" s="574"/>
      <c r="P12" s="574"/>
      <c r="Q12" s="575"/>
      <c r="R12" s="576">
        <v>19749130</v>
      </c>
      <c r="S12" s="577"/>
      <c r="T12" s="577"/>
      <c r="U12" s="577"/>
      <c r="V12" s="577"/>
      <c r="W12" s="577"/>
      <c r="X12" s="577"/>
      <c r="Y12" s="578"/>
      <c r="Z12" s="627">
        <v>3.7</v>
      </c>
      <c r="AA12" s="627"/>
      <c r="AB12" s="627"/>
      <c r="AC12" s="627"/>
      <c r="AD12" s="628">
        <v>19749130</v>
      </c>
      <c r="AE12" s="628"/>
      <c r="AF12" s="628"/>
      <c r="AG12" s="628"/>
      <c r="AH12" s="628"/>
      <c r="AI12" s="628"/>
      <c r="AJ12" s="628"/>
      <c r="AK12" s="628"/>
      <c r="AL12" s="625">
        <v>7</v>
      </c>
      <c r="AM12" s="590"/>
      <c r="AN12" s="590"/>
      <c r="AO12" s="605"/>
      <c r="AP12" s="573" t="s">
        <v>201</v>
      </c>
      <c r="AQ12" s="574"/>
      <c r="AR12" s="574"/>
      <c r="AS12" s="574"/>
      <c r="AT12" s="574"/>
      <c r="AU12" s="574"/>
      <c r="AV12" s="574"/>
      <c r="AW12" s="574"/>
      <c r="AX12" s="574"/>
      <c r="AY12" s="574"/>
      <c r="AZ12" s="574"/>
      <c r="BA12" s="574"/>
      <c r="BB12" s="574"/>
      <c r="BC12" s="575"/>
      <c r="BD12" s="576">
        <v>618418</v>
      </c>
      <c r="BE12" s="577"/>
      <c r="BF12" s="577"/>
      <c r="BG12" s="577"/>
      <c r="BH12" s="577"/>
      <c r="BI12" s="577"/>
      <c r="BJ12" s="577"/>
      <c r="BK12" s="578"/>
      <c r="BL12" s="627">
        <v>0.4</v>
      </c>
      <c r="BM12" s="627"/>
      <c r="BN12" s="627"/>
      <c r="BO12" s="627"/>
      <c r="BP12" s="628" t="s">
        <v>99</v>
      </c>
      <c r="BQ12" s="628"/>
      <c r="BR12" s="628"/>
      <c r="BS12" s="628"/>
      <c r="BT12" s="628"/>
      <c r="BU12" s="628"/>
      <c r="BV12" s="628"/>
      <c r="BW12" s="629"/>
      <c r="BY12" s="573" t="s">
        <v>202</v>
      </c>
      <c r="BZ12" s="574"/>
      <c r="CA12" s="574"/>
      <c r="CB12" s="574"/>
      <c r="CC12" s="574"/>
      <c r="CD12" s="574"/>
      <c r="CE12" s="574"/>
      <c r="CF12" s="574"/>
      <c r="CG12" s="574"/>
      <c r="CH12" s="574"/>
      <c r="CI12" s="574"/>
      <c r="CJ12" s="574"/>
      <c r="CK12" s="574"/>
      <c r="CL12" s="575"/>
      <c r="CM12" s="576">
        <v>34517732</v>
      </c>
      <c r="CN12" s="577"/>
      <c r="CO12" s="577"/>
      <c r="CP12" s="577"/>
      <c r="CQ12" s="577"/>
      <c r="CR12" s="577"/>
      <c r="CS12" s="577"/>
      <c r="CT12" s="578"/>
      <c r="CU12" s="627">
        <v>6.6</v>
      </c>
      <c r="CV12" s="627"/>
      <c r="CW12" s="627"/>
      <c r="CX12" s="627"/>
      <c r="CY12" s="564">
        <v>2023388</v>
      </c>
      <c r="CZ12" s="577"/>
      <c r="DA12" s="577"/>
      <c r="DB12" s="577"/>
      <c r="DC12" s="577"/>
      <c r="DD12" s="577"/>
      <c r="DE12" s="577"/>
      <c r="DF12" s="577"/>
      <c r="DG12" s="577"/>
      <c r="DH12" s="577"/>
      <c r="DI12" s="577"/>
      <c r="DJ12" s="577"/>
      <c r="DK12" s="578"/>
      <c r="DL12" s="564">
        <v>8854775</v>
      </c>
      <c r="DM12" s="577"/>
      <c r="DN12" s="577"/>
      <c r="DO12" s="577"/>
      <c r="DP12" s="577"/>
      <c r="DQ12" s="577"/>
      <c r="DR12" s="577"/>
      <c r="DS12" s="577"/>
      <c r="DT12" s="577"/>
      <c r="DU12" s="577"/>
      <c r="DV12" s="577"/>
      <c r="DW12" s="577"/>
      <c r="DX12" s="634"/>
    </row>
    <row r="13" spans="2:138" ht="11.25" customHeight="1" x14ac:dyDescent="0.15">
      <c r="B13" s="573" t="s">
        <v>203</v>
      </c>
      <c r="C13" s="574"/>
      <c r="D13" s="574"/>
      <c r="E13" s="574"/>
      <c r="F13" s="574"/>
      <c r="G13" s="574"/>
      <c r="H13" s="574"/>
      <c r="I13" s="574"/>
      <c r="J13" s="574"/>
      <c r="K13" s="574"/>
      <c r="L13" s="574"/>
      <c r="M13" s="574"/>
      <c r="N13" s="574"/>
      <c r="O13" s="574"/>
      <c r="P13" s="574"/>
      <c r="Q13" s="575"/>
      <c r="R13" s="576" t="s">
        <v>99</v>
      </c>
      <c r="S13" s="577"/>
      <c r="T13" s="577"/>
      <c r="U13" s="577"/>
      <c r="V13" s="577"/>
      <c r="W13" s="577"/>
      <c r="X13" s="577"/>
      <c r="Y13" s="578"/>
      <c r="Z13" s="627" t="s">
        <v>99</v>
      </c>
      <c r="AA13" s="627"/>
      <c r="AB13" s="627"/>
      <c r="AC13" s="627"/>
      <c r="AD13" s="628" t="s">
        <v>99</v>
      </c>
      <c r="AE13" s="628"/>
      <c r="AF13" s="628"/>
      <c r="AG13" s="628"/>
      <c r="AH13" s="628"/>
      <c r="AI13" s="628"/>
      <c r="AJ13" s="628"/>
      <c r="AK13" s="628"/>
      <c r="AL13" s="625" t="s">
        <v>99</v>
      </c>
      <c r="AM13" s="590"/>
      <c r="AN13" s="590"/>
      <c r="AO13" s="605"/>
      <c r="AP13" s="573" t="s">
        <v>204</v>
      </c>
      <c r="AQ13" s="574"/>
      <c r="AR13" s="574"/>
      <c r="AS13" s="574"/>
      <c r="AT13" s="574"/>
      <c r="AU13" s="574"/>
      <c r="AV13" s="574"/>
      <c r="AW13" s="574"/>
      <c r="AX13" s="574"/>
      <c r="AY13" s="574"/>
      <c r="AZ13" s="574"/>
      <c r="BA13" s="574"/>
      <c r="BB13" s="574"/>
      <c r="BC13" s="575"/>
      <c r="BD13" s="576">
        <v>1292566</v>
      </c>
      <c r="BE13" s="577"/>
      <c r="BF13" s="577"/>
      <c r="BG13" s="577"/>
      <c r="BH13" s="577"/>
      <c r="BI13" s="577"/>
      <c r="BJ13" s="577"/>
      <c r="BK13" s="578"/>
      <c r="BL13" s="627">
        <v>0.8</v>
      </c>
      <c r="BM13" s="627"/>
      <c r="BN13" s="627"/>
      <c r="BO13" s="627"/>
      <c r="BP13" s="628" t="s">
        <v>99</v>
      </c>
      <c r="BQ13" s="628"/>
      <c r="BR13" s="628"/>
      <c r="BS13" s="628"/>
      <c r="BT13" s="628"/>
      <c r="BU13" s="628"/>
      <c r="BV13" s="628"/>
      <c r="BW13" s="629"/>
      <c r="BY13" s="573" t="s">
        <v>205</v>
      </c>
      <c r="BZ13" s="574"/>
      <c r="CA13" s="574"/>
      <c r="CB13" s="574"/>
      <c r="CC13" s="574"/>
      <c r="CD13" s="574"/>
      <c r="CE13" s="574"/>
      <c r="CF13" s="574"/>
      <c r="CG13" s="574"/>
      <c r="CH13" s="574"/>
      <c r="CI13" s="574"/>
      <c r="CJ13" s="574"/>
      <c r="CK13" s="574"/>
      <c r="CL13" s="575"/>
      <c r="CM13" s="576">
        <v>64370592</v>
      </c>
      <c r="CN13" s="577"/>
      <c r="CO13" s="577"/>
      <c r="CP13" s="577"/>
      <c r="CQ13" s="577"/>
      <c r="CR13" s="577"/>
      <c r="CS13" s="577"/>
      <c r="CT13" s="578"/>
      <c r="CU13" s="627">
        <v>12.4</v>
      </c>
      <c r="CV13" s="627"/>
      <c r="CW13" s="627"/>
      <c r="CX13" s="627"/>
      <c r="CY13" s="564">
        <v>52895347</v>
      </c>
      <c r="CZ13" s="577"/>
      <c r="DA13" s="577"/>
      <c r="DB13" s="577"/>
      <c r="DC13" s="577"/>
      <c r="DD13" s="577"/>
      <c r="DE13" s="577"/>
      <c r="DF13" s="577"/>
      <c r="DG13" s="577"/>
      <c r="DH13" s="577"/>
      <c r="DI13" s="577"/>
      <c r="DJ13" s="577"/>
      <c r="DK13" s="578"/>
      <c r="DL13" s="564">
        <v>11509055</v>
      </c>
      <c r="DM13" s="577"/>
      <c r="DN13" s="577"/>
      <c r="DO13" s="577"/>
      <c r="DP13" s="577"/>
      <c r="DQ13" s="577"/>
      <c r="DR13" s="577"/>
      <c r="DS13" s="577"/>
      <c r="DT13" s="577"/>
      <c r="DU13" s="577"/>
      <c r="DV13" s="577"/>
      <c r="DW13" s="577"/>
      <c r="DX13" s="634"/>
    </row>
    <row r="14" spans="2:138" ht="11.25" customHeight="1" x14ac:dyDescent="0.15">
      <c r="B14" s="573" t="s">
        <v>206</v>
      </c>
      <c r="C14" s="574"/>
      <c r="D14" s="574"/>
      <c r="E14" s="574"/>
      <c r="F14" s="574"/>
      <c r="G14" s="574"/>
      <c r="H14" s="574"/>
      <c r="I14" s="574"/>
      <c r="J14" s="574"/>
      <c r="K14" s="574"/>
      <c r="L14" s="574"/>
      <c r="M14" s="574"/>
      <c r="N14" s="574"/>
      <c r="O14" s="574"/>
      <c r="P14" s="574"/>
      <c r="Q14" s="575"/>
      <c r="R14" s="576">
        <v>433061</v>
      </c>
      <c r="S14" s="577"/>
      <c r="T14" s="577"/>
      <c r="U14" s="577"/>
      <c r="V14" s="577"/>
      <c r="W14" s="577"/>
      <c r="X14" s="577"/>
      <c r="Y14" s="578"/>
      <c r="Z14" s="627">
        <v>0.1</v>
      </c>
      <c r="AA14" s="627"/>
      <c r="AB14" s="627"/>
      <c r="AC14" s="627"/>
      <c r="AD14" s="628">
        <v>433061</v>
      </c>
      <c r="AE14" s="628"/>
      <c r="AF14" s="628"/>
      <c r="AG14" s="628"/>
      <c r="AH14" s="628"/>
      <c r="AI14" s="628"/>
      <c r="AJ14" s="628"/>
      <c r="AK14" s="628"/>
      <c r="AL14" s="625">
        <v>0.2</v>
      </c>
      <c r="AM14" s="590"/>
      <c r="AN14" s="590"/>
      <c r="AO14" s="605"/>
      <c r="AP14" s="573" t="s">
        <v>207</v>
      </c>
      <c r="AQ14" s="574"/>
      <c r="AR14" s="574"/>
      <c r="AS14" s="574"/>
      <c r="AT14" s="574"/>
      <c r="AU14" s="574"/>
      <c r="AV14" s="574"/>
      <c r="AW14" s="574"/>
      <c r="AX14" s="574"/>
      <c r="AY14" s="574"/>
      <c r="AZ14" s="574"/>
      <c r="BA14" s="574"/>
      <c r="BB14" s="574"/>
      <c r="BC14" s="575"/>
      <c r="BD14" s="576">
        <v>1358826</v>
      </c>
      <c r="BE14" s="577"/>
      <c r="BF14" s="577"/>
      <c r="BG14" s="577"/>
      <c r="BH14" s="577"/>
      <c r="BI14" s="577"/>
      <c r="BJ14" s="577"/>
      <c r="BK14" s="578"/>
      <c r="BL14" s="627">
        <v>0.8</v>
      </c>
      <c r="BM14" s="627"/>
      <c r="BN14" s="627"/>
      <c r="BO14" s="627"/>
      <c r="BP14" s="628" t="s">
        <v>99</v>
      </c>
      <c r="BQ14" s="628"/>
      <c r="BR14" s="628"/>
      <c r="BS14" s="628"/>
      <c r="BT14" s="628"/>
      <c r="BU14" s="628"/>
      <c r="BV14" s="628"/>
      <c r="BW14" s="629"/>
      <c r="BY14" s="573" t="s">
        <v>208</v>
      </c>
      <c r="BZ14" s="574"/>
      <c r="CA14" s="574"/>
      <c r="CB14" s="574"/>
      <c r="CC14" s="574"/>
      <c r="CD14" s="574"/>
      <c r="CE14" s="574"/>
      <c r="CF14" s="574"/>
      <c r="CG14" s="574"/>
      <c r="CH14" s="574"/>
      <c r="CI14" s="574"/>
      <c r="CJ14" s="574"/>
      <c r="CK14" s="574"/>
      <c r="CL14" s="575"/>
      <c r="CM14" s="576">
        <v>24819151</v>
      </c>
      <c r="CN14" s="577"/>
      <c r="CO14" s="577"/>
      <c r="CP14" s="577"/>
      <c r="CQ14" s="577"/>
      <c r="CR14" s="577"/>
      <c r="CS14" s="577"/>
      <c r="CT14" s="578"/>
      <c r="CU14" s="627">
        <v>4.8</v>
      </c>
      <c r="CV14" s="627"/>
      <c r="CW14" s="627"/>
      <c r="CX14" s="627"/>
      <c r="CY14" s="564">
        <v>1658842</v>
      </c>
      <c r="CZ14" s="577"/>
      <c r="DA14" s="577"/>
      <c r="DB14" s="577"/>
      <c r="DC14" s="577"/>
      <c r="DD14" s="577"/>
      <c r="DE14" s="577"/>
      <c r="DF14" s="577"/>
      <c r="DG14" s="577"/>
      <c r="DH14" s="577"/>
      <c r="DI14" s="577"/>
      <c r="DJ14" s="577"/>
      <c r="DK14" s="578"/>
      <c r="DL14" s="564">
        <v>21767641</v>
      </c>
      <c r="DM14" s="577"/>
      <c r="DN14" s="577"/>
      <c r="DO14" s="577"/>
      <c r="DP14" s="577"/>
      <c r="DQ14" s="577"/>
      <c r="DR14" s="577"/>
      <c r="DS14" s="577"/>
      <c r="DT14" s="577"/>
      <c r="DU14" s="577"/>
      <c r="DV14" s="577"/>
      <c r="DW14" s="577"/>
      <c r="DX14" s="634"/>
    </row>
    <row r="15" spans="2:138" ht="11.25" customHeight="1" x14ac:dyDescent="0.15">
      <c r="B15" s="573" t="s">
        <v>209</v>
      </c>
      <c r="C15" s="574"/>
      <c r="D15" s="574"/>
      <c r="E15" s="574"/>
      <c r="F15" s="574"/>
      <c r="G15" s="574"/>
      <c r="H15" s="574"/>
      <c r="I15" s="574"/>
      <c r="J15" s="574"/>
      <c r="K15" s="574"/>
      <c r="L15" s="574"/>
      <c r="M15" s="574"/>
      <c r="N15" s="574"/>
      <c r="O15" s="574"/>
      <c r="P15" s="574"/>
      <c r="Q15" s="575"/>
      <c r="R15" s="576">
        <v>127047740</v>
      </c>
      <c r="S15" s="577"/>
      <c r="T15" s="577"/>
      <c r="U15" s="577"/>
      <c r="V15" s="577"/>
      <c r="W15" s="577"/>
      <c r="X15" s="577"/>
      <c r="Y15" s="578"/>
      <c r="Z15" s="627">
        <v>23.8</v>
      </c>
      <c r="AA15" s="627"/>
      <c r="AB15" s="627"/>
      <c r="AC15" s="627"/>
      <c r="AD15" s="628">
        <v>123952242</v>
      </c>
      <c r="AE15" s="628"/>
      <c r="AF15" s="628"/>
      <c r="AG15" s="628"/>
      <c r="AH15" s="628"/>
      <c r="AI15" s="628"/>
      <c r="AJ15" s="628"/>
      <c r="AK15" s="628"/>
      <c r="AL15" s="625">
        <v>44.1</v>
      </c>
      <c r="AM15" s="590"/>
      <c r="AN15" s="590"/>
      <c r="AO15" s="605"/>
      <c r="AP15" s="573" t="s">
        <v>210</v>
      </c>
      <c r="AQ15" s="574"/>
      <c r="AR15" s="574"/>
      <c r="AS15" s="574"/>
      <c r="AT15" s="574"/>
      <c r="AU15" s="574"/>
      <c r="AV15" s="574"/>
      <c r="AW15" s="574"/>
      <c r="AX15" s="574"/>
      <c r="AY15" s="574"/>
      <c r="AZ15" s="574"/>
      <c r="BA15" s="574"/>
      <c r="BB15" s="574"/>
      <c r="BC15" s="575"/>
      <c r="BD15" s="576">
        <v>30402608</v>
      </c>
      <c r="BE15" s="577"/>
      <c r="BF15" s="577"/>
      <c r="BG15" s="577"/>
      <c r="BH15" s="577"/>
      <c r="BI15" s="577"/>
      <c r="BJ15" s="577"/>
      <c r="BK15" s="578"/>
      <c r="BL15" s="627">
        <v>18.8</v>
      </c>
      <c r="BM15" s="627"/>
      <c r="BN15" s="627"/>
      <c r="BO15" s="627"/>
      <c r="BP15" s="628" t="s">
        <v>99</v>
      </c>
      <c r="BQ15" s="628"/>
      <c r="BR15" s="628"/>
      <c r="BS15" s="628"/>
      <c r="BT15" s="628"/>
      <c r="BU15" s="628"/>
      <c r="BV15" s="628"/>
      <c r="BW15" s="629"/>
      <c r="BY15" s="573" t="s">
        <v>211</v>
      </c>
      <c r="BZ15" s="574"/>
      <c r="CA15" s="574"/>
      <c r="CB15" s="574"/>
      <c r="CC15" s="574"/>
      <c r="CD15" s="574"/>
      <c r="CE15" s="574"/>
      <c r="CF15" s="574"/>
      <c r="CG15" s="574"/>
      <c r="CH15" s="574"/>
      <c r="CI15" s="574"/>
      <c r="CJ15" s="574"/>
      <c r="CK15" s="574"/>
      <c r="CL15" s="575"/>
      <c r="CM15" s="576" t="s">
        <v>99</v>
      </c>
      <c r="CN15" s="577"/>
      <c r="CO15" s="577"/>
      <c r="CP15" s="577"/>
      <c r="CQ15" s="577"/>
      <c r="CR15" s="577"/>
      <c r="CS15" s="577"/>
      <c r="CT15" s="578"/>
      <c r="CU15" s="627" t="s">
        <v>99</v>
      </c>
      <c r="CV15" s="627"/>
      <c r="CW15" s="627"/>
      <c r="CX15" s="627"/>
      <c r="CY15" s="564" t="s">
        <v>99</v>
      </c>
      <c r="CZ15" s="577"/>
      <c r="DA15" s="577"/>
      <c r="DB15" s="577"/>
      <c r="DC15" s="577"/>
      <c r="DD15" s="577"/>
      <c r="DE15" s="577"/>
      <c r="DF15" s="577"/>
      <c r="DG15" s="577"/>
      <c r="DH15" s="577"/>
      <c r="DI15" s="577"/>
      <c r="DJ15" s="577"/>
      <c r="DK15" s="578"/>
      <c r="DL15" s="564" t="s">
        <v>99</v>
      </c>
      <c r="DM15" s="577"/>
      <c r="DN15" s="577"/>
      <c r="DO15" s="577"/>
      <c r="DP15" s="577"/>
      <c r="DQ15" s="577"/>
      <c r="DR15" s="577"/>
      <c r="DS15" s="577"/>
      <c r="DT15" s="577"/>
      <c r="DU15" s="577"/>
      <c r="DV15" s="577"/>
      <c r="DW15" s="577"/>
      <c r="DX15" s="634"/>
    </row>
    <row r="16" spans="2:138" ht="11.25" customHeight="1" x14ac:dyDescent="0.15">
      <c r="B16" s="573" t="s">
        <v>212</v>
      </c>
      <c r="C16" s="574"/>
      <c r="D16" s="574"/>
      <c r="E16" s="574"/>
      <c r="F16" s="574"/>
      <c r="G16" s="574"/>
      <c r="H16" s="574"/>
      <c r="I16" s="574"/>
      <c r="J16" s="574"/>
      <c r="K16" s="574"/>
      <c r="L16" s="574"/>
      <c r="M16" s="574"/>
      <c r="N16" s="574"/>
      <c r="O16" s="574"/>
      <c r="P16" s="574"/>
      <c r="Q16" s="575"/>
      <c r="R16" s="576">
        <v>123952242</v>
      </c>
      <c r="S16" s="577"/>
      <c r="T16" s="577"/>
      <c r="U16" s="577"/>
      <c r="V16" s="577"/>
      <c r="W16" s="577"/>
      <c r="X16" s="577"/>
      <c r="Y16" s="578"/>
      <c r="Z16" s="625">
        <v>23.2</v>
      </c>
      <c r="AA16" s="590"/>
      <c r="AB16" s="590"/>
      <c r="AC16" s="626"/>
      <c r="AD16" s="564">
        <v>123952242</v>
      </c>
      <c r="AE16" s="577"/>
      <c r="AF16" s="577"/>
      <c r="AG16" s="577"/>
      <c r="AH16" s="577"/>
      <c r="AI16" s="577"/>
      <c r="AJ16" s="577"/>
      <c r="AK16" s="578"/>
      <c r="AL16" s="625">
        <v>44.1</v>
      </c>
      <c r="AM16" s="590"/>
      <c r="AN16" s="590"/>
      <c r="AO16" s="605"/>
      <c r="AP16" s="573" t="s">
        <v>213</v>
      </c>
      <c r="AQ16" s="574"/>
      <c r="AR16" s="574"/>
      <c r="AS16" s="574"/>
      <c r="AT16" s="574"/>
      <c r="AU16" s="574"/>
      <c r="AV16" s="574"/>
      <c r="AW16" s="574"/>
      <c r="AX16" s="574"/>
      <c r="AY16" s="574"/>
      <c r="AZ16" s="574"/>
      <c r="BA16" s="574"/>
      <c r="BB16" s="574"/>
      <c r="BC16" s="575"/>
      <c r="BD16" s="576">
        <v>1376895</v>
      </c>
      <c r="BE16" s="577"/>
      <c r="BF16" s="577"/>
      <c r="BG16" s="577"/>
      <c r="BH16" s="577"/>
      <c r="BI16" s="577"/>
      <c r="BJ16" s="577"/>
      <c r="BK16" s="578"/>
      <c r="BL16" s="627">
        <v>0.9</v>
      </c>
      <c r="BM16" s="627"/>
      <c r="BN16" s="627"/>
      <c r="BO16" s="627"/>
      <c r="BP16" s="628" t="s">
        <v>99</v>
      </c>
      <c r="BQ16" s="628"/>
      <c r="BR16" s="628"/>
      <c r="BS16" s="628"/>
      <c r="BT16" s="628"/>
      <c r="BU16" s="628"/>
      <c r="BV16" s="628"/>
      <c r="BW16" s="629"/>
      <c r="BY16" s="573" t="s">
        <v>214</v>
      </c>
      <c r="BZ16" s="574"/>
      <c r="CA16" s="574"/>
      <c r="CB16" s="574"/>
      <c r="CC16" s="574"/>
      <c r="CD16" s="574"/>
      <c r="CE16" s="574"/>
      <c r="CF16" s="574"/>
      <c r="CG16" s="574"/>
      <c r="CH16" s="574"/>
      <c r="CI16" s="574"/>
      <c r="CJ16" s="574"/>
      <c r="CK16" s="574"/>
      <c r="CL16" s="575"/>
      <c r="CM16" s="576">
        <v>117291503</v>
      </c>
      <c r="CN16" s="577"/>
      <c r="CO16" s="577"/>
      <c r="CP16" s="577"/>
      <c r="CQ16" s="577"/>
      <c r="CR16" s="577"/>
      <c r="CS16" s="577"/>
      <c r="CT16" s="578"/>
      <c r="CU16" s="627">
        <v>22.5</v>
      </c>
      <c r="CV16" s="627"/>
      <c r="CW16" s="627"/>
      <c r="CX16" s="627"/>
      <c r="CY16" s="564">
        <v>3393534</v>
      </c>
      <c r="CZ16" s="577"/>
      <c r="DA16" s="577"/>
      <c r="DB16" s="577"/>
      <c r="DC16" s="577"/>
      <c r="DD16" s="577"/>
      <c r="DE16" s="577"/>
      <c r="DF16" s="577"/>
      <c r="DG16" s="577"/>
      <c r="DH16" s="577"/>
      <c r="DI16" s="577"/>
      <c r="DJ16" s="577"/>
      <c r="DK16" s="578"/>
      <c r="DL16" s="564">
        <v>82422639</v>
      </c>
      <c r="DM16" s="577"/>
      <c r="DN16" s="577"/>
      <c r="DO16" s="577"/>
      <c r="DP16" s="577"/>
      <c r="DQ16" s="577"/>
      <c r="DR16" s="577"/>
      <c r="DS16" s="577"/>
      <c r="DT16" s="577"/>
      <c r="DU16" s="577"/>
      <c r="DV16" s="577"/>
      <c r="DW16" s="577"/>
      <c r="DX16" s="634"/>
    </row>
    <row r="17" spans="2:128" ht="11.25" customHeight="1" x14ac:dyDescent="0.15">
      <c r="B17" s="573" t="s">
        <v>215</v>
      </c>
      <c r="C17" s="574"/>
      <c r="D17" s="574"/>
      <c r="E17" s="574"/>
      <c r="F17" s="574"/>
      <c r="G17" s="574"/>
      <c r="H17" s="574"/>
      <c r="I17" s="574"/>
      <c r="J17" s="574"/>
      <c r="K17" s="574"/>
      <c r="L17" s="574"/>
      <c r="M17" s="574"/>
      <c r="N17" s="574"/>
      <c r="O17" s="574"/>
      <c r="P17" s="574"/>
      <c r="Q17" s="575"/>
      <c r="R17" s="576">
        <v>2978803</v>
      </c>
      <c r="S17" s="577"/>
      <c r="T17" s="577"/>
      <c r="U17" s="577"/>
      <c r="V17" s="577"/>
      <c r="W17" s="577"/>
      <c r="X17" s="577"/>
      <c r="Y17" s="578"/>
      <c r="Z17" s="625">
        <v>0.6</v>
      </c>
      <c r="AA17" s="590"/>
      <c r="AB17" s="590"/>
      <c r="AC17" s="626"/>
      <c r="AD17" s="564" t="s">
        <v>99</v>
      </c>
      <c r="AE17" s="577"/>
      <c r="AF17" s="577"/>
      <c r="AG17" s="577"/>
      <c r="AH17" s="577"/>
      <c r="AI17" s="577"/>
      <c r="AJ17" s="577"/>
      <c r="AK17" s="578"/>
      <c r="AL17" s="625" t="s">
        <v>99</v>
      </c>
      <c r="AM17" s="590"/>
      <c r="AN17" s="590"/>
      <c r="AO17" s="605"/>
      <c r="AP17" s="573" t="s">
        <v>216</v>
      </c>
      <c r="AQ17" s="574"/>
      <c r="AR17" s="574"/>
      <c r="AS17" s="574"/>
      <c r="AT17" s="574"/>
      <c r="AU17" s="574"/>
      <c r="AV17" s="574"/>
      <c r="AW17" s="574"/>
      <c r="AX17" s="574"/>
      <c r="AY17" s="574"/>
      <c r="AZ17" s="574"/>
      <c r="BA17" s="574"/>
      <c r="BB17" s="574"/>
      <c r="BC17" s="575"/>
      <c r="BD17" s="576">
        <v>29025713</v>
      </c>
      <c r="BE17" s="577"/>
      <c r="BF17" s="577"/>
      <c r="BG17" s="577"/>
      <c r="BH17" s="577"/>
      <c r="BI17" s="577"/>
      <c r="BJ17" s="577"/>
      <c r="BK17" s="578"/>
      <c r="BL17" s="627">
        <v>17.899999999999999</v>
      </c>
      <c r="BM17" s="627"/>
      <c r="BN17" s="627"/>
      <c r="BO17" s="627"/>
      <c r="BP17" s="628" t="s">
        <v>99</v>
      </c>
      <c r="BQ17" s="628"/>
      <c r="BR17" s="628"/>
      <c r="BS17" s="628"/>
      <c r="BT17" s="628"/>
      <c r="BU17" s="628"/>
      <c r="BV17" s="628"/>
      <c r="BW17" s="629"/>
      <c r="BY17" s="573" t="s">
        <v>217</v>
      </c>
      <c r="BZ17" s="574"/>
      <c r="CA17" s="574"/>
      <c r="CB17" s="574"/>
      <c r="CC17" s="574"/>
      <c r="CD17" s="574"/>
      <c r="CE17" s="574"/>
      <c r="CF17" s="574"/>
      <c r="CG17" s="574"/>
      <c r="CH17" s="574"/>
      <c r="CI17" s="574"/>
      <c r="CJ17" s="574"/>
      <c r="CK17" s="574"/>
      <c r="CL17" s="575"/>
      <c r="CM17" s="576">
        <v>2370981</v>
      </c>
      <c r="CN17" s="577"/>
      <c r="CO17" s="577"/>
      <c r="CP17" s="577"/>
      <c r="CQ17" s="577"/>
      <c r="CR17" s="577"/>
      <c r="CS17" s="577"/>
      <c r="CT17" s="578"/>
      <c r="CU17" s="627">
        <v>0.5</v>
      </c>
      <c r="CV17" s="627"/>
      <c r="CW17" s="627"/>
      <c r="CX17" s="627"/>
      <c r="CY17" s="564" t="s">
        <v>99</v>
      </c>
      <c r="CZ17" s="577"/>
      <c r="DA17" s="577"/>
      <c r="DB17" s="577"/>
      <c r="DC17" s="577"/>
      <c r="DD17" s="577"/>
      <c r="DE17" s="577"/>
      <c r="DF17" s="577"/>
      <c r="DG17" s="577"/>
      <c r="DH17" s="577"/>
      <c r="DI17" s="577"/>
      <c r="DJ17" s="577"/>
      <c r="DK17" s="578"/>
      <c r="DL17" s="564">
        <v>9803</v>
      </c>
      <c r="DM17" s="577"/>
      <c r="DN17" s="577"/>
      <c r="DO17" s="577"/>
      <c r="DP17" s="577"/>
      <c r="DQ17" s="577"/>
      <c r="DR17" s="577"/>
      <c r="DS17" s="577"/>
      <c r="DT17" s="577"/>
      <c r="DU17" s="577"/>
      <c r="DV17" s="577"/>
      <c r="DW17" s="577"/>
      <c r="DX17" s="634"/>
    </row>
    <row r="18" spans="2:128" ht="11.25" customHeight="1" x14ac:dyDescent="0.15">
      <c r="B18" s="573" t="s">
        <v>218</v>
      </c>
      <c r="C18" s="574"/>
      <c r="D18" s="574"/>
      <c r="E18" s="574"/>
      <c r="F18" s="574"/>
      <c r="G18" s="574"/>
      <c r="H18" s="574"/>
      <c r="I18" s="574"/>
      <c r="J18" s="574"/>
      <c r="K18" s="574"/>
      <c r="L18" s="574"/>
      <c r="M18" s="574"/>
      <c r="N18" s="574"/>
      <c r="O18" s="574"/>
      <c r="P18" s="574"/>
      <c r="Q18" s="575"/>
      <c r="R18" s="576">
        <v>116695</v>
      </c>
      <c r="S18" s="577"/>
      <c r="T18" s="577"/>
      <c r="U18" s="577"/>
      <c r="V18" s="577"/>
      <c r="W18" s="577"/>
      <c r="X18" s="577"/>
      <c r="Y18" s="578"/>
      <c r="Z18" s="625">
        <v>0</v>
      </c>
      <c r="AA18" s="590"/>
      <c r="AB18" s="590"/>
      <c r="AC18" s="626"/>
      <c r="AD18" s="564" t="s">
        <v>99</v>
      </c>
      <c r="AE18" s="577"/>
      <c r="AF18" s="577"/>
      <c r="AG18" s="577"/>
      <c r="AH18" s="577"/>
      <c r="AI18" s="577"/>
      <c r="AJ18" s="577"/>
      <c r="AK18" s="578"/>
      <c r="AL18" s="625" t="s">
        <v>99</v>
      </c>
      <c r="AM18" s="590"/>
      <c r="AN18" s="590"/>
      <c r="AO18" s="605"/>
      <c r="AP18" s="573" t="s">
        <v>219</v>
      </c>
      <c r="AQ18" s="574"/>
      <c r="AR18" s="574"/>
      <c r="AS18" s="574"/>
      <c r="AT18" s="574"/>
      <c r="AU18" s="574"/>
      <c r="AV18" s="574"/>
      <c r="AW18" s="574"/>
      <c r="AX18" s="574"/>
      <c r="AY18" s="574"/>
      <c r="AZ18" s="574"/>
      <c r="BA18" s="574"/>
      <c r="BB18" s="574"/>
      <c r="BC18" s="575"/>
      <c r="BD18" s="576">
        <v>47812252</v>
      </c>
      <c r="BE18" s="577"/>
      <c r="BF18" s="577"/>
      <c r="BG18" s="577"/>
      <c r="BH18" s="577"/>
      <c r="BI18" s="577"/>
      <c r="BJ18" s="577"/>
      <c r="BK18" s="578"/>
      <c r="BL18" s="627">
        <v>29.6</v>
      </c>
      <c r="BM18" s="627"/>
      <c r="BN18" s="627"/>
      <c r="BO18" s="627"/>
      <c r="BP18" s="628" t="s">
        <v>99</v>
      </c>
      <c r="BQ18" s="628"/>
      <c r="BR18" s="628"/>
      <c r="BS18" s="628"/>
      <c r="BT18" s="628"/>
      <c r="BU18" s="628"/>
      <c r="BV18" s="628"/>
      <c r="BW18" s="629"/>
      <c r="BY18" s="573" t="s">
        <v>220</v>
      </c>
      <c r="BZ18" s="574"/>
      <c r="CA18" s="574"/>
      <c r="CB18" s="574"/>
      <c r="CC18" s="574"/>
      <c r="CD18" s="574"/>
      <c r="CE18" s="574"/>
      <c r="CF18" s="574"/>
      <c r="CG18" s="574"/>
      <c r="CH18" s="574"/>
      <c r="CI18" s="574"/>
      <c r="CJ18" s="574"/>
      <c r="CK18" s="574"/>
      <c r="CL18" s="575"/>
      <c r="CM18" s="576">
        <v>99053884</v>
      </c>
      <c r="CN18" s="577"/>
      <c r="CO18" s="577"/>
      <c r="CP18" s="577"/>
      <c r="CQ18" s="577"/>
      <c r="CR18" s="577"/>
      <c r="CS18" s="577"/>
      <c r="CT18" s="578"/>
      <c r="CU18" s="627">
        <v>19</v>
      </c>
      <c r="CV18" s="627"/>
      <c r="CW18" s="627"/>
      <c r="CX18" s="627"/>
      <c r="CY18" s="564" t="s">
        <v>99</v>
      </c>
      <c r="CZ18" s="577"/>
      <c r="DA18" s="577"/>
      <c r="DB18" s="577"/>
      <c r="DC18" s="577"/>
      <c r="DD18" s="577"/>
      <c r="DE18" s="577"/>
      <c r="DF18" s="577"/>
      <c r="DG18" s="577"/>
      <c r="DH18" s="577"/>
      <c r="DI18" s="577"/>
      <c r="DJ18" s="577"/>
      <c r="DK18" s="578"/>
      <c r="DL18" s="564">
        <v>97880069</v>
      </c>
      <c r="DM18" s="577"/>
      <c r="DN18" s="577"/>
      <c r="DO18" s="577"/>
      <c r="DP18" s="577"/>
      <c r="DQ18" s="577"/>
      <c r="DR18" s="577"/>
      <c r="DS18" s="577"/>
      <c r="DT18" s="577"/>
      <c r="DU18" s="577"/>
      <c r="DV18" s="577"/>
      <c r="DW18" s="577"/>
      <c r="DX18" s="634"/>
    </row>
    <row r="19" spans="2:128" ht="11.25" customHeight="1" x14ac:dyDescent="0.15">
      <c r="B19" s="573" t="s">
        <v>221</v>
      </c>
      <c r="C19" s="574"/>
      <c r="D19" s="574"/>
      <c r="E19" s="574"/>
      <c r="F19" s="574"/>
      <c r="G19" s="574"/>
      <c r="H19" s="574"/>
      <c r="I19" s="574"/>
      <c r="J19" s="574"/>
      <c r="K19" s="574"/>
      <c r="L19" s="574"/>
      <c r="M19" s="574"/>
      <c r="N19" s="574"/>
      <c r="O19" s="574"/>
      <c r="P19" s="574"/>
      <c r="Q19" s="575"/>
      <c r="R19" s="576">
        <v>311360631</v>
      </c>
      <c r="S19" s="577"/>
      <c r="T19" s="577"/>
      <c r="U19" s="577"/>
      <c r="V19" s="577"/>
      <c r="W19" s="577"/>
      <c r="X19" s="577"/>
      <c r="Y19" s="578"/>
      <c r="Z19" s="625">
        <v>58.3</v>
      </c>
      <c r="AA19" s="590"/>
      <c r="AB19" s="590"/>
      <c r="AC19" s="626"/>
      <c r="AD19" s="564">
        <v>279136551</v>
      </c>
      <c r="AE19" s="577"/>
      <c r="AF19" s="577"/>
      <c r="AG19" s="577"/>
      <c r="AH19" s="577"/>
      <c r="AI19" s="577"/>
      <c r="AJ19" s="577"/>
      <c r="AK19" s="578"/>
      <c r="AL19" s="625">
        <v>99.3</v>
      </c>
      <c r="AM19" s="590"/>
      <c r="AN19" s="590"/>
      <c r="AO19" s="605"/>
      <c r="AP19" s="573" t="s">
        <v>222</v>
      </c>
      <c r="AQ19" s="574"/>
      <c r="AR19" s="574"/>
      <c r="AS19" s="574"/>
      <c r="AT19" s="574"/>
      <c r="AU19" s="574"/>
      <c r="AV19" s="574"/>
      <c r="AW19" s="574"/>
      <c r="AX19" s="574"/>
      <c r="AY19" s="574"/>
      <c r="AZ19" s="574"/>
      <c r="BA19" s="574"/>
      <c r="BB19" s="574"/>
      <c r="BC19" s="575"/>
      <c r="BD19" s="576">
        <v>2614286</v>
      </c>
      <c r="BE19" s="577"/>
      <c r="BF19" s="577"/>
      <c r="BG19" s="577"/>
      <c r="BH19" s="577"/>
      <c r="BI19" s="577"/>
      <c r="BJ19" s="577"/>
      <c r="BK19" s="578"/>
      <c r="BL19" s="627">
        <v>1.6</v>
      </c>
      <c r="BM19" s="627"/>
      <c r="BN19" s="627"/>
      <c r="BO19" s="627"/>
      <c r="BP19" s="628" t="s">
        <v>99</v>
      </c>
      <c r="BQ19" s="628"/>
      <c r="BR19" s="628"/>
      <c r="BS19" s="628"/>
      <c r="BT19" s="628"/>
      <c r="BU19" s="628"/>
      <c r="BV19" s="628"/>
      <c r="BW19" s="629"/>
      <c r="BY19" s="573" t="s">
        <v>223</v>
      </c>
      <c r="BZ19" s="574"/>
      <c r="CA19" s="574"/>
      <c r="CB19" s="574"/>
      <c r="CC19" s="574"/>
      <c r="CD19" s="574"/>
      <c r="CE19" s="574"/>
      <c r="CF19" s="574"/>
      <c r="CG19" s="574"/>
      <c r="CH19" s="574"/>
      <c r="CI19" s="574"/>
      <c r="CJ19" s="574"/>
      <c r="CK19" s="574"/>
      <c r="CL19" s="575"/>
      <c r="CM19" s="576" t="s">
        <v>99</v>
      </c>
      <c r="CN19" s="577"/>
      <c r="CO19" s="577"/>
      <c r="CP19" s="577"/>
      <c r="CQ19" s="577"/>
      <c r="CR19" s="577"/>
      <c r="CS19" s="577"/>
      <c r="CT19" s="578"/>
      <c r="CU19" s="627" t="s">
        <v>99</v>
      </c>
      <c r="CV19" s="627"/>
      <c r="CW19" s="627"/>
      <c r="CX19" s="627"/>
      <c r="CY19" s="564" t="s">
        <v>99</v>
      </c>
      <c r="CZ19" s="577"/>
      <c r="DA19" s="577"/>
      <c r="DB19" s="577"/>
      <c r="DC19" s="577"/>
      <c r="DD19" s="577"/>
      <c r="DE19" s="577"/>
      <c r="DF19" s="577"/>
      <c r="DG19" s="577"/>
      <c r="DH19" s="577"/>
      <c r="DI19" s="577"/>
      <c r="DJ19" s="577"/>
      <c r="DK19" s="578"/>
      <c r="DL19" s="564" t="s">
        <v>99</v>
      </c>
      <c r="DM19" s="577"/>
      <c r="DN19" s="577"/>
      <c r="DO19" s="577"/>
      <c r="DP19" s="577"/>
      <c r="DQ19" s="577"/>
      <c r="DR19" s="577"/>
      <c r="DS19" s="577"/>
      <c r="DT19" s="577"/>
      <c r="DU19" s="577"/>
      <c r="DV19" s="577"/>
      <c r="DW19" s="577"/>
      <c r="DX19" s="634"/>
    </row>
    <row r="20" spans="2:128" ht="11.25" customHeight="1" x14ac:dyDescent="0.15">
      <c r="B20" s="573" t="s">
        <v>224</v>
      </c>
      <c r="C20" s="574"/>
      <c r="D20" s="574"/>
      <c r="E20" s="574"/>
      <c r="F20" s="574"/>
      <c r="G20" s="574"/>
      <c r="H20" s="574"/>
      <c r="I20" s="574"/>
      <c r="J20" s="574"/>
      <c r="K20" s="574"/>
      <c r="L20" s="574"/>
      <c r="M20" s="574"/>
      <c r="N20" s="574"/>
      <c r="O20" s="574"/>
      <c r="P20" s="574"/>
      <c r="Q20" s="575"/>
      <c r="R20" s="576">
        <v>350294</v>
      </c>
      <c r="S20" s="577"/>
      <c r="T20" s="577"/>
      <c r="U20" s="577"/>
      <c r="V20" s="577"/>
      <c r="W20" s="577"/>
      <c r="X20" s="577"/>
      <c r="Y20" s="578"/>
      <c r="Z20" s="625">
        <v>0.1</v>
      </c>
      <c r="AA20" s="590"/>
      <c r="AB20" s="590"/>
      <c r="AC20" s="626"/>
      <c r="AD20" s="564">
        <v>350294</v>
      </c>
      <c r="AE20" s="577"/>
      <c r="AF20" s="577"/>
      <c r="AG20" s="577"/>
      <c r="AH20" s="577"/>
      <c r="AI20" s="577"/>
      <c r="AJ20" s="577"/>
      <c r="AK20" s="578"/>
      <c r="AL20" s="625">
        <v>0.1</v>
      </c>
      <c r="AM20" s="590"/>
      <c r="AN20" s="590"/>
      <c r="AO20" s="605"/>
      <c r="AP20" s="631" t="s">
        <v>225</v>
      </c>
      <c r="AQ20" s="632"/>
      <c r="AR20" s="632"/>
      <c r="AS20" s="632"/>
      <c r="AT20" s="632"/>
      <c r="AU20" s="632"/>
      <c r="AV20" s="632"/>
      <c r="AW20" s="632"/>
      <c r="AX20" s="632"/>
      <c r="AY20" s="632"/>
      <c r="AZ20" s="632"/>
      <c r="BA20" s="632"/>
      <c r="BB20" s="632"/>
      <c r="BC20" s="633"/>
      <c r="BD20" s="576">
        <v>1400772</v>
      </c>
      <c r="BE20" s="577"/>
      <c r="BF20" s="577"/>
      <c r="BG20" s="577"/>
      <c r="BH20" s="577"/>
      <c r="BI20" s="577"/>
      <c r="BJ20" s="577"/>
      <c r="BK20" s="578"/>
      <c r="BL20" s="627">
        <v>0.9</v>
      </c>
      <c r="BM20" s="627"/>
      <c r="BN20" s="627"/>
      <c r="BO20" s="627"/>
      <c r="BP20" s="628" t="s">
        <v>99</v>
      </c>
      <c r="BQ20" s="628"/>
      <c r="BR20" s="628"/>
      <c r="BS20" s="628"/>
      <c r="BT20" s="628"/>
      <c r="BU20" s="628"/>
      <c r="BV20" s="628"/>
      <c r="BW20" s="629"/>
      <c r="BY20" s="631" t="s">
        <v>226</v>
      </c>
      <c r="BZ20" s="632"/>
      <c r="CA20" s="632"/>
      <c r="CB20" s="632"/>
      <c r="CC20" s="632"/>
      <c r="CD20" s="632"/>
      <c r="CE20" s="632"/>
      <c r="CF20" s="632"/>
      <c r="CG20" s="632"/>
      <c r="CH20" s="632"/>
      <c r="CI20" s="632"/>
      <c r="CJ20" s="632"/>
      <c r="CK20" s="632"/>
      <c r="CL20" s="633"/>
      <c r="CM20" s="576" t="s">
        <v>99</v>
      </c>
      <c r="CN20" s="577"/>
      <c r="CO20" s="577"/>
      <c r="CP20" s="577"/>
      <c r="CQ20" s="577"/>
      <c r="CR20" s="577"/>
      <c r="CS20" s="577"/>
      <c r="CT20" s="578"/>
      <c r="CU20" s="627" t="s">
        <v>99</v>
      </c>
      <c r="CV20" s="627"/>
      <c r="CW20" s="627"/>
      <c r="CX20" s="627"/>
      <c r="CY20" s="564" t="s">
        <v>99</v>
      </c>
      <c r="CZ20" s="577"/>
      <c r="DA20" s="577"/>
      <c r="DB20" s="577"/>
      <c r="DC20" s="577"/>
      <c r="DD20" s="577"/>
      <c r="DE20" s="577"/>
      <c r="DF20" s="577"/>
      <c r="DG20" s="577"/>
      <c r="DH20" s="577"/>
      <c r="DI20" s="577"/>
      <c r="DJ20" s="577"/>
      <c r="DK20" s="578"/>
      <c r="DL20" s="564" t="s">
        <v>99</v>
      </c>
      <c r="DM20" s="577"/>
      <c r="DN20" s="577"/>
      <c r="DO20" s="577"/>
      <c r="DP20" s="577"/>
      <c r="DQ20" s="577"/>
      <c r="DR20" s="577"/>
      <c r="DS20" s="577"/>
      <c r="DT20" s="577"/>
      <c r="DU20" s="577"/>
      <c r="DV20" s="577"/>
      <c r="DW20" s="577"/>
      <c r="DX20" s="634"/>
    </row>
    <row r="21" spans="2:128" ht="11.25" customHeight="1" x14ac:dyDescent="0.15">
      <c r="B21" s="573" t="s">
        <v>227</v>
      </c>
      <c r="C21" s="574"/>
      <c r="D21" s="574"/>
      <c r="E21" s="574"/>
      <c r="F21" s="574"/>
      <c r="G21" s="574"/>
      <c r="H21" s="574"/>
      <c r="I21" s="574"/>
      <c r="J21" s="574"/>
      <c r="K21" s="574"/>
      <c r="L21" s="574"/>
      <c r="M21" s="574"/>
      <c r="N21" s="574"/>
      <c r="O21" s="574"/>
      <c r="P21" s="574"/>
      <c r="Q21" s="575"/>
      <c r="R21" s="576">
        <v>2948763</v>
      </c>
      <c r="S21" s="577"/>
      <c r="T21" s="577"/>
      <c r="U21" s="577"/>
      <c r="V21" s="577"/>
      <c r="W21" s="577"/>
      <c r="X21" s="577"/>
      <c r="Y21" s="578"/>
      <c r="Z21" s="625">
        <v>0.6</v>
      </c>
      <c r="AA21" s="590"/>
      <c r="AB21" s="590"/>
      <c r="AC21" s="626"/>
      <c r="AD21" s="564" t="s">
        <v>99</v>
      </c>
      <c r="AE21" s="577"/>
      <c r="AF21" s="577"/>
      <c r="AG21" s="577"/>
      <c r="AH21" s="577"/>
      <c r="AI21" s="577"/>
      <c r="AJ21" s="577"/>
      <c r="AK21" s="578"/>
      <c r="AL21" s="625" t="s">
        <v>99</v>
      </c>
      <c r="AM21" s="590"/>
      <c r="AN21" s="590"/>
      <c r="AO21" s="605"/>
      <c r="AP21" s="631" t="s">
        <v>228</v>
      </c>
      <c r="AQ21" s="632"/>
      <c r="AR21" s="632"/>
      <c r="AS21" s="632"/>
      <c r="AT21" s="632"/>
      <c r="AU21" s="632"/>
      <c r="AV21" s="632"/>
      <c r="AW21" s="632"/>
      <c r="AX21" s="632"/>
      <c r="AY21" s="632"/>
      <c r="AZ21" s="632"/>
      <c r="BA21" s="632"/>
      <c r="BB21" s="632"/>
      <c r="BC21" s="633"/>
      <c r="BD21" s="576">
        <v>581000</v>
      </c>
      <c r="BE21" s="577"/>
      <c r="BF21" s="577"/>
      <c r="BG21" s="577"/>
      <c r="BH21" s="577"/>
      <c r="BI21" s="577"/>
      <c r="BJ21" s="577"/>
      <c r="BK21" s="578"/>
      <c r="BL21" s="627">
        <v>0.4</v>
      </c>
      <c r="BM21" s="627"/>
      <c r="BN21" s="627"/>
      <c r="BO21" s="627"/>
      <c r="BP21" s="628" t="s">
        <v>99</v>
      </c>
      <c r="BQ21" s="628"/>
      <c r="BR21" s="628"/>
      <c r="BS21" s="628"/>
      <c r="BT21" s="628"/>
      <c r="BU21" s="628"/>
      <c r="BV21" s="628"/>
      <c r="BW21" s="629"/>
      <c r="BY21" s="631" t="s">
        <v>229</v>
      </c>
      <c r="BZ21" s="632"/>
      <c r="CA21" s="632"/>
      <c r="CB21" s="632"/>
      <c r="CC21" s="632"/>
      <c r="CD21" s="632"/>
      <c r="CE21" s="632"/>
      <c r="CF21" s="632"/>
      <c r="CG21" s="632"/>
      <c r="CH21" s="632"/>
      <c r="CI21" s="632"/>
      <c r="CJ21" s="632"/>
      <c r="CK21" s="632"/>
      <c r="CL21" s="633"/>
      <c r="CM21" s="576">
        <v>328117</v>
      </c>
      <c r="CN21" s="577"/>
      <c r="CO21" s="577"/>
      <c r="CP21" s="577"/>
      <c r="CQ21" s="577"/>
      <c r="CR21" s="577"/>
      <c r="CS21" s="577"/>
      <c r="CT21" s="578"/>
      <c r="CU21" s="627">
        <v>0.1</v>
      </c>
      <c r="CV21" s="627"/>
      <c r="CW21" s="627"/>
      <c r="CX21" s="627"/>
      <c r="CY21" s="564" t="s">
        <v>99</v>
      </c>
      <c r="CZ21" s="577"/>
      <c r="DA21" s="577"/>
      <c r="DB21" s="577"/>
      <c r="DC21" s="577"/>
      <c r="DD21" s="577"/>
      <c r="DE21" s="577"/>
      <c r="DF21" s="577"/>
      <c r="DG21" s="577"/>
      <c r="DH21" s="577"/>
      <c r="DI21" s="577"/>
      <c r="DJ21" s="577"/>
      <c r="DK21" s="578"/>
      <c r="DL21" s="564">
        <v>328117</v>
      </c>
      <c r="DM21" s="577"/>
      <c r="DN21" s="577"/>
      <c r="DO21" s="577"/>
      <c r="DP21" s="577"/>
      <c r="DQ21" s="577"/>
      <c r="DR21" s="577"/>
      <c r="DS21" s="577"/>
      <c r="DT21" s="577"/>
      <c r="DU21" s="577"/>
      <c r="DV21" s="577"/>
      <c r="DW21" s="577"/>
      <c r="DX21" s="634"/>
    </row>
    <row r="22" spans="2:128" ht="11.25" customHeight="1" x14ac:dyDescent="0.15">
      <c r="B22" s="573" t="s">
        <v>230</v>
      </c>
      <c r="C22" s="574"/>
      <c r="D22" s="574"/>
      <c r="E22" s="574"/>
      <c r="F22" s="574"/>
      <c r="G22" s="574"/>
      <c r="H22" s="574"/>
      <c r="I22" s="574"/>
      <c r="J22" s="574"/>
      <c r="K22" s="574"/>
      <c r="L22" s="574"/>
      <c r="M22" s="574"/>
      <c r="N22" s="574"/>
      <c r="O22" s="574"/>
      <c r="P22" s="574"/>
      <c r="Q22" s="575"/>
      <c r="R22" s="576">
        <v>5382991</v>
      </c>
      <c r="S22" s="577"/>
      <c r="T22" s="577"/>
      <c r="U22" s="577"/>
      <c r="V22" s="577"/>
      <c r="W22" s="577"/>
      <c r="X22" s="577"/>
      <c r="Y22" s="578"/>
      <c r="Z22" s="625">
        <v>1</v>
      </c>
      <c r="AA22" s="590"/>
      <c r="AB22" s="590"/>
      <c r="AC22" s="626"/>
      <c r="AD22" s="564">
        <v>1289118</v>
      </c>
      <c r="AE22" s="577"/>
      <c r="AF22" s="577"/>
      <c r="AG22" s="577"/>
      <c r="AH22" s="577"/>
      <c r="AI22" s="577"/>
      <c r="AJ22" s="577"/>
      <c r="AK22" s="578"/>
      <c r="AL22" s="625">
        <v>0.5</v>
      </c>
      <c r="AM22" s="590"/>
      <c r="AN22" s="590"/>
      <c r="AO22" s="605"/>
      <c r="AP22" s="631" t="s">
        <v>231</v>
      </c>
      <c r="AQ22" s="632"/>
      <c r="AR22" s="632"/>
      <c r="AS22" s="632"/>
      <c r="AT22" s="632"/>
      <c r="AU22" s="632"/>
      <c r="AV22" s="632"/>
      <c r="AW22" s="632"/>
      <c r="AX22" s="632"/>
      <c r="AY22" s="632"/>
      <c r="AZ22" s="632"/>
      <c r="BA22" s="632"/>
      <c r="BB22" s="632"/>
      <c r="BC22" s="633"/>
      <c r="BD22" s="576">
        <v>1429593</v>
      </c>
      <c r="BE22" s="577"/>
      <c r="BF22" s="577"/>
      <c r="BG22" s="577"/>
      <c r="BH22" s="577"/>
      <c r="BI22" s="577"/>
      <c r="BJ22" s="577"/>
      <c r="BK22" s="578"/>
      <c r="BL22" s="627">
        <v>0.9</v>
      </c>
      <c r="BM22" s="627"/>
      <c r="BN22" s="627"/>
      <c r="BO22" s="627"/>
      <c r="BP22" s="628" t="s">
        <v>99</v>
      </c>
      <c r="BQ22" s="628"/>
      <c r="BR22" s="628"/>
      <c r="BS22" s="628"/>
      <c r="BT22" s="628"/>
      <c r="BU22" s="628"/>
      <c r="BV22" s="628"/>
      <c r="BW22" s="629"/>
      <c r="BY22" s="631" t="s">
        <v>232</v>
      </c>
      <c r="BZ22" s="632"/>
      <c r="CA22" s="632"/>
      <c r="CB22" s="632"/>
      <c r="CC22" s="632"/>
      <c r="CD22" s="632"/>
      <c r="CE22" s="632"/>
      <c r="CF22" s="632"/>
      <c r="CG22" s="632"/>
      <c r="CH22" s="632"/>
      <c r="CI22" s="632"/>
      <c r="CJ22" s="632"/>
      <c r="CK22" s="632"/>
      <c r="CL22" s="633"/>
      <c r="CM22" s="576">
        <v>768181</v>
      </c>
      <c r="CN22" s="577"/>
      <c r="CO22" s="577"/>
      <c r="CP22" s="577"/>
      <c r="CQ22" s="577"/>
      <c r="CR22" s="577"/>
      <c r="CS22" s="577"/>
      <c r="CT22" s="578"/>
      <c r="CU22" s="627">
        <v>0.1</v>
      </c>
      <c r="CV22" s="627"/>
      <c r="CW22" s="627"/>
      <c r="CX22" s="627"/>
      <c r="CY22" s="564" t="s">
        <v>99</v>
      </c>
      <c r="CZ22" s="577"/>
      <c r="DA22" s="577"/>
      <c r="DB22" s="577"/>
      <c r="DC22" s="577"/>
      <c r="DD22" s="577"/>
      <c r="DE22" s="577"/>
      <c r="DF22" s="577"/>
      <c r="DG22" s="577"/>
      <c r="DH22" s="577"/>
      <c r="DI22" s="577"/>
      <c r="DJ22" s="577"/>
      <c r="DK22" s="578"/>
      <c r="DL22" s="564">
        <v>768181</v>
      </c>
      <c r="DM22" s="577"/>
      <c r="DN22" s="577"/>
      <c r="DO22" s="577"/>
      <c r="DP22" s="577"/>
      <c r="DQ22" s="577"/>
      <c r="DR22" s="577"/>
      <c r="DS22" s="577"/>
      <c r="DT22" s="577"/>
      <c r="DU22" s="577"/>
      <c r="DV22" s="577"/>
      <c r="DW22" s="577"/>
      <c r="DX22" s="634"/>
    </row>
    <row r="23" spans="2:128" ht="11.25" customHeight="1" x14ac:dyDescent="0.15">
      <c r="B23" s="573" t="s">
        <v>233</v>
      </c>
      <c r="C23" s="574"/>
      <c r="D23" s="574"/>
      <c r="E23" s="574"/>
      <c r="F23" s="574"/>
      <c r="G23" s="574"/>
      <c r="H23" s="574"/>
      <c r="I23" s="574"/>
      <c r="J23" s="574"/>
      <c r="K23" s="574"/>
      <c r="L23" s="574"/>
      <c r="M23" s="574"/>
      <c r="N23" s="574"/>
      <c r="O23" s="574"/>
      <c r="P23" s="574"/>
      <c r="Q23" s="575"/>
      <c r="R23" s="576">
        <v>1856123</v>
      </c>
      <c r="S23" s="577"/>
      <c r="T23" s="577"/>
      <c r="U23" s="577"/>
      <c r="V23" s="577"/>
      <c r="W23" s="577"/>
      <c r="X23" s="577"/>
      <c r="Y23" s="578"/>
      <c r="Z23" s="625">
        <v>0.3</v>
      </c>
      <c r="AA23" s="590"/>
      <c r="AB23" s="590"/>
      <c r="AC23" s="626"/>
      <c r="AD23" s="564" t="s">
        <v>99</v>
      </c>
      <c r="AE23" s="577"/>
      <c r="AF23" s="577"/>
      <c r="AG23" s="577"/>
      <c r="AH23" s="577"/>
      <c r="AI23" s="577"/>
      <c r="AJ23" s="577"/>
      <c r="AK23" s="578"/>
      <c r="AL23" s="625" t="s">
        <v>99</v>
      </c>
      <c r="AM23" s="590"/>
      <c r="AN23" s="590"/>
      <c r="AO23" s="605"/>
      <c r="AP23" s="631" t="s">
        <v>234</v>
      </c>
      <c r="AQ23" s="632"/>
      <c r="AR23" s="632"/>
      <c r="AS23" s="632"/>
      <c r="AT23" s="632"/>
      <c r="AU23" s="632"/>
      <c r="AV23" s="632"/>
      <c r="AW23" s="632"/>
      <c r="AX23" s="632"/>
      <c r="AY23" s="632"/>
      <c r="AZ23" s="632"/>
      <c r="BA23" s="632"/>
      <c r="BB23" s="632"/>
      <c r="BC23" s="633"/>
      <c r="BD23" s="576">
        <v>10182906</v>
      </c>
      <c r="BE23" s="577"/>
      <c r="BF23" s="577"/>
      <c r="BG23" s="577"/>
      <c r="BH23" s="577"/>
      <c r="BI23" s="577"/>
      <c r="BJ23" s="577"/>
      <c r="BK23" s="578"/>
      <c r="BL23" s="627">
        <v>6.3</v>
      </c>
      <c r="BM23" s="627"/>
      <c r="BN23" s="627"/>
      <c r="BO23" s="627"/>
      <c r="BP23" s="628" t="s">
        <v>99</v>
      </c>
      <c r="BQ23" s="628"/>
      <c r="BR23" s="628"/>
      <c r="BS23" s="628"/>
      <c r="BT23" s="628"/>
      <c r="BU23" s="628"/>
      <c r="BV23" s="628"/>
      <c r="BW23" s="629"/>
      <c r="BY23" s="631" t="s">
        <v>235</v>
      </c>
      <c r="BZ23" s="632"/>
      <c r="CA23" s="632"/>
      <c r="CB23" s="632"/>
      <c r="CC23" s="632"/>
      <c r="CD23" s="632"/>
      <c r="CE23" s="632"/>
      <c r="CF23" s="632"/>
      <c r="CG23" s="632"/>
      <c r="CH23" s="632"/>
      <c r="CI23" s="632"/>
      <c r="CJ23" s="632"/>
      <c r="CK23" s="632"/>
      <c r="CL23" s="633"/>
      <c r="CM23" s="576">
        <v>807417</v>
      </c>
      <c r="CN23" s="577"/>
      <c r="CO23" s="577"/>
      <c r="CP23" s="577"/>
      <c r="CQ23" s="577"/>
      <c r="CR23" s="577"/>
      <c r="CS23" s="577"/>
      <c r="CT23" s="578"/>
      <c r="CU23" s="627">
        <v>0.2</v>
      </c>
      <c r="CV23" s="627"/>
      <c r="CW23" s="627"/>
      <c r="CX23" s="627"/>
      <c r="CY23" s="564" t="s">
        <v>99</v>
      </c>
      <c r="CZ23" s="577"/>
      <c r="DA23" s="577"/>
      <c r="DB23" s="577"/>
      <c r="DC23" s="577"/>
      <c r="DD23" s="577"/>
      <c r="DE23" s="577"/>
      <c r="DF23" s="577"/>
      <c r="DG23" s="577"/>
      <c r="DH23" s="577"/>
      <c r="DI23" s="577"/>
      <c r="DJ23" s="577"/>
      <c r="DK23" s="578"/>
      <c r="DL23" s="564">
        <v>807417</v>
      </c>
      <c r="DM23" s="577"/>
      <c r="DN23" s="577"/>
      <c r="DO23" s="577"/>
      <c r="DP23" s="577"/>
      <c r="DQ23" s="577"/>
      <c r="DR23" s="577"/>
      <c r="DS23" s="577"/>
      <c r="DT23" s="577"/>
      <c r="DU23" s="577"/>
      <c r="DV23" s="577"/>
      <c r="DW23" s="577"/>
      <c r="DX23" s="634"/>
    </row>
    <row r="24" spans="2:128" ht="11.25" customHeight="1" x14ac:dyDescent="0.15">
      <c r="B24" s="573" t="s">
        <v>236</v>
      </c>
      <c r="C24" s="574"/>
      <c r="D24" s="574"/>
      <c r="E24" s="574"/>
      <c r="F24" s="574"/>
      <c r="G24" s="574"/>
      <c r="H24" s="574"/>
      <c r="I24" s="574"/>
      <c r="J24" s="574"/>
      <c r="K24" s="574"/>
      <c r="L24" s="574"/>
      <c r="M24" s="574"/>
      <c r="N24" s="574"/>
      <c r="O24" s="574"/>
      <c r="P24" s="574"/>
      <c r="Q24" s="575"/>
      <c r="R24" s="576">
        <v>62993498</v>
      </c>
      <c r="S24" s="577"/>
      <c r="T24" s="577"/>
      <c r="U24" s="577"/>
      <c r="V24" s="577"/>
      <c r="W24" s="577"/>
      <c r="X24" s="577"/>
      <c r="Y24" s="578"/>
      <c r="Z24" s="625">
        <v>11.8</v>
      </c>
      <c r="AA24" s="590"/>
      <c r="AB24" s="590"/>
      <c r="AC24" s="626"/>
      <c r="AD24" s="564" t="s">
        <v>99</v>
      </c>
      <c r="AE24" s="577"/>
      <c r="AF24" s="577"/>
      <c r="AG24" s="577"/>
      <c r="AH24" s="577"/>
      <c r="AI24" s="577"/>
      <c r="AJ24" s="577"/>
      <c r="AK24" s="578"/>
      <c r="AL24" s="625" t="s">
        <v>99</v>
      </c>
      <c r="AM24" s="590"/>
      <c r="AN24" s="590"/>
      <c r="AO24" s="605"/>
      <c r="AP24" s="631" t="s">
        <v>237</v>
      </c>
      <c r="AQ24" s="632"/>
      <c r="AR24" s="632"/>
      <c r="AS24" s="632"/>
      <c r="AT24" s="632"/>
      <c r="AU24" s="632"/>
      <c r="AV24" s="632"/>
      <c r="AW24" s="632"/>
      <c r="AX24" s="632"/>
      <c r="AY24" s="632"/>
      <c r="AZ24" s="632"/>
      <c r="BA24" s="632"/>
      <c r="BB24" s="632"/>
      <c r="BC24" s="633"/>
      <c r="BD24" s="576">
        <v>17433304</v>
      </c>
      <c r="BE24" s="577"/>
      <c r="BF24" s="577"/>
      <c r="BG24" s="577"/>
      <c r="BH24" s="577"/>
      <c r="BI24" s="577"/>
      <c r="BJ24" s="577"/>
      <c r="BK24" s="578"/>
      <c r="BL24" s="627">
        <v>10.8</v>
      </c>
      <c r="BM24" s="627"/>
      <c r="BN24" s="627"/>
      <c r="BO24" s="627"/>
      <c r="BP24" s="628" t="s">
        <v>99</v>
      </c>
      <c r="BQ24" s="628"/>
      <c r="BR24" s="628"/>
      <c r="BS24" s="628"/>
      <c r="BT24" s="628"/>
      <c r="BU24" s="628"/>
      <c r="BV24" s="628"/>
      <c r="BW24" s="629"/>
      <c r="BY24" s="631" t="s">
        <v>238</v>
      </c>
      <c r="BZ24" s="632"/>
      <c r="CA24" s="632"/>
      <c r="CB24" s="632"/>
      <c r="CC24" s="632"/>
      <c r="CD24" s="632"/>
      <c r="CE24" s="632"/>
      <c r="CF24" s="632"/>
      <c r="CG24" s="632"/>
      <c r="CH24" s="632"/>
      <c r="CI24" s="632"/>
      <c r="CJ24" s="632"/>
      <c r="CK24" s="632"/>
      <c r="CL24" s="633"/>
      <c r="CM24" s="576">
        <v>23896497</v>
      </c>
      <c r="CN24" s="577"/>
      <c r="CO24" s="577"/>
      <c r="CP24" s="577"/>
      <c r="CQ24" s="577"/>
      <c r="CR24" s="577"/>
      <c r="CS24" s="577"/>
      <c r="CT24" s="578"/>
      <c r="CU24" s="627">
        <v>4.5999999999999996</v>
      </c>
      <c r="CV24" s="627"/>
      <c r="CW24" s="627"/>
      <c r="CX24" s="627"/>
      <c r="CY24" s="564" t="s">
        <v>99</v>
      </c>
      <c r="CZ24" s="577"/>
      <c r="DA24" s="577"/>
      <c r="DB24" s="577"/>
      <c r="DC24" s="577"/>
      <c r="DD24" s="577"/>
      <c r="DE24" s="577"/>
      <c r="DF24" s="577"/>
      <c r="DG24" s="577"/>
      <c r="DH24" s="577"/>
      <c r="DI24" s="577"/>
      <c r="DJ24" s="577"/>
      <c r="DK24" s="578"/>
      <c r="DL24" s="564">
        <v>23896497</v>
      </c>
      <c r="DM24" s="577"/>
      <c r="DN24" s="577"/>
      <c r="DO24" s="577"/>
      <c r="DP24" s="577"/>
      <c r="DQ24" s="577"/>
      <c r="DR24" s="577"/>
      <c r="DS24" s="577"/>
      <c r="DT24" s="577"/>
      <c r="DU24" s="577"/>
      <c r="DV24" s="577"/>
      <c r="DW24" s="577"/>
      <c r="DX24" s="634"/>
    </row>
    <row r="25" spans="2:128" ht="11.25" customHeight="1" x14ac:dyDescent="0.15">
      <c r="B25" s="573" t="s">
        <v>239</v>
      </c>
      <c r="C25" s="574"/>
      <c r="D25" s="574"/>
      <c r="E25" s="574"/>
      <c r="F25" s="574"/>
      <c r="G25" s="574"/>
      <c r="H25" s="574"/>
      <c r="I25" s="574"/>
      <c r="J25" s="574"/>
      <c r="K25" s="574"/>
      <c r="L25" s="574"/>
      <c r="M25" s="574"/>
      <c r="N25" s="574"/>
      <c r="O25" s="574"/>
      <c r="P25" s="574"/>
      <c r="Q25" s="575"/>
      <c r="R25" s="576" t="s">
        <v>99</v>
      </c>
      <c r="S25" s="577"/>
      <c r="T25" s="577"/>
      <c r="U25" s="577"/>
      <c r="V25" s="577"/>
      <c r="W25" s="577"/>
      <c r="X25" s="577"/>
      <c r="Y25" s="578"/>
      <c r="Z25" s="625" t="s">
        <v>99</v>
      </c>
      <c r="AA25" s="590"/>
      <c r="AB25" s="590"/>
      <c r="AC25" s="626"/>
      <c r="AD25" s="564" t="s">
        <v>99</v>
      </c>
      <c r="AE25" s="577"/>
      <c r="AF25" s="577"/>
      <c r="AG25" s="577"/>
      <c r="AH25" s="577"/>
      <c r="AI25" s="577"/>
      <c r="AJ25" s="577"/>
      <c r="AK25" s="578"/>
      <c r="AL25" s="625" t="s">
        <v>99</v>
      </c>
      <c r="AM25" s="590"/>
      <c r="AN25" s="590"/>
      <c r="AO25" s="605"/>
      <c r="AP25" s="631" t="s">
        <v>240</v>
      </c>
      <c r="AQ25" s="632"/>
      <c r="AR25" s="632"/>
      <c r="AS25" s="632"/>
      <c r="AT25" s="632"/>
      <c r="AU25" s="632"/>
      <c r="AV25" s="632"/>
      <c r="AW25" s="632"/>
      <c r="AX25" s="632"/>
      <c r="AY25" s="632"/>
      <c r="AZ25" s="632"/>
      <c r="BA25" s="632"/>
      <c r="BB25" s="632"/>
      <c r="BC25" s="633"/>
      <c r="BD25" s="576">
        <v>465</v>
      </c>
      <c r="BE25" s="577"/>
      <c r="BF25" s="577"/>
      <c r="BG25" s="577"/>
      <c r="BH25" s="577"/>
      <c r="BI25" s="577"/>
      <c r="BJ25" s="577"/>
      <c r="BK25" s="578"/>
      <c r="BL25" s="627">
        <v>0</v>
      </c>
      <c r="BM25" s="627"/>
      <c r="BN25" s="627"/>
      <c r="BO25" s="627"/>
      <c r="BP25" s="628" t="s">
        <v>99</v>
      </c>
      <c r="BQ25" s="628"/>
      <c r="BR25" s="628"/>
      <c r="BS25" s="628"/>
      <c r="BT25" s="628"/>
      <c r="BU25" s="628"/>
      <c r="BV25" s="628"/>
      <c r="BW25" s="629"/>
      <c r="BY25" s="631" t="s">
        <v>241</v>
      </c>
      <c r="BZ25" s="632"/>
      <c r="CA25" s="632"/>
      <c r="CB25" s="632"/>
      <c r="CC25" s="632"/>
      <c r="CD25" s="632"/>
      <c r="CE25" s="632"/>
      <c r="CF25" s="632"/>
      <c r="CG25" s="632"/>
      <c r="CH25" s="632"/>
      <c r="CI25" s="632"/>
      <c r="CJ25" s="632"/>
      <c r="CK25" s="632"/>
      <c r="CL25" s="633"/>
      <c r="CM25" s="576">
        <v>409386</v>
      </c>
      <c r="CN25" s="577"/>
      <c r="CO25" s="577"/>
      <c r="CP25" s="577"/>
      <c r="CQ25" s="577"/>
      <c r="CR25" s="577"/>
      <c r="CS25" s="577"/>
      <c r="CT25" s="578"/>
      <c r="CU25" s="627">
        <v>0.1</v>
      </c>
      <c r="CV25" s="627"/>
      <c r="CW25" s="627"/>
      <c r="CX25" s="627"/>
      <c r="CY25" s="564" t="s">
        <v>99</v>
      </c>
      <c r="CZ25" s="577"/>
      <c r="DA25" s="577"/>
      <c r="DB25" s="577"/>
      <c r="DC25" s="577"/>
      <c r="DD25" s="577"/>
      <c r="DE25" s="577"/>
      <c r="DF25" s="577"/>
      <c r="DG25" s="577"/>
      <c r="DH25" s="577"/>
      <c r="DI25" s="577"/>
      <c r="DJ25" s="577"/>
      <c r="DK25" s="578"/>
      <c r="DL25" s="564">
        <v>409386</v>
      </c>
      <c r="DM25" s="577"/>
      <c r="DN25" s="577"/>
      <c r="DO25" s="577"/>
      <c r="DP25" s="577"/>
      <c r="DQ25" s="577"/>
      <c r="DR25" s="577"/>
      <c r="DS25" s="577"/>
      <c r="DT25" s="577"/>
      <c r="DU25" s="577"/>
      <c r="DV25" s="577"/>
      <c r="DW25" s="577"/>
      <c r="DX25" s="634"/>
    </row>
    <row r="26" spans="2:128" ht="11.25" customHeight="1" x14ac:dyDescent="0.15">
      <c r="B26" s="573" t="s">
        <v>242</v>
      </c>
      <c r="C26" s="574"/>
      <c r="D26" s="574"/>
      <c r="E26" s="574"/>
      <c r="F26" s="574"/>
      <c r="G26" s="574"/>
      <c r="H26" s="574"/>
      <c r="I26" s="574"/>
      <c r="J26" s="574"/>
      <c r="K26" s="574"/>
      <c r="L26" s="574"/>
      <c r="M26" s="574"/>
      <c r="N26" s="574"/>
      <c r="O26" s="574"/>
      <c r="P26" s="574"/>
      <c r="Q26" s="575"/>
      <c r="R26" s="576">
        <v>1064704</v>
      </c>
      <c r="S26" s="577"/>
      <c r="T26" s="577"/>
      <c r="U26" s="577"/>
      <c r="V26" s="577"/>
      <c r="W26" s="577"/>
      <c r="X26" s="577"/>
      <c r="Y26" s="578"/>
      <c r="Z26" s="625">
        <v>0.2</v>
      </c>
      <c r="AA26" s="590"/>
      <c r="AB26" s="590"/>
      <c r="AC26" s="626"/>
      <c r="AD26" s="564">
        <v>198175</v>
      </c>
      <c r="AE26" s="577"/>
      <c r="AF26" s="577"/>
      <c r="AG26" s="577"/>
      <c r="AH26" s="577"/>
      <c r="AI26" s="577"/>
      <c r="AJ26" s="577"/>
      <c r="AK26" s="578"/>
      <c r="AL26" s="625">
        <v>0.1</v>
      </c>
      <c r="AM26" s="590"/>
      <c r="AN26" s="590"/>
      <c r="AO26" s="605"/>
      <c r="AP26" s="631" t="s">
        <v>243</v>
      </c>
      <c r="AQ26" s="632"/>
      <c r="AR26" s="632"/>
      <c r="AS26" s="632"/>
      <c r="AT26" s="632"/>
      <c r="AU26" s="632"/>
      <c r="AV26" s="632"/>
      <c r="AW26" s="632"/>
      <c r="AX26" s="632"/>
      <c r="AY26" s="632"/>
      <c r="AZ26" s="632"/>
      <c r="BA26" s="632"/>
      <c r="BB26" s="632"/>
      <c r="BC26" s="633"/>
      <c r="BD26" s="576" t="s">
        <v>99</v>
      </c>
      <c r="BE26" s="577"/>
      <c r="BF26" s="577"/>
      <c r="BG26" s="577"/>
      <c r="BH26" s="577"/>
      <c r="BI26" s="577"/>
      <c r="BJ26" s="577"/>
      <c r="BK26" s="578"/>
      <c r="BL26" s="627" t="s">
        <v>99</v>
      </c>
      <c r="BM26" s="627"/>
      <c r="BN26" s="627"/>
      <c r="BO26" s="627"/>
      <c r="BP26" s="628" t="s">
        <v>99</v>
      </c>
      <c r="BQ26" s="628"/>
      <c r="BR26" s="628"/>
      <c r="BS26" s="628"/>
      <c r="BT26" s="628"/>
      <c r="BU26" s="628"/>
      <c r="BV26" s="628"/>
      <c r="BW26" s="629"/>
      <c r="BY26" s="631" t="s">
        <v>244</v>
      </c>
      <c r="BZ26" s="632"/>
      <c r="CA26" s="632"/>
      <c r="CB26" s="632"/>
      <c r="CC26" s="632"/>
      <c r="CD26" s="632"/>
      <c r="CE26" s="632"/>
      <c r="CF26" s="632"/>
      <c r="CG26" s="632"/>
      <c r="CH26" s="632"/>
      <c r="CI26" s="632"/>
      <c r="CJ26" s="632"/>
      <c r="CK26" s="632"/>
      <c r="CL26" s="633"/>
      <c r="CM26" s="576" t="s">
        <v>99</v>
      </c>
      <c r="CN26" s="577"/>
      <c r="CO26" s="577"/>
      <c r="CP26" s="577"/>
      <c r="CQ26" s="577"/>
      <c r="CR26" s="577"/>
      <c r="CS26" s="577"/>
      <c r="CT26" s="578"/>
      <c r="CU26" s="627" t="s">
        <v>99</v>
      </c>
      <c r="CV26" s="627"/>
      <c r="CW26" s="627"/>
      <c r="CX26" s="627"/>
      <c r="CY26" s="564" t="s">
        <v>99</v>
      </c>
      <c r="CZ26" s="577"/>
      <c r="DA26" s="577"/>
      <c r="DB26" s="577"/>
      <c r="DC26" s="577"/>
      <c r="DD26" s="577"/>
      <c r="DE26" s="577"/>
      <c r="DF26" s="577"/>
      <c r="DG26" s="577"/>
      <c r="DH26" s="577"/>
      <c r="DI26" s="577"/>
      <c r="DJ26" s="577"/>
      <c r="DK26" s="578"/>
      <c r="DL26" s="564" t="s">
        <v>99</v>
      </c>
      <c r="DM26" s="577"/>
      <c r="DN26" s="577"/>
      <c r="DO26" s="577"/>
      <c r="DP26" s="577"/>
      <c r="DQ26" s="577"/>
      <c r="DR26" s="577"/>
      <c r="DS26" s="577"/>
      <c r="DT26" s="577"/>
      <c r="DU26" s="577"/>
      <c r="DV26" s="577"/>
      <c r="DW26" s="577"/>
      <c r="DX26" s="634"/>
    </row>
    <row r="27" spans="2:128" ht="11.25" customHeight="1" x14ac:dyDescent="0.15">
      <c r="B27" s="573" t="s">
        <v>245</v>
      </c>
      <c r="C27" s="574"/>
      <c r="D27" s="574"/>
      <c r="E27" s="574"/>
      <c r="F27" s="574"/>
      <c r="G27" s="574"/>
      <c r="H27" s="574"/>
      <c r="I27" s="574"/>
      <c r="J27" s="574"/>
      <c r="K27" s="574"/>
      <c r="L27" s="574"/>
      <c r="M27" s="574"/>
      <c r="N27" s="574"/>
      <c r="O27" s="574"/>
      <c r="P27" s="574"/>
      <c r="Q27" s="575"/>
      <c r="R27" s="576">
        <v>374310</v>
      </c>
      <c r="S27" s="577"/>
      <c r="T27" s="577"/>
      <c r="U27" s="577"/>
      <c r="V27" s="577"/>
      <c r="W27" s="577"/>
      <c r="X27" s="577"/>
      <c r="Y27" s="578"/>
      <c r="Z27" s="625">
        <v>0.1</v>
      </c>
      <c r="AA27" s="590"/>
      <c r="AB27" s="590"/>
      <c r="AC27" s="626"/>
      <c r="AD27" s="564" t="s">
        <v>99</v>
      </c>
      <c r="AE27" s="577"/>
      <c r="AF27" s="577"/>
      <c r="AG27" s="577"/>
      <c r="AH27" s="577"/>
      <c r="AI27" s="577"/>
      <c r="AJ27" s="577"/>
      <c r="AK27" s="578"/>
      <c r="AL27" s="625" t="s">
        <v>99</v>
      </c>
      <c r="AM27" s="590"/>
      <c r="AN27" s="590"/>
      <c r="AO27" s="605"/>
      <c r="AP27" s="631" t="s">
        <v>246</v>
      </c>
      <c r="AQ27" s="632"/>
      <c r="AR27" s="632"/>
      <c r="AS27" s="632"/>
      <c r="AT27" s="632"/>
      <c r="AU27" s="632"/>
      <c r="AV27" s="632"/>
      <c r="AW27" s="632"/>
      <c r="AX27" s="632"/>
      <c r="AY27" s="632"/>
      <c r="AZ27" s="632"/>
      <c r="BA27" s="632"/>
      <c r="BB27" s="632"/>
      <c r="BC27" s="633"/>
      <c r="BD27" s="576">
        <v>770452</v>
      </c>
      <c r="BE27" s="577"/>
      <c r="BF27" s="577"/>
      <c r="BG27" s="577"/>
      <c r="BH27" s="577"/>
      <c r="BI27" s="577"/>
      <c r="BJ27" s="577"/>
      <c r="BK27" s="578"/>
      <c r="BL27" s="627">
        <v>0.5</v>
      </c>
      <c r="BM27" s="627"/>
      <c r="BN27" s="627"/>
      <c r="BO27" s="627"/>
      <c r="BP27" s="628" t="s">
        <v>99</v>
      </c>
      <c r="BQ27" s="628"/>
      <c r="BR27" s="628"/>
      <c r="BS27" s="628"/>
      <c r="BT27" s="628"/>
      <c r="BU27" s="628"/>
      <c r="BV27" s="628"/>
      <c r="BW27" s="629"/>
      <c r="BY27" s="631" t="s">
        <v>247</v>
      </c>
      <c r="BZ27" s="632"/>
      <c r="CA27" s="632"/>
      <c r="CB27" s="632"/>
      <c r="CC27" s="632"/>
      <c r="CD27" s="632"/>
      <c r="CE27" s="632"/>
      <c r="CF27" s="632"/>
      <c r="CG27" s="632"/>
      <c r="CH27" s="632"/>
      <c r="CI27" s="632"/>
      <c r="CJ27" s="632"/>
      <c r="CK27" s="632"/>
      <c r="CL27" s="633"/>
      <c r="CM27" s="576">
        <v>986996</v>
      </c>
      <c r="CN27" s="577"/>
      <c r="CO27" s="577"/>
      <c r="CP27" s="577"/>
      <c r="CQ27" s="577"/>
      <c r="CR27" s="577"/>
      <c r="CS27" s="577"/>
      <c r="CT27" s="578"/>
      <c r="CU27" s="627">
        <v>0.2</v>
      </c>
      <c r="CV27" s="627"/>
      <c r="CW27" s="627"/>
      <c r="CX27" s="627"/>
      <c r="CY27" s="564" t="s">
        <v>99</v>
      </c>
      <c r="CZ27" s="577"/>
      <c r="DA27" s="577"/>
      <c r="DB27" s="577"/>
      <c r="DC27" s="577"/>
      <c r="DD27" s="577"/>
      <c r="DE27" s="577"/>
      <c r="DF27" s="577"/>
      <c r="DG27" s="577"/>
      <c r="DH27" s="577"/>
      <c r="DI27" s="577"/>
      <c r="DJ27" s="577"/>
      <c r="DK27" s="578"/>
      <c r="DL27" s="564">
        <v>986996</v>
      </c>
      <c r="DM27" s="577"/>
      <c r="DN27" s="577"/>
      <c r="DO27" s="577"/>
      <c r="DP27" s="577"/>
      <c r="DQ27" s="577"/>
      <c r="DR27" s="577"/>
      <c r="DS27" s="577"/>
      <c r="DT27" s="577"/>
      <c r="DU27" s="577"/>
      <c r="DV27" s="577"/>
      <c r="DW27" s="577"/>
      <c r="DX27" s="634"/>
    </row>
    <row r="28" spans="2:128" ht="11.25" customHeight="1" x14ac:dyDescent="0.15">
      <c r="B28" s="573" t="s">
        <v>248</v>
      </c>
      <c r="C28" s="574"/>
      <c r="D28" s="574"/>
      <c r="E28" s="574"/>
      <c r="F28" s="574"/>
      <c r="G28" s="574"/>
      <c r="H28" s="574"/>
      <c r="I28" s="574"/>
      <c r="J28" s="574"/>
      <c r="K28" s="574"/>
      <c r="L28" s="574"/>
      <c r="M28" s="574"/>
      <c r="N28" s="574"/>
      <c r="O28" s="574"/>
      <c r="P28" s="574"/>
      <c r="Q28" s="575"/>
      <c r="R28" s="576">
        <v>10803217</v>
      </c>
      <c r="S28" s="577"/>
      <c r="T28" s="577"/>
      <c r="U28" s="577"/>
      <c r="V28" s="577"/>
      <c r="W28" s="577"/>
      <c r="X28" s="577"/>
      <c r="Y28" s="578"/>
      <c r="Z28" s="625">
        <v>2</v>
      </c>
      <c r="AA28" s="590"/>
      <c r="AB28" s="590"/>
      <c r="AC28" s="626"/>
      <c r="AD28" s="564" t="s">
        <v>99</v>
      </c>
      <c r="AE28" s="577"/>
      <c r="AF28" s="577"/>
      <c r="AG28" s="577"/>
      <c r="AH28" s="577"/>
      <c r="AI28" s="577"/>
      <c r="AJ28" s="577"/>
      <c r="AK28" s="578"/>
      <c r="AL28" s="625" t="s">
        <v>99</v>
      </c>
      <c r="AM28" s="590"/>
      <c r="AN28" s="590"/>
      <c r="AO28" s="605"/>
      <c r="AP28" s="631" t="s">
        <v>249</v>
      </c>
      <c r="AQ28" s="632"/>
      <c r="AR28" s="632"/>
      <c r="AS28" s="632"/>
      <c r="AT28" s="632"/>
      <c r="AU28" s="632"/>
      <c r="AV28" s="632"/>
      <c r="AW28" s="632"/>
      <c r="AX28" s="632"/>
      <c r="AY28" s="632"/>
      <c r="AZ28" s="632"/>
      <c r="BA28" s="632"/>
      <c r="BB28" s="632"/>
      <c r="BC28" s="633"/>
      <c r="BD28" s="576">
        <v>10759</v>
      </c>
      <c r="BE28" s="577"/>
      <c r="BF28" s="577"/>
      <c r="BG28" s="577"/>
      <c r="BH28" s="577"/>
      <c r="BI28" s="577"/>
      <c r="BJ28" s="577"/>
      <c r="BK28" s="578"/>
      <c r="BL28" s="627">
        <v>0</v>
      </c>
      <c r="BM28" s="627"/>
      <c r="BN28" s="627"/>
      <c r="BO28" s="627"/>
      <c r="BP28" s="628" t="s">
        <v>99</v>
      </c>
      <c r="BQ28" s="628"/>
      <c r="BR28" s="628"/>
      <c r="BS28" s="628"/>
      <c r="BT28" s="628"/>
      <c r="BU28" s="628"/>
      <c r="BV28" s="628"/>
      <c r="BW28" s="629"/>
      <c r="BY28" s="631" t="s">
        <v>250</v>
      </c>
      <c r="BZ28" s="632"/>
      <c r="CA28" s="632"/>
      <c r="CB28" s="632"/>
      <c r="CC28" s="632"/>
      <c r="CD28" s="632"/>
      <c r="CE28" s="632"/>
      <c r="CF28" s="632"/>
      <c r="CG28" s="632"/>
      <c r="CH28" s="632"/>
      <c r="CI28" s="632"/>
      <c r="CJ28" s="632"/>
      <c r="CK28" s="632"/>
      <c r="CL28" s="633"/>
      <c r="CM28" s="576" t="s">
        <v>99</v>
      </c>
      <c r="CN28" s="577"/>
      <c r="CO28" s="577"/>
      <c r="CP28" s="577"/>
      <c r="CQ28" s="577"/>
      <c r="CR28" s="577"/>
      <c r="CS28" s="577"/>
      <c r="CT28" s="578"/>
      <c r="CU28" s="627" t="s">
        <v>99</v>
      </c>
      <c r="CV28" s="627"/>
      <c r="CW28" s="627"/>
      <c r="CX28" s="627"/>
      <c r="CY28" s="564" t="s">
        <v>99</v>
      </c>
      <c r="CZ28" s="577"/>
      <c r="DA28" s="577"/>
      <c r="DB28" s="577"/>
      <c r="DC28" s="577"/>
      <c r="DD28" s="577"/>
      <c r="DE28" s="577"/>
      <c r="DF28" s="577"/>
      <c r="DG28" s="577"/>
      <c r="DH28" s="577"/>
      <c r="DI28" s="577"/>
      <c r="DJ28" s="577"/>
      <c r="DK28" s="578"/>
      <c r="DL28" s="564" t="s">
        <v>99</v>
      </c>
      <c r="DM28" s="577"/>
      <c r="DN28" s="577"/>
      <c r="DO28" s="577"/>
      <c r="DP28" s="577"/>
      <c r="DQ28" s="577"/>
      <c r="DR28" s="577"/>
      <c r="DS28" s="577"/>
      <c r="DT28" s="577"/>
      <c r="DU28" s="577"/>
      <c r="DV28" s="577"/>
      <c r="DW28" s="577"/>
      <c r="DX28" s="634"/>
    </row>
    <row r="29" spans="2:128" ht="11.25" customHeight="1" x14ac:dyDescent="0.15">
      <c r="B29" s="573" t="s">
        <v>251</v>
      </c>
      <c r="C29" s="574"/>
      <c r="D29" s="574"/>
      <c r="E29" s="574"/>
      <c r="F29" s="574"/>
      <c r="G29" s="574"/>
      <c r="H29" s="574"/>
      <c r="I29" s="574"/>
      <c r="J29" s="574"/>
      <c r="K29" s="574"/>
      <c r="L29" s="574"/>
      <c r="M29" s="574"/>
      <c r="N29" s="574"/>
      <c r="O29" s="574"/>
      <c r="P29" s="574"/>
      <c r="Q29" s="575"/>
      <c r="R29" s="576">
        <v>10937412</v>
      </c>
      <c r="S29" s="577"/>
      <c r="T29" s="577"/>
      <c r="U29" s="577"/>
      <c r="V29" s="577"/>
      <c r="W29" s="577"/>
      <c r="X29" s="577"/>
      <c r="Y29" s="578"/>
      <c r="Z29" s="625">
        <v>2</v>
      </c>
      <c r="AA29" s="590"/>
      <c r="AB29" s="590"/>
      <c r="AC29" s="626"/>
      <c r="AD29" s="564" t="s">
        <v>99</v>
      </c>
      <c r="AE29" s="577"/>
      <c r="AF29" s="577"/>
      <c r="AG29" s="577"/>
      <c r="AH29" s="577"/>
      <c r="AI29" s="577"/>
      <c r="AJ29" s="577"/>
      <c r="AK29" s="578"/>
      <c r="AL29" s="625" t="s">
        <v>99</v>
      </c>
      <c r="AM29" s="590"/>
      <c r="AN29" s="590"/>
      <c r="AO29" s="605"/>
      <c r="AP29" s="631" t="s">
        <v>252</v>
      </c>
      <c r="AQ29" s="632"/>
      <c r="AR29" s="632"/>
      <c r="AS29" s="632"/>
      <c r="AT29" s="632"/>
      <c r="AU29" s="632"/>
      <c r="AV29" s="632"/>
      <c r="AW29" s="632"/>
      <c r="AX29" s="632"/>
      <c r="AY29" s="632"/>
      <c r="AZ29" s="632"/>
      <c r="BA29" s="632"/>
      <c r="BB29" s="632"/>
      <c r="BC29" s="633"/>
      <c r="BD29" s="576">
        <v>10759</v>
      </c>
      <c r="BE29" s="577"/>
      <c r="BF29" s="577"/>
      <c r="BG29" s="577"/>
      <c r="BH29" s="577"/>
      <c r="BI29" s="577"/>
      <c r="BJ29" s="577"/>
      <c r="BK29" s="578"/>
      <c r="BL29" s="627">
        <v>0</v>
      </c>
      <c r="BM29" s="627"/>
      <c r="BN29" s="627"/>
      <c r="BO29" s="627"/>
      <c r="BP29" s="628" t="s">
        <v>99</v>
      </c>
      <c r="BQ29" s="628"/>
      <c r="BR29" s="628"/>
      <c r="BS29" s="628"/>
      <c r="BT29" s="628"/>
      <c r="BU29" s="628"/>
      <c r="BV29" s="628"/>
      <c r="BW29" s="629"/>
      <c r="BY29" s="631" t="s">
        <v>253</v>
      </c>
      <c r="BZ29" s="635"/>
      <c r="CA29" s="635"/>
      <c r="CB29" s="635"/>
      <c r="CC29" s="635"/>
      <c r="CD29" s="635"/>
      <c r="CE29" s="635"/>
      <c r="CF29" s="635"/>
      <c r="CG29" s="635"/>
      <c r="CH29" s="635"/>
      <c r="CI29" s="635"/>
      <c r="CJ29" s="635"/>
      <c r="CK29" s="635"/>
      <c r="CL29" s="633"/>
      <c r="CM29" s="576" t="s">
        <v>99</v>
      </c>
      <c r="CN29" s="577"/>
      <c r="CO29" s="577"/>
      <c r="CP29" s="577"/>
      <c r="CQ29" s="577"/>
      <c r="CR29" s="577"/>
      <c r="CS29" s="577"/>
      <c r="CT29" s="578"/>
      <c r="CU29" s="627" t="s">
        <v>99</v>
      </c>
      <c r="CV29" s="627"/>
      <c r="CW29" s="627"/>
      <c r="CX29" s="627"/>
      <c r="CY29" s="564" t="s">
        <v>99</v>
      </c>
      <c r="CZ29" s="577"/>
      <c r="DA29" s="577"/>
      <c r="DB29" s="577"/>
      <c r="DC29" s="577"/>
      <c r="DD29" s="577"/>
      <c r="DE29" s="577"/>
      <c r="DF29" s="577"/>
      <c r="DG29" s="577"/>
      <c r="DH29" s="577"/>
      <c r="DI29" s="577"/>
      <c r="DJ29" s="577"/>
      <c r="DK29" s="578"/>
      <c r="DL29" s="564" t="s">
        <v>99</v>
      </c>
      <c r="DM29" s="577"/>
      <c r="DN29" s="577"/>
      <c r="DO29" s="577"/>
      <c r="DP29" s="577"/>
      <c r="DQ29" s="577"/>
      <c r="DR29" s="577"/>
      <c r="DS29" s="577"/>
      <c r="DT29" s="577"/>
      <c r="DU29" s="577"/>
      <c r="DV29" s="577"/>
      <c r="DW29" s="577"/>
      <c r="DX29" s="634"/>
    </row>
    <row r="30" spans="2:128" ht="11.25" customHeight="1" x14ac:dyDescent="0.15">
      <c r="B30" s="573" t="s">
        <v>254</v>
      </c>
      <c r="C30" s="574"/>
      <c r="D30" s="574"/>
      <c r="E30" s="574"/>
      <c r="F30" s="574"/>
      <c r="G30" s="574"/>
      <c r="H30" s="574"/>
      <c r="I30" s="574"/>
      <c r="J30" s="574"/>
      <c r="K30" s="574"/>
      <c r="L30" s="574"/>
      <c r="M30" s="574"/>
      <c r="N30" s="574"/>
      <c r="O30" s="574"/>
      <c r="P30" s="574"/>
      <c r="Q30" s="575"/>
      <c r="R30" s="576">
        <v>48464802</v>
      </c>
      <c r="S30" s="577"/>
      <c r="T30" s="577"/>
      <c r="U30" s="577"/>
      <c r="V30" s="577"/>
      <c r="W30" s="577"/>
      <c r="X30" s="577"/>
      <c r="Y30" s="578"/>
      <c r="Z30" s="625">
        <v>9.1</v>
      </c>
      <c r="AA30" s="590"/>
      <c r="AB30" s="590"/>
      <c r="AC30" s="626"/>
      <c r="AD30" s="564">
        <v>119526</v>
      </c>
      <c r="AE30" s="577"/>
      <c r="AF30" s="577"/>
      <c r="AG30" s="577"/>
      <c r="AH30" s="577"/>
      <c r="AI30" s="577"/>
      <c r="AJ30" s="577"/>
      <c r="AK30" s="578"/>
      <c r="AL30" s="625">
        <v>0</v>
      </c>
      <c r="AM30" s="590"/>
      <c r="AN30" s="590"/>
      <c r="AO30" s="605"/>
      <c r="AP30" s="631" t="s">
        <v>255</v>
      </c>
      <c r="AQ30" s="632"/>
      <c r="AR30" s="632"/>
      <c r="AS30" s="632"/>
      <c r="AT30" s="632"/>
      <c r="AU30" s="632"/>
      <c r="AV30" s="632"/>
      <c r="AW30" s="632"/>
      <c r="AX30" s="632"/>
      <c r="AY30" s="632"/>
      <c r="AZ30" s="632"/>
      <c r="BA30" s="632"/>
      <c r="BB30" s="632"/>
      <c r="BC30" s="633"/>
      <c r="BD30" s="576">
        <v>10759</v>
      </c>
      <c r="BE30" s="577"/>
      <c r="BF30" s="577"/>
      <c r="BG30" s="577"/>
      <c r="BH30" s="577"/>
      <c r="BI30" s="577"/>
      <c r="BJ30" s="577"/>
      <c r="BK30" s="578"/>
      <c r="BL30" s="627">
        <v>0</v>
      </c>
      <c r="BM30" s="627"/>
      <c r="BN30" s="627"/>
      <c r="BO30" s="627"/>
      <c r="BP30" s="628" t="s">
        <v>99</v>
      </c>
      <c r="BQ30" s="628"/>
      <c r="BR30" s="628"/>
      <c r="BS30" s="628"/>
      <c r="BT30" s="628"/>
      <c r="BU30" s="628"/>
      <c r="BV30" s="628"/>
      <c r="BW30" s="629"/>
      <c r="BY30" s="573" t="s">
        <v>256</v>
      </c>
      <c r="BZ30" s="574"/>
      <c r="CA30" s="574"/>
      <c r="CB30" s="574"/>
      <c r="CC30" s="574"/>
      <c r="CD30" s="574"/>
      <c r="CE30" s="574"/>
      <c r="CF30" s="574"/>
      <c r="CG30" s="574"/>
      <c r="CH30" s="574"/>
      <c r="CI30" s="574"/>
      <c r="CJ30" s="574"/>
      <c r="CK30" s="574"/>
      <c r="CL30" s="575"/>
      <c r="CM30" s="576">
        <v>520979262</v>
      </c>
      <c r="CN30" s="577"/>
      <c r="CO30" s="577"/>
      <c r="CP30" s="577"/>
      <c r="CQ30" s="577"/>
      <c r="CR30" s="577"/>
      <c r="CS30" s="577"/>
      <c r="CT30" s="578"/>
      <c r="CU30" s="627">
        <v>100</v>
      </c>
      <c r="CV30" s="627"/>
      <c r="CW30" s="627"/>
      <c r="CX30" s="627"/>
      <c r="CY30" s="564">
        <v>86018646</v>
      </c>
      <c r="CZ30" s="577"/>
      <c r="DA30" s="577"/>
      <c r="DB30" s="577"/>
      <c r="DC30" s="577"/>
      <c r="DD30" s="577"/>
      <c r="DE30" s="577"/>
      <c r="DF30" s="577"/>
      <c r="DG30" s="577"/>
      <c r="DH30" s="577"/>
      <c r="DI30" s="577"/>
      <c r="DJ30" s="577"/>
      <c r="DK30" s="578"/>
      <c r="DL30" s="564">
        <v>356492913</v>
      </c>
      <c r="DM30" s="577"/>
      <c r="DN30" s="577"/>
      <c r="DO30" s="577"/>
      <c r="DP30" s="577"/>
      <c r="DQ30" s="577"/>
      <c r="DR30" s="577"/>
      <c r="DS30" s="577"/>
      <c r="DT30" s="577"/>
      <c r="DU30" s="577"/>
      <c r="DV30" s="577"/>
      <c r="DW30" s="577"/>
      <c r="DX30" s="634"/>
    </row>
    <row r="31" spans="2:128" ht="11.25" customHeight="1" x14ac:dyDescent="0.15">
      <c r="B31" s="573" t="s">
        <v>257</v>
      </c>
      <c r="C31" s="574"/>
      <c r="D31" s="574"/>
      <c r="E31" s="574"/>
      <c r="F31" s="574"/>
      <c r="G31" s="574"/>
      <c r="H31" s="574"/>
      <c r="I31" s="574"/>
      <c r="J31" s="574"/>
      <c r="K31" s="574"/>
      <c r="L31" s="574"/>
      <c r="M31" s="574"/>
      <c r="N31" s="574"/>
      <c r="O31" s="574"/>
      <c r="P31" s="574"/>
      <c r="Q31" s="575"/>
      <c r="R31" s="576">
        <v>77852000</v>
      </c>
      <c r="S31" s="577"/>
      <c r="T31" s="577"/>
      <c r="U31" s="577"/>
      <c r="V31" s="577"/>
      <c r="W31" s="577"/>
      <c r="X31" s="577"/>
      <c r="Y31" s="578"/>
      <c r="Z31" s="625">
        <v>14.6</v>
      </c>
      <c r="AA31" s="590"/>
      <c r="AB31" s="590"/>
      <c r="AC31" s="626"/>
      <c r="AD31" s="564" t="s">
        <v>99</v>
      </c>
      <c r="AE31" s="577"/>
      <c r="AF31" s="577"/>
      <c r="AG31" s="577"/>
      <c r="AH31" s="577"/>
      <c r="AI31" s="577"/>
      <c r="AJ31" s="577"/>
      <c r="AK31" s="578"/>
      <c r="AL31" s="625" t="s">
        <v>99</v>
      </c>
      <c r="AM31" s="590"/>
      <c r="AN31" s="590"/>
      <c r="AO31" s="605"/>
      <c r="AP31" s="631" t="s">
        <v>258</v>
      </c>
      <c r="AQ31" s="632"/>
      <c r="AR31" s="632"/>
      <c r="AS31" s="632"/>
      <c r="AT31" s="632"/>
      <c r="AU31" s="632"/>
      <c r="AV31" s="632"/>
      <c r="AW31" s="632"/>
      <c r="AX31" s="632"/>
      <c r="AY31" s="632"/>
      <c r="AZ31" s="632"/>
      <c r="BA31" s="632"/>
      <c r="BB31" s="632"/>
      <c r="BC31" s="633"/>
      <c r="BD31" s="576" t="s">
        <v>99</v>
      </c>
      <c r="BE31" s="577"/>
      <c r="BF31" s="577"/>
      <c r="BG31" s="577"/>
      <c r="BH31" s="577"/>
      <c r="BI31" s="577"/>
      <c r="BJ31" s="577"/>
      <c r="BK31" s="578"/>
      <c r="BL31" s="627" t="s">
        <v>99</v>
      </c>
      <c r="BM31" s="627"/>
      <c r="BN31" s="627"/>
      <c r="BO31" s="627"/>
      <c r="BP31" s="628" t="s">
        <v>99</v>
      </c>
      <c r="BQ31" s="628"/>
      <c r="BR31" s="628"/>
      <c r="BS31" s="628"/>
      <c r="BT31" s="628"/>
      <c r="BU31" s="628"/>
      <c r="BV31" s="628"/>
      <c r="BW31" s="629"/>
      <c r="BY31" s="546"/>
      <c r="BZ31" s="547"/>
      <c r="CA31" s="547"/>
      <c r="CB31" s="547"/>
      <c r="CC31" s="547"/>
      <c r="CD31" s="547"/>
      <c r="CE31" s="547"/>
      <c r="CF31" s="547"/>
      <c r="CG31" s="547"/>
      <c r="CH31" s="547"/>
      <c r="CI31" s="547"/>
      <c r="CJ31" s="547"/>
      <c r="CK31" s="547"/>
      <c r="CL31" s="548"/>
      <c r="CM31" s="576"/>
      <c r="CN31" s="577"/>
      <c r="CO31" s="577"/>
      <c r="CP31" s="577"/>
      <c r="CQ31" s="577"/>
      <c r="CR31" s="577"/>
      <c r="CS31" s="577"/>
      <c r="CT31" s="578"/>
      <c r="CU31" s="627"/>
      <c r="CV31" s="627"/>
      <c r="CW31" s="627"/>
      <c r="CX31" s="627"/>
      <c r="CY31" s="564"/>
      <c r="CZ31" s="577"/>
      <c r="DA31" s="577"/>
      <c r="DB31" s="577"/>
      <c r="DC31" s="577"/>
      <c r="DD31" s="577"/>
      <c r="DE31" s="577"/>
      <c r="DF31" s="577"/>
      <c r="DG31" s="577"/>
      <c r="DH31" s="577"/>
      <c r="DI31" s="577"/>
      <c r="DJ31" s="577"/>
      <c r="DK31" s="578"/>
      <c r="DL31" s="564"/>
      <c r="DM31" s="577"/>
      <c r="DN31" s="577"/>
      <c r="DO31" s="577"/>
      <c r="DP31" s="577"/>
      <c r="DQ31" s="577"/>
      <c r="DR31" s="577"/>
      <c r="DS31" s="577"/>
      <c r="DT31" s="577"/>
      <c r="DU31" s="577"/>
      <c r="DV31" s="577"/>
      <c r="DW31" s="577"/>
      <c r="DX31" s="634"/>
    </row>
    <row r="32" spans="2:128" ht="11.25" customHeight="1" x14ac:dyDescent="0.15">
      <c r="B32" s="573" t="s">
        <v>259</v>
      </c>
      <c r="C32" s="574"/>
      <c r="D32" s="574"/>
      <c r="E32" s="574"/>
      <c r="F32" s="574"/>
      <c r="G32" s="574"/>
      <c r="H32" s="574"/>
      <c r="I32" s="574"/>
      <c r="J32" s="574"/>
      <c r="K32" s="574"/>
      <c r="L32" s="574"/>
      <c r="M32" s="574"/>
      <c r="N32" s="574"/>
      <c r="O32" s="574"/>
      <c r="P32" s="574"/>
      <c r="Q32" s="575"/>
      <c r="R32" s="576" t="s">
        <v>99</v>
      </c>
      <c r="S32" s="577"/>
      <c r="T32" s="577"/>
      <c r="U32" s="577"/>
      <c r="V32" s="577"/>
      <c r="W32" s="577"/>
      <c r="X32" s="577"/>
      <c r="Y32" s="578"/>
      <c r="Z32" s="625" t="s">
        <v>99</v>
      </c>
      <c r="AA32" s="590"/>
      <c r="AB32" s="590"/>
      <c r="AC32" s="626"/>
      <c r="AD32" s="564" t="s">
        <v>99</v>
      </c>
      <c r="AE32" s="577"/>
      <c r="AF32" s="577"/>
      <c r="AG32" s="577"/>
      <c r="AH32" s="577"/>
      <c r="AI32" s="577"/>
      <c r="AJ32" s="577"/>
      <c r="AK32" s="578"/>
      <c r="AL32" s="625" t="s">
        <v>99</v>
      </c>
      <c r="AM32" s="590"/>
      <c r="AN32" s="590"/>
      <c r="AO32" s="605"/>
      <c r="AP32" s="631" t="s">
        <v>260</v>
      </c>
      <c r="AQ32" s="632"/>
      <c r="AR32" s="632"/>
      <c r="AS32" s="632"/>
      <c r="AT32" s="632"/>
      <c r="AU32" s="632"/>
      <c r="AV32" s="632"/>
      <c r="AW32" s="632"/>
      <c r="AX32" s="632"/>
      <c r="AY32" s="632"/>
      <c r="AZ32" s="632"/>
      <c r="BA32" s="632"/>
      <c r="BB32" s="632"/>
      <c r="BC32" s="633"/>
      <c r="BD32" s="576" t="s">
        <v>99</v>
      </c>
      <c r="BE32" s="577"/>
      <c r="BF32" s="577"/>
      <c r="BG32" s="577"/>
      <c r="BH32" s="577"/>
      <c r="BI32" s="577"/>
      <c r="BJ32" s="577"/>
      <c r="BK32" s="578"/>
      <c r="BL32" s="627" t="s">
        <v>99</v>
      </c>
      <c r="BM32" s="627"/>
      <c r="BN32" s="627"/>
      <c r="BO32" s="627"/>
      <c r="BP32" s="628" t="s">
        <v>99</v>
      </c>
      <c r="BQ32" s="628"/>
      <c r="BR32" s="628"/>
      <c r="BS32" s="628"/>
      <c r="BT32" s="628"/>
      <c r="BU32" s="628"/>
      <c r="BV32" s="628"/>
      <c r="BW32" s="629"/>
      <c r="BY32" s="609" t="s">
        <v>261</v>
      </c>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1"/>
    </row>
    <row r="33" spans="2:128" ht="11.25" customHeight="1" x14ac:dyDescent="0.15">
      <c r="B33" s="573" t="s">
        <v>262</v>
      </c>
      <c r="C33" s="574"/>
      <c r="D33" s="574"/>
      <c r="E33" s="574"/>
      <c r="F33" s="574"/>
      <c r="G33" s="574"/>
      <c r="H33" s="574"/>
      <c r="I33" s="574"/>
      <c r="J33" s="574"/>
      <c r="K33" s="574"/>
      <c r="L33" s="574"/>
      <c r="M33" s="574"/>
      <c r="N33" s="574"/>
      <c r="O33" s="574"/>
      <c r="P33" s="574"/>
      <c r="Q33" s="575"/>
      <c r="R33" s="576">
        <v>31574000</v>
      </c>
      <c r="S33" s="577"/>
      <c r="T33" s="577"/>
      <c r="U33" s="577"/>
      <c r="V33" s="577"/>
      <c r="W33" s="577"/>
      <c r="X33" s="577"/>
      <c r="Y33" s="578"/>
      <c r="Z33" s="625">
        <v>5.9</v>
      </c>
      <c r="AA33" s="590"/>
      <c r="AB33" s="590"/>
      <c r="AC33" s="626"/>
      <c r="AD33" s="564" t="s">
        <v>99</v>
      </c>
      <c r="AE33" s="577"/>
      <c r="AF33" s="577"/>
      <c r="AG33" s="577"/>
      <c r="AH33" s="577"/>
      <c r="AI33" s="577"/>
      <c r="AJ33" s="577"/>
      <c r="AK33" s="578"/>
      <c r="AL33" s="625" t="s">
        <v>99</v>
      </c>
      <c r="AM33" s="590"/>
      <c r="AN33" s="590"/>
      <c r="AO33" s="605"/>
      <c r="AP33" s="573" t="s">
        <v>134</v>
      </c>
      <c r="AQ33" s="574"/>
      <c r="AR33" s="574"/>
      <c r="AS33" s="574"/>
      <c r="AT33" s="574"/>
      <c r="AU33" s="574"/>
      <c r="AV33" s="574"/>
      <c r="AW33" s="574"/>
      <c r="AX33" s="574"/>
      <c r="AY33" s="574"/>
      <c r="AZ33" s="574"/>
      <c r="BA33" s="574"/>
      <c r="BB33" s="574"/>
      <c r="BC33" s="575"/>
      <c r="BD33" s="576">
        <v>161765785</v>
      </c>
      <c r="BE33" s="577"/>
      <c r="BF33" s="577"/>
      <c r="BG33" s="577"/>
      <c r="BH33" s="577"/>
      <c r="BI33" s="577"/>
      <c r="BJ33" s="577"/>
      <c r="BK33" s="578"/>
      <c r="BL33" s="627">
        <v>100</v>
      </c>
      <c r="BM33" s="627"/>
      <c r="BN33" s="627"/>
      <c r="BO33" s="627"/>
      <c r="BP33" s="628">
        <v>1161536</v>
      </c>
      <c r="BQ33" s="628"/>
      <c r="BR33" s="628"/>
      <c r="BS33" s="628"/>
      <c r="BT33" s="628"/>
      <c r="BU33" s="628"/>
      <c r="BV33" s="628"/>
      <c r="BW33" s="629"/>
      <c r="BY33" s="609" t="s">
        <v>172</v>
      </c>
      <c r="BZ33" s="610"/>
      <c r="CA33" s="610"/>
      <c r="CB33" s="610"/>
      <c r="CC33" s="610"/>
      <c r="CD33" s="610"/>
      <c r="CE33" s="610"/>
      <c r="CF33" s="610"/>
      <c r="CG33" s="610"/>
      <c r="CH33" s="610"/>
      <c r="CI33" s="610"/>
      <c r="CJ33" s="610"/>
      <c r="CK33" s="610"/>
      <c r="CL33" s="611"/>
      <c r="CM33" s="609" t="s">
        <v>263</v>
      </c>
      <c r="CN33" s="610"/>
      <c r="CO33" s="610"/>
      <c r="CP33" s="610"/>
      <c r="CQ33" s="610"/>
      <c r="CR33" s="610"/>
      <c r="CS33" s="610"/>
      <c r="CT33" s="611"/>
      <c r="CU33" s="609" t="s">
        <v>264</v>
      </c>
      <c r="CV33" s="610"/>
      <c r="CW33" s="610"/>
      <c r="CX33" s="611"/>
      <c r="CY33" s="609" t="s">
        <v>265</v>
      </c>
      <c r="CZ33" s="610"/>
      <c r="DA33" s="610"/>
      <c r="DB33" s="610"/>
      <c r="DC33" s="610"/>
      <c r="DD33" s="610"/>
      <c r="DE33" s="610"/>
      <c r="DF33" s="611"/>
      <c r="DG33" s="619" t="s">
        <v>266</v>
      </c>
      <c r="DH33" s="620"/>
      <c r="DI33" s="620"/>
      <c r="DJ33" s="620"/>
      <c r="DK33" s="620"/>
      <c r="DL33" s="620"/>
      <c r="DM33" s="620"/>
      <c r="DN33" s="620"/>
      <c r="DO33" s="620"/>
      <c r="DP33" s="620"/>
      <c r="DQ33" s="621"/>
      <c r="DR33" s="609" t="s">
        <v>267</v>
      </c>
      <c r="DS33" s="610"/>
      <c r="DT33" s="610"/>
      <c r="DU33" s="610"/>
      <c r="DV33" s="610"/>
      <c r="DW33" s="610"/>
      <c r="DX33" s="611"/>
    </row>
    <row r="34" spans="2:128" ht="11.25" customHeight="1" x14ac:dyDescent="0.15">
      <c r="B34" s="546" t="s">
        <v>268</v>
      </c>
      <c r="C34" s="547"/>
      <c r="D34" s="547"/>
      <c r="E34" s="547"/>
      <c r="F34" s="547"/>
      <c r="G34" s="547"/>
      <c r="H34" s="547"/>
      <c r="I34" s="547"/>
      <c r="J34" s="547"/>
      <c r="K34" s="547"/>
      <c r="L34" s="547"/>
      <c r="M34" s="547"/>
      <c r="N34" s="547"/>
      <c r="O34" s="547"/>
      <c r="P34" s="547"/>
      <c r="Q34" s="548"/>
      <c r="R34" s="576">
        <v>534388745</v>
      </c>
      <c r="S34" s="577"/>
      <c r="T34" s="577"/>
      <c r="U34" s="577"/>
      <c r="V34" s="577"/>
      <c r="W34" s="577"/>
      <c r="X34" s="577"/>
      <c r="Y34" s="578"/>
      <c r="Z34" s="627">
        <v>100</v>
      </c>
      <c r="AA34" s="627"/>
      <c r="AB34" s="627"/>
      <c r="AC34" s="627"/>
      <c r="AD34" s="628">
        <v>281093664</v>
      </c>
      <c r="AE34" s="628"/>
      <c r="AF34" s="628"/>
      <c r="AG34" s="628"/>
      <c r="AH34" s="628"/>
      <c r="AI34" s="628"/>
      <c r="AJ34" s="628"/>
      <c r="AK34" s="628"/>
      <c r="AL34" s="625">
        <v>100</v>
      </c>
      <c r="AM34" s="590"/>
      <c r="AN34" s="590"/>
      <c r="AO34" s="605"/>
      <c r="AP34" s="546"/>
      <c r="AQ34" s="547"/>
      <c r="AR34" s="547"/>
      <c r="AS34" s="547"/>
      <c r="AT34" s="547"/>
      <c r="AU34" s="547"/>
      <c r="AV34" s="547"/>
      <c r="AW34" s="547"/>
      <c r="AX34" s="547"/>
      <c r="AY34" s="547"/>
      <c r="AZ34" s="547"/>
      <c r="BA34" s="547"/>
      <c r="BB34" s="547"/>
      <c r="BC34" s="548"/>
      <c r="BD34" s="576"/>
      <c r="BE34" s="577"/>
      <c r="BF34" s="577"/>
      <c r="BG34" s="577"/>
      <c r="BH34" s="577"/>
      <c r="BI34" s="577"/>
      <c r="BJ34" s="577"/>
      <c r="BK34" s="578"/>
      <c r="BL34" s="627"/>
      <c r="BM34" s="627"/>
      <c r="BN34" s="627"/>
      <c r="BO34" s="627"/>
      <c r="BP34" s="628"/>
      <c r="BQ34" s="628"/>
      <c r="BR34" s="628"/>
      <c r="BS34" s="628"/>
      <c r="BT34" s="628"/>
      <c r="BU34" s="628"/>
      <c r="BV34" s="628"/>
      <c r="BW34" s="629"/>
      <c r="BY34" s="601" t="s">
        <v>269</v>
      </c>
      <c r="BZ34" s="602"/>
      <c r="CA34" s="602"/>
      <c r="CB34" s="602"/>
      <c r="CC34" s="602"/>
      <c r="CD34" s="602"/>
      <c r="CE34" s="602"/>
      <c r="CF34" s="602"/>
      <c r="CG34" s="602"/>
      <c r="CH34" s="602"/>
      <c r="CI34" s="602"/>
      <c r="CJ34" s="602"/>
      <c r="CK34" s="602"/>
      <c r="CL34" s="603"/>
      <c r="CM34" s="630">
        <v>242190939</v>
      </c>
      <c r="CN34" s="613"/>
      <c r="CO34" s="613"/>
      <c r="CP34" s="613"/>
      <c r="CQ34" s="613"/>
      <c r="CR34" s="613"/>
      <c r="CS34" s="613"/>
      <c r="CT34" s="614"/>
      <c r="CU34" s="615">
        <v>46.5</v>
      </c>
      <c r="CV34" s="616"/>
      <c r="CW34" s="616"/>
      <c r="CX34" s="618"/>
      <c r="CY34" s="612">
        <v>216944543</v>
      </c>
      <c r="CZ34" s="613"/>
      <c r="DA34" s="613"/>
      <c r="DB34" s="613"/>
      <c r="DC34" s="613"/>
      <c r="DD34" s="613"/>
      <c r="DE34" s="613"/>
      <c r="DF34" s="614"/>
      <c r="DG34" s="612">
        <v>208974179</v>
      </c>
      <c r="DH34" s="613"/>
      <c r="DI34" s="613"/>
      <c r="DJ34" s="613"/>
      <c r="DK34" s="613"/>
      <c r="DL34" s="613"/>
      <c r="DM34" s="613"/>
      <c r="DN34" s="613"/>
      <c r="DO34" s="613"/>
      <c r="DP34" s="613"/>
      <c r="DQ34" s="614"/>
      <c r="DR34" s="615">
        <v>66.8</v>
      </c>
      <c r="DS34" s="616"/>
      <c r="DT34" s="616"/>
      <c r="DU34" s="616"/>
      <c r="DV34" s="616"/>
      <c r="DW34" s="616"/>
      <c r="DX34" s="617"/>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3" t="s">
        <v>270</v>
      </c>
      <c r="BZ35" s="574"/>
      <c r="CA35" s="574"/>
      <c r="CB35" s="574"/>
      <c r="CC35" s="574"/>
      <c r="CD35" s="574"/>
      <c r="CE35" s="574"/>
      <c r="CF35" s="574"/>
      <c r="CG35" s="574"/>
      <c r="CH35" s="574"/>
      <c r="CI35" s="574"/>
      <c r="CJ35" s="574"/>
      <c r="CK35" s="574"/>
      <c r="CL35" s="575"/>
      <c r="CM35" s="576">
        <v>132295579</v>
      </c>
      <c r="CN35" s="565"/>
      <c r="CO35" s="565"/>
      <c r="CP35" s="565"/>
      <c r="CQ35" s="565"/>
      <c r="CR35" s="565"/>
      <c r="CS35" s="565"/>
      <c r="CT35" s="566"/>
      <c r="CU35" s="579">
        <v>25.4</v>
      </c>
      <c r="CV35" s="580"/>
      <c r="CW35" s="580"/>
      <c r="CX35" s="581"/>
      <c r="CY35" s="564">
        <v>112303783</v>
      </c>
      <c r="CZ35" s="565"/>
      <c r="DA35" s="565"/>
      <c r="DB35" s="565"/>
      <c r="DC35" s="565"/>
      <c r="DD35" s="565"/>
      <c r="DE35" s="565"/>
      <c r="DF35" s="566"/>
      <c r="DG35" s="564">
        <v>110069419</v>
      </c>
      <c r="DH35" s="565"/>
      <c r="DI35" s="565"/>
      <c r="DJ35" s="565"/>
      <c r="DK35" s="565"/>
      <c r="DL35" s="565"/>
      <c r="DM35" s="565"/>
      <c r="DN35" s="565"/>
      <c r="DO35" s="565"/>
      <c r="DP35" s="565"/>
      <c r="DQ35" s="566"/>
      <c r="DR35" s="579">
        <v>35.200000000000003</v>
      </c>
      <c r="DS35" s="580"/>
      <c r="DT35" s="580"/>
      <c r="DU35" s="580"/>
      <c r="DV35" s="580"/>
      <c r="DW35" s="580"/>
      <c r="DX35" s="589"/>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3" t="s">
        <v>271</v>
      </c>
      <c r="BZ36" s="574"/>
      <c r="CA36" s="574"/>
      <c r="CB36" s="574"/>
      <c r="CC36" s="574"/>
      <c r="CD36" s="574"/>
      <c r="CE36" s="574"/>
      <c r="CF36" s="574"/>
      <c r="CG36" s="574"/>
      <c r="CH36" s="574"/>
      <c r="CI36" s="574"/>
      <c r="CJ36" s="574"/>
      <c r="CK36" s="574"/>
      <c r="CL36" s="575"/>
      <c r="CM36" s="576">
        <v>95706746</v>
      </c>
      <c r="CN36" s="577"/>
      <c r="CO36" s="577"/>
      <c r="CP36" s="577"/>
      <c r="CQ36" s="577"/>
      <c r="CR36" s="577"/>
      <c r="CS36" s="577"/>
      <c r="CT36" s="578"/>
      <c r="CU36" s="579">
        <v>18.399999999999999</v>
      </c>
      <c r="CV36" s="580"/>
      <c r="CW36" s="580"/>
      <c r="CX36" s="581"/>
      <c r="CY36" s="564">
        <v>76975224</v>
      </c>
      <c r="CZ36" s="565"/>
      <c r="DA36" s="565"/>
      <c r="DB36" s="565"/>
      <c r="DC36" s="565"/>
      <c r="DD36" s="565"/>
      <c r="DE36" s="565"/>
      <c r="DF36" s="566"/>
      <c r="DG36" s="564">
        <v>76774452</v>
      </c>
      <c r="DH36" s="565"/>
      <c r="DI36" s="565"/>
      <c r="DJ36" s="565"/>
      <c r="DK36" s="565"/>
      <c r="DL36" s="565"/>
      <c r="DM36" s="565"/>
      <c r="DN36" s="565"/>
      <c r="DO36" s="565"/>
      <c r="DP36" s="565"/>
      <c r="DQ36" s="566"/>
      <c r="DR36" s="579">
        <v>24.6</v>
      </c>
      <c r="DS36" s="580"/>
      <c r="DT36" s="580"/>
      <c r="DU36" s="580"/>
      <c r="DV36" s="580"/>
      <c r="DW36" s="580"/>
      <c r="DX36" s="589"/>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9" t="s">
        <v>272</v>
      </c>
      <c r="AQ37" s="610"/>
      <c r="AR37" s="610"/>
      <c r="AS37" s="610"/>
      <c r="AT37" s="610"/>
      <c r="AU37" s="610"/>
      <c r="AV37" s="610"/>
      <c r="AW37" s="610"/>
      <c r="AX37" s="610"/>
      <c r="AY37" s="610"/>
      <c r="AZ37" s="610"/>
      <c r="BA37" s="610"/>
      <c r="BB37" s="610"/>
      <c r="BC37" s="611"/>
      <c r="BD37" s="609" t="s">
        <v>273</v>
      </c>
      <c r="BE37" s="610"/>
      <c r="BF37" s="610"/>
      <c r="BG37" s="610"/>
      <c r="BH37" s="610"/>
      <c r="BI37" s="610"/>
      <c r="BJ37" s="610"/>
      <c r="BK37" s="610"/>
      <c r="BL37" s="610"/>
      <c r="BM37" s="611"/>
      <c r="BN37" s="609" t="s">
        <v>274</v>
      </c>
      <c r="BO37" s="610"/>
      <c r="BP37" s="610"/>
      <c r="BQ37" s="610"/>
      <c r="BR37" s="610"/>
      <c r="BS37" s="610"/>
      <c r="BT37" s="610"/>
      <c r="BU37" s="610"/>
      <c r="BV37" s="610"/>
      <c r="BW37" s="611"/>
      <c r="BY37" s="573" t="s">
        <v>275</v>
      </c>
      <c r="BZ37" s="574"/>
      <c r="CA37" s="574"/>
      <c r="CB37" s="574"/>
      <c r="CC37" s="574"/>
      <c r="CD37" s="574"/>
      <c r="CE37" s="574"/>
      <c r="CF37" s="574"/>
      <c r="CG37" s="574"/>
      <c r="CH37" s="574"/>
      <c r="CI37" s="574"/>
      <c r="CJ37" s="574"/>
      <c r="CK37" s="574"/>
      <c r="CL37" s="575"/>
      <c r="CM37" s="576">
        <v>10911492</v>
      </c>
      <c r="CN37" s="565"/>
      <c r="CO37" s="565"/>
      <c r="CP37" s="565"/>
      <c r="CQ37" s="565"/>
      <c r="CR37" s="565"/>
      <c r="CS37" s="565"/>
      <c r="CT37" s="566"/>
      <c r="CU37" s="579">
        <v>2.1</v>
      </c>
      <c r="CV37" s="580"/>
      <c r="CW37" s="580"/>
      <c r="CX37" s="581"/>
      <c r="CY37" s="564">
        <v>6830707</v>
      </c>
      <c r="CZ37" s="565"/>
      <c r="DA37" s="565"/>
      <c r="DB37" s="565"/>
      <c r="DC37" s="565"/>
      <c r="DD37" s="565"/>
      <c r="DE37" s="565"/>
      <c r="DF37" s="566"/>
      <c r="DG37" s="564">
        <v>6830707</v>
      </c>
      <c r="DH37" s="565"/>
      <c r="DI37" s="565"/>
      <c r="DJ37" s="565"/>
      <c r="DK37" s="565"/>
      <c r="DL37" s="565"/>
      <c r="DM37" s="565"/>
      <c r="DN37" s="565"/>
      <c r="DO37" s="565"/>
      <c r="DP37" s="565"/>
      <c r="DQ37" s="566"/>
      <c r="DR37" s="579">
        <v>2.2000000000000002</v>
      </c>
      <c r="DS37" s="580"/>
      <c r="DT37" s="580"/>
      <c r="DU37" s="580"/>
      <c r="DV37" s="580"/>
      <c r="DW37" s="580"/>
      <c r="DX37" s="589"/>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2" t="s">
        <v>276</v>
      </c>
      <c r="AQ38" s="593"/>
      <c r="AR38" s="593"/>
      <c r="AS38" s="593"/>
      <c r="AT38" s="598" t="s">
        <v>277</v>
      </c>
      <c r="AU38" s="178"/>
      <c r="AV38" s="178"/>
      <c r="AW38" s="178"/>
      <c r="AX38" s="601" t="s">
        <v>134</v>
      </c>
      <c r="AY38" s="602"/>
      <c r="AZ38" s="602"/>
      <c r="BA38" s="602"/>
      <c r="BB38" s="602"/>
      <c r="BC38" s="603"/>
      <c r="BD38" s="622">
        <v>99.3</v>
      </c>
      <c r="BE38" s="623"/>
      <c r="BF38" s="623"/>
      <c r="BG38" s="623"/>
      <c r="BH38" s="623"/>
      <c r="BI38" s="623">
        <v>97.6</v>
      </c>
      <c r="BJ38" s="623"/>
      <c r="BK38" s="623"/>
      <c r="BL38" s="623"/>
      <c r="BM38" s="624"/>
      <c r="BN38" s="622">
        <v>99.2</v>
      </c>
      <c r="BO38" s="623"/>
      <c r="BP38" s="623"/>
      <c r="BQ38" s="623"/>
      <c r="BR38" s="623"/>
      <c r="BS38" s="623">
        <v>97.1</v>
      </c>
      <c r="BT38" s="623"/>
      <c r="BU38" s="623"/>
      <c r="BV38" s="623"/>
      <c r="BW38" s="624"/>
      <c r="BY38" s="573" t="s">
        <v>278</v>
      </c>
      <c r="BZ38" s="574"/>
      <c r="CA38" s="574"/>
      <c r="CB38" s="574"/>
      <c r="CC38" s="574"/>
      <c r="CD38" s="574"/>
      <c r="CE38" s="574"/>
      <c r="CF38" s="574"/>
      <c r="CG38" s="574"/>
      <c r="CH38" s="574"/>
      <c r="CI38" s="574"/>
      <c r="CJ38" s="574"/>
      <c r="CK38" s="574"/>
      <c r="CL38" s="575"/>
      <c r="CM38" s="576">
        <v>98983868</v>
      </c>
      <c r="CN38" s="577"/>
      <c r="CO38" s="577"/>
      <c r="CP38" s="577"/>
      <c r="CQ38" s="577"/>
      <c r="CR38" s="577"/>
      <c r="CS38" s="577"/>
      <c r="CT38" s="578"/>
      <c r="CU38" s="579">
        <v>19</v>
      </c>
      <c r="CV38" s="580"/>
      <c r="CW38" s="580"/>
      <c r="CX38" s="581"/>
      <c r="CY38" s="564">
        <v>97810053</v>
      </c>
      <c r="CZ38" s="565"/>
      <c r="DA38" s="565"/>
      <c r="DB38" s="565"/>
      <c r="DC38" s="565"/>
      <c r="DD38" s="565"/>
      <c r="DE38" s="565"/>
      <c r="DF38" s="566"/>
      <c r="DG38" s="564">
        <v>92074053</v>
      </c>
      <c r="DH38" s="565"/>
      <c r="DI38" s="565"/>
      <c r="DJ38" s="565"/>
      <c r="DK38" s="565"/>
      <c r="DL38" s="565"/>
      <c r="DM38" s="565"/>
      <c r="DN38" s="565"/>
      <c r="DO38" s="565"/>
      <c r="DP38" s="565"/>
      <c r="DQ38" s="566"/>
      <c r="DR38" s="579">
        <v>29.4</v>
      </c>
      <c r="DS38" s="580"/>
      <c r="DT38" s="580"/>
      <c r="DU38" s="580"/>
      <c r="DV38" s="580"/>
      <c r="DW38" s="580"/>
      <c r="DX38" s="589"/>
    </row>
    <row r="39" spans="2:128" ht="11.25" customHeight="1" x14ac:dyDescent="0.15">
      <c r="AP39" s="594"/>
      <c r="AQ39" s="595"/>
      <c r="AR39" s="595"/>
      <c r="AS39" s="595"/>
      <c r="AT39" s="599"/>
      <c r="AU39" s="167" t="s">
        <v>279</v>
      </c>
      <c r="AV39" s="167"/>
      <c r="AW39" s="167"/>
      <c r="AX39" s="573" t="s">
        <v>280</v>
      </c>
      <c r="AY39" s="574"/>
      <c r="AZ39" s="574"/>
      <c r="BA39" s="574"/>
      <c r="BB39" s="574"/>
      <c r="BC39" s="575"/>
      <c r="BD39" s="604">
        <v>98.8</v>
      </c>
      <c r="BE39" s="590"/>
      <c r="BF39" s="590"/>
      <c r="BG39" s="590"/>
      <c r="BH39" s="590"/>
      <c r="BI39" s="590">
        <v>95</v>
      </c>
      <c r="BJ39" s="590"/>
      <c r="BK39" s="590"/>
      <c r="BL39" s="590"/>
      <c r="BM39" s="605"/>
      <c r="BN39" s="604">
        <v>98.8</v>
      </c>
      <c r="BO39" s="590"/>
      <c r="BP39" s="590"/>
      <c r="BQ39" s="590"/>
      <c r="BR39" s="590"/>
      <c r="BS39" s="590">
        <v>94.6</v>
      </c>
      <c r="BT39" s="590"/>
      <c r="BU39" s="590"/>
      <c r="BV39" s="590"/>
      <c r="BW39" s="605"/>
      <c r="BY39" s="582" t="s">
        <v>281</v>
      </c>
      <c r="BZ39" s="583"/>
      <c r="CA39" s="573" t="s">
        <v>282</v>
      </c>
      <c r="CB39" s="574"/>
      <c r="CC39" s="574"/>
      <c r="CD39" s="574"/>
      <c r="CE39" s="574"/>
      <c r="CF39" s="574"/>
      <c r="CG39" s="574"/>
      <c r="CH39" s="574"/>
      <c r="CI39" s="574"/>
      <c r="CJ39" s="574"/>
      <c r="CK39" s="574"/>
      <c r="CL39" s="575"/>
      <c r="CM39" s="576">
        <v>98975160</v>
      </c>
      <c r="CN39" s="565"/>
      <c r="CO39" s="565"/>
      <c r="CP39" s="565"/>
      <c r="CQ39" s="565"/>
      <c r="CR39" s="565"/>
      <c r="CS39" s="565"/>
      <c r="CT39" s="566"/>
      <c r="CU39" s="579">
        <v>19</v>
      </c>
      <c r="CV39" s="580"/>
      <c r="CW39" s="580"/>
      <c r="CX39" s="581"/>
      <c r="CY39" s="564">
        <v>97801345</v>
      </c>
      <c r="CZ39" s="565"/>
      <c r="DA39" s="565"/>
      <c r="DB39" s="565"/>
      <c r="DC39" s="565"/>
      <c r="DD39" s="565"/>
      <c r="DE39" s="565"/>
      <c r="DF39" s="566"/>
      <c r="DG39" s="564">
        <v>92065345</v>
      </c>
      <c r="DH39" s="565"/>
      <c r="DI39" s="565"/>
      <c r="DJ39" s="565"/>
      <c r="DK39" s="565"/>
      <c r="DL39" s="565"/>
      <c r="DM39" s="565"/>
      <c r="DN39" s="565"/>
      <c r="DO39" s="565"/>
      <c r="DP39" s="565"/>
      <c r="DQ39" s="566"/>
      <c r="DR39" s="579">
        <v>29.4</v>
      </c>
      <c r="DS39" s="580"/>
      <c r="DT39" s="580"/>
      <c r="DU39" s="580"/>
      <c r="DV39" s="580"/>
      <c r="DW39" s="580"/>
      <c r="DX39" s="589"/>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6"/>
      <c r="AQ40" s="597"/>
      <c r="AR40" s="597"/>
      <c r="AS40" s="597"/>
      <c r="AT40" s="600"/>
      <c r="AU40" s="180"/>
      <c r="AV40" s="180"/>
      <c r="AW40" s="180"/>
      <c r="AX40" s="546" t="s">
        <v>283</v>
      </c>
      <c r="AY40" s="547"/>
      <c r="AZ40" s="547"/>
      <c r="BA40" s="547"/>
      <c r="BB40" s="547"/>
      <c r="BC40" s="548"/>
      <c r="BD40" s="606">
        <v>99.9</v>
      </c>
      <c r="BE40" s="607"/>
      <c r="BF40" s="607"/>
      <c r="BG40" s="607"/>
      <c r="BH40" s="607"/>
      <c r="BI40" s="607">
        <v>99</v>
      </c>
      <c r="BJ40" s="607"/>
      <c r="BK40" s="607"/>
      <c r="BL40" s="607"/>
      <c r="BM40" s="608"/>
      <c r="BN40" s="606">
        <v>99.7</v>
      </c>
      <c r="BO40" s="607"/>
      <c r="BP40" s="607"/>
      <c r="BQ40" s="607"/>
      <c r="BR40" s="607"/>
      <c r="BS40" s="607">
        <v>98.9</v>
      </c>
      <c r="BT40" s="607"/>
      <c r="BU40" s="607"/>
      <c r="BV40" s="607"/>
      <c r="BW40" s="608"/>
      <c r="BY40" s="584"/>
      <c r="BZ40" s="585"/>
      <c r="CA40" s="573" t="s">
        <v>284</v>
      </c>
      <c r="CB40" s="574"/>
      <c r="CC40" s="574"/>
      <c r="CD40" s="574"/>
      <c r="CE40" s="574"/>
      <c r="CF40" s="574"/>
      <c r="CG40" s="574"/>
      <c r="CH40" s="574"/>
      <c r="CI40" s="574"/>
      <c r="CJ40" s="574"/>
      <c r="CK40" s="574"/>
      <c r="CL40" s="575"/>
      <c r="CM40" s="576">
        <v>88185075</v>
      </c>
      <c r="CN40" s="577"/>
      <c r="CO40" s="577"/>
      <c r="CP40" s="577"/>
      <c r="CQ40" s="577"/>
      <c r="CR40" s="577"/>
      <c r="CS40" s="577"/>
      <c r="CT40" s="578"/>
      <c r="CU40" s="579">
        <v>16.899999999999999</v>
      </c>
      <c r="CV40" s="580"/>
      <c r="CW40" s="580"/>
      <c r="CX40" s="581"/>
      <c r="CY40" s="564">
        <v>87160456</v>
      </c>
      <c r="CZ40" s="565"/>
      <c r="DA40" s="565"/>
      <c r="DB40" s="565"/>
      <c r="DC40" s="565"/>
      <c r="DD40" s="565"/>
      <c r="DE40" s="565"/>
      <c r="DF40" s="566"/>
      <c r="DG40" s="564">
        <v>81424456</v>
      </c>
      <c r="DH40" s="565"/>
      <c r="DI40" s="565"/>
      <c r="DJ40" s="565"/>
      <c r="DK40" s="565"/>
      <c r="DL40" s="565"/>
      <c r="DM40" s="565"/>
      <c r="DN40" s="565"/>
      <c r="DO40" s="565"/>
      <c r="DP40" s="565"/>
      <c r="DQ40" s="566"/>
      <c r="DR40" s="579">
        <v>26</v>
      </c>
      <c r="DS40" s="580"/>
      <c r="DT40" s="580"/>
      <c r="DU40" s="580"/>
      <c r="DV40" s="580"/>
      <c r="DW40" s="580"/>
      <c r="DX40" s="589"/>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4"/>
      <c r="BZ41" s="585"/>
      <c r="CA41" s="573" t="s">
        <v>285</v>
      </c>
      <c r="CB41" s="574"/>
      <c r="CC41" s="574"/>
      <c r="CD41" s="574"/>
      <c r="CE41" s="574"/>
      <c r="CF41" s="574"/>
      <c r="CG41" s="574"/>
      <c r="CH41" s="574"/>
      <c r="CI41" s="574"/>
      <c r="CJ41" s="574"/>
      <c r="CK41" s="574"/>
      <c r="CL41" s="575"/>
      <c r="CM41" s="576">
        <v>10790085</v>
      </c>
      <c r="CN41" s="565"/>
      <c r="CO41" s="565"/>
      <c r="CP41" s="565"/>
      <c r="CQ41" s="565"/>
      <c r="CR41" s="565"/>
      <c r="CS41" s="565"/>
      <c r="CT41" s="566"/>
      <c r="CU41" s="579">
        <v>2.1</v>
      </c>
      <c r="CV41" s="580"/>
      <c r="CW41" s="580"/>
      <c r="CX41" s="581"/>
      <c r="CY41" s="564">
        <v>10640889</v>
      </c>
      <c r="CZ41" s="565"/>
      <c r="DA41" s="565"/>
      <c r="DB41" s="565"/>
      <c r="DC41" s="565"/>
      <c r="DD41" s="565"/>
      <c r="DE41" s="565"/>
      <c r="DF41" s="566"/>
      <c r="DG41" s="564">
        <v>10640889</v>
      </c>
      <c r="DH41" s="565"/>
      <c r="DI41" s="565"/>
      <c r="DJ41" s="565"/>
      <c r="DK41" s="565"/>
      <c r="DL41" s="565"/>
      <c r="DM41" s="565"/>
      <c r="DN41" s="565"/>
      <c r="DO41" s="565"/>
      <c r="DP41" s="565"/>
      <c r="DQ41" s="566"/>
      <c r="DR41" s="579">
        <v>3.4</v>
      </c>
      <c r="DS41" s="580"/>
      <c r="DT41" s="580"/>
      <c r="DU41" s="580"/>
      <c r="DV41" s="580"/>
      <c r="DW41" s="580"/>
      <c r="DX41" s="589"/>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8"/>
      <c r="BR42" s="588"/>
      <c r="BS42" s="588"/>
      <c r="BT42" s="588"/>
      <c r="BU42" s="588"/>
      <c r="BV42" s="588"/>
      <c r="BW42" s="588"/>
      <c r="BY42" s="586"/>
      <c r="BZ42" s="587"/>
      <c r="CA42" s="573" t="s">
        <v>286</v>
      </c>
      <c r="CB42" s="574"/>
      <c r="CC42" s="574"/>
      <c r="CD42" s="574"/>
      <c r="CE42" s="574"/>
      <c r="CF42" s="574"/>
      <c r="CG42" s="574"/>
      <c r="CH42" s="574"/>
      <c r="CI42" s="574"/>
      <c r="CJ42" s="574"/>
      <c r="CK42" s="574"/>
      <c r="CL42" s="575"/>
      <c r="CM42" s="576">
        <v>8708</v>
      </c>
      <c r="CN42" s="577"/>
      <c r="CO42" s="577"/>
      <c r="CP42" s="577"/>
      <c r="CQ42" s="577"/>
      <c r="CR42" s="577"/>
      <c r="CS42" s="577"/>
      <c r="CT42" s="578"/>
      <c r="CU42" s="579">
        <v>0</v>
      </c>
      <c r="CV42" s="580"/>
      <c r="CW42" s="580"/>
      <c r="CX42" s="581"/>
      <c r="CY42" s="564">
        <v>8708</v>
      </c>
      <c r="CZ42" s="565"/>
      <c r="DA42" s="565"/>
      <c r="DB42" s="565"/>
      <c r="DC42" s="565"/>
      <c r="DD42" s="565"/>
      <c r="DE42" s="565"/>
      <c r="DF42" s="566"/>
      <c r="DG42" s="564">
        <v>8708</v>
      </c>
      <c r="DH42" s="565"/>
      <c r="DI42" s="565"/>
      <c r="DJ42" s="565"/>
      <c r="DK42" s="565"/>
      <c r="DL42" s="565"/>
      <c r="DM42" s="565"/>
      <c r="DN42" s="565"/>
      <c r="DO42" s="565"/>
      <c r="DP42" s="565"/>
      <c r="DQ42" s="566"/>
      <c r="DR42" s="579">
        <v>0</v>
      </c>
      <c r="DS42" s="580"/>
      <c r="DT42" s="580"/>
      <c r="DU42" s="580"/>
      <c r="DV42" s="580"/>
      <c r="DW42" s="580"/>
      <c r="DX42" s="589"/>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1"/>
      <c r="AQ43" s="591"/>
      <c r="AR43" s="591"/>
      <c r="AS43" s="591"/>
      <c r="AT43" s="173"/>
      <c r="AU43" s="173"/>
      <c r="AV43" s="173"/>
      <c r="AW43" s="173"/>
      <c r="AX43" s="173"/>
      <c r="AY43" s="173"/>
      <c r="AZ43" s="173"/>
      <c r="BA43" s="173"/>
      <c r="BB43" s="173"/>
      <c r="BC43" s="173"/>
      <c r="BD43" s="590"/>
      <c r="BE43" s="590"/>
      <c r="BF43" s="590"/>
      <c r="BG43" s="590"/>
      <c r="BH43" s="590"/>
      <c r="BI43" s="590"/>
      <c r="BJ43" s="590"/>
      <c r="BK43" s="590"/>
      <c r="BL43" s="590"/>
      <c r="BM43" s="590"/>
      <c r="BN43" s="590"/>
      <c r="BO43" s="590"/>
      <c r="BP43" s="590"/>
      <c r="BQ43" s="590"/>
      <c r="BR43" s="590"/>
      <c r="BS43" s="590"/>
      <c r="BT43" s="590"/>
      <c r="BU43" s="590"/>
      <c r="BV43" s="590"/>
      <c r="BW43" s="590"/>
      <c r="BY43" s="573" t="s">
        <v>287</v>
      </c>
      <c r="BZ43" s="574"/>
      <c r="CA43" s="574"/>
      <c r="CB43" s="574"/>
      <c r="CC43" s="574"/>
      <c r="CD43" s="574"/>
      <c r="CE43" s="574"/>
      <c r="CF43" s="574"/>
      <c r="CG43" s="574"/>
      <c r="CH43" s="574"/>
      <c r="CI43" s="574"/>
      <c r="CJ43" s="574"/>
      <c r="CK43" s="574"/>
      <c r="CL43" s="575"/>
      <c r="CM43" s="576">
        <v>190398696</v>
      </c>
      <c r="CN43" s="565"/>
      <c r="CO43" s="565"/>
      <c r="CP43" s="565"/>
      <c r="CQ43" s="565"/>
      <c r="CR43" s="565"/>
      <c r="CS43" s="565"/>
      <c r="CT43" s="566"/>
      <c r="CU43" s="579">
        <v>36.5</v>
      </c>
      <c r="CV43" s="580"/>
      <c r="CW43" s="580"/>
      <c r="CX43" s="581"/>
      <c r="CY43" s="564">
        <v>129554094</v>
      </c>
      <c r="CZ43" s="565"/>
      <c r="DA43" s="565"/>
      <c r="DB43" s="565"/>
      <c r="DC43" s="565"/>
      <c r="DD43" s="565"/>
      <c r="DE43" s="565"/>
      <c r="DF43" s="566"/>
      <c r="DG43" s="564">
        <v>85326825</v>
      </c>
      <c r="DH43" s="565"/>
      <c r="DI43" s="565"/>
      <c r="DJ43" s="565"/>
      <c r="DK43" s="565"/>
      <c r="DL43" s="565"/>
      <c r="DM43" s="565"/>
      <c r="DN43" s="565"/>
      <c r="DO43" s="565"/>
      <c r="DP43" s="565"/>
      <c r="DQ43" s="566"/>
      <c r="DR43" s="579">
        <v>27.3</v>
      </c>
      <c r="DS43" s="580"/>
      <c r="DT43" s="580"/>
      <c r="DU43" s="580"/>
      <c r="DV43" s="580"/>
      <c r="DW43" s="580"/>
      <c r="DX43" s="589"/>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1"/>
      <c r="AQ44" s="591"/>
      <c r="AR44" s="591"/>
      <c r="AS44" s="591"/>
      <c r="AT44" s="173"/>
      <c r="AU44" s="173"/>
      <c r="AV44" s="173"/>
      <c r="AW44" s="173"/>
      <c r="AX44" s="173"/>
      <c r="AY44" s="173"/>
      <c r="AZ44" s="173"/>
      <c r="BA44" s="173"/>
      <c r="BB44" s="173"/>
      <c r="BC44" s="173"/>
      <c r="BD44" s="590"/>
      <c r="BE44" s="590"/>
      <c r="BF44" s="590"/>
      <c r="BG44" s="590"/>
      <c r="BH44" s="590"/>
      <c r="BI44" s="590"/>
      <c r="BJ44" s="590"/>
      <c r="BK44" s="590"/>
      <c r="BL44" s="590"/>
      <c r="BM44" s="590"/>
      <c r="BN44" s="590"/>
      <c r="BO44" s="590"/>
      <c r="BP44" s="590"/>
      <c r="BQ44" s="590"/>
      <c r="BR44" s="590"/>
      <c r="BS44" s="590"/>
      <c r="BT44" s="590"/>
      <c r="BU44" s="590"/>
      <c r="BV44" s="590"/>
      <c r="BW44" s="590"/>
      <c r="BY44" s="573" t="s">
        <v>288</v>
      </c>
      <c r="BZ44" s="574"/>
      <c r="CA44" s="574"/>
      <c r="CB44" s="574"/>
      <c r="CC44" s="574"/>
      <c r="CD44" s="574"/>
      <c r="CE44" s="574"/>
      <c r="CF44" s="574"/>
      <c r="CG44" s="574"/>
      <c r="CH44" s="574"/>
      <c r="CI44" s="574"/>
      <c r="CJ44" s="574"/>
      <c r="CK44" s="574"/>
      <c r="CL44" s="575"/>
      <c r="CM44" s="576">
        <v>18558476</v>
      </c>
      <c r="CN44" s="577"/>
      <c r="CO44" s="577"/>
      <c r="CP44" s="577"/>
      <c r="CQ44" s="577"/>
      <c r="CR44" s="577"/>
      <c r="CS44" s="577"/>
      <c r="CT44" s="578"/>
      <c r="CU44" s="579">
        <v>3.6</v>
      </c>
      <c r="CV44" s="580"/>
      <c r="CW44" s="580"/>
      <c r="CX44" s="581"/>
      <c r="CY44" s="564">
        <v>13774531</v>
      </c>
      <c r="CZ44" s="565"/>
      <c r="DA44" s="565"/>
      <c r="DB44" s="565"/>
      <c r="DC44" s="565"/>
      <c r="DD44" s="565"/>
      <c r="DE44" s="565"/>
      <c r="DF44" s="566"/>
      <c r="DG44" s="564">
        <v>12183080</v>
      </c>
      <c r="DH44" s="565"/>
      <c r="DI44" s="565"/>
      <c r="DJ44" s="565"/>
      <c r="DK44" s="565"/>
      <c r="DL44" s="565"/>
      <c r="DM44" s="565"/>
      <c r="DN44" s="565"/>
      <c r="DO44" s="565"/>
      <c r="DP44" s="565"/>
      <c r="DQ44" s="566"/>
      <c r="DR44" s="579">
        <v>3.9</v>
      </c>
      <c r="DS44" s="580"/>
      <c r="DT44" s="580"/>
      <c r="DU44" s="580"/>
      <c r="DV44" s="580"/>
      <c r="DW44" s="580"/>
      <c r="DX44" s="589"/>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3" t="s">
        <v>290</v>
      </c>
      <c r="BZ45" s="574"/>
      <c r="CA45" s="574"/>
      <c r="CB45" s="574"/>
      <c r="CC45" s="574"/>
      <c r="CD45" s="574"/>
      <c r="CE45" s="574"/>
      <c r="CF45" s="574"/>
      <c r="CG45" s="574"/>
      <c r="CH45" s="574"/>
      <c r="CI45" s="574"/>
      <c r="CJ45" s="574"/>
      <c r="CK45" s="574"/>
      <c r="CL45" s="575"/>
      <c r="CM45" s="576">
        <v>4655726</v>
      </c>
      <c r="CN45" s="565"/>
      <c r="CO45" s="565"/>
      <c r="CP45" s="565"/>
      <c r="CQ45" s="565"/>
      <c r="CR45" s="565"/>
      <c r="CS45" s="565"/>
      <c r="CT45" s="566"/>
      <c r="CU45" s="579">
        <v>0.9</v>
      </c>
      <c r="CV45" s="580"/>
      <c r="CW45" s="580"/>
      <c r="CX45" s="581"/>
      <c r="CY45" s="564">
        <v>3471337</v>
      </c>
      <c r="CZ45" s="565"/>
      <c r="DA45" s="565"/>
      <c r="DB45" s="565"/>
      <c r="DC45" s="565"/>
      <c r="DD45" s="565"/>
      <c r="DE45" s="565"/>
      <c r="DF45" s="566"/>
      <c r="DG45" s="564">
        <v>3454253</v>
      </c>
      <c r="DH45" s="565"/>
      <c r="DI45" s="565"/>
      <c r="DJ45" s="565"/>
      <c r="DK45" s="565"/>
      <c r="DL45" s="565"/>
      <c r="DM45" s="565"/>
      <c r="DN45" s="565"/>
      <c r="DO45" s="565"/>
      <c r="DP45" s="565"/>
      <c r="DQ45" s="566"/>
      <c r="DR45" s="579">
        <v>1.1000000000000001</v>
      </c>
      <c r="DS45" s="580"/>
      <c r="DT45" s="580"/>
      <c r="DU45" s="580"/>
      <c r="DV45" s="580"/>
      <c r="DW45" s="580"/>
      <c r="DX45" s="589"/>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3" t="s">
        <v>292</v>
      </c>
      <c r="BZ46" s="574"/>
      <c r="CA46" s="574"/>
      <c r="CB46" s="574"/>
      <c r="CC46" s="574"/>
      <c r="CD46" s="574"/>
      <c r="CE46" s="574"/>
      <c r="CF46" s="574"/>
      <c r="CG46" s="574"/>
      <c r="CH46" s="574"/>
      <c r="CI46" s="574"/>
      <c r="CJ46" s="574"/>
      <c r="CK46" s="574"/>
      <c r="CL46" s="575"/>
      <c r="CM46" s="576">
        <v>112749005</v>
      </c>
      <c r="CN46" s="577"/>
      <c r="CO46" s="577"/>
      <c r="CP46" s="577"/>
      <c r="CQ46" s="577"/>
      <c r="CR46" s="577"/>
      <c r="CS46" s="577"/>
      <c r="CT46" s="578"/>
      <c r="CU46" s="579">
        <v>21.6</v>
      </c>
      <c r="CV46" s="580"/>
      <c r="CW46" s="580"/>
      <c r="CX46" s="581"/>
      <c r="CY46" s="564">
        <v>102555976</v>
      </c>
      <c r="CZ46" s="565"/>
      <c r="DA46" s="565"/>
      <c r="DB46" s="565"/>
      <c r="DC46" s="565"/>
      <c r="DD46" s="565"/>
      <c r="DE46" s="565"/>
      <c r="DF46" s="566"/>
      <c r="DG46" s="564">
        <v>69224836</v>
      </c>
      <c r="DH46" s="565"/>
      <c r="DI46" s="565"/>
      <c r="DJ46" s="565"/>
      <c r="DK46" s="565"/>
      <c r="DL46" s="565"/>
      <c r="DM46" s="565"/>
      <c r="DN46" s="565"/>
      <c r="DO46" s="565"/>
      <c r="DP46" s="565"/>
      <c r="DQ46" s="566"/>
      <c r="DR46" s="579">
        <v>22.1</v>
      </c>
      <c r="DS46" s="580"/>
      <c r="DT46" s="580"/>
      <c r="DU46" s="580"/>
      <c r="DV46" s="580"/>
      <c r="DW46" s="580"/>
      <c r="DX46" s="589"/>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3" t="s">
        <v>294</v>
      </c>
      <c r="BZ47" s="574"/>
      <c r="CA47" s="574"/>
      <c r="CB47" s="574"/>
      <c r="CC47" s="574"/>
      <c r="CD47" s="574"/>
      <c r="CE47" s="574"/>
      <c r="CF47" s="574"/>
      <c r="CG47" s="574"/>
      <c r="CH47" s="574"/>
      <c r="CI47" s="574"/>
      <c r="CJ47" s="574"/>
      <c r="CK47" s="574"/>
      <c r="CL47" s="575"/>
      <c r="CM47" s="576">
        <v>694507</v>
      </c>
      <c r="CN47" s="565"/>
      <c r="CO47" s="565"/>
      <c r="CP47" s="565"/>
      <c r="CQ47" s="565"/>
      <c r="CR47" s="565"/>
      <c r="CS47" s="565"/>
      <c r="CT47" s="566"/>
      <c r="CU47" s="579">
        <v>0.1</v>
      </c>
      <c r="CV47" s="580"/>
      <c r="CW47" s="580"/>
      <c r="CX47" s="581"/>
      <c r="CY47" s="564">
        <v>611033</v>
      </c>
      <c r="CZ47" s="565"/>
      <c r="DA47" s="565"/>
      <c r="DB47" s="565"/>
      <c r="DC47" s="565"/>
      <c r="DD47" s="565"/>
      <c r="DE47" s="565"/>
      <c r="DF47" s="566"/>
      <c r="DG47" s="564" t="s">
        <v>99</v>
      </c>
      <c r="DH47" s="565"/>
      <c r="DI47" s="565"/>
      <c r="DJ47" s="565"/>
      <c r="DK47" s="565"/>
      <c r="DL47" s="565"/>
      <c r="DM47" s="565"/>
      <c r="DN47" s="565"/>
      <c r="DO47" s="565"/>
      <c r="DP47" s="565"/>
      <c r="DQ47" s="566"/>
      <c r="DR47" s="579" t="s">
        <v>99</v>
      </c>
      <c r="DS47" s="580"/>
      <c r="DT47" s="580"/>
      <c r="DU47" s="580"/>
      <c r="DV47" s="580"/>
      <c r="DW47" s="580"/>
      <c r="DX47" s="589"/>
    </row>
    <row r="48" spans="2:128" ht="11.25" customHeight="1" x14ac:dyDescent="0.15">
      <c r="AP48" s="591"/>
      <c r="AQ48" s="591"/>
      <c r="AR48" s="591"/>
      <c r="AS48" s="591"/>
      <c r="AT48" s="173"/>
      <c r="AU48" s="173"/>
      <c r="AV48" s="173"/>
      <c r="AW48" s="173"/>
      <c r="AX48" s="173"/>
      <c r="AY48" s="173"/>
      <c r="AZ48" s="173"/>
      <c r="BA48" s="173"/>
      <c r="BB48" s="173"/>
      <c r="BC48" s="173"/>
      <c r="BD48" s="590"/>
      <c r="BE48" s="590"/>
      <c r="BF48" s="590"/>
      <c r="BG48" s="590"/>
      <c r="BH48" s="590"/>
      <c r="BI48" s="590"/>
      <c r="BJ48" s="590"/>
      <c r="BK48" s="590"/>
      <c r="BL48" s="590"/>
      <c r="BM48" s="590"/>
      <c r="BN48" s="590"/>
      <c r="BO48" s="590"/>
      <c r="BP48" s="590"/>
      <c r="BQ48" s="590"/>
      <c r="BR48" s="590"/>
      <c r="BS48" s="590"/>
      <c r="BT48" s="590"/>
      <c r="BU48" s="590"/>
      <c r="BV48" s="590"/>
      <c r="BW48" s="590"/>
      <c r="BY48" s="573" t="s">
        <v>295</v>
      </c>
      <c r="BZ48" s="574"/>
      <c r="CA48" s="574"/>
      <c r="CB48" s="574"/>
      <c r="CC48" s="574"/>
      <c r="CD48" s="574"/>
      <c r="CE48" s="574"/>
      <c r="CF48" s="574"/>
      <c r="CG48" s="574"/>
      <c r="CH48" s="574"/>
      <c r="CI48" s="574"/>
      <c r="CJ48" s="574"/>
      <c r="CK48" s="574"/>
      <c r="CL48" s="575"/>
      <c r="CM48" s="576">
        <v>5719622</v>
      </c>
      <c r="CN48" s="577"/>
      <c r="CO48" s="577"/>
      <c r="CP48" s="577"/>
      <c r="CQ48" s="577"/>
      <c r="CR48" s="577"/>
      <c r="CS48" s="577"/>
      <c r="CT48" s="578"/>
      <c r="CU48" s="579">
        <v>1.1000000000000001</v>
      </c>
      <c r="CV48" s="580"/>
      <c r="CW48" s="580"/>
      <c r="CX48" s="581"/>
      <c r="CY48" s="564">
        <v>2320925</v>
      </c>
      <c r="CZ48" s="565"/>
      <c r="DA48" s="565"/>
      <c r="DB48" s="565"/>
      <c r="DC48" s="565"/>
      <c r="DD48" s="565"/>
      <c r="DE48" s="565"/>
      <c r="DF48" s="566"/>
      <c r="DG48" s="564" t="s">
        <v>99</v>
      </c>
      <c r="DH48" s="565"/>
      <c r="DI48" s="565"/>
      <c r="DJ48" s="565"/>
      <c r="DK48" s="565"/>
      <c r="DL48" s="565"/>
      <c r="DM48" s="565"/>
      <c r="DN48" s="565"/>
      <c r="DO48" s="565"/>
      <c r="DP48" s="565"/>
      <c r="DQ48" s="566"/>
      <c r="DR48" s="579" t="s">
        <v>99</v>
      </c>
      <c r="DS48" s="580"/>
      <c r="DT48" s="580"/>
      <c r="DU48" s="580"/>
      <c r="DV48" s="580"/>
      <c r="DW48" s="580"/>
      <c r="DX48" s="589"/>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1"/>
      <c r="AQ49" s="591"/>
      <c r="AR49" s="591"/>
      <c r="AS49" s="591"/>
      <c r="AT49" s="173"/>
      <c r="AU49" s="173"/>
      <c r="AV49" s="173"/>
      <c r="AW49" s="173"/>
      <c r="AX49" s="173"/>
      <c r="AY49" s="173"/>
      <c r="AZ49" s="173"/>
      <c r="BA49" s="173"/>
      <c r="BB49" s="173"/>
      <c r="BC49" s="173"/>
      <c r="BD49" s="590"/>
      <c r="BE49" s="590"/>
      <c r="BF49" s="590"/>
      <c r="BG49" s="590"/>
      <c r="BH49" s="590"/>
      <c r="BI49" s="590"/>
      <c r="BJ49" s="590"/>
      <c r="BK49" s="590"/>
      <c r="BL49" s="590"/>
      <c r="BM49" s="590"/>
      <c r="BN49" s="590"/>
      <c r="BO49" s="590"/>
      <c r="BP49" s="590"/>
      <c r="BQ49" s="590"/>
      <c r="BR49" s="590"/>
      <c r="BS49" s="590"/>
      <c r="BT49" s="590"/>
      <c r="BU49" s="590"/>
      <c r="BV49" s="590"/>
      <c r="BW49" s="590"/>
      <c r="BY49" s="573" t="s">
        <v>296</v>
      </c>
      <c r="BZ49" s="574"/>
      <c r="CA49" s="574"/>
      <c r="CB49" s="574"/>
      <c r="CC49" s="574"/>
      <c r="CD49" s="574"/>
      <c r="CE49" s="574"/>
      <c r="CF49" s="574"/>
      <c r="CG49" s="574"/>
      <c r="CH49" s="574"/>
      <c r="CI49" s="574"/>
      <c r="CJ49" s="574"/>
      <c r="CK49" s="574"/>
      <c r="CL49" s="575"/>
      <c r="CM49" s="576">
        <v>12051636</v>
      </c>
      <c r="CN49" s="565"/>
      <c r="CO49" s="565"/>
      <c r="CP49" s="565"/>
      <c r="CQ49" s="565"/>
      <c r="CR49" s="565"/>
      <c r="CS49" s="565"/>
      <c r="CT49" s="566"/>
      <c r="CU49" s="579">
        <v>2.2999999999999998</v>
      </c>
      <c r="CV49" s="580"/>
      <c r="CW49" s="580"/>
      <c r="CX49" s="581"/>
      <c r="CY49" s="564">
        <v>3051636</v>
      </c>
      <c r="CZ49" s="565"/>
      <c r="DA49" s="565"/>
      <c r="DB49" s="565"/>
      <c r="DC49" s="565"/>
      <c r="DD49" s="565"/>
      <c r="DE49" s="565"/>
      <c r="DF49" s="566"/>
      <c r="DG49" s="564" t="s">
        <v>99</v>
      </c>
      <c r="DH49" s="565"/>
      <c r="DI49" s="565"/>
      <c r="DJ49" s="565"/>
      <c r="DK49" s="565"/>
      <c r="DL49" s="565"/>
      <c r="DM49" s="565"/>
      <c r="DN49" s="565"/>
      <c r="DO49" s="565"/>
      <c r="DP49" s="565"/>
      <c r="DQ49" s="566"/>
      <c r="DR49" s="579" t="s">
        <v>99</v>
      </c>
      <c r="DS49" s="580"/>
      <c r="DT49" s="580"/>
      <c r="DU49" s="580"/>
      <c r="DV49" s="580"/>
      <c r="DW49" s="580"/>
      <c r="DX49" s="589"/>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1"/>
      <c r="AQ50" s="591"/>
      <c r="AR50" s="591"/>
      <c r="AS50" s="591"/>
      <c r="AT50" s="173"/>
      <c r="AU50" s="173"/>
      <c r="AV50" s="173"/>
      <c r="AW50" s="173"/>
      <c r="AX50" s="173"/>
      <c r="AY50" s="173"/>
      <c r="AZ50" s="173"/>
      <c r="BA50" s="173"/>
      <c r="BB50" s="173"/>
      <c r="BC50" s="173"/>
      <c r="BD50" s="590"/>
      <c r="BE50" s="590"/>
      <c r="BF50" s="590"/>
      <c r="BG50" s="590"/>
      <c r="BH50" s="590"/>
      <c r="BI50" s="590"/>
      <c r="BJ50" s="590"/>
      <c r="BK50" s="590"/>
      <c r="BL50" s="590"/>
      <c r="BM50" s="590"/>
      <c r="BN50" s="590"/>
      <c r="BO50" s="590"/>
      <c r="BP50" s="590"/>
      <c r="BQ50" s="590"/>
      <c r="BR50" s="590"/>
      <c r="BS50" s="590"/>
      <c r="BT50" s="590"/>
      <c r="BU50" s="590"/>
      <c r="BV50" s="590"/>
      <c r="BW50" s="590"/>
      <c r="BY50" s="573" t="s">
        <v>297</v>
      </c>
      <c r="BZ50" s="574"/>
      <c r="CA50" s="574"/>
      <c r="CB50" s="574"/>
      <c r="CC50" s="574"/>
      <c r="CD50" s="574"/>
      <c r="CE50" s="574"/>
      <c r="CF50" s="574"/>
      <c r="CG50" s="574"/>
      <c r="CH50" s="574"/>
      <c r="CI50" s="574"/>
      <c r="CJ50" s="574"/>
      <c r="CK50" s="574"/>
      <c r="CL50" s="575"/>
      <c r="CM50" s="576">
        <v>35969724</v>
      </c>
      <c r="CN50" s="577"/>
      <c r="CO50" s="577"/>
      <c r="CP50" s="577"/>
      <c r="CQ50" s="577"/>
      <c r="CR50" s="577"/>
      <c r="CS50" s="577"/>
      <c r="CT50" s="578"/>
      <c r="CU50" s="579">
        <v>6.9</v>
      </c>
      <c r="CV50" s="580"/>
      <c r="CW50" s="580"/>
      <c r="CX50" s="581"/>
      <c r="CY50" s="564">
        <v>3768656</v>
      </c>
      <c r="CZ50" s="565"/>
      <c r="DA50" s="565"/>
      <c r="DB50" s="565"/>
      <c r="DC50" s="565"/>
      <c r="DD50" s="565"/>
      <c r="DE50" s="565"/>
      <c r="DF50" s="566"/>
      <c r="DG50" s="564">
        <v>464656</v>
      </c>
      <c r="DH50" s="565"/>
      <c r="DI50" s="565"/>
      <c r="DJ50" s="565"/>
      <c r="DK50" s="565"/>
      <c r="DL50" s="565"/>
      <c r="DM50" s="565"/>
      <c r="DN50" s="565"/>
      <c r="DO50" s="565"/>
      <c r="DP50" s="565"/>
      <c r="DQ50" s="566"/>
      <c r="DR50" s="579">
        <v>0.1</v>
      </c>
      <c r="DS50" s="580"/>
      <c r="DT50" s="580"/>
      <c r="DU50" s="580"/>
      <c r="DV50" s="580"/>
      <c r="DW50" s="580"/>
      <c r="DX50" s="589"/>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3" t="s">
        <v>298</v>
      </c>
      <c r="BZ51" s="574"/>
      <c r="CA51" s="574"/>
      <c r="CB51" s="574"/>
      <c r="CC51" s="574"/>
      <c r="CD51" s="574"/>
      <c r="CE51" s="574"/>
      <c r="CF51" s="574"/>
      <c r="CG51" s="574"/>
      <c r="CH51" s="574"/>
      <c r="CI51" s="574"/>
      <c r="CJ51" s="574"/>
      <c r="CK51" s="574"/>
      <c r="CL51" s="575"/>
      <c r="CM51" s="576" t="s">
        <v>99</v>
      </c>
      <c r="CN51" s="565"/>
      <c r="CO51" s="565"/>
      <c r="CP51" s="565"/>
      <c r="CQ51" s="565"/>
      <c r="CR51" s="565"/>
      <c r="CS51" s="565"/>
      <c r="CT51" s="566"/>
      <c r="CU51" s="579" t="s">
        <v>99</v>
      </c>
      <c r="CV51" s="580"/>
      <c r="CW51" s="580"/>
      <c r="CX51" s="581"/>
      <c r="CY51" s="564" t="s">
        <v>99</v>
      </c>
      <c r="CZ51" s="565"/>
      <c r="DA51" s="565"/>
      <c r="DB51" s="565"/>
      <c r="DC51" s="565"/>
      <c r="DD51" s="565"/>
      <c r="DE51" s="565"/>
      <c r="DF51" s="566"/>
      <c r="DG51" s="564" t="s">
        <v>99</v>
      </c>
      <c r="DH51" s="565"/>
      <c r="DI51" s="565"/>
      <c r="DJ51" s="565"/>
      <c r="DK51" s="565"/>
      <c r="DL51" s="565"/>
      <c r="DM51" s="565"/>
      <c r="DN51" s="565"/>
      <c r="DO51" s="565"/>
      <c r="DP51" s="565"/>
      <c r="DQ51" s="566"/>
      <c r="DR51" s="579" t="s">
        <v>99</v>
      </c>
      <c r="DS51" s="580"/>
      <c r="DT51" s="580"/>
      <c r="DU51" s="580"/>
      <c r="DV51" s="580"/>
      <c r="DW51" s="580"/>
      <c r="DX51" s="589"/>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588"/>
      <c r="BU52" s="588"/>
      <c r="BV52" s="588"/>
      <c r="BW52" s="588"/>
      <c r="BY52" s="573" t="s">
        <v>299</v>
      </c>
      <c r="BZ52" s="574"/>
      <c r="CA52" s="574"/>
      <c r="CB52" s="574"/>
      <c r="CC52" s="574"/>
      <c r="CD52" s="574"/>
      <c r="CE52" s="574"/>
      <c r="CF52" s="574"/>
      <c r="CG52" s="574"/>
      <c r="CH52" s="574"/>
      <c r="CI52" s="574"/>
      <c r="CJ52" s="574"/>
      <c r="CK52" s="574"/>
      <c r="CL52" s="575"/>
      <c r="CM52" s="576">
        <v>88389627</v>
      </c>
      <c r="CN52" s="577"/>
      <c r="CO52" s="577"/>
      <c r="CP52" s="577"/>
      <c r="CQ52" s="577"/>
      <c r="CR52" s="577"/>
      <c r="CS52" s="577"/>
      <c r="CT52" s="578"/>
      <c r="CU52" s="579">
        <v>17</v>
      </c>
      <c r="CV52" s="580"/>
      <c r="CW52" s="580"/>
      <c r="CX52" s="581"/>
      <c r="CY52" s="564">
        <v>9994276</v>
      </c>
      <c r="CZ52" s="565"/>
      <c r="DA52" s="565"/>
      <c r="DB52" s="565"/>
      <c r="DC52" s="565"/>
      <c r="DD52" s="565"/>
      <c r="DE52" s="565"/>
      <c r="DF52" s="566"/>
      <c r="DG52" s="567"/>
      <c r="DH52" s="568"/>
      <c r="DI52" s="568"/>
      <c r="DJ52" s="568"/>
      <c r="DK52" s="568"/>
      <c r="DL52" s="568"/>
      <c r="DM52" s="568"/>
      <c r="DN52" s="568"/>
      <c r="DO52" s="568"/>
      <c r="DP52" s="568"/>
      <c r="DQ52" s="569"/>
      <c r="DR52" s="570"/>
      <c r="DS52" s="571"/>
      <c r="DT52" s="571"/>
      <c r="DU52" s="571"/>
      <c r="DV52" s="571"/>
      <c r="DW52" s="571"/>
      <c r="DX52" s="572"/>
    </row>
    <row r="53" spans="2:128" ht="11.25" customHeight="1" x14ac:dyDescent="0.15">
      <c r="B53" s="182"/>
      <c r="AP53" s="177"/>
      <c r="AQ53" s="173"/>
      <c r="AR53" s="173"/>
      <c r="AS53" s="173"/>
      <c r="AT53" s="173"/>
      <c r="AU53" s="173"/>
      <c r="AV53" s="173"/>
      <c r="AW53" s="173"/>
      <c r="AX53" s="173"/>
      <c r="AY53" s="173"/>
      <c r="AZ53" s="577"/>
      <c r="BA53" s="577"/>
      <c r="BB53" s="577"/>
      <c r="BC53" s="577"/>
      <c r="BD53" s="173"/>
      <c r="BE53" s="173"/>
      <c r="BF53" s="173"/>
      <c r="BG53" s="173"/>
      <c r="BH53" s="173"/>
      <c r="BI53" s="173"/>
      <c r="BJ53" s="173"/>
      <c r="BK53" s="173"/>
      <c r="BL53" s="173"/>
      <c r="BM53" s="173"/>
      <c r="BN53" s="173"/>
      <c r="BO53" s="173"/>
      <c r="BP53" s="173"/>
      <c r="BQ53" s="173"/>
      <c r="BR53" s="173"/>
      <c r="BS53" s="577"/>
      <c r="BT53" s="577"/>
      <c r="BU53" s="577"/>
      <c r="BV53" s="577"/>
      <c r="BW53" s="577"/>
      <c r="BY53" s="573" t="s">
        <v>300</v>
      </c>
      <c r="BZ53" s="574"/>
      <c r="CA53" s="574"/>
      <c r="CB53" s="574"/>
      <c r="CC53" s="574"/>
      <c r="CD53" s="574"/>
      <c r="CE53" s="574"/>
      <c r="CF53" s="574"/>
      <c r="CG53" s="574"/>
      <c r="CH53" s="574"/>
      <c r="CI53" s="574"/>
      <c r="CJ53" s="574"/>
      <c r="CK53" s="574"/>
      <c r="CL53" s="575"/>
      <c r="CM53" s="576">
        <v>2593680</v>
      </c>
      <c r="CN53" s="577"/>
      <c r="CO53" s="577"/>
      <c r="CP53" s="577"/>
      <c r="CQ53" s="577"/>
      <c r="CR53" s="577"/>
      <c r="CS53" s="577"/>
      <c r="CT53" s="578"/>
      <c r="CU53" s="579">
        <v>0.5</v>
      </c>
      <c r="CV53" s="580"/>
      <c r="CW53" s="580"/>
      <c r="CX53" s="581"/>
      <c r="CY53" s="564">
        <v>2593680</v>
      </c>
      <c r="CZ53" s="565"/>
      <c r="DA53" s="565"/>
      <c r="DB53" s="565"/>
      <c r="DC53" s="565"/>
      <c r="DD53" s="565"/>
      <c r="DE53" s="565"/>
      <c r="DF53" s="566"/>
      <c r="DG53" s="567"/>
      <c r="DH53" s="568"/>
      <c r="DI53" s="568"/>
      <c r="DJ53" s="568"/>
      <c r="DK53" s="568"/>
      <c r="DL53" s="568"/>
      <c r="DM53" s="568"/>
      <c r="DN53" s="568"/>
      <c r="DO53" s="568"/>
      <c r="DP53" s="568"/>
      <c r="DQ53" s="569"/>
      <c r="DR53" s="570"/>
      <c r="DS53" s="571"/>
      <c r="DT53" s="571"/>
      <c r="DU53" s="571"/>
      <c r="DV53" s="571"/>
      <c r="DW53" s="571"/>
      <c r="DX53" s="572"/>
    </row>
    <row r="54" spans="2:128" ht="11.25" customHeight="1" x14ac:dyDescent="0.15">
      <c r="AP54" s="173"/>
      <c r="AQ54" s="177"/>
      <c r="AR54" s="177"/>
      <c r="AS54" s="177"/>
      <c r="AT54" s="177"/>
      <c r="AU54" s="177"/>
      <c r="AV54" s="177"/>
      <c r="AW54" s="177"/>
      <c r="AX54" s="177"/>
      <c r="AY54" s="173"/>
      <c r="AZ54" s="577"/>
      <c r="BA54" s="577"/>
      <c r="BB54" s="577"/>
      <c r="BC54" s="577"/>
      <c r="BD54" s="173"/>
      <c r="BE54" s="173"/>
      <c r="BF54" s="173"/>
      <c r="BG54" s="173"/>
      <c r="BH54" s="173"/>
      <c r="BI54" s="173"/>
      <c r="BJ54" s="173"/>
      <c r="BK54" s="173"/>
      <c r="BL54" s="173"/>
      <c r="BM54" s="173"/>
      <c r="BN54" s="173"/>
      <c r="BO54" s="173"/>
      <c r="BP54" s="173"/>
      <c r="BQ54" s="173"/>
      <c r="BR54" s="173"/>
      <c r="BS54" s="577"/>
      <c r="BT54" s="577"/>
      <c r="BU54" s="577"/>
      <c r="BV54" s="577"/>
      <c r="BW54" s="577"/>
      <c r="BY54" s="582" t="s">
        <v>281</v>
      </c>
      <c r="BZ54" s="583"/>
      <c r="CA54" s="573" t="s">
        <v>301</v>
      </c>
      <c r="CB54" s="574"/>
      <c r="CC54" s="574"/>
      <c r="CD54" s="574"/>
      <c r="CE54" s="574"/>
      <c r="CF54" s="574"/>
      <c r="CG54" s="574"/>
      <c r="CH54" s="574"/>
      <c r="CI54" s="574"/>
      <c r="CJ54" s="574"/>
      <c r="CK54" s="574"/>
      <c r="CL54" s="575"/>
      <c r="CM54" s="576">
        <v>86018646</v>
      </c>
      <c r="CN54" s="577"/>
      <c r="CO54" s="577"/>
      <c r="CP54" s="577"/>
      <c r="CQ54" s="577"/>
      <c r="CR54" s="577"/>
      <c r="CS54" s="577"/>
      <c r="CT54" s="578"/>
      <c r="CU54" s="579">
        <v>16.5</v>
      </c>
      <c r="CV54" s="580"/>
      <c r="CW54" s="580"/>
      <c r="CX54" s="581"/>
      <c r="CY54" s="564">
        <v>9984473</v>
      </c>
      <c r="CZ54" s="565"/>
      <c r="DA54" s="565"/>
      <c r="DB54" s="565"/>
      <c r="DC54" s="565"/>
      <c r="DD54" s="565"/>
      <c r="DE54" s="565"/>
      <c r="DF54" s="566"/>
      <c r="DG54" s="567"/>
      <c r="DH54" s="568"/>
      <c r="DI54" s="568"/>
      <c r="DJ54" s="568"/>
      <c r="DK54" s="568"/>
      <c r="DL54" s="568"/>
      <c r="DM54" s="568"/>
      <c r="DN54" s="568"/>
      <c r="DO54" s="568"/>
      <c r="DP54" s="568"/>
      <c r="DQ54" s="569"/>
      <c r="DR54" s="570"/>
      <c r="DS54" s="571"/>
      <c r="DT54" s="571"/>
      <c r="DU54" s="571"/>
      <c r="DV54" s="571"/>
      <c r="DW54" s="571"/>
      <c r="DX54" s="572"/>
    </row>
    <row r="55" spans="2:128" ht="11.25" customHeight="1" x14ac:dyDescent="0.15">
      <c r="AP55" s="173"/>
      <c r="AQ55" s="177"/>
      <c r="AR55" s="177"/>
      <c r="AS55" s="177"/>
      <c r="AT55" s="177"/>
      <c r="AU55" s="177"/>
      <c r="AV55" s="177"/>
      <c r="AW55" s="177"/>
      <c r="AX55" s="177"/>
      <c r="AY55" s="173"/>
      <c r="AZ55" s="577"/>
      <c r="BA55" s="577"/>
      <c r="BB55" s="577"/>
      <c r="BC55" s="577"/>
      <c r="BD55" s="173"/>
      <c r="BE55" s="173"/>
      <c r="BF55" s="173"/>
      <c r="BG55" s="173"/>
      <c r="BH55" s="173"/>
      <c r="BI55" s="173"/>
      <c r="BJ55" s="173"/>
      <c r="BK55" s="173"/>
      <c r="BL55" s="173"/>
      <c r="BM55" s="173"/>
      <c r="BN55" s="173"/>
      <c r="BO55" s="173"/>
      <c r="BP55" s="173"/>
      <c r="BQ55" s="173"/>
      <c r="BR55" s="173"/>
      <c r="BS55" s="577"/>
      <c r="BT55" s="577"/>
      <c r="BU55" s="577"/>
      <c r="BV55" s="577"/>
      <c r="BW55" s="577"/>
      <c r="BY55" s="584"/>
      <c r="BZ55" s="585"/>
      <c r="CA55" s="573" t="s">
        <v>302</v>
      </c>
      <c r="CB55" s="574"/>
      <c r="CC55" s="574"/>
      <c r="CD55" s="574"/>
      <c r="CE55" s="574"/>
      <c r="CF55" s="574"/>
      <c r="CG55" s="574"/>
      <c r="CH55" s="574"/>
      <c r="CI55" s="574"/>
      <c r="CJ55" s="574"/>
      <c r="CK55" s="574"/>
      <c r="CL55" s="575"/>
      <c r="CM55" s="576">
        <v>51098122</v>
      </c>
      <c r="CN55" s="577"/>
      <c r="CO55" s="577"/>
      <c r="CP55" s="577"/>
      <c r="CQ55" s="577"/>
      <c r="CR55" s="577"/>
      <c r="CS55" s="577"/>
      <c r="CT55" s="578"/>
      <c r="CU55" s="579">
        <v>9.8000000000000007</v>
      </c>
      <c r="CV55" s="580"/>
      <c r="CW55" s="580"/>
      <c r="CX55" s="581"/>
      <c r="CY55" s="564">
        <v>2234087</v>
      </c>
      <c r="CZ55" s="565"/>
      <c r="DA55" s="565"/>
      <c r="DB55" s="565"/>
      <c r="DC55" s="565"/>
      <c r="DD55" s="565"/>
      <c r="DE55" s="565"/>
      <c r="DF55" s="566"/>
      <c r="DG55" s="567"/>
      <c r="DH55" s="568"/>
      <c r="DI55" s="568"/>
      <c r="DJ55" s="568"/>
      <c r="DK55" s="568"/>
      <c r="DL55" s="568"/>
      <c r="DM55" s="568"/>
      <c r="DN55" s="568"/>
      <c r="DO55" s="568"/>
      <c r="DP55" s="568"/>
      <c r="DQ55" s="569"/>
      <c r="DR55" s="570"/>
      <c r="DS55" s="571"/>
      <c r="DT55" s="571"/>
      <c r="DU55" s="571"/>
      <c r="DV55" s="571"/>
      <c r="DW55" s="571"/>
      <c r="DX55" s="572"/>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4"/>
      <c r="BZ56" s="585"/>
      <c r="CA56" s="573" t="s">
        <v>303</v>
      </c>
      <c r="CB56" s="574"/>
      <c r="CC56" s="574"/>
      <c r="CD56" s="574"/>
      <c r="CE56" s="574"/>
      <c r="CF56" s="574"/>
      <c r="CG56" s="574"/>
      <c r="CH56" s="574"/>
      <c r="CI56" s="574"/>
      <c r="CJ56" s="574"/>
      <c r="CK56" s="574"/>
      <c r="CL56" s="575"/>
      <c r="CM56" s="576">
        <v>27297747</v>
      </c>
      <c r="CN56" s="577"/>
      <c r="CO56" s="577"/>
      <c r="CP56" s="577"/>
      <c r="CQ56" s="577"/>
      <c r="CR56" s="577"/>
      <c r="CS56" s="577"/>
      <c r="CT56" s="578"/>
      <c r="CU56" s="579">
        <v>5.2</v>
      </c>
      <c r="CV56" s="580"/>
      <c r="CW56" s="580"/>
      <c r="CX56" s="581"/>
      <c r="CY56" s="564">
        <v>7200810</v>
      </c>
      <c r="CZ56" s="565"/>
      <c r="DA56" s="565"/>
      <c r="DB56" s="565"/>
      <c r="DC56" s="565"/>
      <c r="DD56" s="565"/>
      <c r="DE56" s="565"/>
      <c r="DF56" s="566"/>
      <c r="DG56" s="567"/>
      <c r="DH56" s="568"/>
      <c r="DI56" s="568"/>
      <c r="DJ56" s="568"/>
      <c r="DK56" s="568"/>
      <c r="DL56" s="568"/>
      <c r="DM56" s="568"/>
      <c r="DN56" s="568"/>
      <c r="DO56" s="568"/>
      <c r="DP56" s="568"/>
      <c r="DQ56" s="569"/>
      <c r="DR56" s="570"/>
      <c r="DS56" s="571"/>
      <c r="DT56" s="571"/>
      <c r="DU56" s="571"/>
      <c r="DV56" s="571"/>
      <c r="DW56" s="571"/>
      <c r="DX56" s="572"/>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4"/>
      <c r="BZ57" s="585"/>
      <c r="CA57" s="573" t="s">
        <v>304</v>
      </c>
      <c r="CB57" s="574"/>
      <c r="CC57" s="574"/>
      <c r="CD57" s="574"/>
      <c r="CE57" s="574"/>
      <c r="CF57" s="574"/>
      <c r="CG57" s="574"/>
      <c r="CH57" s="574"/>
      <c r="CI57" s="574"/>
      <c r="CJ57" s="574"/>
      <c r="CK57" s="574"/>
      <c r="CL57" s="575"/>
      <c r="CM57" s="576">
        <v>2370981</v>
      </c>
      <c r="CN57" s="577"/>
      <c r="CO57" s="577"/>
      <c r="CP57" s="577"/>
      <c r="CQ57" s="577"/>
      <c r="CR57" s="577"/>
      <c r="CS57" s="577"/>
      <c r="CT57" s="578"/>
      <c r="CU57" s="579">
        <v>0.5</v>
      </c>
      <c r="CV57" s="580"/>
      <c r="CW57" s="580"/>
      <c r="CX57" s="581"/>
      <c r="CY57" s="564">
        <v>9803</v>
      </c>
      <c r="CZ57" s="565"/>
      <c r="DA57" s="565"/>
      <c r="DB57" s="565"/>
      <c r="DC57" s="565"/>
      <c r="DD57" s="565"/>
      <c r="DE57" s="565"/>
      <c r="DF57" s="566"/>
      <c r="DG57" s="567"/>
      <c r="DH57" s="568"/>
      <c r="DI57" s="568"/>
      <c r="DJ57" s="568"/>
      <c r="DK57" s="568"/>
      <c r="DL57" s="568"/>
      <c r="DM57" s="568"/>
      <c r="DN57" s="568"/>
      <c r="DO57" s="568"/>
      <c r="DP57" s="568"/>
      <c r="DQ57" s="569"/>
      <c r="DR57" s="570"/>
      <c r="DS57" s="571"/>
      <c r="DT57" s="571"/>
      <c r="DU57" s="571"/>
      <c r="DV57" s="571"/>
      <c r="DW57" s="571"/>
      <c r="DX57" s="572"/>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6"/>
      <c r="BZ58" s="587"/>
      <c r="CA58" s="573" t="s">
        <v>305</v>
      </c>
      <c r="CB58" s="574"/>
      <c r="CC58" s="574"/>
      <c r="CD58" s="574"/>
      <c r="CE58" s="574"/>
      <c r="CF58" s="574"/>
      <c r="CG58" s="574"/>
      <c r="CH58" s="574"/>
      <c r="CI58" s="574"/>
      <c r="CJ58" s="574"/>
      <c r="CK58" s="574"/>
      <c r="CL58" s="575"/>
      <c r="CM58" s="576" t="s">
        <v>99</v>
      </c>
      <c r="CN58" s="577"/>
      <c r="CO58" s="577"/>
      <c r="CP58" s="577"/>
      <c r="CQ58" s="577"/>
      <c r="CR58" s="577"/>
      <c r="CS58" s="577"/>
      <c r="CT58" s="578"/>
      <c r="CU58" s="579" t="s">
        <v>99</v>
      </c>
      <c r="CV58" s="580"/>
      <c r="CW58" s="580"/>
      <c r="CX58" s="581"/>
      <c r="CY58" s="564" t="s">
        <v>99</v>
      </c>
      <c r="CZ58" s="565"/>
      <c r="DA58" s="565"/>
      <c r="DB58" s="565"/>
      <c r="DC58" s="565"/>
      <c r="DD58" s="565"/>
      <c r="DE58" s="565"/>
      <c r="DF58" s="566"/>
      <c r="DG58" s="567"/>
      <c r="DH58" s="568"/>
      <c r="DI58" s="568"/>
      <c r="DJ58" s="568"/>
      <c r="DK58" s="568"/>
      <c r="DL58" s="568"/>
      <c r="DM58" s="568"/>
      <c r="DN58" s="568"/>
      <c r="DO58" s="568"/>
      <c r="DP58" s="568"/>
      <c r="DQ58" s="569"/>
      <c r="DR58" s="570"/>
      <c r="DS58" s="571"/>
      <c r="DT58" s="571"/>
      <c r="DU58" s="571"/>
      <c r="DV58" s="571"/>
      <c r="DW58" s="571"/>
      <c r="DX58" s="572"/>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6" t="s">
        <v>306</v>
      </c>
      <c r="BZ59" s="547"/>
      <c r="CA59" s="547"/>
      <c r="CB59" s="547"/>
      <c r="CC59" s="547"/>
      <c r="CD59" s="547"/>
      <c r="CE59" s="547"/>
      <c r="CF59" s="547"/>
      <c r="CG59" s="547"/>
      <c r="CH59" s="547"/>
      <c r="CI59" s="547"/>
      <c r="CJ59" s="547"/>
      <c r="CK59" s="547"/>
      <c r="CL59" s="548"/>
      <c r="CM59" s="549">
        <v>520979262</v>
      </c>
      <c r="CN59" s="550"/>
      <c r="CO59" s="550"/>
      <c r="CP59" s="550"/>
      <c r="CQ59" s="550"/>
      <c r="CR59" s="550"/>
      <c r="CS59" s="550"/>
      <c r="CT59" s="551"/>
      <c r="CU59" s="552">
        <v>100</v>
      </c>
      <c r="CV59" s="553"/>
      <c r="CW59" s="553"/>
      <c r="CX59" s="554"/>
      <c r="CY59" s="555">
        <v>356492913</v>
      </c>
      <c r="CZ59" s="556"/>
      <c r="DA59" s="556"/>
      <c r="DB59" s="556"/>
      <c r="DC59" s="556"/>
      <c r="DD59" s="556"/>
      <c r="DE59" s="556"/>
      <c r="DF59" s="557"/>
      <c r="DG59" s="558"/>
      <c r="DH59" s="559"/>
      <c r="DI59" s="559"/>
      <c r="DJ59" s="559"/>
      <c r="DK59" s="559"/>
      <c r="DL59" s="559"/>
      <c r="DM59" s="559"/>
      <c r="DN59" s="559"/>
      <c r="DO59" s="559"/>
      <c r="DP59" s="559"/>
      <c r="DQ59" s="560"/>
      <c r="DR59" s="561"/>
      <c r="DS59" s="562"/>
      <c r="DT59" s="562"/>
      <c r="DU59" s="562"/>
      <c r="DV59" s="562"/>
      <c r="DW59" s="562"/>
      <c r="DX59" s="563"/>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7" t="s">
        <v>308</v>
      </c>
      <c r="DK2" s="1068"/>
      <c r="DL2" s="1068"/>
      <c r="DM2" s="1068"/>
      <c r="DN2" s="1068"/>
      <c r="DO2" s="1069"/>
      <c r="DP2" s="192"/>
      <c r="DQ2" s="1067" t="s">
        <v>309</v>
      </c>
      <c r="DR2" s="1068"/>
      <c r="DS2" s="1068"/>
      <c r="DT2" s="1068"/>
      <c r="DU2" s="1068"/>
      <c r="DV2" s="1068"/>
      <c r="DW2" s="1068"/>
      <c r="DX2" s="1068"/>
      <c r="DY2" s="1068"/>
      <c r="DZ2" s="1069"/>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5" t="s">
        <v>310</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1" t="s">
        <v>312</v>
      </c>
      <c r="B5" s="932"/>
      <c r="C5" s="932"/>
      <c r="D5" s="932"/>
      <c r="E5" s="932"/>
      <c r="F5" s="932"/>
      <c r="G5" s="932"/>
      <c r="H5" s="932"/>
      <c r="I5" s="932"/>
      <c r="J5" s="932"/>
      <c r="K5" s="932"/>
      <c r="L5" s="932"/>
      <c r="M5" s="932"/>
      <c r="N5" s="932"/>
      <c r="O5" s="932"/>
      <c r="P5" s="933"/>
      <c r="Q5" s="937" t="s">
        <v>313</v>
      </c>
      <c r="R5" s="938"/>
      <c r="S5" s="938"/>
      <c r="T5" s="938"/>
      <c r="U5" s="939"/>
      <c r="V5" s="937" t="s">
        <v>314</v>
      </c>
      <c r="W5" s="938"/>
      <c r="X5" s="938"/>
      <c r="Y5" s="938"/>
      <c r="Z5" s="939"/>
      <c r="AA5" s="937" t="s">
        <v>315</v>
      </c>
      <c r="AB5" s="938"/>
      <c r="AC5" s="938"/>
      <c r="AD5" s="938"/>
      <c r="AE5" s="938"/>
      <c r="AF5" s="1070" t="s">
        <v>316</v>
      </c>
      <c r="AG5" s="938"/>
      <c r="AH5" s="938"/>
      <c r="AI5" s="938"/>
      <c r="AJ5" s="953"/>
      <c r="AK5" s="938" t="s">
        <v>317</v>
      </c>
      <c r="AL5" s="938"/>
      <c r="AM5" s="938"/>
      <c r="AN5" s="938"/>
      <c r="AO5" s="939"/>
      <c r="AP5" s="937" t="s">
        <v>318</v>
      </c>
      <c r="AQ5" s="938"/>
      <c r="AR5" s="938"/>
      <c r="AS5" s="938"/>
      <c r="AT5" s="939"/>
      <c r="AU5" s="937" t="s">
        <v>319</v>
      </c>
      <c r="AV5" s="938"/>
      <c r="AW5" s="938"/>
      <c r="AX5" s="938"/>
      <c r="AY5" s="953"/>
      <c r="AZ5" s="199"/>
      <c r="BA5" s="199"/>
      <c r="BB5" s="199"/>
      <c r="BC5" s="199"/>
      <c r="BD5" s="199"/>
      <c r="BE5" s="200"/>
      <c r="BF5" s="200"/>
      <c r="BG5" s="200"/>
      <c r="BH5" s="200"/>
      <c r="BI5" s="200"/>
      <c r="BJ5" s="200"/>
      <c r="BK5" s="200"/>
      <c r="BL5" s="200"/>
      <c r="BM5" s="200"/>
      <c r="BN5" s="200"/>
      <c r="BO5" s="200"/>
      <c r="BP5" s="200"/>
      <c r="BQ5" s="931" t="s">
        <v>320</v>
      </c>
      <c r="BR5" s="932"/>
      <c r="BS5" s="932"/>
      <c r="BT5" s="932"/>
      <c r="BU5" s="932"/>
      <c r="BV5" s="932"/>
      <c r="BW5" s="932"/>
      <c r="BX5" s="932"/>
      <c r="BY5" s="932"/>
      <c r="BZ5" s="932"/>
      <c r="CA5" s="932"/>
      <c r="CB5" s="932"/>
      <c r="CC5" s="932"/>
      <c r="CD5" s="932"/>
      <c r="CE5" s="932"/>
      <c r="CF5" s="932"/>
      <c r="CG5" s="933"/>
      <c r="CH5" s="937" t="s">
        <v>321</v>
      </c>
      <c r="CI5" s="938"/>
      <c r="CJ5" s="938"/>
      <c r="CK5" s="938"/>
      <c r="CL5" s="939"/>
      <c r="CM5" s="937" t="s">
        <v>322</v>
      </c>
      <c r="CN5" s="938"/>
      <c r="CO5" s="938"/>
      <c r="CP5" s="938"/>
      <c r="CQ5" s="939"/>
      <c r="CR5" s="937" t="s">
        <v>323</v>
      </c>
      <c r="CS5" s="938"/>
      <c r="CT5" s="938"/>
      <c r="CU5" s="938"/>
      <c r="CV5" s="939"/>
      <c r="CW5" s="937" t="s">
        <v>324</v>
      </c>
      <c r="CX5" s="938"/>
      <c r="CY5" s="938"/>
      <c r="CZ5" s="938"/>
      <c r="DA5" s="939"/>
      <c r="DB5" s="937" t="s">
        <v>325</v>
      </c>
      <c r="DC5" s="938"/>
      <c r="DD5" s="938"/>
      <c r="DE5" s="938"/>
      <c r="DF5" s="939"/>
      <c r="DG5" s="1055" t="s">
        <v>326</v>
      </c>
      <c r="DH5" s="1056"/>
      <c r="DI5" s="1056"/>
      <c r="DJ5" s="1056"/>
      <c r="DK5" s="1057"/>
      <c r="DL5" s="1055" t="s">
        <v>327</v>
      </c>
      <c r="DM5" s="1056"/>
      <c r="DN5" s="1056"/>
      <c r="DO5" s="1056"/>
      <c r="DP5" s="1057"/>
      <c r="DQ5" s="937" t="s">
        <v>328</v>
      </c>
      <c r="DR5" s="938"/>
      <c r="DS5" s="938"/>
      <c r="DT5" s="938"/>
      <c r="DU5" s="939"/>
      <c r="DV5" s="937" t="s">
        <v>319</v>
      </c>
      <c r="DW5" s="938"/>
      <c r="DX5" s="938"/>
      <c r="DY5" s="938"/>
      <c r="DZ5" s="953"/>
      <c r="EA5" s="197"/>
    </row>
    <row r="6" spans="1:131" s="198" customFormat="1" ht="26.25" customHeight="1" thickBot="1" x14ac:dyDescent="0.2">
      <c r="A6" s="934"/>
      <c r="B6" s="935"/>
      <c r="C6" s="935"/>
      <c r="D6" s="935"/>
      <c r="E6" s="935"/>
      <c r="F6" s="935"/>
      <c r="G6" s="935"/>
      <c r="H6" s="935"/>
      <c r="I6" s="935"/>
      <c r="J6" s="935"/>
      <c r="K6" s="935"/>
      <c r="L6" s="935"/>
      <c r="M6" s="935"/>
      <c r="N6" s="935"/>
      <c r="O6" s="935"/>
      <c r="P6" s="936"/>
      <c r="Q6" s="940"/>
      <c r="R6" s="941"/>
      <c r="S6" s="941"/>
      <c r="T6" s="941"/>
      <c r="U6" s="942"/>
      <c r="V6" s="940"/>
      <c r="W6" s="941"/>
      <c r="X6" s="941"/>
      <c r="Y6" s="941"/>
      <c r="Z6" s="942"/>
      <c r="AA6" s="940"/>
      <c r="AB6" s="941"/>
      <c r="AC6" s="941"/>
      <c r="AD6" s="941"/>
      <c r="AE6" s="941"/>
      <c r="AF6" s="1071"/>
      <c r="AG6" s="941"/>
      <c r="AH6" s="941"/>
      <c r="AI6" s="941"/>
      <c r="AJ6" s="954"/>
      <c r="AK6" s="941"/>
      <c r="AL6" s="941"/>
      <c r="AM6" s="941"/>
      <c r="AN6" s="941"/>
      <c r="AO6" s="942"/>
      <c r="AP6" s="940"/>
      <c r="AQ6" s="941"/>
      <c r="AR6" s="941"/>
      <c r="AS6" s="941"/>
      <c r="AT6" s="942"/>
      <c r="AU6" s="940"/>
      <c r="AV6" s="941"/>
      <c r="AW6" s="941"/>
      <c r="AX6" s="941"/>
      <c r="AY6" s="954"/>
      <c r="AZ6" s="195"/>
      <c r="BA6" s="195"/>
      <c r="BB6" s="195"/>
      <c r="BC6" s="195"/>
      <c r="BD6" s="195"/>
      <c r="BE6" s="196"/>
      <c r="BF6" s="196"/>
      <c r="BG6" s="196"/>
      <c r="BH6" s="196"/>
      <c r="BI6" s="196"/>
      <c r="BJ6" s="196"/>
      <c r="BK6" s="196"/>
      <c r="BL6" s="196"/>
      <c r="BM6" s="196"/>
      <c r="BN6" s="196"/>
      <c r="BO6" s="196"/>
      <c r="BP6" s="196"/>
      <c r="BQ6" s="934"/>
      <c r="BR6" s="935"/>
      <c r="BS6" s="935"/>
      <c r="BT6" s="935"/>
      <c r="BU6" s="935"/>
      <c r="BV6" s="935"/>
      <c r="BW6" s="935"/>
      <c r="BX6" s="935"/>
      <c r="BY6" s="935"/>
      <c r="BZ6" s="935"/>
      <c r="CA6" s="935"/>
      <c r="CB6" s="935"/>
      <c r="CC6" s="935"/>
      <c r="CD6" s="935"/>
      <c r="CE6" s="935"/>
      <c r="CF6" s="935"/>
      <c r="CG6" s="936"/>
      <c r="CH6" s="940"/>
      <c r="CI6" s="941"/>
      <c r="CJ6" s="941"/>
      <c r="CK6" s="941"/>
      <c r="CL6" s="942"/>
      <c r="CM6" s="940"/>
      <c r="CN6" s="941"/>
      <c r="CO6" s="941"/>
      <c r="CP6" s="941"/>
      <c r="CQ6" s="942"/>
      <c r="CR6" s="940"/>
      <c r="CS6" s="941"/>
      <c r="CT6" s="941"/>
      <c r="CU6" s="941"/>
      <c r="CV6" s="942"/>
      <c r="CW6" s="940"/>
      <c r="CX6" s="941"/>
      <c r="CY6" s="941"/>
      <c r="CZ6" s="941"/>
      <c r="DA6" s="942"/>
      <c r="DB6" s="940"/>
      <c r="DC6" s="941"/>
      <c r="DD6" s="941"/>
      <c r="DE6" s="941"/>
      <c r="DF6" s="942"/>
      <c r="DG6" s="1058"/>
      <c r="DH6" s="1059"/>
      <c r="DI6" s="1059"/>
      <c r="DJ6" s="1059"/>
      <c r="DK6" s="1060"/>
      <c r="DL6" s="1058"/>
      <c r="DM6" s="1059"/>
      <c r="DN6" s="1059"/>
      <c r="DO6" s="1059"/>
      <c r="DP6" s="1060"/>
      <c r="DQ6" s="940"/>
      <c r="DR6" s="941"/>
      <c r="DS6" s="941"/>
      <c r="DT6" s="941"/>
      <c r="DU6" s="942"/>
      <c r="DV6" s="940"/>
      <c r="DW6" s="941"/>
      <c r="DX6" s="941"/>
      <c r="DY6" s="941"/>
      <c r="DZ6" s="954"/>
      <c r="EA6" s="197"/>
    </row>
    <row r="7" spans="1:131" s="198" customFormat="1" ht="26.25" customHeight="1" thickTop="1" x14ac:dyDescent="0.15">
      <c r="A7" s="201">
        <v>1</v>
      </c>
      <c r="B7" s="992" t="s">
        <v>329</v>
      </c>
      <c r="C7" s="993"/>
      <c r="D7" s="993"/>
      <c r="E7" s="993"/>
      <c r="F7" s="993"/>
      <c r="G7" s="993"/>
      <c r="H7" s="993"/>
      <c r="I7" s="993"/>
      <c r="J7" s="993"/>
      <c r="K7" s="993"/>
      <c r="L7" s="993"/>
      <c r="M7" s="993"/>
      <c r="N7" s="993"/>
      <c r="O7" s="993"/>
      <c r="P7" s="994"/>
      <c r="Q7" s="1061">
        <v>560148</v>
      </c>
      <c r="R7" s="1062"/>
      <c r="S7" s="1062"/>
      <c r="T7" s="1062"/>
      <c r="U7" s="1062"/>
      <c r="V7" s="1062">
        <v>551693</v>
      </c>
      <c r="W7" s="1062"/>
      <c r="X7" s="1062"/>
      <c r="Y7" s="1062"/>
      <c r="Z7" s="1062"/>
      <c r="AA7" s="1062">
        <f>Q7-V7</f>
        <v>8455</v>
      </c>
      <c r="AB7" s="1062"/>
      <c r="AC7" s="1062"/>
      <c r="AD7" s="1062"/>
      <c r="AE7" s="1063"/>
      <c r="AF7" s="1064">
        <v>775</v>
      </c>
      <c r="AG7" s="1065"/>
      <c r="AH7" s="1065"/>
      <c r="AI7" s="1065"/>
      <c r="AJ7" s="1066"/>
      <c r="AK7" s="1048">
        <v>203</v>
      </c>
      <c r="AL7" s="1049"/>
      <c r="AM7" s="1049"/>
      <c r="AN7" s="1049"/>
      <c r="AO7" s="1049"/>
      <c r="AP7" s="1049">
        <v>1242101</v>
      </c>
      <c r="AQ7" s="1049"/>
      <c r="AR7" s="1049"/>
      <c r="AS7" s="1049"/>
      <c r="AT7" s="1049"/>
      <c r="AU7" s="1050"/>
      <c r="AV7" s="1050"/>
      <c r="AW7" s="1050"/>
      <c r="AX7" s="1050"/>
      <c r="AY7" s="1051"/>
      <c r="AZ7" s="195"/>
      <c r="BA7" s="195"/>
      <c r="BB7" s="195"/>
      <c r="BC7" s="195"/>
      <c r="BD7" s="195"/>
      <c r="BE7" s="196"/>
      <c r="BF7" s="196"/>
      <c r="BG7" s="196"/>
      <c r="BH7" s="196"/>
      <c r="BI7" s="196"/>
      <c r="BJ7" s="196"/>
      <c r="BK7" s="196"/>
      <c r="BL7" s="196"/>
      <c r="BM7" s="196"/>
      <c r="BN7" s="196"/>
      <c r="BO7" s="196"/>
      <c r="BP7" s="196"/>
      <c r="BQ7" s="202">
        <v>1</v>
      </c>
      <c r="BR7" s="351" t="s">
        <v>513</v>
      </c>
      <c r="BS7" s="1052" t="s">
        <v>514</v>
      </c>
      <c r="BT7" s="1053"/>
      <c r="BU7" s="1053"/>
      <c r="BV7" s="1053"/>
      <c r="BW7" s="1053"/>
      <c r="BX7" s="1053"/>
      <c r="BY7" s="1053"/>
      <c r="BZ7" s="1053"/>
      <c r="CA7" s="1053"/>
      <c r="CB7" s="1053"/>
      <c r="CC7" s="1053"/>
      <c r="CD7" s="1053"/>
      <c r="CE7" s="1053"/>
      <c r="CF7" s="1053"/>
      <c r="CG7" s="1054"/>
      <c r="CH7" s="1045">
        <v>-96</v>
      </c>
      <c r="CI7" s="1046"/>
      <c r="CJ7" s="1046"/>
      <c r="CK7" s="1046"/>
      <c r="CL7" s="1047"/>
      <c r="CM7" s="1045">
        <v>5362</v>
      </c>
      <c r="CN7" s="1046"/>
      <c r="CO7" s="1046"/>
      <c r="CP7" s="1046"/>
      <c r="CQ7" s="1047"/>
      <c r="CR7" s="1045">
        <v>74</v>
      </c>
      <c r="CS7" s="1046"/>
      <c r="CT7" s="1046"/>
      <c r="CU7" s="1046"/>
      <c r="CV7" s="1047"/>
      <c r="CW7" s="1045">
        <v>555</v>
      </c>
      <c r="CX7" s="1046"/>
      <c r="CY7" s="1046"/>
      <c r="CZ7" s="1046"/>
      <c r="DA7" s="1047"/>
      <c r="DB7" s="1045">
        <v>32732</v>
      </c>
      <c r="DC7" s="1046"/>
      <c r="DD7" s="1046"/>
      <c r="DE7" s="1046"/>
      <c r="DF7" s="1047"/>
      <c r="DG7" s="1045">
        <v>0</v>
      </c>
      <c r="DH7" s="1046"/>
      <c r="DI7" s="1046"/>
      <c r="DJ7" s="1046"/>
      <c r="DK7" s="1047"/>
      <c r="DL7" s="1045">
        <v>1100</v>
      </c>
      <c r="DM7" s="1046"/>
      <c r="DN7" s="1046"/>
      <c r="DO7" s="1046"/>
      <c r="DP7" s="1047"/>
      <c r="DQ7" s="1045">
        <v>110</v>
      </c>
      <c r="DR7" s="1046"/>
      <c r="DS7" s="1046"/>
      <c r="DT7" s="1046"/>
      <c r="DU7" s="1047"/>
      <c r="DV7" s="1072"/>
      <c r="DW7" s="1073"/>
      <c r="DX7" s="1073"/>
      <c r="DY7" s="1073"/>
      <c r="DZ7" s="1074"/>
      <c r="EA7" s="197"/>
    </row>
    <row r="8" spans="1:131" s="198" customFormat="1" ht="26.25" customHeight="1" x14ac:dyDescent="0.15">
      <c r="A8" s="203">
        <v>2</v>
      </c>
      <c r="B8" s="979" t="s">
        <v>330</v>
      </c>
      <c r="C8" s="980"/>
      <c r="D8" s="980"/>
      <c r="E8" s="980"/>
      <c r="F8" s="980"/>
      <c r="G8" s="980"/>
      <c r="H8" s="980"/>
      <c r="I8" s="980"/>
      <c r="J8" s="980"/>
      <c r="K8" s="980"/>
      <c r="L8" s="980"/>
      <c r="M8" s="980"/>
      <c r="N8" s="980"/>
      <c r="O8" s="980"/>
      <c r="P8" s="981"/>
      <c r="Q8" s="986">
        <v>4935</v>
      </c>
      <c r="R8" s="983"/>
      <c r="S8" s="983"/>
      <c r="T8" s="983"/>
      <c r="U8" s="983"/>
      <c r="V8" s="983">
        <v>3971</v>
      </c>
      <c r="W8" s="983"/>
      <c r="X8" s="983"/>
      <c r="Y8" s="983"/>
      <c r="Z8" s="983"/>
      <c r="AA8" s="983">
        <f t="shared" ref="AA8:AA16" si="0">Q8-V8</f>
        <v>964</v>
      </c>
      <c r="AB8" s="983"/>
      <c r="AC8" s="983"/>
      <c r="AD8" s="983"/>
      <c r="AE8" s="987"/>
      <c r="AF8" s="1034" t="s">
        <v>99</v>
      </c>
      <c r="AG8" s="1035"/>
      <c r="AH8" s="1035"/>
      <c r="AI8" s="1035"/>
      <c r="AJ8" s="1036"/>
      <c r="AK8" s="1037">
        <v>0</v>
      </c>
      <c r="AL8" s="1038"/>
      <c r="AM8" s="1038"/>
      <c r="AN8" s="1038"/>
      <c r="AO8" s="1038"/>
      <c r="AP8" s="1038">
        <v>0</v>
      </c>
      <c r="AQ8" s="1038"/>
      <c r="AR8" s="1038"/>
      <c r="AS8" s="1038"/>
      <c r="AT8" s="1038"/>
      <c r="AU8" s="1032"/>
      <c r="AV8" s="1032"/>
      <c r="AW8" s="1032"/>
      <c r="AX8" s="1032"/>
      <c r="AY8" s="1033"/>
      <c r="AZ8" s="195"/>
      <c r="BA8" s="195"/>
      <c r="BB8" s="195"/>
      <c r="BC8" s="195"/>
      <c r="BD8" s="195"/>
      <c r="BE8" s="196"/>
      <c r="BF8" s="196"/>
      <c r="BG8" s="196"/>
      <c r="BH8" s="196"/>
      <c r="BI8" s="196"/>
      <c r="BJ8" s="196"/>
      <c r="BK8" s="196"/>
      <c r="BL8" s="196"/>
      <c r="BM8" s="196"/>
      <c r="BN8" s="196"/>
      <c r="BO8" s="196"/>
      <c r="BP8" s="196"/>
      <c r="BQ8" s="204">
        <v>2</v>
      </c>
      <c r="BR8" s="352"/>
      <c r="BS8" s="1042" t="s">
        <v>515</v>
      </c>
      <c r="BT8" s="1043"/>
      <c r="BU8" s="1043"/>
      <c r="BV8" s="1043"/>
      <c r="BW8" s="1043"/>
      <c r="BX8" s="1043"/>
      <c r="BY8" s="1043"/>
      <c r="BZ8" s="1043"/>
      <c r="CA8" s="1043"/>
      <c r="CB8" s="1043"/>
      <c r="CC8" s="1043"/>
      <c r="CD8" s="1043"/>
      <c r="CE8" s="1043"/>
      <c r="CF8" s="1043"/>
      <c r="CG8" s="1044"/>
      <c r="CH8" s="1039">
        <v>33</v>
      </c>
      <c r="CI8" s="1040"/>
      <c r="CJ8" s="1040"/>
      <c r="CK8" s="1040"/>
      <c r="CL8" s="1041"/>
      <c r="CM8" s="1039">
        <v>1538</v>
      </c>
      <c r="CN8" s="1040"/>
      <c r="CO8" s="1040"/>
      <c r="CP8" s="1040"/>
      <c r="CQ8" s="1041"/>
      <c r="CR8" s="1039">
        <v>13</v>
      </c>
      <c r="CS8" s="1040"/>
      <c r="CT8" s="1040"/>
      <c r="CU8" s="1040"/>
      <c r="CV8" s="1041"/>
      <c r="CW8" s="1039">
        <v>7</v>
      </c>
      <c r="CX8" s="1040"/>
      <c r="CY8" s="1040"/>
      <c r="CZ8" s="1040"/>
      <c r="DA8" s="1041"/>
      <c r="DB8" s="1039">
        <v>2820</v>
      </c>
      <c r="DC8" s="1040"/>
      <c r="DD8" s="1040"/>
      <c r="DE8" s="1040"/>
      <c r="DF8" s="1041"/>
      <c r="DG8" s="1039">
        <v>0</v>
      </c>
      <c r="DH8" s="1040"/>
      <c r="DI8" s="1040"/>
      <c r="DJ8" s="1040"/>
      <c r="DK8" s="1041"/>
      <c r="DL8" s="1039">
        <v>0</v>
      </c>
      <c r="DM8" s="1040"/>
      <c r="DN8" s="1040"/>
      <c r="DO8" s="1040"/>
      <c r="DP8" s="1041"/>
      <c r="DQ8" s="1039">
        <v>0</v>
      </c>
      <c r="DR8" s="1040"/>
      <c r="DS8" s="1040"/>
      <c r="DT8" s="1040"/>
      <c r="DU8" s="1041"/>
      <c r="DV8" s="928"/>
      <c r="DW8" s="929"/>
      <c r="DX8" s="929"/>
      <c r="DY8" s="929"/>
      <c r="DZ8" s="930"/>
      <c r="EA8" s="197"/>
    </row>
    <row r="9" spans="1:131" s="198" customFormat="1" ht="26.25" customHeight="1" x14ac:dyDescent="0.15">
      <c r="A9" s="203">
        <v>3</v>
      </c>
      <c r="B9" s="979" t="s">
        <v>331</v>
      </c>
      <c r="C9" s="980"/>
      <c r="D9" s="980"/>
      <c r="E9" s="980"/>
      <c r="F9" s="980"/>
      <c r="G9" s="980"/>
      <c r="H9" s="980"/>
      <c r="I9" s="980"/>
      <c r="J9" s="980"/>
      <c r="K9" s="980"/>
      <c r="L9" s="980"/>
      <c r="M9" s="980"/>
      <c r="N9" s="980"/>
      <c r="O9" s="980"/>
      <c r="P9" s="981"/>
      <c r="Q9" s="986">
        <v>2</v>
      </c>
      <c r="R9" s="983"/>
      <c r="S9" s="983"/>
      <c r="T9" s="983"/>
      <c r="U9" s="983"/>
      <c r="V9" s="983">
        <v>2</v>
      </c>
      <c r="W9" s="983"/>
      <c r="X9" s="983"/>
      <c r="Y9" s="983"/>
      <c r="Z9" s="983"/>
      <c r="AA9" s="983">
        <f t="shared" si="0"/>
        <v>0</v>
      </c>
      <c r="AB9" s="983"/>
      <c r="AC9" s="983"/>
      <c r="AD9" s="983"/>
      <c r="AE9" s="987"/>
      <c r="AF9" s="1034" t="s">
        <v>99</v>
      </c>
      <c r="AG9" s="1035"/>
      <c r="AH9" s="1035"/>
      <c r="AI9" s="1035"/>
      <c r="AJ9" s="1036"/>
      <c r="AK9" s="1037">
        <v>0</v>
      </c>
      <c r="AL9" s="1038"/>
      <c r="AM9" s="1038"/>
      <c r="AN9" s="1038"/>
      <c r="AO9" s="1038"/>
      <c r="AP9" s="1038">
        <v>0</v>
      </c>
      <c r="AQ9" s="1038"/>
      <c r="AR9" s="1038"/>
      <c r="AS9" s="1038"/>
      <c r="AT9" s="1038"/>
      <c r="AU9" s="1032"/>
      <c r="AV9" s="1032"/>
      <c r="AW9" s="1032"/>
      <c r="AX9" s="1032"/>
      <c r="AY9" s="1033"/>
      <c r="AZ9" s="195"/>
      <c r="BA9" s="195"/>
      <c r="BB9" s="195"/>
      <c r="BC9" s="195"/>
      <c r="BD9" s="195"/>
      <c r="BE9" s="196"/>
      <c r="BF9" s="196"/>
      <c r="BG9" s="196"/>
      <c r="BH9" s="196"/>
      <c r="BI9" s="196"/>
      <c r="BJ9" s="196"/>
      <c r="BK9" s="196"/>
      <c r="BL9" s="196"/>
      <c r="BM9" s="196"/>
      <c r="BN9" s="196"/>
      <c r="BO9" s="196"/>
      <c r="BP9" s="196"/>
      <c r="BQ9" s="204">
        <v>3</v>
      </c>
      <c r="BR9" s="352" t="s">
        <v>513</v>
      </c>
      <c r="BS9" s="1042" t="s">
        <v>516</v>
      </c>
      <c r="BT9" s="1043"/>
      <c r="BU9" s="1043"/>
      <c r="BV9" s="1043"/>
      <c r="BW9" s="1043"/>
      <c r="BX9" s="1043"/>
      <c r="BY9" s="1043"/>
      <c r="BZ9" s="1043"/>
      <c r="CA9" s="1043"/>
      <c r="CB9" s="1043"/>
      <c r="CC9" s="1043"/>
      <c r="CD9" s="1043"/>
      <c r="CE9" s="1043"/>
      <c r="CF9" s="1043"/>
      <c r="CG9" s="1044"/>
      <c r="CH9" s="1039">
        <v>-1</v>
      </c>
      <c r="CI9" s="1040"/>
      <c r="CJ9" s="1040"/>
      <c r="CK9" s="1040"/>
      <c r="CL9" s="1041"/>
      <c r="CM9" s="1039">
        <v>143</v>
      </c>
      <c r="CN9" s="1040"/>
      <c r="CO9" s="1040"/>
      <c r="CP9" s="1040"/>
      <c r="CQ9" s="1041"/>
      <c r="CR9" s="1039">
        <v>13</v>
      </c>
      <c r="CS9" s="1040"/>
      <c r="CT9" s="1040"/>
      <c r="CU9" s="1040"/>
      <c r="CV9" s="1041"/>
      <c r="CW9" s="1039">
        <v>164</v>
      </c>
      <c r="CX9" s="1040"/>
      <c r="CY9" s="1040"/>
      <c r="CZ9" s="1040"/>
      <c r="DA9" s="1041"/>
      <c r="DB9" s="1039">
        <v>5053</v>
      </c>
      <c r="DC9" s="1040"/>
      <c r="DD9" s="1040"/>
      <c r="DE9" s="1040"/>
      <c r="DF9" s="1041"/>
      <c r="DG9" s="1039">
        <v>0</v>
      </c>
      <c r="DH9" s="1040"/>
      <c r="DI9" s="1040"/>
      <c r="DJ9" s="1040"/>
      <c r="DK9" s="1041"/>
      <c r="DL9" s="1039">
        <v>23</v>
      </c>
      <c r="DM9" s="1040"/>
      <c r="DN9" s="1040"/>
      <c r="DO9" s="1040"/>
      <c r="DP9" s="1041"/>
      <c r="DQ9" s="1039">
        <v>16</v>
      </c>
      <c r="DR9" s="1040"/>
      <c r="DS9" s="1040"/>
      <c r="DT9" s="1040"/>
      <c r="DU9" s="1041"/>
      <c r="DV9" s="928"/>
      <c r="DW9" s="929"/>
      <c r="DX9" s="929"/>
      <c r="DY9" s="929"/>
      <c r="DZ9" s="930"/>
      <c r="EA9" s="197"/>
    </row>
    <row r="10" spans="1:131" s="198" customFormat="1" ht="26.25" customHeight="1" x14ac:dyDescent="0.15">
      <c r="A10" s="203">
        <v>4</v>
      </c>
      <c r="B10" s="979" t="s">
        <v>332</v>
      </c>
      <c r="C10" s="980"/>
      <c r="D10" s="980"/>
      <c r="E10" s="980"/>
      <c r="F10" s="980"/>
      <c r="G10" s="980"/>
      <c r="H10" s="980"/>
      <c r="I10" s="980"/>
      <c r="J10" s="980"/>
      <c r="K10" s="980"/>
      <c r="L10" s="980"/>
      <c r="M10" s="980"/>
      <c r="N10" s="980"/>
      <c r="O10" s="980"/>
      <c r="P10" s="981"/>
      <c r="Q10" s="986">
        <v>149</v>
      </c>
      <c r="R10" s="983"/>
      <c r="S10" s="983"/>
      <c r="T10" s="983"/>
      <c r="U10" s="983"/>
      <c r="V10" s="983">
        <v>123</v>
      </c>
      <c r="W10" s="983"/>
      <c r="X10" s="983"/>
      <c r="Y10" s="983"/>
      <c r="Z10" s="983"/>
      <c r="AA10" s="983">
        <f t="shared" si="0"/>
        <v>26</v>
      </c>
      <c r="AB10" s="983"/>
      <c r="AC10" s="983"/>
      <c r="AD10" s="983"/>
      <c r="AE10" s="987"/>
      <c r="AF10" s="1034" t="s">
        <v>99</v>
      </c>
      <c r="AG10" s="1035"/>
      <c r="AH10" s="1035"/>
      <c r="AI10" s="1035"/>
      <c r="AJ10" s="1036"/>
      <c r="AK10" s="1037">
        <v>11</v>
      </c>
      <c r="AL10" s="1038"/>
      <c r="AM10" s="1038"/>
      <c r="AN10" s="1038"/>
      <c r="AO10" s="1038"/>
      <c r="AP10" s="1038">
        <v>631</v>
      </c>
      <c r="AQ10" s="1038"/>
      <c r="AR10" s="1038"/>
      <c r="AS10" s="1038"/>
      <c r="AT10" s="1038"/>
      <c r="AU10" s="1032"/>
      <c r="AV10" s="1032"/>
      <c r="AW10" s="1032"/>
      <c r="AX10" s="1032"/>
      <c r="AY10" s="1033"/>
      <c r="AZ10" s="195"/>
      <c r="BA10" s="195"/>
      <c r="BB10" s="195"/>
      <c r="BC10" s="195"/>
      <c r="BD10" s="195"/>
      <c r="BE10" s="196"/>
      <c r="BF10" s="196"/>
      <c r="BG10" s="196"/>
      <c r="BH10" s="196"/>
      <c r="BI10" s="196"/>
      <c r="BJ10" s="196"/>
      <c r="BK10" s="196"/>
      <c r="BL10" s="196"/>
      <c r="BM10" s="196"/>
      <c r="BN10" s="196"/>
      <c r="BO10" s="196"/>
      <c r="BP10" s="196"/>
      <c r="BQ10" s="204">
        <v>4</v>
      </c>
      <c r="BR10" s="352" t="s">
        <v>513</v>
      </c>
      <c r="BS10" s="1042" t="s">
        <v>517</v>
      </c>
      <c r="BT10" s="1043"/>
      <c r="BU10" s="1043"/>
      <c r="BV10" s="1043"/>
      <c r="BW10" s="1043"/>
      <c r="BX10" s="1043"/>
      <c r="BY10" s="1043"/>
      <c r="BZ10" s="1043"/>
      <c r="CA10" s="1043"/>
      <c r="CB10" s="1043"/>
      <c r="CC10" s="1043"/>
      <c r="CD10" s="1043"/>
      <c r="CE10" s="1043"/>
      <c r="CF10" s="1043"/>
      <c r="CG10" s="1044"/>
      <c r="CH10" s="1039">
        <v>-66</v>
      </c>
      <c r="CI10" s="1040"/>
      <c r="CJ10" s="1040"/>
      <c r="CK10" s="1040"/>
      <c r="CL10" s="1041"/>
      <c r="CM10" s="1039">
        <v>17107</v>
      </c>
      <c r="CN10" s="1040"/>
      <c r="CO10" s="1040"/>
      <c r="CP10" s="1040"/>
      <c r="CQ10" s="1041"/>
      <c r="CR10" s="1039">
        <v>17112</v>
      </c>
      <c r="CS10" s="1040"/>
      <c r="CT10" s="1040"/>
      <c r="CU10" s="1040"/>
      <c r="CV10" s="1041"/>
      <c r="CW10" s="1039">
        <v>361</v>
      </c>
      <c r="CX10" s="1040"/>
      <c r="CY10" s="1040"/>
      <c r="CZ10" s="1040"/>
      <c r="DA10" s="1041"/>
      <c r="DB10" s="1039">
        <v>30703</v>
      </c>
      <c r="DC10" s="1040"/>
      <c r="DD10" s="1040"/>
      <c r="DE10" s="1040"/>
      <c r="DF10" s="1041"/>
      <c r="DG10" s="1039">
        <v>0</v>
      </c>
      <c r="DH10" s="1040"/>
      <c r="DI10" s="1040"/>
      <c r="DJ10" s="1040"/>
      <c r="DK10" s="1041"/>
      <c r="DL10" s="1039">
        <v>20850</v>
      </c>
      <c r="DM10" s="1040"/>
      <c r="DN10" s="1040"/>
      <c r="DO10" s="1040"/>
      <c r="DP10" s="1041"/>
      <c r="DQ10" s="1039">
        <v>18765</v>
      </c>
      <c r="DR10" s="1040"/>
      <c r="DS10" s="1040"/>
      <c r="DT10" s="1040"/>
      <c r="DU10" s="1041"/>
      <c r="DV10" s="928"/>
      <c r="DW10" s="929"/>
      <c r="DX10" s="929"/>
      <c r="DY10" s="929"/>
      <c r="DZ10" s="930"/>
      <c r="EA10" s="197"/>
    </row>
    <row r="11" spans="1:131" s="198" customFormat="1" ht="26.25" customHeight="1" x14ac:dyDescent="0.15">
      <c r="A11" s="203">
        <v>5</v>
      </c>
      <c r="B11" s="979" t="s">
        <v>333</v>
      </c>
      <c r="C11" s="980"/>
      <c r="D11" s="980"/>
      <c r="E11" s="980"/>
      <c r="F11" s="980"/>
      <c r="G11" s="980"/>
      <c r="H11" s="980"/>
      <c r="I11" s="980"/>
      <c r="J11" s="980"/>
      <c r="K11" s="980"/>
      <c r="L11" s="980"/>
      <c r="M11" s="980"/>
      <c r="N11" s="980"/>
      <c r="O11" s="980"/>
      <c r="P11" s="981"/>
      <c r="Q11" s="986">
        <v>3702</v>
      </c>
      <c r="R11" s="983"/>
      <c r="S11" s="983"/>
      <c r="T11" s="983"/>
      <c r="U11" s="983"/>
      <c r="V11" s="983">
        <v>358</v>
      </c>
      <c r="W11" s="983"/>
      <c r="X11" s="983"/>
      <c r="Y11" s="983"/>
      <c r="Z11" s="983"/>
      <c r="AA11" s="983">
        <f t="shared" si="0"/>
        <v>3344</v>
      </c>
      <c r="AB11" s="983"/>
      <c r="AC11" s="983"/>
      <c r="AD11" s="983"/>
      <c r="AE11" s="987"/>
      <c r="AF11" s="1034" t="s">
        <v>99</v>
      </c>
      <c r="AG11" s="1035"/>
      <c r="AH11" s="1035"/>
      <c r="AI11" s="1035"/>
      <c r="AJ11" s="1036"/>
      <c r="AK11" s="1037">
        <v>0</v>
      </c>
      <c r="AL11" s="1038"/>
      <c r="AM11" s="1038"/>
      <c r="AN11" s="1038"/>
      <c r="AO11" s="1038"/>
      <c r="AP11" s="1038">
        <v>14660</v>
      </c>
      <c r="AQ11" s="1038"/>
      <c r="AR11" s="1038"/>
      <c r="AS11" s="1038"/>
      <c r="AT11" s="1038"/>
      <c r="AU11" s="1032"/>
      <c r="AV11" s="1032"/>
      <c r="AW11" s="1032"/>
      <c r="AX11" s="1032"/>
      <c r="AY11" s="1033"/>
      <c r="AZ11" s="195"/>
      <c r="BA11" s="195"/>
      <c r="BB11" s="195"/>
      <c r="BC11" s="195"/>
      <c r="BD11" s="195"/>
      <c r="BE11" s="196"/>
      <c r="BF11" s="196"/>
      <c r="BG11" s="196"/>
      <c r="BH11" s="196"/>
      <c r="BI11" s="196"/>
      <c r="BJ11" s="196"/>
      <c r="BK11" s="196"/>
      <c r="BL11" s="196"/>
      <c r="BM11" s="196"/>
      <c r="BN11" s="196"/>
      <c r="BO11" s="196"/>
      <c r="BP11" s="196"/>
      <c r="BQ11" s="204">
        <v>5</v>
      </c>
      <c r="BR11" s="205"/>
      <c r="BS11" s="950"/>
      <c r="BT11" s="951"/>
      <c r="BU11" s="951"/>
      <c r="BV11" s="951"/>
      <c r="BW11" s="951"/>
      <c r="BX11" s="951"/>
      <c r="BY11" s="951"/>
      <c r="BZ11" s="951"/>
      <c r="CA11" s="951"/>
      <c r="CB11" s="951"/>
      <c r="CC11" s="951"/>
      <c r="CD11" s="951"/>
      <c r="CE11" s="951"/>
      <c r="CF11" s="951"/>
      <c r="CG11" s="952"/>
      <c r="CH11" s="925"/>
      <c r="CI11" s="926"/>
      <c r="CJ11" s="926"/>
      <c r="CK11" s="926"/>
      <c r="CL11" s="927"/>
      <c r="CM11" s="925"/>
      <c r="CN11" s="926"/>
      <c r="CO11" s="926"/>
      <c r="CP11" s="926"/>
      <c r="CQ11" s="927"/>
      <c r="CR11" s="925"/>
      <c r="CS11" s="926"/>
      <c r="CT11" s="926"/>
      <c r="CU11" s="926"/>
      <c r="CV11" s="927"/>
      <c r="CW11" s="925"/>
      <c r="CX11" s="926"/>
      <c r="CY11" s="926"/>
      <c r="CZ11" s="926"/>
      <c r="DA11" s="927"/>
      <c r="DB11" s="925"/>
      <c r="DC11" s="926"/>
      <c r="DD11" s="926"/>
      <c r="DE11" s="926"/>
      <c r="DF11" s="927"/>
      <c r="DG11" s="925"/>
      <c r="DH11" s="926"/>
      <c r="DI11" s="926"/>
      <c r="DJ11" s="926"/>
      <c r="DK11" s="927"/>
      <c r="DL11" s="925"/>
      <c r="DM11" s="926"/>
      <c r="DN11" s="926"/>
      <c r="DO11" s="926"/>
      <c r="DP11" s="927"/>
      <c r="DQ11" s="925"/>
      <c r="DR11" s="926"/>
      <c r="DS11" s="926"/>
      <c r="DT11" s="926"/>
      <c r="DU11" s="927"/>
      <c r="DV11" s="928"/>
      <c r="DW11" s="929"/>
      <c r="DX11" s="929"/>
      <c r="DY11" s="929"/>
      <c r="DZ11" s="930"/>
      <c r="EA11" s="197"/>
    </row>
    <row r="12" spans="1:131" s="198" customFormat="1" ht="26.25" customHeight="1" x14ac:dyDescent="0.15">
      <c r="A12" s="203">
        <v>6</v>
      </c>
      <c r="B12" s="979" t="s">
        <v>334</v>
      </c>
      <c r="C12" s="980"/>
      <c r="D12" s="980"/>
      <c r="E12" s="980"/>
      <c r="F12" s="980"/>
      <c r="G12" s="980"/>
      <c r="H12" s="980"/>
      <c r="I12" s="980"/>
      <c r="J12" s="980"/>
      <c r="K12" s="980"/>
      <c r="L12" s="980"/>
      <c r="M12" s="980"/>
      <c r="N12" s="980"/>
      <c r="O12" s="980"/>
      <c r="P12" s="981"/>
      <c r="Q12" s="986">
        <v>40</v>
      </c>
      <c r="R12" s="983"/>
      <c r="S12" s="983"/>
      <c r="T12" s="983"/>
      <c r="U12" s="983"/>
      <c r="V12" s="983">
        <v>18</v>
      </c>
      <c r="W12" s="983"/>
      <c r="X12" s="983"/>
      <c r="Y12" s="983"/>
      <c r="Z12" s="983"/>
      <c r="AA12" s="983">
        <f t="shared" si="0"/>
        <v>22</v>
      </c>
      <c r="AB12" s="983"/>
      <c r="AC12" s="983"/>
      <c r="AD12" s="983"/>
      <c r="AE12" s="987"/>
      <c r="AF12" s="1034" t="s">
        <v>99</v>
      </c>
      <c r="AG12" s="1035"/>
      <c r="AH12" s="1035"/>
      <c r="AI12" s="1035"/>
      <c r="AJ12" s="1036"/>
      <c r="AK12" s="1037">
        <v>0</v>
      </c>
      <c r="AL12" s="1038"/>
      <c r="AM12" s="1038"/>
      <c r="AN12" s="1038"/>
      <c r="AO12" s="1038"/>
      <c r="AP12" s="1038">
        <v>78</v>
      </c>
      <c r="AQ12" s="1038"/>
      <c r="AR12" s="1038"/>
      <c r="AS12" s="1038"/>
      <c r="AT12" s="1038"/>
      <c r="AU12" s="1032"/>
      <c r="AV12" s="1032"/>
      <c r="AW12" s="1032"/>
      <c r="AX12" s="1032"/>
      <c r="AY12" s="1033"/>
      <c r="AZ12" s="195"/>
      <c r="BA12" s="195"/>
      <c r="BB12" s="195"/>
      <c r="BC12" s="195"/>
      <c r="BD12" s="195"/>
      <c r="BE12" s="196"/>
      <c r="BF12" s="196"/>
      <c r="BG12" s="196"/>
      <c r="BH12" s="196"/>
      <c r="BI12" s="196"/>
      <c r="BJ12" s="196"/>
      <c r="BK12" s="196"/>
      <c r="BL12" s="196"/>
      <c r="BM12" s="196"/>
      <c r="BN12" s="196"/>
      <c r="BO12" s="196"/>
      <c r="BP12" s="196"/>
      <c r="BQ12" s="204">
        <v>6</v>
      </c>
      <c r="BR12" s="205"/>
      <c r="BS12" s="950"/>
      <c r="BT12" s="951"/>
      <c r="BU12" s="951"/>
      <c r="BV12" s="951"/>
      <c r="BW12" s="951"/>
      <c r="BX12" s="951"/>
      <c r="BY12" s="951"/>
      <c r="BZ12" s="951"/>
      <c r="CA12" s="951"/>
      <c r="CB12" s="951"/>
      <c r="CC12" s="951"/>
      <c r="CD12" s="951"/>
      <c r="CE12" s="951"/>
      <c r="CF12" s="951"/>
      <c r="CG12" s="952"/>
      <c r="CH12" s="925"/>
      <c r="CI12" s="926"/>
      <c r="CJ12" s="926"/>
      <c r="CK12" s="926"/>
      <c r="CL12" s="927"/>
      <c r="CM12" s="925"/>
      <c r="CN12" s="926"/>
      <c r="CO12" s="926"/>
      <c r="CP12" s="926"/>
      <c r="CQ12" s="927"/>
      <c r="CR12" s="925"/>
      <c r="CS12" s="926"/>
      <c r="CT12" s="926"/>
      <c r="CU12" s="926"/>
      <c r="CV12" s="927"/>
      <c r="CW12" s="925"/>
      <c r="CX12" s="926"/>
      <c r="CY12" s="926"/>
      <c r="CZ12" s="926"/>
      <c r="DA12" s="927"/>
      <c r="DB12" s="925"/>
      <c r="DC12" s="926"/>
      <c r="DD12" s="926"/>
      <c r="DE12" s="926"/>
      <c r="DF12" s="927"/>
      <c r="DG12" s="925"/>
      <c r="DH12" s="926"/>
      <c r="DI12" s="926"/>
      <c r="DJ12" s="926"/>
      <c r="DK12" s="927"/>
      <c r="DL12" s="925"/>
      <c r="DM12" s="926"/>
      <c r="DN12" s="926"/>
      <c r="DO12" s="926"/>
      <c r="DP12" s="927"/>
      <c r="DQ12" s="925"/>
      <c r="DR12" s="926"/>
      <c r="DS12" s="926"/>
      <c r="DT12" s="926"/>
      <c r="DU12" s="927"/>
      <c r="DV12" s="928"/>
      <c r="DW12" s="929"/>
      <c r="DX12" s="929"/>
      <c r="DY12" s="929"/>
      <c r="DZ12" s="930"/>
      <c r="EA12" s="197"/>
    </row>
    <row r="13" spans="1:131" s="198" customFormat="1" ht="26.25" customHeight="1" x14ac:dyDescent="0.15">
      <c r="A13" s="203">
        <v>7</v>
      </c>
      <c r="B13" s="979" t="s">
        <v>335</v>
      </c>
      <c r="C13" s="980"/>
      <c r="D13" s="980"/>
      <c r="E13" s="980"/>
      <c r="F13" s="980"/>
      <c r="G13" s="980"/>
      <c r="H13" s="980"/>
      <c r="I13" s="980"/>
      <c r="J13" s="980"/>
      <c r="K13" s="980"/>
      <c r="L13" s="980"/>
      <c r="M13" s="980"/>
      <c r="N13" s="980"/>
      <c r="O13" s="980"/>
      <c r="P13" s="981"/>
      <c r="Q13" s="986">
        <v>303</v>
      </c>
      <c r="R13" s="983"/>
      <c r="S13" s="983"/>
      <c r="T13" s="983"/>
      <c r="U13" s="983"/>
      <c r="V13" s="983">
        <v>111</v>
      </c>
      <c r="W13" s="983"/>
      <c r="X13" s="983"/>
      <c r="Y13" s="983"/>
      <c r="Z13" s="983"/>
      <c r="AA13" s="983">
        <f t="shared" si="0"/>
        <v>192</v>
      </c>
      <c r="AB13" s="983"/>
      <c r="AC13" s="983"/>
      <c r="AD13" s="983"/>
      <c r="AE13" s="987"/>
      <c r="AF13" s="1034" t="s">
        <v>99</v>
      </c>
      <c r="AG13" s="1035"/>
      <c r="AH13" s="1035"/>
      <c r="AI13" s="1035"/>
      <c r="AJ13" s="1036"/>
      <c r="AK13" s="1037">
        <v>0</v>
      </c>
      <c r="AL13" s="1038"/>
      <c r="AM13" s="1038"/>
      <c r="AN13" s="1038"/>
      <c r="AO13" s="1038"/>
      <c r="AP13" s="1038">
        <v>0</v>
      </c>
      <c r="AQ13" s="1038"/>
      <c r="AR13" s="1038"/>
      <c r="AS13" s="1038"/>
      <c r="AT13" s="1038"/>
      <c r="AU13" s="1032"/>
      <c r="AV13" s="1032"/>
      <c r="AW13" s="1032"/>
      <c r="AX13" s="1032"/>
      <c r="AY13" s="1033"/>
      <c r="AZ13" s="195"/>
      <c r="BA13" s="195"/>
      <c r="BB13" s="195"/>
      <c r="BC13" s="195"/>
      <c r="BD13" s="195"/>
      <c r="BE13" s="196"/>
      <c r="BF13" s="196"/>
      <c r="BG13" s="196"/>
      <c r="BH13" s="196"/>
      <c r="BI13" s="196"/>
      <c r="BJ13" s="196"/>
      <c r="BK13" s="196"/>
      <c r="BL13" s="196"/>
      <c r="BM13" s="196"/>
      <c r="BN13" s="196"/>
      <c r="BO13" s="196"/>
      <c r="BP13" s="196"/>
      <c r="BQ13" s="204">
        <v>7</v>
      </c>
      <c r="BR13" s="205"/>
      <c r="BS13" s="950"/>
      <c r="BT13" s="951"/>
      <c r="BU13" s="951"/>
      <c r="BV13" s="951"/>
      <c r="BW13" s="951"/>
      <c r="BX13" s="951"/>
      <c r="BY13" s="951"/>
      <c r="BZ13" s="951"/>
      <c r="CA13" s="951"/>
      <c r="CB13" s="951"/>
      <c r="CC13" s="951"/>
      <c r="CD13" s="951"/>
      <c r="CE13" s="951"/>
      <c r="CF13" s="951"/>
      <c r="CG13" s="952"/>
      <c r="CH13" s="925"/>
      <c r="CI13" s="926"/>
      <c r="CJ13" s="926"/>
      <c r="CK13" s="926"/>
      <c r="CL13" s="927"/>
      <c r="CM13" s="925"/>
      <c r="CN13" s="926"/>
      <c r="CO13" s="926"/>
      <c r="CP13" s="926"/>
      <c r="CQ13" s="927"/>
      <c r="CR13" s="925"/>
      <c r="CS13" s="926"/>
      <c r="CT13" s="926"/>
      <c r="CU13" s="926"/>
      <c r="CV13" s="927"/>
      <c r="CW13" s="925"/>
      <c r="CX13" s="926"/>
      <c r="CY13" s="926"/>
      <c r="CZ13" s="926"/>
      <c r="DA13" s="927"/>
      <c r="DB13" s="925"/>
      <c r="DC13" s="926"/>
      <c r="DD13" s="926"/>
      <c r="DE13" s="926"/>
      <c r="DF13" s="927"/>
      <c r="DG13" s="925"/>
      <c r="DH13" s="926"/>
      <c r="DI13" s="926"/>
      <c r="DJ13" s="926"/>
      <c r="DK13" s="927"/>
      <c r="DL13" s="925"/>
      <c r="DM13" s="926"/>
      <c r="DN13" s="926"/>
      <c r="DO13" s="926"/>
      <c r="DP13" s="927"/>
      <c r="DQ13" s="925"/>
      <c r="DR13" s="926"/>
      <c r="DS13" s="926"/>
      <c r="DT13" s="926"/>
      <c r="DU13" s="927"/>
      <c r="DV13" s="928"/>
      <c r="DW13" s="929"/>
      <c r="DX13" s="929"/>
      <c r="DY13" s="929"/>
      <c r="DZ13" s="930"/>
      <c r="EA13" s="197"/>
    </row>
    <row r="14" spans="1:131" s="198" customFormat="1" ht="26.25" customHeight="1" x14ac:dyDescent="0.15">
      <c r="A14" s="203">
        <v>8</v>
      </c>
      <c r="B14" s="979" t="s">
        <v>336</v>
      </c>
      <c r="C14" s="980"/>
      <c r="D14" s="980"/>
      <c r="E14" s="980"/>
      <c r="F14" s="980"/>
      <c r="G14" s="980"/>
      <c r="H14" s="980"/>
      <c r="I14" s="980"/>
      <c r="J14" s="980"/>
      <c r="K14" s="980"/>
      <c r="L14" s="980"/>
      <c r="M14" s="980"/>
      <c r="N14" s="980"/>
      <c r="O14" s="980"/>
      <c r="P14" s="981"/>
      <c r="Q14" s="986">
        <v>184</v>
      </c>
      <c r="R14" s="983"/>
      <c r="S14" s="983"/>
      <c r="T14" s="983"/>
      <c r="U14" s="983"/>
      <c r="V14" s="983">
        <v>0</v>
      </c>
      <c r="W14" s="983"/>
      <c r="X14" s="983"/>
      <c r="Y14" s="983"/>
      <c r="Z14" s="983"/>
      <c r="AA14" s="983">
        <f t="shared" si="0"/>
        <v>184</v>
      </c>
      <c r="AB14" s="983"/>
      <c r="AC14" s="983"/>
      <c r="AD14" s="983"/>
      <c r="AE14" s="987"/>
      <c r="AF14" s="1034" t="s">
        <v>99</v>
      </c>
      <c r="AG14" s="1035"/>
      <c r="AH14" s="1035"/>
      <c r="AI14" s="1035"/>
      <c r="AJ14" s="1036"/>
      <c r="AK14" s="1037">
        <v>0</v>
      </c>
      <c r="AL14" s="1038"/>
      <c r="AM14" s="1038"/>
      <c r="AN14" s="1038"/>
      <c r="AO14" s="1038"/>
      <c r="AP14" s="1038">
        <v>0</v>
      </c>
      <c r="AQ14" s="1038"/>
      <c r="AR14" s="1038"/>
      <c r="AS14" s="1038"/>
      <c r="AT14" s="1038"/>
      <c r="AU14" s="1032"/>
      <c r="AV14" s="1032"/>
      <c r="AW14" s="1032"/>
      <c r="AX14" s="1032"/>
      <c r="AY14" s="1033"/>
      <c r="AZ14" s="195"/>
      <c r="BA14" s="195"/>
      <c r="BB14" s="195"/>
      <c r="BC14" s="195"/>
      <c r="BD14" s="195"/>
      <c r="BE14" s="196"/>
      <c r="BF14" s="196"/>
      <c r="BG14" s="196"/>
      <c r="BH14" s="196"/>
      <c r="BI14" s="196"/>
      <c r="BJ14" s="196"/>
      <c r="BK14" s="196"/>
      <c r="BL14" s="196"/>
      <c r="BM14" s="196"/>
      <c r="BN14" s="196"/>
      <c r="BO14" s="196"/>
      <c r="BP14" s="196"/>
      <c r="BQ14" s="204">
        <v>8</v>
      </c>
      <c r="BR14" s="205"/>
      <c r="BS14" s="950"/>
      <c r="BT14" s="951"/>
      <c r="BU14" s="951"/>
      <c r="BV14" s="951"/>
      <c r="BW14" s="951"/>
      <c r="BX14" s="951"/>
      <c r="BY14" s="951"/>
      <c r="BZ14" s="951"/>
      <c r="CA14" s="951"/>
      <c r="CB14" s="951"/>
      <c r="CC14" s="951"/>
      <c r="CD14" s="951"/>
      <c r="CE14" s="951"/>
      <c r="CF14" s="951"/>
      <c r="CG14" s="952"/>
      <c r="CH14" s="925"/>
      <c r="CI14" s="926"/>
      <c r="CJ14" s="926"/>
      <c r="CK14" s="926"/>
      <c r="CL14" s="927"/>
      <c r="CM14" s="925"/>
      <c r="CN14" s="926"/>
      <c r="CO14" s="926"/>
      <c r="CP14" s="926"/>
      <c r="CQ14" s="927"/>
      <c r="CR14" s="925"/>
      <c r="CS14" s="926"/>
      <c r="CT14" s="926"/>
      <c r="CU14" s="926"/>
      <c r="CV14" s="927"/>
      <c r="CW14" s="925"/>
      <c r="CX14" s="926"/>
      <c r="CY14" s="926"/>
      <c r="CZ14" s="926"/>
      <c r="DA14" s="927"/>
      <c r="DB14" s="925"/>
      <c r="DC14" s="926"/>
      <c r="DD14" s="926"/>
      <c r="DE14" s="926"/>
      <c r="DF14" s="927"/>
      <c r="DG14" s="925"/>
      <c r="DH14" s="926"/>
      <c r="DI14" s="926"/>
      <c r="DJ14" s="926"/>
      <c r="DK14" s="927"/>
      <c r="DL14" s="925"/>
      <c r="DM14" s="926"/>
      <c r="DN14" s="926"/>
      <c r="DO14" s="926"/>
      <c r="DP14" s="927"/>
      <c r="DQ14" s="925"/>
      <c r="DR14" s="926"/>
      <c r="DS14" s="926"/>
      <c r="DT14" s="926"/>
      <c r="DU14" s="927"/>
      <c r="DV14" s="928"/>
      <c r="DW14" s="929"/>
      <c r="DX14" s="929"/>
      <c r="DY14" s="929"/>
      <c r="DZ14" s="930"/>
      <c r="EA14" s="197"/>
    </row>
    <row r="15" spans="1:131" s="198" customFormat="1" ht="26.25" customHeight="1" x14ac:dyDescent="0.15">
      <c r="A15" s="203">
        <v>9</v>
      </c>
      <c r="B15" s="979" t="s">
        <v>337</v>
      </c>
      <c r="C15" s="980"/>
      <c r="D15" s="980"/>
      <c r="E15" s="980"/>
      <c r="F15" s="980"/>
      <c r="G15" s="980"/>
      <c r="H15" s="980"/>
      <c r="I15" s="980"/>
      <c r="J15" s="980"/>
      <c r="K15" s="980"/>
      <c r="L15" s="980"/>
      <c r="M15" s="980"/>
      <c r="N15" s="980"/>
      <c r="O15" s="980"/>
      <c r="P15" s="981"/>
      <c r="Q15" s="986">
        <v>1483</v>
      </c>
      <c r="R15" s="983"/>
      <c r="S15" s="983"/>
      <c r="T15" s="983"/>
      <c r="U15" s="983"/>
      <c r="V15" s="983">
        <v>296</v>
      </c>
      <c r="W15" s="983"/>
      <c r="X15" s="983"/>
      <c r="Y15" s="983"/>
      <c r="Z15" s="983"/>
      <c r="AA15" s="983">
        <f t="shared" si="0"/>
        <v>1187</v>
      </c>
      <c r="AB15" s="983"/>
      <c r="AC15" s="983"/>
      <c r="AD15" s="983"/>
      <c r="AE15" s="987"/>
      <c r="AF15" s="1034" t="s">
        <v>99</v>
      </c>
      <c r="AG15" s="1035"/>
      <c r="AH15" s="1035"/>
      <c r="AI15" s="1035"/>
      <c r="AJ15" s="1036"/>
      <c r="AK15" s="1037">
        <v>6</v>
      </c>
      <c r="AL15" s="1038"/>
      <c r="AM15" s="1038"/>
      <c r="AN15" s="1038"/>
      <c r="AO15" s="1038"/>
      <c r="AP15" s="1038">
        <v>0</v>
      </c>
      <c r="AQ15" s="1038"/>
      <c r="AR15" s="1038"/>
      <c r="AS15" s="1038"/>
      <c r="AT15" s="1038"/>
      <c r="AU15" s="1032"/>
      <c r="AV15" s="1032"/>
      <c r="AW15" s="1032"/>
      <c r="AX15" s="1032"/>
      <c r="AY15" s="1033"/>
      <c r="AZ15" s="195"/>
      <c r="BA15" s="195"/>
      <c r="BB15" s="195"/>
      <c r="BC15" s="195"/>
      <c r="BD15" s="195"/>
      <c r="BE15" s="196"/>
      <c r="BF15" s="196"/>
      <c r="BG15" s="196"/>
      <c r="BH15" s="196"/>
      <c r="BI15" s="196"/>
      <c r="BJ15" s="196"/>
      <c r="BK15" s="196"/>
      <c r="BL15" s="196"/>
      <c r="BM15" s="196"/>
      <c r="BN15" s="196"/>
      <c r="BO15" s="196"/>
      <c r="BP15" s="196"/>
      <c r="BQ15" s="204">
        <v>9</v>
      </c>
      <c r="BR15" s="205"/>
      <c r="BS15" s="950"/>
      <c r="BT15" s="951"/>
      <c r="BU15" s="951"/>
      <c r="BV15" s="951"/>
      <c r="BW15" s="951"/>
      <c r="BX15" s="951"/>
      <c r="BY15" s="951"/>
      <c r="BZ15" s="951"/>
      <c r="CA15" s="951"/>
      <c r="CB15" s="951"/>
      <c r="CC15" s="951"/>
      <c r="CD15" s="951"/>
      <c r="CE15" s="951"/>
      <c r="CF15" s="951"/>
      <c r="CG15" s="952"/>
      <c r="CH15" s="925"/>
      <c r="CI15" s="926"/>
      <c r="CJ15" s="926"/>
      <c r="CK15" s="926"/>
      <c r="CL15" s="927"/>
      <c r="CM15" s="925"/>
      <c r="CN15" s="926"/>
      <c r="CO15" s="926"/>
      <c r="CP15" s="926"/>
      <c r="CQ15" s="927"/>
      <c r="CR15" s="925"/>
      <c r="CS15" s="926"/>
      <c r="CT15" s="926"/>
      <c r="CU15" s="926"/>
      <c r="CV15" s="927"/>
      <c r="CW15" s="925"/>
      <c r="CX15" s="926"/>
      <c r="CY15" s="926"/>
      <c r="CZ15" s="926"/>
      <c r="DA15" s="927"/>
      <c r="DB15" s="925"/>
      <c r="DC15" s="926"/>
      <c r="DD15" s="926"/>
      <c r="DE15" s="926"/>
      <c r="DF15" s="927"/>
      <c r="DG15" s="925"/>
      <c r="DH15" s="926"/>
      <c r="DI15" s="926"/>
      <c r="DJ15" s="926"/>
      <c r="DK15" s="927"/>
      <c r="DL15" s="925"/>
      <c r="DM15" s="926"/>
      <c r="DN15" s="926"/>
      <c r="DO15" s="926"/>
      <c r="DP15" s="927"/>
      <c r="DQ15" s="925"/>
      <c r="DR15" s="926"/>
      <c r="DS15" s="926"/>
      <c r="DT15" s="926"/>
      <c r="DU15" s="927"/>
      <c r="DV15" s="928"/>
      <c r="DW15" s="929"/>
      <c r="DX15" s="929"/>
      <c r="DY15" s="929"/>
      <c r="DZ15" s="930"/>
      <c r="EA15" s="197"/>
    </row>
    <row r="16" spans="1:131" s="198" customFormat="1" ht="26.25" customHeight="1" x14ac:dyDescent="0.15">
      <c r="A16" s="203">
        <v>10</v>
      </c>
      <c r="B16" s="979" t="s">
        <v>338</v>
      </c>
      <c r="C16" s="980"/>
      <c r="D16" s="980"/>
      <c r="E16" s="980"/>
      <c r="F16" s="980"/>
      <c r="G16" s="980"/>
      <c r="H16" s="980"/>
      <c r="I16" s="980"/>
      <c r="J16" s="980"/>
      <c r="K16" s="980"/>
      <c r="L16" s="980"/>
      <c r="M16" s="980"/>
      <c r="N16" s="980"/>
      <c r="O16" s="980"/>
      <c r="P16" s="981"/>
      <c r="Q16" s="986">
        <v>144104</v>
      </c>
      <c r="R16" s="983"/>
      <c r="S16" s="983"/>
      <c r="T16" s="983"/>
      <c r="U16" s="983"/>
      <c r="V16" s="983">
        <v>144104</v>
      </c>
      <c r="W16" s="983"/>
      <c r="X16" s="983"/>
      <c r="Y16" s="983"/>
      <c r="Z16" s="983"/>
      <c r="AA16" s="983">
        <f t="shared" si="0"/>
        <v>0</v>
      </c>
      <c r="AB16" s="983"/>
      <c r="AC16" s="983"/>
      <c r="AD16" s="983"/>
      <c r="AE16" s="987"/>
      <c r="AF16" s="1034" t="s">
        <v>99</v>
      </c>
      <c r="AG16" s="1035"/>
      <c r="AH16" s="1035"/>
      <c r="AI16" s="1035"/>
      <c r="AJ16" s="1036"/>
      <c r="AK16" s="1037">
        <v>95069</v>
      </c>
      <c r="AL16" s="1038"/>
      <c r="AM16" s="1038"/>
      <c r="AN16" s="1038"/>
      <c r="AO16" s="1038"/>
      <c r="AP16" s="1038">
        <v>0</v>
      </c>
      <c r="AQ16" s="1038"/>
      <c r="AR16" s="1038"/>
      <c r="AS16" s="1038"/>
      <c r="AT16" s="1038"/>
      <c r="AU16" s="1032"/>
      <c r="AV16" s="1032"/>
      <c r="AW16" s="1032"/>
      <c r="AX16" s="1032"/>
      <c r="AY16" s="1033"/>
      <c r="AZ16" s="195"/>
      <c r="BA16" s="195"/>
      <c r="BB16" s="195"/>
      <c r="BC16" s="195"/>
      <c r="BD16" s="195"/>
      <c r="BE16" s="196"/>
      <c r="BF16" s="196"/>
      <c r="BG16" s="196"/>
      <c r="BH16" s="196"/>
      <c r="BI16" s="196"/>
      <c r="BJ16" s="196"/>
      <c r="BK16" s="196"/>
      <c r="BL16" s="196"/>
      <c r="BM16" s="196"/>
      <c r="BN16" s="196"/>
      <c r="BO16" s="196"/>
      <c r="BP16" s="196"/>
      <c r="BQ16" s="204">
        <v>10</v>
      </c>
      <c r="BR16" s="205"/>
      <c r="BS16" s="950"/>
      <c r="BT16" s="951"/>
      <c r="BU16" s="951"/>
      <c r="BV16" s="951"/>
      <c r="BW16" s="951"/>
      <c r="BX16" s="951"/>
      <c r="BY16" s="951"/>
      <c r="BZ16" s="951"/>
      <c r="CA16" s="951"/>
      <c r="CB16" s="951"/>
      <c r="CC16" s="951"/>
      <c r="CD16" s="951"/>
      <c r="CE16" s="951"/>
      <c r="CF16" s="951"/>
      <c r="CG16" s="952"/>
      <c r="CH16" s="925"/>
      <c r="CI16" s="926"/>
      <c r="CJ16" s="926"/>
      <c r="CK16" s="926"/>
      <c r="CL16" s="927"/>
      <c r="CM16" s="925"/>
      <c r="CN16" s="926"/>
      <c r="CO16" s="926"/>
      <c r="CP16" s="926"/>
      <c r="CQ16" s="927"/>
      <c r="CR16" s="925"/>
      <c r="CS16" s="926"/>
      <c r="CT16" s="926"/>
      <c r="CU16" s="926"/>
      <c r="CV16" s="927"/>
      <c r="CW16" s="925"/>
      <c r="CX16" s="926"/>
      <c r="CY16" s="926"/>
      <c r="CZ16" s="926"/>
      <c r="DA16" s="927"/>
      <c r="DB16" s="925"/>
      <c r="DC16" s="926"/>
      <c r="DD16" s="926"/>
      <c r="DE16" s="926"/>
      <c r="DF16" s="927"/>
      <c r="DG16" s="925"/>
      <c r="DH16" s="926"/>
      <c r="DI16" s="926"/>
      <c r="DJ16" s="926"/>
      <c r="DK16" s="927"/>
      <c r="DL16" s="925"/>
      <c r="DM16" s="926"/>
      <c r="DN16" s="926"/>
      <c r="DO16" s="926"/>
      <c r="DP16" s="927"/>
      <c r="DQ16" s="925"/>
      <c r="DR16" s="926"/>
      <c r="DS16" s="926"/>
      <c r="DT16" s="926"/>
      <c r="DU16" s="927"/>
      <c r="DV16" s="928"/>
      <c r="DW16" s="929"/>
      <c r="DX16" s="929"/>
      <c r="DY16" s="929"/>
      <c r="DZ16" s="930"/>
      <c r="EA16" s="197"/>
    </row>
    <row r="17" spans="1:131" s="198" customFormat="1" ht="26.25" customHeight="1" x14ac:dyDescent="0.15">
      <c r="A17" s="203">
        <v>11</v>
      </c>
      <c r="B17" s="979"/>
      <c r="C17" s="980"/>
      <c r="D17" s="980"/>
      <c r="E17" s="980"/>
      <c r="F17" s="980"/>
      <c r="G17" s="980"/>
      <c r="H17" s="980"/>
      <c r="I17" s="980"/>
      <c r="J17" s="980"/>
      <c r="K17" s="980"/>
      <c r="L17" s="980"/>
      <c r="M17" s="980"/>
      <c r="N17" s="980"/>
      <c r="O17" s="980"/>
      <c r="P17" s="981"/>
      <c r="Q17" s="986"/>
      <c r="R17" s="983"/>
      <c r="S17" s="983"/>
      <c r="T17" s="983"/>
      <c r="U17" s="983"/>
      <c r="V17" s="983"/>
      <c r="W17" s="983"/>
      <c r="X17" s="983"/>
      <c r="Y17" s="983"/>
      <c r="Z17" s="983"/>
      <c r="AA17" s="983"/>
      <c r="AB17" s="983"/>
      <c r="AC17" s="983"/>
      <c r="AD17" s="983"/>
      <c r="AE17" s="987"/>
      <c r="AF17" s="1034"/>
      <c r="AG17" s="1035"/>
      <c r="AH17" s="1035"/>
      <c r="AI17" s="1035"/>
      <c r="AJ17" s="1036"/>
      <c r="AK17" s="1037"/>
      <c r="AL17" s="1038"/>
      <c r="AM17" s="1038"/>
      <c r="AN17" s="1038"/>
      <c r="AO17" s="1038"/>
      <c r="AP17" s="1038"/>
      <c r="AQ17" s="1038"/>
      <c r="AR17" s="1038"/>
      <c r="AS17" s="1038"/>
      <c r="AT17" s="1038"/>
      <c r="AU17" s="1032"/>
      <c r="AV17" s="1032"/>
      <c r="AW17" s="1032"/>
      <c r="AX17" s="1032"/>
      <c r="AY17" s="1033"/>
      <c r="AZ17" s="195"/>
      <c r="BA17" s="195"/>
      <c r="BB17" s="195"/>
      <c r="BC17" s="195"/>
      <c r="BD17" s="195"/>
      <c r="BE17" s="196"/>
      <c r="BF17" s="196"/>
      <c r="BG17" s="196"/>
      <c r="BH17" s="196"/>
      <c r="BI17" s="196"/>
      <c r="BJ17" s="196"/>
      <c r="BK17" s="196"/>
      <c r="BL17" s="196"/>
      <c r="BM17" s="196"/>
      <c r="BN17" s="196"/>
      <c r="BO17" s="196"/>
      <c r="BP17" s="196"/>
      <c r="BQ17" s="204">
        <v>11</v>
      </c>
      <c r="BR17" s="205"/>
      <c r="BS17" s="950"/>
      <c r="BT17" s="951"/>
      <c r="BU17" s="951"/>
      <c r="BV17" s="951"/>
      <c r="BW17" s="951"/>
      <c r="BX17" s="951"/>
      <c r="BY17" s="951"/>
      <c r="BZ17" s="951"/>
      <c r="CA17" s="951"/>
      <c r="CB17" s="951"/>
      <c r="CC17" s="951"/>
      <c r="CD17" s="951"/>
      <c r="CE17" s="951"/>
      <c r="CF17" s="951"/>
      <c r="CG17" s="952"/>
      <c r="CH17" s="925"/>
      <c r="CI17" s="926"/>
      <c r="CJ17" s="926"/>
      <c r="CK17" s="926"/>
      <c r="CL17" s="927"/>
      <c r="CM17" s="925"/>
      <c r="CN17" s="926"/>
      <c r="CO17" s="926"/>
      <c r="CP17" s="926"/>
      <c r="CQ17" s="927"/>
      <c r="CR17" s="925"/>
      <c r="CS17" s="926"/>
      <c r="CT17" s="926"/>
      <c r="CU17" s="926"/>
      <c r="CV17" s="927"/>
      <c r="CW17" s="925"/>
      <c r="CX17" s="926"/>
      <c r="CY17" s="926"/>
      <c r="CZ17" s="926"/>
      <c r="DA17" s="927"/>
      <c r="DB17" s="925"/>
      <c r="DC17" s="926"/>
      <c r="DD17" s="926"/>
      <c r="DE17" s="926"/>
      <c r="DF17" s="927"/>
      <c r="DG17" s="925"/>
      <c r="DH17" s="926"/>
      <c r="DI17" s="926"/>
      <c r="DJ17" s="926"/>
      <c r="DK17" s="927"/>
      <c r="DL17" s="925"/>
      <c r="DM17" s="926"/>
      <c r="DN17" s="926"/>
      <c r="DO17" s="926"/>
      <c r="DP17" s="927"/>
      <c r="DQ17" s="925"/>
      <c r="DR17" s="926"/>
      <c r="DS17" s="926"/>
      <c r="DT17" s="926"/>
      <c r="DU17" s="927"/>
      <c r="DV17" s="928"/>
      <c r="DW17" s="929"/>
      <c r="DX17" s="929"/>
      <c r="DY17" s="929"/>
      <c r="DZ17" s="930"/>
      <c r="EA17" s="197"/>
    </row>
    <row r="18" spans="1:131" s="198" customFormat="1" ht="26.25" customHeight="1" x14ac:dyDescent="0.15">
      <c r="A18" s="203">
        <v>12</v>
      </c>
      <c r="B18" s="979"/>
      <c r="C18" s="980"/>
      <c r="D18" s="980"/>
      <c r="E18" s="980"/>
      <c r="F18" s="980"/>
      <c r="G18" s="980"/>
      <c r="H18" s="980"/>
      <c r="I18" s="980"/>
      <c r="J18" s="980"/>
      <c r="K18" s="980"/>
      <c r="L18" s="980"/>
      <c r="M18" s="980"/>
      <c r="N18" s="980"/>
      <c r="O18" s="980"/>
      <c r="P18" s="981"/>
      <c r="Q18" s="986"/>
      <c r="R18" s="983"/>
      <c r="S18" s="983"/>
      <c r="T18" s="983"/>
      <c r="U18" s="983"/>
      <c r="V18" s="983"/>
      <c r="W18" s="983"/>
      <c r="X18" s="983"/>
      <c r="Y18" s="983"/>
      <c r="Z18" s="983"/>
      <c r="AA18" s="983"/>
      <c r="AB18" s="983"/>
      <c r="AC18" s="983"/>
      <c r="AD18" s="983"/>
      <c r="AE18" s="987"/>
      <c r="AF18" s="1034"/>
      <c r="AG18" s="1035"/>
      <c r="AH18" s="1035"/>
      <c r="AI18" s="1035"/>
      <c r="AJ18" s="1036"/>
      <c r="AK18" s="1037"/>
      <c r="AL18" s="1038"/>
      <c r="AM18" s="1038"/>
      <c r="AN18" s="1038"/>
      <c r="AO18" s="1038"/>
      <c r="AP18" s="1038"/>
      <c r="AQ18" s="1038"/>
      <c r="AR18" s="1038"/>
      <c r="AS18" s="1038"/>
      <c r="AT18" s="1038"/>
      <c r="AU18" s="1032"/>
      <c r="AV18" s="1032"/>
      <c r="AW18" s="1032"/>
      <c r="AX18" s="1032"/>
      <c r="AY18" s="1033"/>
      <c r="AZ18" s="195"/>
      <c r="BA18" s="195"/>
      <c r="BB18" s="195"/>
      <c r="BC18" s="195"/>
      <c r="BD18" s="195"/>
      <c r="BE18" s="196"/>
      <c r="BF18" s="196"/>
      <c r="BG18" s="196"/>
      <c r="BH18" s="196"/>
      <c r="BI18" s="196"/>
      <c r="BJ18" s="196"/>
      <c r="BK18" s="196"/>
      <c r="BL18" s="196"/>
      <c r="BM18" s="196"/>
      <c r="BN18" s="196"/>
      <c r="BO18" s="196"/>
      <c r="BP18" s="196"/>
      <c r="BQ18" s="204">
        <v>12</v>
      </c>
      <c r="BR18" s="205"/>
      <c r="BS18" s="950"/>
      <c r="BT18" s="951"/>
      <c r="BU18" s="951"/>
      <c r="BV18" s="951"/>
      <c r="BW18" s="951"/>
      <c r="BX18" s="951"/>
      <c r="BY18" s="951"/>
      <c r="BZ18" s="951"/>
      <c r="CA18" s="951"/>
      <c r="CB18" s="951"/>
      <c r="CC18" s="951"/>
      <c r="CD18" s="951"/>
      <c r="CE18" s="951"/>
      <c r="CF18" s="951"/>
      <c r="CG18" s="952"/>
      <c r="CH18" s="925"/>
      <c r="CI18" s="926"/>
      <c r="CJ18" s="926"/>
      <c r="CK18" s="926"/>
      <c r="CL18" s="927"/>
      <c r="CM18" s="925"/>
      <c r="CN18" s="926"/>
      <c r="CO18" s="926"/>
      <c r="CP18" s="926"/>
      <c r="CQ18" s="927"/>
      <c r="CR18" s="925"/>
      <c r="CS18" s="926"/>
      <c r="CT18" s="926"/>
      <c r="CU18" s="926"/>
      <c r="CV18" s="927"/>
      <c r="CW18" s="925"/>
      <c r="CX18" s="926"/>
      <c r="CY18" s="926"/>
      <c r="CZ18" s="926"/>
      <c r="DA18" s="927"/>
      <c r="DB18" s="925"/>
      <c r="DC18" s="926"/>
      <c r="DD18" s="926"/>
      <c r="DE18" s="926"/>
      <c r="DF18" s="927"/>
      <c r="DG18" s="925"/>
      <c r="DH18" s="926"/>
      <c r="DI18" s="926"/>
      <c r="DJ18" s="926"/>
      <c r="DK18" s="927"/>
      <c r="DL18" s="925"/>
      <c r="DM18" s="926"/>
      <c r="DN18" s="926"/>
      <c r="DO18" s="926"/>
      <c r="DP18" s="927"/>
      <c r="DQ18" s="925"/>
      <c r="DR18" s="926"/>
      <c r="DS18" s="926"/>
      <c r="DT18" s="926"/>
      <c r="DU18" s="927"/>
      <c r="DV18" s="928"/>
      <c r="DW18" s="929"/>
      <c r="DX18" s="929"/>
      <c r="DY18" s="929"/>
      <c r="DZ18" s="930"/>
      <c r="EA18" s="197"/>
    </row>
    <row r="19" spans="1:131" s="198" customFormat="1" ht="26.25" customHeight="1" x14ac:dyDescent="0.15">
      <c r="A19" s="203">
        <v>13</v>
      </c>
      <c r="B19" s="979"/>
      <c r="C19" s="980"/>
      <c r="D19" s="980"/>
      <c r="E19" s="980"/>
      <c r="F19" s="980"/>
      <c r="G19" s="980"/>
      <c r="H19" s="980"/>
      <c r="I19" s="980"/>
      <c r="J19" s="980"/>
      <c r="K19" s="980"/>
      <c r="L19" s="980"/>
      <c r="M19" s="980"/>
      <c r="N19" s="980"/>
      <c r="O19" s="980"/>
      <c r="P19" s="981"/>
      <c r="Q19" s="986"/>
      <c r="R19" s="983"/>
      <c r="S19" s="983"/>
      <c r="T19" s="983"/>
      <c r="U19" s="983"/>
      <c r="V19" s="983"/>
      <c r="W19" s="983"/>
      <c r="X19" s="983"/>
      <c r="Y19" s="983"/>
      <c r="Z19" s="983"/>
      <c r="AA19" s="983"/>
      <c r="AB19" s="983"/>
      <c r="AC19" s="983"/>
      <c r="AD19" s="983"/>
      <c r="AE19" s="987"/>
      <c r="AF19" s="1034"/>
      <c r="AG19" s="1035"/>
      <c r="AH19" s="1035"/>
      <c r="AI19" s="1035"/>
      <c r="AJ19" s="1036"/>
      <c r="AK19" s="1037"/>
      <c r="AL19" s="1038"/>
      <c r="AM19" s="1038"/>
      <c r="AN19" s="1038"/>
      <c r="AO19" s="1038"/>
      <c r="AP19" s="1038"/>
      <c r="AQ19" s="1038"/>
      <c r="AR19" s="1038"/>
      <c r="AS19" s="1038"/>
      <c r="AT19" s="1038"/>
      <c r="AU19" s="1032"/>
      <c r="AV19" s="1032"/>
      <c r="AW19" s="1032"/>
      <c r="AX19" s="1032"/>
      <c r="AY19" s="1033"/>
      <c r="AZ19" s="195"/>
      <c r="BA19" s="195"/>
      <c r="BB19" s="195"/>
      <c r="BC19" s="195"/>
      <c r="BD19" s="195"/>
      <c r="BE19" s="196"/>
      <c r="BF19" s="196"/>
      <c r="BG19" s="196"/>
      <c r="BH19" s="196"/>
      <c r="BI19" s="196"/>
      <c r="BJ19" s="196"/>
      <c r="BK19" s="196"/>
      <c r="BL19" s="196"/>
      <c r="BM19" s="196"/>
      <c r="BN19" s="196"/>
      <c r="BO19" s="196"/>
      <c r="BP19" s="196"/>
      <c r="BQ19" s="204">
        <v>13</v>
      </c>
      <c r="BR19" s="205"/>
      <c r="BS19" s="950"/>
      <c r="BT19" s="951"/>
      <c r="BU19" s="951"/>
      <c r="BV19" s="951"/>
      <c r="BW19" s="951"/>
      <c r="BX19" s="951"/>
      <c r="BY19" s="951"/>
      <c r="BZ19" s="951"/>
      <c r="CA19" s="951"/>
      <c r="CB19" s="951"/>
      <c r="CC19" s="951"/>
      <c r="CD19" s="951"/>
      <c r="CE19" s="951"/>
      <c r="CF19" s="951"/>
      <c r="CG19" s="952"/>
      <c r="CH19" s="925"/>
      <c r="CI19" s="926"/>
      <c r="CJ19" s="926"/>
      <c r="CK19" s="926"/>
      <c r="CL19" s="927"/>
      <c r="CM19" s="925"/>
      <c r="CN19" s="926"/>
      <c r="CO19" s="926"/>
      <c r="CP19" s="926"/>
      <c r="CQ19" s="927"/>
      <c r="CR19" s="925"/>
      <c r="CS19" s="926"/>
      <c r="CT19" s="926"/>
      <c r="CU19" s="926"/>
      <c r="CV19" s="927"/>
      <c r="CW19" s="925"/>
      <c r="CX19" s="926"/>
      <c r="CY19" s="926"/>
      <c r="CZ19" s="926"/>
      <c r="DA19" s="927"/>
      <c r="DB19" s="925"/>
      <c r="DC19" s="926"/>
      <c r="DD19" s="926"/>
      <c r="DE19" s="926"/>
      <c r="DF19" s="927"/>
      <c r="DG19" s="925"/>
      <c r="DH19" s="926"/>
      <c r="DI19" s="926"/>
      <c r="DJ19" s="926"/>
      <c r="DK19" s="927"/>
      <c r="DL19" s="925"/>
      <c r="DM19" s="926"/>
      <c r="DN19" s="926"/>
      <c r="DO19" s="926"/>
      <c r="DP19" s="927"/>
      <c r="DQ19" s="925"/>
      <c r="DR19" s="926"/>
      <c r="DS19" s="926"/>
      <c r="DT19" s="926"/>
      <c r="DU19" s="927"/>
      <c r="DV19" s="928"/>
      <c r="DW19" s="929"/>
      <c r="DX19" s="929"/>
      <c r="DY19" s="929"/>
      <c r="DZ19" s="930"/>
      <c r="EA19" s="197"/>
    </row>
    <row r="20" spans="1:131" s="198" customFormat="1" ht="26.25" customHeight="1" x14ac:dyDescent="0.15">
      <c r="A20" s="203">
        <v>14</v>
      </c>
      <c r="B20" s="979"/>
      <c r="C20" s="980"/>
      <c r="D20" s="980"/>
      <c r="E20" s="980"/>
      <c r="F20" s="980"/>
      <c r="G20" s="980"/>
      <c r="H20" s="980"/>
      <c r="I20" s="980"/>
      <c r="J20" s="980"/>
      <c r="K20" s="980"/>
      <c r="L20" s="980"/>
      <c r="M20" s="980"/>
      <c r="N20" s="980"/>
      <c r="O20" s="980"/>
      <c r="P20" s="981"/>
      <c r="Q20" s="986"/>
      <c r="R20" s="983"/>
      <c r="S20" s="983"/>
      <c r="T20" s="983"/>
      <c r="U20" s="983"/>
      <c r="V20" s="983"/>
      <c r="W20" s="983"/>
      <c r="X20" s="983"/>
      <c r="Y20" s="983"/>
      <c r="Z20" s="983"/>
      <c r="AA20" s="983"/>
      <c r="AB20" s="983"/>
      <c r="AC20" s="983"/>
      <c r="AD20" s="983"/>
      <c r="AE20" s="987"/>
      <c r="AF20" s="1034"/>
      <c r="AG20" s="1035"/>
      <c r="AH20" s="1035"/>
      <c r="AI20" s="1035"/>
      <c r="AJ20" s="1036"/>
      <c r="AK20" s="1037"/>
      <c r="AL20" s="1038"/>
      <c r="AM20" s="1038"/>
      <c r="AN20" s="1038"/>
      <c r="AO20" s="1038"/>
      <c r="AP20" s="1038"/>
      <c r="AQ20" s="1038"/>
      <c r="AR20" s="1038"/>
      <c r="AS20" s="1038"/>
      <c r="AT20" s="1038"/>
      <c r="AU20" s="1032"/>
      <c r="AV20" s="1032"/>
      <c r="AW20" s="1032"/>
      <c r="AX20" s="1032"/>
      <c r="AY20" s="1033"/>
      <c r="AZ20" s="195"/>
      <c r="BA20" s="195"/>
      <c r="BB20" s="195"/>
      <c r="BC20" s="195"/>
      <c r="BD20" s="195"/>
      <c r="BE20" s="196"/>
      <c r="BF20" s="196"/>
      <c r="BG20" s="196"/>
      <c r="BH20" s="196"/>
      <c r="BI20" s="196"/>
      <c r="BJ20" s="196"/>
      <c r="BK20" s="196"/>
      <c r="BL20" s="196"/>
      <c r="BM20" s="196"/>
      <c r="BN20" s="196"/>
      <c r="BO20" s="196"/>
      <c r="BP20" s="196"/>
      <c r="BQ20" s="204">
        <v>14</v>
      </c>
      <c r="BR20" s="205"/>
      <c r="BS20" s="950"/>
      <c r="BT20" s="951"/>
      <c r="BU20" s="951"/>
      <c r="BV20" s="951"/>
      <c r="BW20" s="951"/>
      <c r="BX20" s="951"/>
      <c r="BY20" s="951"/>
      <c r="BZ20" s="951"/>
      <c r="CA20" s="951"/>
      <c r="CB20" s="951"/>
      <c r="CC20" s="951"/>
      <c r="CD20" s="951"/>
      <c r="CE20" s="951"/>
      <c r="CF20" s="951"/>
      <c r="CG20" s="952"/>
      <c r="CH20" s="925"/>
      <c r="CI20" s="926"/>
      <c r="CJ20" s="926"/>
      <c r="CK20" s="926"/>
      <c r="CL20" s="927"/>
      <c r="CM20" s="925"/>
      <c r="CN20" s="926"/>
      <c r="CO20" s="926"/>
      <c r="CP20" s="926"/>
      <c r="CQ20" s="927"/>
      <c r="CR20" s="925"/>
      <c r="CS20" s="926"/>
      <c r="CT20" s="926"/>
      <c r="CU20" s="926"/>
      <c r="CV20" s="927"/>
      <c r="CW20" s="925"/>
      <c r="CX20" s="926"/>
      <c r="CY20" s="926"/>
      <c r="CZ20" s="926"/>
      <c r="DA20" s="927"/>
      <c r="DB20" s="925"/>
      <c r="DC20" s="926"/>
      <c r="DD20" s="926"/>
      <c r="DE20" s="926"/>
      <c r="DF20" s="927"/>
      <c r="DG20" s="925"/>
      <c r="DH20" s="926"/>
      <c r="DI20" s="926"/>
      <c r="DJ20" s="926"/>
      <c r="DK20" s="927"/>
      <c r="DL20" s="925"/>
      <c r="DM20" s="926"/>
      <c r="DN20" s="926"/>
      <c r="DO20" s="926"/>
      <c r="DP20" s="927"/>
      <c r="DQ20" s="925"/>
      <c r="DR20" s="926"/>
      <c r="DS20" s="926"/>
      <c r="DT20" s="926"/>
      <c r="DU20" s="927"/>
      <c r="DV20" s="928"/>
      <c r="DW20" s="929"/>
      <c r="DX20" s="929"/>
      <c r="DY20" s="929"/>
      <c r="DZ20" s="930"/>
      <c r="EA20" s="197"/>
    </row>
    <row r="21" spans="1:131" s="198" customFormat="1" ht="26.25" customHeight="1" thickBot="1" x14ac:dyDescent="0.2">
      <c r="A21" s="203">
        <v>15</v>
      </c>
      <c r="B21" s="979"/>
      <c r="C21" s="980"/>
      <c r="D21" s="980"/>
      <c r="E21" s="980"/>
      <c r="F21" s="980"/>
      <c r="G21" s="980"/>
      <c r="H21" s="980"/>
      <c r="I21" s="980"/>
      <c r="J21" s="980"/>
      <c r="K21" s="980"/>
      <c r="L21" s="980"/>
      <c r="M21" s="980"/>
      <c r="N21" s="980"/>
      <c r="O21" s="980"/>
      <c r="P21" s="981"/>
      <c r="Q21" s="986"/>
      <c r="R21" s="983"/>
      <c r="S21" s="983"/>
      <c r="T21" s="983"/>
      <c r="U21" s="983"/>
      <c r="V21" s="983"/>
      <c r="W21" s="983"/>
      <c r="X21" s="983"/>
      <c r="Y21" s="983"/>
      <c r="Z21" s="983"/>
      <c r="AA21" s="983"/>
      <c r="AB21" s="983"/>
      <c r="AC21" s="983"/>
      <c r="AD21" s="983"/>
      <c r="AE21" s="987"/>
      <c r="AF21" s="1034"/>
      <c r="AG21" s="1035"/>
      <c r="AH21" s="1035"/>
      <c r="AI21" s="1035"/>
      <c r="AJ21" s="1036"/>
      <c r="AK21" s="1037"/>
      <c r="AL21" s="1038"/>
      <c r="AM21" s="1038"/>
      <c r="AN21" s="1038"/>
      <c r="AO21" s="1038"/>
      <c r="AP21" s="1038"/>
      <c r="AQ21" s="1038"/>
      <c r="AR21" s="1038"/>
      <c r="AS21" s="1038"/>
      <c r="AT21" s="1038"/>
      <c r="AU21" s="1032"/>
      <c r="AV21" s="1032"/>
      <c r="AW21" s="1032"/>
      <c r="AX21" s="1032"/>
      <c r="AY21" s="1033"/>
      <c r="AZ21" s="195"/>
      <c r="BA21" s="195"/>
      <c r="BB21" s="195"/>
      <c r="BC21" s="195"/>
      <c r="BD21" s="195"/>
      <c r="BE21" s="196"/>
      <c r="BF21" s="196"/>
      <c r="BG21" s="196"/>
      <c r="BH21" s="196"/>
      <c r="BI21" s="196"/>
      <c r="BJ21" s="196"/>
      <c r="BK21" s="196"/>
      <c r="BL21" s="196"/>
      <c r="BM21" s="196"/>
      <c r="BN21" s="196"/>
      <c r="BO21" s="196"/>
      <c r="BP21" s="196"/>
      <c r="BQ21" s="204">
        <v>15</v>
      </c>
      <c r="BR21" s="205"/>
      <c r="BS21" s="950"/>
      <c r="BT21" s="951"/>
      <c r="BU21" s="951"/>
      <c r="BV21" s="951"/>
      <c r="BW21" s="951"/>
      <c r="BX21" s="951"/>
      <c r="BY21" s="951"/>
      <c r="BZ21" s="951"/>
      <c r="CA21" s="951"/>
      <c r="CB21" s="951"/>
      <c r="CC21" s="951"/>
      <c r="CD21" s="951"/>
      <c r="CE21" s="951"/>
      <c r="CF21" s="951"/>
      <c r="CG21" s="952"/>
      <c r="CH21" s="925"/>
      <c r="CI21" s="926"/>
      <c r="CJ21" s="926"/>
      <c r="CK21" s="926"/>
      <c r="CL21" s="927"/>
      <c r="CM21" s="925"/>
      <c r="CN21" s="926"/>
      <c r="CO21" s="926"/>
      <c r="CP21" s="926"/>
      <c r="CQ21" s="927"/>
      <c r="CR21" s="925"/>
      <c r="CS21" s="926"/>
      <c r="CT21" s="926"/>
      <c r="CU21" s="926"/>
      <c r="CV21" s="927"/>
      <c r="CW21" s="925"/>
      <c r="CX21" s="926"/>
      <c r="CY21" s="926"/>
      <c r="CZ21" s="926"/>
      <c r="DA21" s="927"/>
      <c r="DB21" s="925"/>
      <c r="DC21" s="926"/>
      <c r="DD21" s="926"/>
      <c r="DE21" s="926"/>
      <c r="DF21" s="927"/>
      <c r="DG21" s="925"/>
      <c r="DH21" s="926"/>
      <c r="DI21" s="926"/>
      <c r="DJ21" s="926"/>
      <c r="DK21" s="927"/>
      <c r="DL21" s="925"/>
      <c r="DM21" s="926"/>
      <c r="DN21" s="926"/>
      <c r="DO21" s="926"/>
      <c r="DP21" s="927"/>
      <c r="DQ21" s="925"/>
      <c r="DR21" s="926"/>
      <c r="DS21" s="926"/>
      <c r="DT21" s="926"/>
      <c r="DU21" s="927"/>
      <c r="DV21" s="928"/>
      <c r="DW21" s="929"/>
      <c r="DX21" s="929"/>
      <c r="DY21" s="929"/>
      <c r="DZ21" s="930"/>
      <c r="EA21" s="197"/>
    </row>
    <row r="22" spans="1:131" s="198" customFormat="1" ht="26.25" customHeight="1" x14ac:dyDescent="0.15">
      <c r="A22" s="203">
        <v>16</v>
      </c>
      <c r="B22" s="1023"/>
      <c r="C22" s="1024"/>
      <c r="D22" s="1024"/>
      <c r="E22" s="1024"/>
      <c r="F22" s="1024"/>
      <c r="G22" s="1024"/>
      <c r="H22" s="1024"/>
      <c r="I22" s="1024"/>
      <c r="J22" s="1024"/>
      <c r="K22" s="1024"/>
      <c r="L22" s="1024"/>
      <c r="M22" s="1024"/>
      <c r="N22" s="1024"/>
      <c r="O22" s="1024"/>
      <c r="P22" s="1025"/>
      <c r="Q22" s="1026"/>
      <c r="R22" s="1027"/>
      <c r="S22" s="1027"/>
      <c r="T22" s="1027"/>
      <c r="U22" s="1027"/>
      <c r="V22" s="1027"/>
      <c r="W22" s="1027"/>
      <c r="X22" s="1027"/>
      <c r="Y22" s="1027"/>
      <c r="Z22" s="1027"/>
      <c r="AA22" s="1027"/>
      <c r="AB22" s="1027"/>
      <c r="AC22" s="1027"/>
      <c r="AD22" s="1027"/>
      <c r="AE22" s="1028"/>
      <c r="AF22" s="1029"/>
      <c r="AG22" s="1030"/>
      <c r="AH22" s="1030"/>
      <c r="AI22" s="1030"/>
      <c r="AJ22" s="1031"/>
      <c r="AK22" s="1019"/>
      <c r="AL22" s="1020"/>
      <c r="AM22" s="1020"/>
      <c r="AN22" s="1020"/>
      <c r="AO22" s="1020"/>
      <c r="AP22" s="1020"/>
      <c r="AQ22" s="1020"/>
      <c r="AR22" s="1020"/>
      <c r="AS22" s="1020"/>
      <c r="AT22" s="1020"/>
      <c r="AU22" s="1021"/>
      <c r="AV22" s="1021"/>
      <c r="AW22" s="1021"/>
      <c r="AX22" s="1021"/>
      <c r="AY22" s="1022"/>
      <c r="AZ22" s="970" t="s">
        <v>339</v>
      </c>
      <c r="BA22" s="970"/>
      <c r="BB22" s="970"/>
      <c r="BC22" s="970"/>
      <c r="BD22" s="971"/>
      <c r="BE22" s="196"/>
      <c r="BF22" s="196"/>
      <c r="BG22" s="196"/>
      <c r="BH22" s="196"/>
      <c r="BI22" s="196"/>
      <c r="BJ22" s="196"/>
      <c r="BK22" s="196"/>
      <c r="BL22" s="196"/>
      <c r="BM22" s="196"/>
      <c r="BN22" s="196"/>
      <c r="BO22" s="196"/>
      <c r="BP22" s="196"/>
      <c r="BQ22" s="204">
        <v>16</v>
      </c>
      <c r="BR22" s="205"/>
      <c r="BS22" s="950"/>
      <c r="BT22" s="951"/>
      <c r="BU22" s="951"/>
      <c r="BV22" s="951"/>
      <c r="BW22" s="951"/>
      <c r="BX22" s="951"/>
      <c r="BY22" s="951"/>
      <c r="BZ22" s="951"/>
      <c r="CA22" s="951"/>
      <c r="CB22" s="951"/>
      <c r="CC22" s="951"/>
      <c r="CD22" s="951"/>
      <c r="CE22" s="951"/>
      <c r="CF22" s="951"/>
      <c r="CG22" s="952"/>
      <c r="CH22" s="925"/>
      <c r="CI22" s="926"/>
      <c r="CJ22" s="926"/>
      <c r="CK22" s="926"/>
      <c r="CL22" s="927"/>
      <c r="CM22" s="925"/>
      <c r="CN22" s="926"/>
      <c r="CO22" s="926"/>
      <c r="CP22" s="926"/>
      <c r="CQ22" s="927"/>
      <c r="CR22" s="925"/>
      <c r="CS22" s="926"/>
      <c r="CT22" s="926"/>
      <c r="CU22" s="926"/>
      <c r="CV22" s="927"/>
      <c r="CW22" s="925"/>
      <c r="CX22" s="926"/>
      <c r="CY22" s="926"/>
      <c r="CZ22" s="926"/>
      <c r="DA22" s="927"/>
      <c r="DB22" s="925"/>
      <c r="DC22" s="926"/>
      <c r="DD22" s="926"/>
      <c r="DE22" s="926"/>
      <c r="DF22" s="927"/>
      <c r="DG22" s="925"/>
      <c r="DH22" s="926"/>
      <c r="DI22" s="926"/>
      <c r="DJ22" s="926"/>
      <c r="DK22" s="927"/>
      <c r="DL22" s="925"/>
      <c r="DM22" s="926"/>
      <c r="DN22" s="926"/>
      <c r="DO22" s="926"/>
      <c r="DP22" s="927"/>
      <c r="DQ22" s="925"/>
      <c r="DR22" s="926"/>
      <c r="DS22" s="926"/>
      <c r="DT22" s="926"/>
      <c r="DU22" s="927"/>
      <c r="DV22" s="928"/>
      <c r="DW22" s="929"/>
      <c r="DX22" s="929"/>
      <c r="DY22" s="929"/>
      <c r="DZ22" s="930"/>
      <c r="EA22" s="197"/>
    </row>
    <row r="23" spans="1:131" s="198" customFormat="1" ht="26.25" customHeight="1" thickBot="1" x14ac:dyDescent="0.2">
      <c r="A23" s="206" t="s">
        <v>340</v>
      </c>
      <c r="B23" s="880" t="s">
        <v>341</v>
      </c>
      <c r="C23" s="881"/>
      <c r="D23" s="881"/>
      <c r="E23" s="881"/>
      <c r="F23" s="881"/>
      <c r="G23" s="881"/>
      <c r="H23" s="881"/>
      <c r="I23" s="881"/>
      <c r="J23" s="881"/>
      <c r="K23" s="881"/>
      <c r="L23" s="881"/>
      <c r="M23" s="881"/>
      <c r="N23" s="881"/>
      <c r="O23" s="881"/>
      <c r="P23" s="882"/>
      <c r="Q23" s="1010">
        <v>534388</v>
      </c>
      <c r="R23" s="1011"/>
      <c r="S23" s="1011"/>
      <c r="T23" s="1011"/>
      <c r="U23" s="1011"/>
      <c r="V23" s="1011">
        <v>520979</v>
      </c>
      <c r="W23" s="1011"/>
      <c r="X23" s="1011"/>
      <c r="Y23" s="1011"/>
      <c r="Z23" s="1011"/>
      <c r="AA23" s="1011">
        <v>13409</v>
      </c>
      <c r="AB23" s="1011"/>
      <c r="AC23" s="1011"/>
      <c r="AD23" s="1011"/>
      <c r="AE23" s="1012"/>
      <c r="AF23" s="1013">
        <v>775</v>
      </c>
      <c r="AG23" s="1011"/>
      <c r="AH23" s="1011"/>
      <c r="AI23" s="1011"/>
      <c r="AJ23" s="1014"/>
      <c r="AK23" s="1015"/>
      <c r="AL23" s="1016"/>
      <c r="AM23" s="1016"/>
      <c r="AN23" s="1016"/>
      <c r="AO23" s="1016"/>
      <c r="AP23" s="1011">
        <v>1257470</v>
      </c>
      <c r="AQ23" s="1011"/>
      <c r="AR23" s="1011"/>
      <c r="AS23" s="1011"/>
      <c r="AT23" s="1011"/>
      <c r="AU23" s="1017"/>
      <c r="AV23" s="1017"/>
      <c r="AW23" s="1017"/>
      <c r="AX23" s="1017"/>
      <c r="AY23" s="1018"/>
      <c r="AZ23" s="1007" t="s">
        <v>99</v>
      </c>
      <c r="BA23" s="1008"/>
      <c r="BB23" s="1008"/>
      <c r="BC23" s="1008"/>
      <c r="BD23" s="1009"/>
      <c r="BE23" s="196"/>
      <c r="BF23" s="196"/>
      <c r="BG23" s="196"/>
      <c r="BH23" s="196"/>
      <c r="BI23" s="196"/>
      <c r="BJ23" s="196"/>
      <c r="BK23" s="196"/>
      <c r="BL23" s="196"/>
      <c r="BM23" s="196"/>
      <c r="BN23" s="196"/>
      <c r="BO23" s="196"/>
      <c r="BP23" s="196"/>
      <c r="BQ23" s="204">
        <v>17</v>
      </c>
      <c r="BR23" s="205"/>
      <c r="BS23" s="950"/>
      <c r="BT23" s="951"/>
      <c r="BU23" s="951"/>
      <c r="BV23" s="951"/>
      <c r="BW23" s="951"/>
      <c r="BX23" s="951"/>
      <c r="BY23" s="951"/>
      <c r="BZ23" s="951"/>
      <c r="CA23" s="951"/>
      <c r="CB23" s="951"/>
      <c r="CC23" s="951"/>
      <c r="CD23" s="951"/>
      <c r="CE23" s="951"/>
      <c r="CF23" s="951"/>
      <c r="CG23" s="952"/>
      <c r="CH23" s="925"/>
      <c r="CI23" s="926"/>
      <c r="CJ23" s="926"/>
      <c r="CK23" s="926"/>
      <c r="CL23" s="927"/>
      <c r="CM23" s="925"/>
      <c r="CN23" s="926"/>
      <c r="CO23" s="926"/>
      <c r="CP23" s="926"/>
      <c r="CQ23" s="927"/>
      <c r="CR23" s="925"/>
      <c r="CS23" s="926"/>
      <c r="CT23" s="926"/>
      <c r="CU23" s="926"/>
      <c r="CV23" s="927"/>
      <c r="CW23" s="925"/>
      <c r="CX23" s="926"/>
      <c r="CY23" s="926"/>
      <c r="CZ23" s="926"/>
      <c r="DA23" s="927"/>
      <c r="DB23" s="925"/>
      <c r="DC23" s="926"/>
      <c r="DD23" s="926"/>
      <c r="DE23" s="926"/>
      <c r="DF23" s="927"/>
      <c r="DG23" s="925"/>
      <c r="DH23" s="926"/>
      <c r="DI23" s="926"/>
      <c r="DJ23" s="926"/>
      <c r="DK23" s="927"/>
      <c r="DL23" s="925"/>
      <c r="DM23" s="926"/>
      <c r="DN23" s="926"/>
      <c r="DO23" s="926"/>
      <c r="DP23" s="927"/>
      <c r="DQ23" s="925"/>
      <c r="DR23" s="926"/>
      <c r="DS23" s="926"/>
      <c r="DT23" s="926"/>
      <c r="DU23" s="927"/>
      <c r="DV23" s="928"/>
      <c r="DW23" s="929"/>
      <c r="DX23" s="929"/>
      <c r="DY23" s="929"/>
      <c r="DZ23" s="930"/>
      <c r="EA23" s="197"/>
    </row>
    <row r="24" spans="1:131" s="198" customFormat="1" ht="26.25" customHeight="1" x14ac:dyDescent="0.15">
      <c r="A24" s="1006" t="s">
        <v>342</v>
      </c>
      <c r="B24" s="1006"/>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6"/>
      <c r="AZ24" s="195"/>
      <c r="BA24" s="195"/>
      <c r="BB24" s="195"/>
      <c r="BC24" s="195"/>
      <c r="BD24" s="195"/>
      <c r="BE24" s="196"/>
      <c r="BF24" s="196"/>
      <c r="BG24" s="196"/>
      <c r="BH24" s="196"/>
      <c r="BI24" s="196"/>
      <c r="BJ24" s="196"/>
      <c r="BK24" s="196"/>
      <c r="BL24" s="196"/>
      <c r="BM24" s="196"/>
      <c r="BN24" s="196"/>
      <c r="BO24" s="196"/>
      <c r="BP24" s="196"/>
      <c r="BQ24" s="204">
        <v>18</v>
      </c>
      <c r="BR24" s="205"/>
      <c r="BS24" s="950"/>
      <c r="BT24" s="951"/>
      <c r="BU24" s="951"/>
      <c r="BV24" s="951"/>
      <c r="BW24" s="951"/>
      <c r="BX24" s="951"/>
      <c r="BY24" s="951"/>
      <c r="BZ24" s="951"/>
      <c r="CA24" s="951"/>
      <c r="CB24" s="951"/>
      <c r="CC24" s="951"/>
      <c r="CD24" s="951"/>
      <c r="CE24" s="951"/>
      <c r="CF24" s="951"/>
      <c r="CG24" s="952"/>
      <c r="CH24" s="925"/>
      <c r="CI24" s="926"/>
      <c r="CJ24" s="926"/>
      <c r="CK24" s="926"/>
      <c r="CL24" s="927"/>
      <c r="CM24" s="925"/>
      <c r="CN24" s="926"/>
      <c r="CO24" s="926"/>
      <c r="CP24" s="926"/>
      <c r="CQ24" s="927"/>
      <c r="CR24" s="925"/>
      <c r="CS24" s="926"/>
      <c r="CT24" s="926"/>
      <c r="CU24" s="926"/>
      <c r="CV24" s="927"/>
      <c r="CW24" s="925"/>
      <c r="CX24" s="926"/>
      <c r="CY24" s="926"/>
      <c r="CZ24" s="926"/>
      <c r="DA24" s="927"/>
      <c r="DB24" s="925"/>
      <c r="DC24" s="926"/>
      <c r="DD24" s="926"/>
      <c r="DE24" s="926"/>
      <c r="DF24" s="927"/>
      <c r="DG24" s="925"/>
      <c r="DH24" s="926"/>
      <c r="DI24" s="926"/>
      <c r="DJ24" s="926"/>
      <c r="DK24" s="927"/>
      <c r="DL24" s="925"/>
      <c r="DM24" s="926"/>
      <c r="DN24" s="926"/>
      <c r="DO24" s="926"/>
      <c r="DP24" s="927"/>
      <c r="DQ24" s="925"/>
      <c r="DR24" s="926"/>
      <c r="DS24" s="926"/>
      <c r="DT24" s="926"/>
      <c r="DU24" s="927"/>
      <c r="DV24" s="928"/>
      <c r="DW24" s="929"/>
      <c r="DX24" s="929"/>
      <c r="DY24" s="929"/>
      <c r="DZ24" s="930"/>
      <c r="EA24" s="197"/>
    </row>
    <row r="25" spans="1:131" s="190" customFormat="1" ht="26.25" customHeight="1" thickBot="1" x14ac:dyDescent="0.2">
      <c r="A25" s="1005" t="s">
        <v>343</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195"/>
      <c r="BK25" s="195"/>
      <c r="BL25" s="195"/>
      <c r="BM25" s="195"/>
      <c r="BN25" s="195"/>
      <c r="BO25" s="207"/>
      <c r="BP25" s="207"/>
      <c r="BQ25" s="204">
        <v>19</v>
      </c>
      <c r="BR25" s="205"/>
      <c r="BS25" s="950"/>
      <c r="BT25" s="951"/>
      <c r="BU25" s="951"/>
      <c r="BV25" s="951"/>
      <c r="BW25" s="951"/>
      <c r="BX25" s="951"/>
      <c r="BY25" s="951"/>
      <c r="BZ25" s="951"/>
      <c r="CA25" s="951"/>
      <c r="CB25" s="951"/>
      <c r="CC25" s="951"/>
      <c r="CD25" s="951"/>
      <c r="CE25" s="951"/>
      <c r="CF25" s="951"/>
      <c r="CG25" s="952"/>
      <c r="CH25" s="925"/>
      <c r="CI25" s="926"/>
      <c r="CJ25" s="926"/>
      <c r="CK25" s="926"/>
      <c r="CL25" s="927"/>
      <c r="CM25" s="925"/>
      <c r="CN25" s="926"/>
      <c r="CO25" s="926"/>
      <c r="CP25" s="926"/>
      <c r="CQ25" s="927"/>
      <c r="CR25" s="925"/>
      <c r="CS25" s="926"/>
      <c r="CT25" s="926"/>
      <c r="CU25" s="926"/>
      <c r="CV25" s="927"/>
      <c r="CW25" s="925"/>
      <c r="CX25" s="926"/>
      <c r="CY25" s="926"/>
      <c r="CZ25" s="926"/>
      <c r="DA25" s="927"/>
      <c r="DB25" s="925"/>
      <c r="DC25" s="926"/>
      <c r="DD25" s="926"/>
      <c r="DE25" s="926"/>
      <c r="DF25" s="927"/>
      <c r="DG25" s="925"/>
      <c r="DH25" s="926"/>
      <c r="DI25" s="926"/>
      <c r="DJ25" s="926"/>
      <c r="DK25" s="927"/>
      <c r="DL25" s="925"/>
      <c r="DM25" s="926"/>
      <c r="DN25" s="926"/>
      <c r="DO25" s="926"/>
      <c r="DP25" s="927"/>
      <c r="DQ25" s="925"/>
      <c r="DR25" s="926"/>
      <c r="DS25" s="926"/>
      <c r="DT25" s="926"/>
      <c r="DU25" s="927"/>
      <c r="DV25" s="928"/>
      <c r="DW25" s="929"/>
      <c r="DX25" s="929"/>
      <c r="DY25" s="929"/>
      <c r="DZ25" s="930"/>
      <c r="EA25" s="189"/>
    </row>
    <row r="26" spans="1:131" s="190" customFormat="1" ht="26.25" customHeight="1" x14ac:dyDescent="0.15">
      <c r="A26" s="931" t="s">
        <v>312</v>
      </c>
      <c r="B26" s="932"/>
      <c r="C26" s="932"/>
      <c r="D26" s="932"/>
      <c r="E26" s="932"/>
      <c r="F26" s="932"/>
      <c r="G26" s="932"/>
      <c r="H26" s="932"/>
      <c r="I26" s="932"/>
      <c r="J26" s="932"/>
      <c r="K26" s="932"/>
      <c r="L26" s="932"/>
      <c r="M26" s="932"/>
      <c r="N26" s="932"/>
      <c r="O26" s="932"/>
      <c r="P26" s="933"/>
      <c r="Q26" s="937" t="s">
        <v>344</v>
      </c>
      <c r="R26" s="938"/>
      <c r="S26" s="938"/>
      <c r="T26" s="938"/>
      <c r="U26" s="939"/>
      <c r="V26" s="937" t="s">
        <v>345</v>
      </c>
      <c r="W26" s="938"/>
      <c r="X26" s="938"/>
      <c r="Y26" s="938"/>
      <c r="Z26" s="939"/>
      <c r="AA26" s="937" t="s">
        <v>346</v>
      </c>
      <c r="AB26" s="938"/>
      <c r="AC26" s="938"/>
      <c r="AD26" s="938"/>
      <c r="AE26" s="938"/>
      <c r="AF26" s="1001" t="s">
        <v>347</v>
      </c>
      <c r="AG26" s="944"/>
      <c r="AH26" s="944"/>
      <c r="AI26" s="944"/>
      <c r="AJ26" s="1002"/>
      <c r="AK26" s="938" t="s">
        <v>348</v>
      </c>
      <c r="AL26" s="938"/>
      <c r="AM26" s="938"/>
      <c r="AN26" s="938"/>
      <c r="AO26" s="939"/>
      <c r="AP26" s="937" t="s">
        <v>349</v>
      </c>
      <c r="AQ26" s="938"/>
      <c r="AR26" s="938"/>
      <c r="AS26" s="938"/>
      <c r="AT26" s="939"/>
      <c r="AU26" s="937" t="s">
        <v>350</v>
      </c>
      <c r="AV26" s="938"/>
      <c r="AW26" s="938"/>
      <c r="AX26" s="938"/>
      <c r="AY26" s="939"/>
      <c r="AZ26" s="937" t="s">
        <v>351</v>
      </c>
      <c r="BA26" s="938"/>
      <c r="BB26" s="938"/>
      <c r="BC26" s="938"/>
      <c r="BD26" s="939"/>
      <c r="BE26" s="937" t="s">
        <v>319</v>
      </c>
      <c r="BF26" s="938"/>
      <c r="BG26" s="938"/>
      <c r="BH26" s="938"/>
      <c r="BI26" s="953"/>
      <c r="BJ26" s="195"/>
      <c r="BK26" s="195"/>
      <c r="BL26" s="195"/>
      <c r="BM26" s="195"/>
      <c r="BN26" s="195"/>
      <c r="BO26" s="207"/>
      <c r="BP26" s="207"/>
      <c r="BQ26" s="204">
        <v>20</v>
      </c>
      <c r="BR26" s="205"/>
      <c r="BS26" s="950"/>
      <c r="BT26" s="951"/>
      <c r="BU26" s="951"/>
      <c r="BV26" s="951"/>
      <c r="BW26" s="951"/>
      <c r="BX26" s="951"/>
      <c r="BY26" s="951"/>
      <c r="BZ26" s="951"/>
      <c r="CA26" s="951"/>
      <c r="CB26" s="951"/>
      <c r="CC26" s="951"/>
      <c r="CD26" s="951"/>
      <c r="CE26" s="951"/>
      <c r="CF26" s="951"/>
      <c r="CG26" s="952"/>
      <c r="CH26" s="925"/>
      <c r="CI26" s="926"/>
      <c r="CJ26" s="926"/>
      <c r="CK26" s="926"/>
      <c r="CL26" s="927"/>
      <c r="CM26" s="925"/>
      <c r="CN26" s="926"/>
      <c r="CO26" s="926"/>
      <c r="CP26" s="926"/>
      <c r="CQ26" s="927"/>
      <c r="CR26" s="925"/>
      <c r="CS26" s="926"/>
      <c r="CT26" s="926"/>
      <c r="CU26" s="926"/>
      <c r="CV26" s="927"/>
      <c r="CW26" s="925"/>
      <c r="CX26" s="926"/>
      <c r="CY26" s="926"/>
      <c r="CZ26" s="926"/>
      <c r="DA26" s="927"/>
      <c r="DB26" s="925"/>
      <c r="DC26" s="926"/>
      <c r="DD26" s="926"/>
      <c r="DE26" s="926"/>
      <c r="DF26" s="927"/>
      <c r="DG26" s="925"/>
      <c r="DH26" s="926"/>
      <c r="DI26" s="926"/>
      <c r="DJ26" s="926"/>
      <c r="DK26" s="927"/>
      <c r="DL26" s="925"/>
      <c r="DM26" s="926"/>
      <c r="DN26" s="926"/>
      <c r="DO26" s="926"/>
      <c r="DP26" s="927"/>
      <c r="DQ26" s="925"/>
      <c r="DR26" s="926"/>
      <c r="DS26" s="926"/>
      <c r="DT26" s="926"/>
      <c r="DU26" s="927"/>
      <c r="DV26" s="928"/>
      <c r="DW26" s="929"/>
      <c r="DX26" s="929"/>
      <c r="DY26" s="929"/>
      <c r="DZ26" s="930"/>
      <c r="EA26" s="189"/>
    </row>
    <row r="27" spans="1:131" s="190" customFormat="1" ht="26.25" customHeight="1" thickBot="1" x14ac:dyDescent="0.2">
      <c r="A27" s="934"/>
      <c r="B27" s="935"/>
      <c r="C27" s="935"/>
      <c r="D27" s="935"/>
      <c r="E27" s="935"/>
      <c r="F27" s="935"/>
      <c r="G27" s="935"/>
      <c r="H27" s="935"/>
      <c r="I27" s="935"/>
      <c r="J27" s="935"/>
      <c r="K27" s="935"/>
      <c r="L27" s="935"/>
      <c r="M27" s="935"/>
      <c r="N27" s="935"/>
      <c r="O27" s="935"/>
      <c r="P27" s="936"/>
      <c r="Q27" s="940"/>
      <c r="R27" s="941"/>
      <c r="S27" s="941"/>
      <c r="T27" s="941"/>
      <c r="U27" s="942"/>
      <c r="V27" s="940"/>
      <c r="W27" s="941"/>
      <c r="X27" s="941"/>
      <c r="Y27" s="941"/>
      <c r="Z27" s="942"/>
      <c r="AA27" s="940"/>
      <c r="AB27" s="941"/>
      <c r="AC27" s="941"/>
      <c r="AD27" s="941"/>
      <c r="AE27" s="941"/>
      <c r="AF27" s="1003"/>
      <c r="AG27" s="947"/>
      <c r="AH27" s="947"/>
      <c r="AI27" s="947"/>
      <c r="AJ27" s="1004"/>
      <c r="AK27" s="941"/>
      <c r="AL27" s="941"/>
      <c r="AM27" s="941"/>
      <c r="AN27" s="941"/>
      <c r="AO27" s="942"/>
      <c r="AP27" s="940"/>
      <c r="AQ27" s="941"/>
      <c r="AR27" s="941"/>
      <c r="AS27" s="941"/>
      <c r="AT27" s="942"/>
      <c r="AU27" s="940"/>
      <c r="AV27" s="941"/>
      <c r="AW27" s="941"/>
      <c r="AX27" s="941"/>
      <c r="AY27" s="942"/>
      <c r="AZ27" s="940"/>
      <c r="BA27" s="941"/>
      <c r="BB27" s="941"/>
      <c r="BC27" s="941"/>
      <c r="BD27" s="942"/>
      <c r="BE27" s="940"/>
      <c r="BF27" s="941"/>
      <c r="BG27" s="941"/>
      <c r="BH27" s="941"/>
      <c r="BI27" s="954"/>
      <c r="BJ27" s="195"/>
      <c r="BK27" s="195"/>
      <c r="BL27" s="195"/>
      <c r="BM27" s="195"/>
      <c r="BN27" s="195"/>
      <c r="BO27" s="207"/>
      <c r="BP27" s="207"/>
      <c r="BQ27" s="204">
        <v>21</v>
      </c>
      <c r="BR27" s="205"/>
      <c r="BS27" s="950"/>
      <c r="BT27" s="951"/>
      <c r="BU27" s="951"/>
      <c r="BV27" s="951"/>
      <c r="BW27" s="951"/>
      <c r="BX27" s="951"/>
      <c r="BY27" s="951"/>
      <c r="BZ27" s="951"/>
      <c r="CA27" s="951"/>
      <c r="CB27" s="951"/>
      <c r="CC27" s="951"/>
      <c r="CD27" s="951"/>
      <c r="CE27" s="951"/>
      <c r="CF27" s="951"/>
      <c r="CG27" s="952"/>
      <c r="CH27" s="925"/>
      <c r="CI27" s="926"/>
      <c r="CJ27" s="926"/>
      <c r="CK27" s="926"/>
      <c r="CL27" s="927"/>
      <c r="CM27" s="925"/>
      <c r="CN27" s="926"/>
      <c r="CO27" s="926"/>
      <c r="CP27" s="926"/>
      <c r="CQ27" s="927"/>
      <c r="CR27" s="925"/>
      <c r="CS27" s="926"/>
      <c r="CT27" s="926"/>
      <c r="CU27" s="926"/>
      <c r="CV27" s="927"/>
      <c r="CW27" s="925"/>
      <c r="CX27" s="926"/>
      <c r="CY27" s="926"/>
      <c r="CZ27" s="926"/>
      <c r="DA27" s="927"/>
      <c r="DB27" s="925"/>
      <c r="DC27" s="926"/>
      <c r="DD27" s="926"/>
      <c r="DE27" s="926"/>
      <c r="DF27" s="927"/>
      <c r="DG27" s="925"/>
      <c r="DH27" s="926"/>
      <c r="DI27" s="926"/>
      <c r="DJ27" s="926"/>
      <c r="DK27" s="927"/>
      <c r="DL27" s="925"/>
      <c r="DM27" s="926"/>
      <c r="DN27" s="926"/>
      <c r="DO27" s="926"/>
      <c r="DP27" s="927"/>
      <c r="DQ27" s="925"/>
      <c r="DR27" s="926"/>
      <c r="DS27" s="926"/>
      <c r="DT27" s="926"/>
      <c r="DU27" s="927"/>
      <c r="DV27" s="928"/>
      <c r="DW27" s="929"/>
      <c r="DX27" s="929"/>
      <c r="DY27" s="929"/>
      <c r="DZ27" s="930"/>
      <c r="EA27" s="189"/>
    </row>
    <row r="28" spans="1:131" s="190" customFormat="1" ht="26.25" customHeight="1" thickTop="1" x14ac:dyDescent="0.15">
      <c r="A28" s="208">
        <v>1</v>
      </c>
      <c r="B28" s="992" t="s">
        <v>352</v>
      </c>
      <c r="C28" s="993"/>
      <c r="D28" s="993"/>
      <c r="E28" s="993"/>
      <c r="F28" s="993"/>
      <c r="G28" s="993"/>
      <c r="H28" s="993"/>
      <c r="I28" s="993"/>
      <c r="J28" s="993"/>
      <c r="K28" s="993"/>
      <c r="L28" s="993"/>
      <c r="M28" s="993"/>
      <c r="N28" s="993"/>
      <c r="O28" s="993"/>
      <c r="P28" s="994"/>
      <c r="Q28" s="995">
        <v>11512</v>
      </c>
      <c r="R28" s="996"/>
      <c r="S28" s="996"/>
      <c r="T28" s="996"/>
      <c r="U28" s="996"/>
      <c r="V28" s="996">
        <v>11512</v>
      </c>
      <c r="W28" s="996"/>
      <c r="X28" s="996"/>
      <c r="Y28" s="996"/>
      <c r="Z28" s="996"/>
      <c r="AA28" s="996">
        <f>Q28-V28</f>
        <v>0</v>
      </c>
      <c r="AB28" s="996"/>
      <c r="AC28" s="996"/>
      <c r="AD28" s="996"/>
      <c r="AE28" s="997"/>
      <c r="AF28" s="998">
        <v>0</v>
      </c>
      <c r="AG28" s="996"/>
      <c r="AH28" s="996"/>
      <c r="AI28" s="996"/>
      <c r="AJ28" s="999"/>
      <c r="AK28" s="1000">
        <v>0</v>
      </c>
      <c r="AL28" s="988"/>
      <c r="AM28" s="988"/>
      <c r="AN28" s="988"/>
      <c r="AO28" s="988"/>
      <c r="AP28" s="988">
        <v>0</v>
      </c>
      <c r="AQ28" s="988"/>
      <c r="AR28" s="988"/>
      <c r="AS28" s="988"/>
      <c r="AT28" s="988"/>
      <c r="AU28" s="988">
        <v>0</v>
      </c>
      <c r="AV28" s="988"/>
      <c r="AW28" s="988"/>
      <c r="AX28" s="988"/>
      <c r="AY28" s="988"/>
      <c r="AZ28" s="989" t="s">
        <v>512</v>
      </c>
      <c r="BA28" s="989"/>
      <c r="BB28" s="989"/>
      <c r="BC28" s="989"/>
      <c r="BD28" s="989"/>
      <c r="BE28" s="990"/>
      <c r="BF28" s="990"/>
      <c r="BG28" s="990"/>
      <c r="BH28" s="990"/>
      <c r="BI28" s="991"/>
      <c r="BJ28" s="195"/>
      <c r="BK28" s="195"/>
      <c r="BL28" s="195"/>
      <c r="BM28" s="195"/>
      <c r="BN28" s="195"/>
      <c r="BO28" s="207"/>
      <c r="BP28" s="207"/>
      <c r="BQ28" s="204">
        <v>22</v>
      </c>
      <c r="BR28" s="205"/>
      <c r="BS28" s="950"/>
      <c r="BT28" s="951"/>
      <c r="BU28" s="951"/>
      <c r="BV28" s="951"/>
      <c r="BW28" s="951"/>
      <c r="BX28" s="951"/>
      <c r="BY28" s="951"/>
      <c r="BZ28" s="951"/>
      <c r="CA28" s="951"/>
      <c r="CB28" s="951"/>
      <c r="CC28" s="951"/>
      <c r="CD28" s="951"/>
      <c r="CE28" s="951"/>
      <c r="CF28" s="951"/>
      <c r="CG28" s="952"/>
      <c r="CH28" s="925"/>
      <c r="CI28" s="926"/>
      <c r="CJ28" s="926"/>
      <c r="CK28" s="926"/>
      <c r="CL28" s="927"/>
      <c r="CM28" s="925"/>
      <c r="CN28" s="926"/>
      <c r="CO28" s="926"/>
      <c r="CP28" s="926"/>
      <c r="CQ28" s="927"/>
      <c r="CR28" s="925"/>
      <c r="CS28" s="926"/>
      <c r="CT28" s="926"/>
      <c r="CU28" s="926"/>
      <c r="CV28" s="927"/>
      <c r="CW28" s="925"/>
      <c r="CX28" s="926"/>
      <c r="CY28" s="926"/>
      <c r="CZ28" s="926"/>
      <c r="DA28" s="927"/>
      <c r="DB28" s="925"/>
      <c r="DC28" s="926"/>
      <c r="DD28" s="926"/>
      <c r="DE28" s="926"/>
      <c r="DF28" s="927"/>
      <c r="DG28" s="925"/>
      <c r="DH28" s="926"/>
      <c r="DI28" s="926"/>
      <c r="DJ28" s="926"/>
      <c r="DK28" s="927"/>
      <c r="DL28" s="925"/>
      <c r="DM28" s="926"/>
      <c r="DN28" s="926"/>
      <c r="DO28" s="926"/>
      <c r="DP28" s="927"/>
      <c r="DQ28" s="925"/>
      <c r="DR28" s="926"/>
      <c r="DS28" s="926"/>
      <c r="DT28" s="926"/>
      <c r="DU28" s="927"/>
      <c r="DV28" s="928"/>
      <c r="DW28" s="929"/>
      <c r="DX28" s="929"/>
      <c r="DY28" s="929"/>
      <c r="DZ28" s="930"/>
      <c r="EA28" s="189"/>
    </row>
    <row r="29" spans="1:131" s="190" customFormat="1" ht="26.25" customHeight="1" x14ac:dyDescent="0.15">
      <c r="A29" s="208">
        <v>2</v>
      </c>
      <c r="B29" s="979" t="s">
        <v>353</v>
      </c>
      <c r="C29" s="980"/>
      <c r="D29" s="980"/>
      <c r="E29" s="980"/>
      <c r="F29" s="980"/>
      <c r="G29" s="980"/>
      <c r="H29" s="980"/>
      <c r="I29" s="980"/>
      <c r="J29" s="980"/>
      <c r="K29" s="980"/>
      <c r="L29" s="980"/>
      <c r="M29" s="980"/>
      <c r="N29" s="980"/>
      <c r="O29" s="980"/>
      <c r="P29" s="981"/>
      <c r="Q29" s="986">
        <v>17102</v>
      </c>
      <c r="R29" s="983"/>
      <c r="S29" s="983"/>
      <c r="T29" s="983"/>
      <c r="U29" s="983"/>
      <c r="V29" s="983">
        <v>2818</v>
      </c>
      <c r="W29" s="983"/>
      <c r="X29" s="983"/>
      <c r="Y29" s="983"/>
      <c r="Z29" s="983"/>
      <c r="AA29" s="983">
        <f t="shared" ref="AA29:AA34" si="1">Q29-V29</f>
        <v>14284</v>
      </c>
      <c r="AB29" s="983"/>
      <c r="AC29" s="983"/>
      <c r="AD29" s="983"/>
      <c r="AE29" s="987"/>
      <c r="AF29" s="982">
        <v>14284</v>
      </c>
      <c r="AG29" s="983"/>
      <c r="AH29" s="983"/>
      <c r="AI29" s="983"/>
      <c r="AJ29" s="984"/>
      <c r="AK29" s="916">
        <v>1234</v>
      </c>
      <c r="AL29" s="907"/>
      <c r="AM29" s="907"/>
      <c r="AN29" s="907"/>
      <c r="AO29" s="907"/>
      <c r="AP29" s="907">
        <v>9863</v>
      </c>
      <c r="AQ29" s="907"/>
      <c r="AR29" s="907"/>
      <c r="AS29" s="907"/>
      <c r="AT29" s="907"/>
      <c r="AU29" s="907">
        <v>5464</v>
      </c>
      <c r="AV29" s="907"/>
      <c r="AW29" s="907"/>
      <c r="AX29" s="907"/>
      <c r="AY29" s="907"/>
      <c r="AZ29" s="985" t="s">
        <v>512</v>
      </c>
      <c r="BA29" s="985"/>
      <c r="BB29" s="985"/>
      <c r="BC29" s="985"/>
      <c r="BD29" s="985"/>
      <c r="BE29" s="977" t="s">
        <v>354</v>
      </c>
      <c r="BF29" s="977"/>
      <c r="BG29" s="977"/>
      <c r="BH29" s="977"/>
      <c r="BI29" s="978"/>
      <c r="BJ29" s="195"/>
      <c r="BK29" s="195"/>
      <c r="BL29" s="195"/>
      <c r="BM29" s="195"/>
      <c r="BN29" s="195"/>
      <c r="BO29" s="207"/>
      <c r="BP29" s="207"/>
      <c r="BQ29" s="204">
        <v>23</v>
      </c>
      <c r="BR29" s="205"/>
      <c r="BS29" s="950"/>
      <c r="BT29" s="951"/>
      <c r="BU29" s="951"/>
      <c r="BV29" s="951"/>
      <c r="BW29" s="951"/>
      <c r="BX29" s="951"/>
      <c r="BY29" s="951"/>
      <c r="BZ29" s="951"/>
      <c r="CA29" s="951"/>
      <c r="CB29" s="951"/>
      <c r="CC29" s="951"/>
      <c r="CD29" s="951"/>
      <c r="CE29" s="951"/>
      <c r="CF29" s="951"/>
      <c r="CG29" s="952"/>
      <c r="CH29" s="925"/>
      <c r="CI29" s="926"/>
      <c r="CJ29" s="926"/>
      <c r="CK29" s="926"/>
      <c r="CL29" s="927"/>
      <c r="CM29" s="925"/>
      <c r="CN29" s="926"/>
      <c r="CO29" s="926"/>
      <c r="CP29" s="926"/>
      <c r="CQ29" s="927"/>
      <c r="CR29" s="925"/>
      <c r="CS29" s="926"/>
      <c r="CT29" s="926"/>
      <c r="CU29" s="926"/>
      <c r="CV29" s="927"/>
      <c r="CW29" s="925"/>
      <c r="CX29" s="926"/>
      <c r="CY29" s="926"/>
      <c r="CZ29" s="926"/>
      <c r="DA29" s="927"/>
      <c r="DB29" s="925"/>
      <c r="DC29" s="926"/>
      <c r="DD29" s="926"/>
      <c r="DE29" s="926"/>
      <c r="DF29" s="927"/>
      <c r="DG29" s="925"/>
      <c r="DH29" s="926"/>
      <c r="DI29" s="926"/>
      <c r="DJ29" s="926"/>
      <c r="DK29" s="927"/>
      <c r="DL29" s="925"/>
      <c r="DM29" s="926"/>
      <c r="DN29" s="926"/>
      <c r="DO29" s="926"/>
      <c r="DP29" s="927"/>
      <c r="DQ29" s="925"/>
      <c r="DR29" s="926"/>
      <c r="DS29" s="926"/>
      <c r="DT29" s="926"/>
      <c r="DU29" s="927"/>
      <c r="DV29" s="928"/>
      <c r="DW29" s="929"/>
      <c r="DX29" s="929"/>
      <c r="DY29" s="929"/>
      <c r="DZ29" s="930"/>
      <c r="EA29" s="189"/>
    </row>
    <row r="30" spans="1:131" s="190" customFormat="1" ht="26.25" customHeight="1" x14ac:dyDescent="0.15">
      <c r="A30" s="208">
        <v>3</v>
      </c>
      <c r="B30" s="979" t="s">
        <v>355</v>
      </c>
      <c r="C30" s="980"/>
      <c r="D30" s="980"/>
      <c r="E30" s="980"/>
      <c r="F30" s="980"/>
      <c r="G30" s="980"/>
      <c r="H30" s="980"/>
      <c r="I30" s="980"/>
      <c r="J30" s="980"/>
      <c r="K30" s="980"/>
      <c r="L30" s="980"/>
      <c r="M30" s="980"/>
      <c r="N30" s="980"/>
      <c r="O30" s="980"/>
      <c r="P30" s="981"/>
      <c r="Q30" s="986">
        <v>4562</v>
      </c>
      <c r="R30" s="983"/>
      <c r="S30" s="983"/>
      <c r="T30" s="983"/>
      <c r="U30" s="983"/>
      <c r="V30" s="983">
        <v>742</v>
      </c>
      <c r="W30" s="983"/>
      <c r="X30" s="983"/>
      <c r="Y30" s="983"/>
      <c r="Z30" s="983"/>
      <c r="AA30" s="983">
        <f t="shared" si="1"/>
        <v>3820</v>
      </c>
      <c r="AB30" s="983"/>
      <c r="AC30" s="983"/>
      <c r="AD30" s="983"/>
      <c r="AE30" s="987"/>
      <c r="AF30" s="982">
        <v>3820</v>
      </c>
      <c r="AG30" s="983"/>
      <c r="AH30" s="983"/>
      <c r="AI30" s="983"/>
      <c r="AJ30" s="984"/>
      <c r="AK30" s="916">
        <v>1028</v>
      </c>
      <c r="AL30" s="907"/>
      <c r="AM30" s="907"/>
      <c r="AN30" s="907"/>
      <c r="AO30" s="907"/>
      <c r="AP30" s="907">
        <v>2288</v>
      </c>
      <c r="AQ30" s="907"/>
      <c r="AR30" s="907"/>
      <c r="AS30" s="907"/>
      <c r="AT30" s="907"/>
      <c r="AU30" s="907">
        <v>1700</v>
      </c>
      <c r="AV30" s="907"/>
      <c r="AW30" s="907"/>
      <c r="AX30" s="907"/>
      <c r="AY30" s="907"/>
      <c r="AZ30" s="985" t="s">
        <v>512</v>
      </c>
      <c r="BA30" s="985"/>
      <c r="BB30" s="985"/>
      <c r="BC30" s="985"/>
      <c r="BD30" s="985"/>
      <c r="BE30" s="977" t="s">
        <v>354</v>
      </c>
      <c r="BF30" s="977"/>
      <c r="BG30" s="977"/>
      <c r="BH30" s="977"/>
      <c r="BI30" s="978"/>
      <c r="BJ30" s="195"/>
      <c r="BK30" s="195"/>
      <c r="BL30" s="195"/>
      <c r="BM30" s="195"/>
      <c r="BN30" s="195"/>
      <c r="BO30" s="207"/>
      <c r="BP30" s="207"/>
      <c r="BQ30" s="204">
        <v>24</v>
      </c>
      <c r="BR30" s="205"/>
      <c r="BS30" s="950"/>
      <c r="BT30" s="951"/>
      <c r="BU30" s="951"/>
      <c r="BV30" s="951"/>
      <c r="BW30" s="951"/>
      <c r="BX30" s="951"/>
      <c r="BY30" s="951"/>
      <c r="BZ30" s="951"/>
      <c r="CA30" s="951"/>
      <c r="CB30" s="951"/>
      <c r="CC30" s="951"/>
      <c r="CD30" s="951"/>
      <c r="CE30" s="951"/>
      <c r="CF30" s="951"/>
      <c r="CG30" s="952"/>
      <c r="CH30" s="925"/>
      <c r="CI30" s="926"/>
      <c r="CJ30" s="926"/>
      <c r="CK30" s="926"/>
      <c r="CL30" s="927"/>
      <c r="CM30" s="925"/>
      <c r="CN30" s="926"/>
      <c r="CO30" s="926"/>
      <c r="CP30" s="926"/>
      <c r="CQ30" s="927"/>
      <c r="CR30" s="925"/>
      <c r="CS30" s="926"/>
      <c r="CT30" s="926"/>
      <c r="CU30" s="926"/>
      <c r="CV30" s="927"/>
      <c r="CW30" s="925"/>
      <c r="CX30" s="926"/>
      <c r="CY30" s="926"/>
      <c r="CZ30" s="926"/>
      <c r="DA30" s="927"/>
      <c r="DB30" s="925"/>
      <c r="DC30" s="926"/>
      <c r="DD30" s="926"/>
      <c r="DE30" s="926"/>
      <c r="DF30" s="927"/>
      <c r="DG30" s="925"/>
      <c r="DH30" s="926"/>
      <c r="DI30" s="926"/>
      <c r="DJ30" s="926"/>
      <c r="DK30" s="927"/>
      <c r="DL30" s="925"/>
      <c r="DM30" s="926"/>
      <c r="DN30" s="926"/>
      <c r="DO30" s="926"/>
      <c r="DP30" s="927"/>
      <c r="DQ30" s="925"/>
      <c r="DR30" s="926"/>
      <c r="DS30" s="926"/>
      <c r="DT30" s="926"/>
      <c r="DU30" s="927"/>
      <c r="DV30" s="928"/>
      <c r="DW30" s="929"/>
      <c r="DX30" s="929"/>
      <c r="DY30" s="929"/>
      <c r="DZ30" s="930"/>
      <c r="EA30" s="189"/>
    </row>
    <row r="31" spans="1:131" s="190" customFormat="1" ht="26.25" customHeight="1" x14ac:dyDescent="0.15">
      <c r="A31" s="208">
        <v>4</v>
      </c>
      <c r="B31" s="979" t="s">
        <v>356</v>
      </c>
      <c r="C31" s="980"/>
      <c r="D31" s="980"/>
      <c r="E31" s="980"/>
      <c r="F31" s="980"/>
      <c r="G31" s="980"/>
      <c r="H31" s="980"/>
      <c r="I31" s="980"/>
      <c r="J31" s="980"/>
      <c r="K31" s="980"/>
      <c r="L31" s="980"/>
      <c r="M31" s="980"/>
      <c r="N31" s="980"/>
      <c r="O31" s="980"/>
      <c r="P31" s="981"/>
      <c r="Q31" s="986">
        <v>9827</v>
      </c>
      <c r="R31" s="983"/>
      <c r="S31" s="983"/>
      <c r="T31" s="983"/>
      <c r="U31" s="983"/>
      <c r="V31" s="983">
        <v>1106</v>
      </c>
      <c r="W31" s="983"/>
      <c r="X31" s="983"/>
      <c r="Y31" s="983"/>
      <c r="Z31" s="983"/>
      <c r="AA31" s="983">
        <f t="shared" si="1"/>
        <v>8721</v>
      </c>
      <c r="AB31" s="983"/>
      <c r="AC31" s="983"/>
      <c r="AD31" s="983"/>
      <c r="AE31" s="987"/>
      <c r="AF31" s="982">
        <v>8721</v>
      </c>
      <c r="AG31" s="983"/>
      <c r="AH31" s="983"/>
      <c r="AI31" s="983"/>
      <c r="AJ31" s="984"/>
      <c r="AK31" s="916">
        <v>3097</v>
      </c>
      <c r="AL31" s="907"/>
      <c r="AM31" s="907"/>
      <c r="AN31" s="907"/>
      <c r="AO31" s="907"/>
      <c r="AP31" s="907">
        <v>25570</v>
      </c>
      <c r="AQ31" s="907"/>
      <c r="AR31" s="907"/>
      <c r="AS31" s="907"/>
      <c r="AT31" s="907"/>
      <c r="AU31" s="907">
        <v>51</v>
      </c>
      <c r="AV31" s="907"/>
      <c r="AW31" s="907"/>
      <c r="AX31" s="907"/>
      <c r="AY31" s="907"/>
      <c r="AZ31" s="985" t="s">
        <v>512</v>
      </c>
      <c r="BA31" s="985"/>
      <c r="BB31" s="985"/>
      <c r="BC31" s="985"/>
      <c r="BD31" s="985"/>
      <c r="BE31" s="977" t="s">
        <v>354</v>
      </c>
      <c r="BF31" s="977"/>
      <c r="BG31" s="977"/>
      <c r="BH31" s="977"/>
      <c r="BI31" s="978"/>
      <c r="BJ31" s="195"/>
      <c r="BK31" s="195"/>
      <c r="BL31" s="195"/>
      <c r="BM31" s="195"/>
      <c r="BN31" s="195"/>
      <c r="BO31" s="207"/>
      <c r="BP31" s="207"/>
      <c r="BQ31" s="204">
        <v>25</v>
      </c>
      <c r="BR31" s="205"/>
      <c r="BS31" s="950"/>
      <c r="BT31" s="951"/>
      <c r="BU31" s="951"/>
      <c r="BV31" s="951"/>
      <c r="BW31" s="951"/>
      <c r="BX31" s="951"/>
      <c r="BY31" s="951"/>
      <c r="BZ31" s="951"/>
      <c r="CA31" s="951"/>
      <c r="CB31" s="951"/>
      <c r="CC31" s="951"/>
      <c r="CD31" s="951"/>
      <c r="CE31" s="951"/>
      <c r="CF31" s="951"/>
      <c r="CG31" s="952"/>
      <c r="CH31" s="925"/>
      <c r="CI31" s="926"/>
      <c r="CJ31" s="926"/>
      <c r="CK31" s="926"/>
      <c r="CL31" s="927"/>
      <c r="CM31" s="925"/>
      <c r="CN31" s="926"/>
      <c r="CO31" s="926"/>
      <c r="CP31" s="926"/>
      <c r="CQ31" s="927"/>
      <c r="CR31" s="925"/>
      <c r="CS31" s="926"/>
      <c r="CT31" s="926"/>
      <c r="CU31" s="926"/>
      <c r="CV31" s="927"/>
      <c r="CW31" s="925"/>
      <c r="CX31" s="926"/>
      <c r="CY31" s="926"/>
      <c r="CZ31" s="926"/>
      <c r="DA31" s="927"/>
      <c r="DB31" s="925"/>
      <c r="DC31" s="926"/>
      <c r="DD31" s="926"/>
      <c r="DE31" s="926"/>
      <c r="DF31" s="927"/>
      <c r="DG31" s="925"/>
      <c r="DH31" s="926"/>
      <c r="DI31" s="926"/>
      <c r="DJ31" s="926"/>
      <c r="DK31" s="927"/>
      <c r="DL31" s="925"/>
      <c r="DM31" s="926"/>
      <c r="DN31" s="926"/>
      <c r="DO31" s="926"/>
      <c r="DP31" s="927"/>
      <c r="DQ31" s="925"/>
      <c r="DR31" s="926"/>
      <c r="DS31" s="926"/>
      <c r="DT31" s="926"/>
      <c r="DU31" s="927"/>
      <c r="DV31" s="928"/>
      <c r="DW31" s="929"/>
      <c r="DX31" s="929"/>
      <c r="DY31" s="929"/>
      <c r="DZ31" s="930"/>
      <c r="EA31" s="189"/>
    </row>
    <row r="32" spans="1:131" s="190" customFormat="1" ht="26.25" customHeight="1" x14ac:dyDescent="0.15">
      <c r="A32" s="208">
        <v>5</v>
      </c>
      <c r="B32" s="979" t="s">
        <v>357</v>
      </c>
      <c r="C32" s="980"/>
      <c r="D32" s="980"/>
      <c r="E32" s="980"/>
      <c r="F32" s="980"/>
      <c r="G32" s="980"/>
      <c r="H32" s="980"/>
      <c r="I32" s="980"/>
      <c r="J32" s="980"/>
      <c r="K32" s="980"/>
      <c r="L32" s="980"/>
      <c r="M32" s="980"/>
      <c r="N32" s="980"/>
      <c r="O32" s="980"/>
      <c r="P32" s="981"/>
      <c r="Q32" s="986">
        <v>3511</v>
      </c>
      <c r="R32" s="983"/>
      <c r="S32" s="983"/>
      <c r="T32" s="983"/>
      <c r="U32" s="983"/>
      <c r="V32" s="983">
        <v>0</v>
      </c>
      <c r="W32" s="983"/>
      <c r="X32" s="983"/>
      <c r="Y32" s="983"/>
      <c r="Z32" s="983"/>
      <c r="AA32" s="983">
        <f t="shared" si="1"/>
        <v>3511</v>
      </c>
      <c r="AB32" s="983"/>
      <c r="AC32" s="983"/>
      <c r="AD32" s="983"/>
      <c r="AE32" s="987"/>
      <c r="AF32" s="982">
        <v>2848</v>
      </c>
      <c r="AG32" s="983"/>
      <c r="AH32" s="983"/>
      <c r="AI32" s="983"/>
      <c r="AJ32" s="984"/>
      <c r="AK32" s="916">
        <v>0</v>
      </c>
      <c r="AL32" s="907"/>
      <c r="AM32" s="907"/>
      <c r="AN32" s="907"/>
      <c r="AO32" s="907"/>
      <c r="AP32" s="907">
        <v>0</v>
      </c>
      <c r="AQ32" s="907"/>
      <c r="AR32" s="907"/>
      <c r="AS32" s="907"/>
      <c r="AT32" s="907"/>
      <c r="AU32" s="907">
        <v>0</v>
      </c>
      <c r="AV32" s="907"/>
      <c r="AW32" s="907"/>
      <c r="AX32" s="907"/>
      <c r="AY32" s="907"/>
      <c r="AZ32" s="985" t="s">
        <v>512</v>
      </c>
      <c r="BA32" s="985"/>
      <c r="BB32" s="985"/>
      <c r="BC32" s="985"/>
      <c r="BD32" s="985"/>
      <c r="BE32" s="977" t="s">
        <v>354</v>
      </c>
      <c r="BF32" s="977"/>
      <c r="BG32" s="977"/>
      <c r="BH32" s="977"/>
      <c r="BI32" s="978"/>
      <c r="BJ32" s="195"/>
      <c r="BK32" s="195"/>
      <c r="BL32" s="195"/>
      <c r="BM32" s="195"/>
      <c r="BN32" s="195"/>
      <c r="BO32" s="207"/>
      <c r="BP32" s="207"/>
      <c r="BQ32" s="204">
        <v>26</v>
      </c>
      <c r="BR32" s="205"/>
      <c r="BS32" s="950"/>
      <c r="BT32" s="951"/>
      <c r="BU32" s="951"/>
      <c r="BV32" s="951"/>
      <c r="BW32" s="951"/>
      <c r="BX32" s="951"/>
      <c r="BY32" s="951"/>
      <c r="BZ32" s="951"/>
      <c r="CA32" s="951"/>
      <c r="CB32" s="951"/>
      <c r="CC32" s="951"/>
      <c r="CD32" s="951"/>
      <c r="CE32" s="951"/>
      <c r="CF32" s="951"/>
      <c r="CG32" s="952"/>
      <c r="CH32" s="925"/>
      <c r="CI32" s="926"/>
      <c r="CJ32" s="926"/>
      <c r="CK32" s="926"/>
      <c r="CL32" s="927"/>
      <c r="CM32" s="925"/>
      <c r="CN32" s="926"/>
      <c r="CO32" s="926"/>
      <c r="CP32" s="926"/>
      <c r="CQ32" s="927"/>
      <c r="CR32" s="925"/>
      <c r="CS32" s="926"/>
      <c r="CT32" s="926"/>
      <c r="CU32" s="926"/>
      <c r="CV32" s="927"/>
      <c r="CW32" s="925"/>
      <c r="CX32" s="926"/>
      <c r="CY32" s="926"/>
      <c r="CZ32" s="926"/>
      <c r="DA32" s="927"/>
      <c r="DB32" s="925"/>
      <c r="DC32" s="926"/>
      <c r="DD32" s="926"/>
      <c r="DE32" s="926"/>
      <c r="DF32" s="927"/>
      <c r="DG32" s="925"/>
      <c r="DH32" s="926"/>
      <c r="DI32" s="926"/>
      <c r="DJ32" s="926"/>
      <c r="DK32" s="927"/>
      <c r="DL32" s="925"/>
      <c r="DM32" s="926"/>
      <c r="DN32" s="926"/>
      <c r="DO32" s="926"/>
      <c r="DP32" s="927"/>
      <c r="DQ32" s="925"/>
      <c r="DR32" s="926"/>
      <c r="DS32" s="926"/>
      <c r="DT32" s="926"/>
      <c r="DU32" s="927"/>
      <c r="DV32" s="928"/>
      <c r="DW32" s="929"/>
      <c r="DX32" s="929"/>
      <c r="DY32" s="929"/>
      <c r="DZ32" s="930"/>
      <c r="EA32" s="189"/>
    </row>
    <row r="33" spans="1:131" s="190" customFormat="1" ht="26.25" customHeight="1" x14ac:dyDescent="0.15">
      <c r="A33" s="208">
        <v>6</v>
      </c>
      <c r="B33" s="979" t="s">
        <v>358</v>
      </c>
      <c r="C33" s="980"/>
      <c r="D33" s="980"/>
      <c r="E33" s="980"/>
      <c r="F33" s="980"/>
      <c r="G33" s="980"/>
      <c r="H33" s="980"/>
      <c r="I33" s="980"/>
      <c r="J33" s="980"/>
      <c r="K33" s="980"/>
      <c r="L33" s="980"/>
      <c r="M33" s="980"/>
      <c r="N33" s="980"/>
      <c r="O33" s="980"/>
      <c r="P33" s="981"/>
      <c r="Q33" s="986">
        <v>1375</v>
      </c>
      <c r="R33" s="983"/>
      <c r="S33" s="983"/>
      <c r="T33" s="983"/>
      <c r="U33" s="983"/>
      <c r="V33" s="983">
        <v>1374</v>
      </c>
      <c r="W33" s="983"/>
      <c r="X33" s="983"/>
      <c r="Y33" s="983"/>
      <c r="Z33" s="983"/>
      <c r="AA33" s="983">
        <f t="shared" si="1"/>
        <v>1</v>
      </c>
      <c r="AB33" s="983"/>
      <c r="AC33" s="983"/>
      <c r="AD33" s="983"/>
      <c r="AE33" s="987"/>
      <c r="AF33" s="982">
        <v>1</v>
      </c>
      <c r="AG33" s="983"/>
      <c r="AH33" s="983"/>
      <c r="AI33" s="983"/>
      <c r="AJ33" s="984"/>
      <c r="AK33" s="916">
        <v>188</v>
      </c>
      <c r="AL33" s="907"/>
      <c r="AM33" s="907"/>
      <c r="AN33" s="907"/>
      <c r="AO33" s="907"/>
      <c r="AP33" s="907">
        <v>7521</v>
      </c>
      <c r="AQ33" s="907"/>
      <c r="AR33" s="907"/>
      <c r="AS33" s="907"/>
      <c r="AT33" s="907"/>
      <c r="AU33" s="907">
        <v>2023</v>
      </c>
      <c r="AV33" s="907"/>
      <c r="AW33" s="907"/>
      <c r="AX33" s="907"/>
      <c r="AY33" s="907"/>
      <c r="AZ33" s="985" t="s">
        <v>512</v>
      </c>
      <c r="BA33" s="985"/>
      <c r="BB33" s="985"/>
      <c r="BC33" s="985"/>
      <c r="BD33" s="985"/>
      <c r="BE33" s="977" t="s">
        <v>359</v>
      </c>
      <c r="BF33" s="977"/>
      <c r="BG33" s="977"/>
      <c r="BH33" s="977"/>
      <c r="BI33" s="978"/>
      <c r="BJ33" s="195"/>
      <c r="BK33" s="195"/>
      <c r="BL33" s="195"/>
      <c r="BM33" s="195"/>
      <c r="BN33" s="195"/>
      <c r="BO33" s="207"/>
      <c r="BP33" s="207"/>
      <c r="BQ33" s="204">
        <v>27</v>
      </c>
      <c r="BR33" s="205"/>
      <c r="BS33" s="950"/>
      <c r="BT33" s="951"/>
      <c r="BU33" s="951"/>
      <c r="BV33" s="951"/>
      <c r="BW33" s="951"/>
      <c r="BX33" s="951"/>
      <c r="BY33" s="951"/>
      <c r="BZ33" s="951"/>
      <c r="CA33" s="951"/>
      <c r="CB33" s="951"/>
      <c r="CC33" s="951"/>
      <c r="CD33" s="951"/>
      <c r="CE33" s="951"/>
      <c r="CF33" s="951"/>
      <c r="CG33" s="952"/>
      <c r="CH33" s="925"/>
      <c r="CI33" s="926"/>
      <c r="CJ33" s="926"/>
      <c r="CK33" s="926"/>
      <c r="CL33" s="927"/>
      <c r="CM33" s="925"/>
      <c r="CN33" s="926"/>
      <c r="CO33" s="926"/>
      <c r="CP33" s="926"/>
      <c r="CQ33" s="927"/>
      <c r="CR33" s="925"/>
      <c r="CS33" s="926"/>
      <c r="CT33" s="926"/>
      <c r="CU33" s="926"/>
      <c r="CV33" s="927"/>
      <c r="CW33" s="925"/>
      <c r="CX33" s="926"/>
      <c r="CY33" s="926"/>
      <c r="CZ33" s="926"/>
      <c r="DA33" s="927"/>
      <c r="DB33" s="925"/>
      <c r="DC33" s="926"/>
      <c r="DD33" s="926"/>
      <c r="DE33" s="926"/>
      <c r="DF33" s="927"/>
      <c r="DG33" s="925"/>
      <c r="DH33" s="926"/>
      <c r="DI33" s="926"/>
      <c r="DJ33" s="926"/>
      <c r="DK33" s="927"/>
      <c r="DL33" s="925"/>
      <c r="DM33" s="926"/>
      <c r="DN33" s="926"/>
      <c r="DO33" s="926"/>
      <c r="DP33" s="927"/>
      <c r="DQ33" s="925"/>
      <c r="DR33" s="926"/>
      <c r="DS33" s="926"/>
      <c r="DT33" s="926"/>
      <c r="DU33" s="927"/>
      <c r="DV33" s="928"/>
      <c r="DW33" s="929"/>
      <c r="DX33" s="929"/>
      <c r="DY33" s="929"/>
      <c r="DZ33" s="930"/>
      <c r="EA33" s="189"/>
    </row>
    <row r="34" spans="1:131" s="190" customFormat="1" ht="26.25" customHeight="1" x14ac:dyDescent="0.15">
      <c r="A34" s="208">
        <v>7</v>
      </c>
      <c r="B34" s="979" t="s">
        <v>360</v>
      </c>
      <c r="C34" s="980"/>
      <c r="D34" s="980"/>
      <c r="E34" s="980"/>
      <c r="F34" s="980"/>
      <c r="G34" s="980"/>
      <c r="H34" s="980"/>
      <c r="I34" s="980"/>
      <c r="J34" s="980"/>
      <c r="K34" s="980"/>
      <c r="L34" s="980"/>
      <c r="M34" s="980"/>
      <c r="N34" s="980"/>
      <c r="O34" s="980"/>
      <c r="P34" s="981"/>
      <c r="Q34" s="986">
        <v>2424</v>
      </c>
      <c r="R34" s="983"/>
      <c r="S34" s="983"/>
      <c r="T34" s="983"/>
      <c r="U34" s="983"/>
      <c r="V34" s="983">
        <v>2419</v>
      </c>
      <c r="W34" s="983"/>
      <c r="X34" s="983"/>
      <c r="Y34" s="983"/>
      <c r="Z34" s="983"/>
      <c r="AA34" s="983">
        <f t="shared" si="1"/>
        <v>5</v>
      </c>
      <c r="AB34" s="983"/>
      <c r="AC34" s="983"/>
      <c r="AD34" s="983"/>
      <c r="AE34" s="987"/>
      <c r="AF34" s="982">
        <v>5</v>
      </c>
      <c r="AG34" s="983"/>
      <c r="AH34" s="983"/>
      <c r="AI34" s="983"/>
      <c r="AJ34" s="984"/>
      <c r="AK34" s="916">
        <v>392</v>
      </c>
      <c r="AL34" s="907"/>
      <c r="AM34" s="907"/>
      <c r="AN34" s="907"/>
      <c r="AO34" s="907"/>
      <c r="AP34" s="907">
        <v>8355</v>
      </c>
      <c r="AQ34" s="907"/>
      <c r="AR34" s="907"/>
      <c r="AS34" s="907"/>
      <c r="AT34" s="907"/>
      <c r="AU34" s="907">
        <v>2407</v>
      </c>
      <c r="AV34" s="907"/>
      <c r="AW34" s="907"/>
      <c r="AX34" s="907"/>
      <c r="AY34" s="907"/>
      <c r="AZ34" s="985" t="s">
        <v>512</v>
      </c>
      <c r="BA34" s="985"/>
      <c r="BB34" s="985"/>
      <c r="BC34" s="985"/>
      <c r="BD34" s="985"/>
      <c r="BE34" s="977" t="s">
        <v>359</v>
      </c>
      <c r="BF34" s="977"/>
      <c r="BG34" s="977"/>
      <c r="BH34" s="977"/>
      <c r="BI34" s="978"/>
      <c r="BJ34" s="195"/>
      <c r="BK34" s="195"/>
      <c r="BL34" s="195"/>
      <c r="BM34" s="195"/>
      <c r="BN34" s="195"/>
      <c r="BO34" s="207"/>
      <c r="BP34" s="207"/>
      <c r="BQ34" s="204">
        <v>28</v>
      </c>
      <c r="BR34" s="205"/>
      <c r="BS34" s="950"/>
      <c r="BT34" s="951"/>
      <c r="BU34" s="951"/>
      <c r="BV34" s="951"/>
      <c r="BW34" s="951"/>
      <c r="BX34" s="951"/>
      <c r="BY34" s="951"/>
      <c r="BZ34" s="951"/>
      <c r="CA34" s="951"/>
      <c r="CB34" s="951"/>
      <c r="CC34" s="951"/>
      <c r="CD34" s="951"/>
      <c r="CE34" s="951"/>
      <c r="CF34" s="951"/>
      <c r="CG34" s="952"/>
      <c r="CH34" s="925"/>
      <c r="CI34" s="926"/>
      <c r="CJ34" s="926"/>
      <c r="CK34" s="926"/>
      <c r="CL34" s="927"/>
      <c r="CM34" s="925"/>
      <c r="CN34" s="926"/>
      <c r="CO34" s="926"/>
      <c r="CP34" s="926"/>
      <c r="CQ34" s="927"/>
      <c r="CR34" s="925"/>
      <c r="CS34" s="926"/>
      <c r="CT34" s="926"/>
      <c r="CU34" s="926"/>
      <c r="CV34" s="927"/>
      <c r="CW34" s="925"/>
      <c r="CX34" s="926"/>
      <c r="CY34" s="926"/>
      <c r="CZ34" s="926"/>
      <c r="DA34" s="927"/>
      <c r="DB34" s="925"/>
      <c r="DC34" s="926"/>
      <c r="DD34" s="926"/>
      <c r="DE34" s="926"/>
      <c r="DF34" s="927"/>
      <c r="DG34" s="925"/>
      <c r="DH34" s="926"/>
      <c r="DI34" s="926"/>
      <c r="DJ34" s="926"/>
      <c r="DK34" s="927"/>
      <c r="DL34" s="925"/>
      <c r="DM34" s="926"/>
      <c r="DN34" s="926"/>
      <c r="DO34" s="926"/>
      <c r="DP34" s="927"/>
      <c r="DQ34" s="925"/>
      <c r="DR34" s="926"/>
      <c r="DS34" s="926"/>
      <c r="DT34" s="926"/>
      <c r="DU34" s="927"/>
      <c r="DV34" s="928"/>
      <c r="DW34" s="929"/>
      <c r="DX34" s="929"/>
      <c r="DY34" s="929"/>
      <c r="DZ34" s="930"/>
      <c r="EA34" s="189"/>
    </row>
    <row r="35" spans="1:131" s="190" customFormat="1" ht="26.25" customHeight="1" x14ac:dyDescent="0.15">
      <c r="A35" s="208">
        <v>8</v>
      </c>
      <c r="B35" s="979"/>
      <c r="C35" s="980"/>
      <c r="D35" s="980"/>
      <c r="E35" s="980"/>
      <c r="F35" s="980"/>
      <c r="G35" s="980"/>
      <c r="H35" s="980"/>
      <c r="I35" s="980"/>
      <c r="J35" s="980"/>
      <c r="K35" s="980"/>
      <c r="L35" s="980"/>
      <c r="M35" s="980"/>
      <c r="N35" s="980"/>
      <c r="O35" s="980"/>
      <c r="P35" s="981"/>
      <c r="Q35" s="986"/>
      <c r="R35" s="983"/>
      <c r="S35" s="983"/>
      <c r="T35" s="983"/>
      <c r="U35" s="983"/>
      <c r="V35" s="983"/>
      <c r="W35" s="983"/>
      <c r="X35" s="983"/>
      <c r="Y35" s="983"/>
      <c r="Z35" s="983"/>
      <c r="AA35" s="983"/>
      <c r="AB35" s="983"/>
      <c r="AC35" s="983"/>
      <c r="AD35" s="983"/>
      <c r="AE35" s="987"/>
      <c r="AF35" s="982"/>
      <c r="AG35" s="983"/>
      <c r="AH35" s="983"/>
      <c r="AI35" s="983"/>
      <c r="AJ35" s="984"/>
      <c r="AK35" s="916"/>
      <c r="AL35" s="907"/>
      <c r="AM35" s="907"/>
      <c r="AN35" s="907"/>
      <c r="AO35" s="907"/>
      <c r="AP35" s="907"/>
      <c r="AQ35" s="907"/>
      <c r="AR35" s="907"/>
      <c r="AS35" s="907"/>
      <c r="AT35" s="907"/>
      <c r="AU35" s="907"/>
      <c r="AV35" s="907"/>
      <c r="AW35" s="907"/>
      <c r="AX35" s="907"/>
      <c r="AY35" s="907"/>
      <c r="AZ35" s="985"/>
      <c r="BA35" s="985"/>
      <c r="BB35" s="985"/>
      <c r="BC35" s="985"/>
      <c r="BD35" s="985"/>
      <c r="BE35" s="977"/>
      <c r="BF35" s="977"/>
      <c r="BG35" s="977"/>
      <c r="BH35" s="977"/>
      <c r="BI35" s="978"/>
      <c r="BJ35" s="195"/>
      <c r="BK35" s="195"/>
      <c r="BL35" s="195"/>
      <c r="BM35" s="195"/>
      <c r="BN35" s="195"/>
      <c r="BO35" s="207"/>
      <c r="BP35" s="207"/>
      <c r="BQ35" s="204">
        <v>29</v>
      </c>
      <c r="BR35" s="205"/>
      <c r="BS35" s="950"/>
      <c r="BT35" s="951"/>
      <c r="BU35" s="951"/>
      <c r="BV35" s="951"/>
      <c r="BW35" s="951"/>
      <c r="BX35" s="951"/>
      <c r="BY35" s="951"/>
      <c r="BZ35" s="951"/>
      <c r="CA35" s="951"/>
      <c r="CB35" s="951"/>
      <c r="CC35" s="951"/>
      <c r="CD35" s="951"/>
      <c r="CE35" s="951"/>
      <c r="CF35" s="951"/>
      <c r="CG35" s="952"/>
      <c r="CH35" s="925"/>
      <c r="CI35" s="926"/>
      <c r="CJ35" s="926"/>
      <c r="CK35" s="926"/>
      <c r="CL35" s="927"/>
      <c r="CM35" s="925"/>
      <c r="CN35" s="926"/>
      <c r="CO35" s="926"/>
      <c r="CP35" s="926"/>
      <c r="CQ35" s="927"/>
      <c r="CR35" s="925"/>
      <c r="CS35" s="926"/>
      <c r="CT35" s="926"/>
      <c r="CU35" s="926"/>
      <c r="CV35" s="927"/>
      <c r="CW35" s="925"/>
      <c r="CX35" s="926"/>
      <c r="CY35" s="926"/>
      <c r="CZ35" s="926"/>
      <c r="DA35" s="927"/>
      <c r="DB35" s="925"/>
      <c r="DC35" s="926"/>
      <c r="DD35" s="926"/>
      <c r="DE35" s="926"/>
      <c r="DF35" s="927"/>
      <c r="DG35" s="925"/>
      <c r="DH35" s="926"/>
      <c r="DI35" s="926"/>
      <c r="DJ35" s="926"/>
      <c r="DK35" s="927"/>
      <c r="DL35" s="925"/>
      <c r="DM35" s="926"/>
      <c r="DN35" s="926"/>
      <c r="DO35" s="926"/>
      <c r="DP35" s="927"/>
      <c r="DQ35" s="925"/>
      <c r="DR35" s="926"/>
      <c r="DS35" s="926"/>
      <c r="DT35" s="926"/>
      <c r="DU35" s="927"/>
      <c r="DV35" s="928"/>
      <c r="DW35" s="929"/>
      <c r="DX35" s="929"/>
      <c r="DY35" s="929"/>
      <c r="DZ35" s="930"/>
      <c r="EA35" s="189"/>
    </row>
    <row r="36" spans="1:131" s="190" customFormat="1" ht="26.25" customHeight="1" x14ac:dyDescent="0.15">
      <c r="A36" s="208">
        <v>9</v>
      </c>
      <c r="B36" s="979"/>
      <c r="C36" s="980"/>
      <c r="D36" s="980"/>
      <c r="E36" s="980"/>
      <c r="F36" s="980"/>
      <c r="G36" s="980"/>
      <c r="H36" s="980"/>
      <c r="I36" s="980"/>
      <c r="J36" s="980"/>
      <c r="K36" s="980"/>
      <c r="L36" s="980"/>
      <c r="M36" s="980"/>
      <c r="N36" s="980"/>
      <c r="O36" s="980"/>
      <c r="P36" s="981"/>
      <c r="Q36" s="986"/>
      <c r="R36" s="983"/>
      <c r="S36" s="983"/>
      <c r="T36" s="983"/>
      <c r="U36" s="983"/>
      <c r="V36" s="983"/>
      <c r="W36" s="983"/>
      <c r="X36" s="983"/>
      <c r="Y36" s="983"/>
      <c r="Z36" s="983"/>
      <c r="AA36" s="983"/>
      <c r="AB36" s="983"/>
      <c r="AC36" s="983"/>
      <c r="AD36" s="983"/>
      <c r="AE36" s="987"/>
      <c r="AF36" s="982"/>
      <c r="AG36" s="983"/>
      <c r="AH36" s="983"/>
      <c r="AI36" s="983"/>
      <c r="AJ36" s="984"/>
      <c r="AK36" s="916"/>
      <c r="AL36" s="907"/>
      <c r="AM36" s="907"/>
      <c r="AN36" s="907"/>
      <c r="AO36" s="907"/>
      <c r="AP36" s="907"/>
      <c r="AQ36" s="907"/>
      <c r="AR36" s="907"/>
      <c r="AS36" s="907"/>
      <c r="AT36" s="907"/>
      <c r="AU36" s="907"/>
      <c r="AV36" s="907"/>
      <c r="AW36" s="907"/>
      <c r="AX36" s="907"/>
      <c r="AY36" s="907"/>
      <c r="AZ36" s="985"/>
      <c r="BA36" s="985"/>
      <c r="BB36" s="985"/>
      <c r="BC36" s="985"/>
      <c r="BD36" s="985"/>
      <c r="BE36" s="977"/>
      <c r="BF36" s="977"/>
      <c r="BG36" s="977"/>
      <c r="BH36" s="977"/>
      <c r="BI36" s="978"/>
      <c r="BJ36" s="195"/>
      <c r="BK36" s="195"/>
      <c r="BL36" s="195"/>
      <c r="BM36" s="195"/>
      <c r="BN36" s="195"/>
      <c r="BO36" s="207"/>
      <c r="BP36" s="207"/>
      <c r="BQ36" s="204">
        <v>30</v>
      </c>
      <c r="BR36" s="205"/>
      <c r="BS36" s="950"/>
      <c r="BT36" s="951"/>
      <c r="BU36" s="951"/>
      <c r="BV36" s="951"/>
      <c r="BW36" s="951"/>
      <c r="BX36" s="951"/>
      <c r="BY36" s="951"/>
      <c r="BZ36" s="951"/>
      <c r="CA36" s="951"/>
      <c r="CB36" s="951"/>
      <c r="CC36" s="951"/>
      <c r="CD36" s="951"/>
      <c r="CE36" s="951"/>
      <c r="CF36" s="951"/>
      <c r="CG36" s="952"/>
      <c r="CH36" s="925"/>
      <c r="CI36" s="926"/>
      <c r="CJ36" s="926"/>
      <c r="CK36" s="926"/>
      <c r="CL36" s="927"/>
      <c r="CM36" s="925"/>
      <c r="CN36" s="926"/>
      <c r="CO36" s="926"/>
      <c r="CP36" s="926"/>
      <c r="CQ36" s="927"/>
      <c r="CR36" s="925"/>
      <c r="CS36" s="926"/>
      <c r="CT36" s="926"/>
      <c r="CU36" s="926"/>
      <c r="CV36" s="927"/>
      <c r="CW36" s="925"/>
      <c r="CX36" s="926"/>
      <c r="CY36" s="926"/>
      <c r="CZ36" s="926"/>
      <c r="DA36" s="927"/>
      <c r="DB36" s="925"/>
      <c r="DC36" s="926"/>
      <c r="DD36" s="926"/>
      <c r="DE36" s="926"/>
      <c r="DF36" s="927"/>
      <c r="DG36" s="925"/>
      <c r="DH36" s="926"/>
      <c r="DI36" s="926"/>
      <c r="DJ36" s="926"/>
      <c r="DK36" s="927"/>
      <c r="DL36" s="925"/>
      <c r="DM36" s="926"/>
      <c r="DN36" s="926"/>
      <c r="DO36" s="926"/>
      <c r="DP36" s="927"/>
      <c r="DQ36" s="925"/>
      <c r="DR36" s="926"/>
      <c r="DS36" s="926"/>
      <c r="DT36" s="926"/>
      <c r="DU36" s="927"/>
      <c r="DV36" s="928"/>
      <c r="DW36" s="929"/>
      <c r="DX36" s="929"/>
      <c r="DY36" s="929"/>
      <c r="DZ36" s="930"/>
      <c r="EA36" s="189"/>
    </row>
    <row r="37" spans="1:131" s="190" customFormat="1" ht="26.25" customHeight="1" x14ac:dyDescent="0.15">
      <c r="A37" s="208">
        <v>10</v>
      </c>
      <c r="B37" s="979"/>
      <c r="C37" s="980"/>
      <c r="D37" s="980"/>
      <c r="E37" s="980"/>
      <c r="F37" s="980"/>
      <c r="G37" s="980"/>
      <c r="H37" s="980"/>
      <c r="I37" s="980"/>
      <c r="J37" s="980"/>
      <c r="K37" s="980"/>
      <c r="L37" s="980"/>
      <c r="M37" s="980"/>
      <c r="N37" s="980"/>
      <c r="O37" s="980"/>
      <c r="P37" s="981"/>
      <c r="Q37" s="986"/>
      <c r="R37" s="983"/>
      <c r="S37" s="983"/>
      <c r="T37" s="983"/>
      <c r="U37" s="983"/>
      <c r="V37" s="983"/>
      <c r="W37" s="983"/>
      <c r="X37" s="983"/>
      <c r="Y37" s="983"/>
      <c r="Z37" s="983"/>
      <c r="AA37" s="983"/>
      <c r="AB37" s="983"/>
      <c r="AC37" s="983"/>
      <c r="AD37" s="983"/>
      <c r="AE37" s="987"/>
      <c r="AF37" s="982"/>
      <c r="AG37" s="983"/>
      <c r="AH37" s="983"/>
      <c r="AI37" s="983"/>
      <c r="AJ37" s="984"/>
      <c r="AK37" s="916"/>
      <c r="AL37" s="907"/>
      <c r="AM37" s="907"/>
      <c r="AN37" s="907"/>
      <c r="AO37" s="907"/>
      <c r="AP37" s="907"/>
      <c r="AQ37" s="907"/>
      <c r="AR37" s="907"/>
      <c r="AS37" s="907"/>
      <c r="AT37" s="907"/>
      <c r="AU37" s="907"/>
      <c r="AV37" s="907"/>
      <c r="AW37" s="907"/>
      <c r="AX37" s="907"/>
      <c r="AY37" s="907"/>
      <c r="AZ37" s="985"/>
      <c r="BA37" s="985"/>
      <c r="BB37" s="985"/>
      <c r="BC37" s="985"/>
      <c r="BD37" s="985"/>
      <c r="BE37" s="977"/>
      <c r="BF37" s="977"/>
      <c r="BG37" s="977"/>
      <c r="BH37" s="977"/>
      <c r="BI37" s="978"/>
      <c r="BJ37" s="195"/>
      <c r="BK37" s="195"/>
      <c r="BL37" s="195"/>
      <c r="BM37" s="195"/>
      <c r="BN37" s="195"/>
      <c r="BO37" s="207"/>
      <c r="BP37" s="207"/>
      <c r="BQ37" s="204">
        <v>31</v>
      </c>
      <c r="BR37" s="205"/>
      <c r="BS37" s="950"/>
      <c r="BT37" s="951"/>
      <c r="BU37" s="951"/>
      <c r="BV37" s="951"/>
      <c r="BW37" s="951"/>
      <c r="BX37" s="951"/>
      <c r="BY37" s="951"/>
      <c r="BZ37" s="951"/>
      <c r="CA37" s="951"/>
      <c r="CB37" s="951"/>
      <c r="CC37" s="951"/>
      <c r="CD37" s="951"/>
      <c r="CE37" s="951"/>
      <c r="CF37" s="951"/>
      <c r="CG37" s="952"/>
      <c r="CH37" s="925"/>
      <c r="CI37" s="926"/>
      <c r="CJ37" s="926"/>
      <c r="CK37" s="926"/>
      <c r="CL37" s="927"/>
      <c r="CM37" s="925"/>
      <c r="CN37" s="926"/>
      <c r="CO37" s="926"/>
      <c r="CP37" s="926"/>
      <c r="CQ37" s="927"/>
      <c r="CR37" s="925"/>
      <c r="CS37" s="926"/>
      <c r="CT37" s="926"/>
      <c r="CU37" s="926"/>
      <c r="CV37" s="927"/>
      <c r="CW37" s="925"/>
      <c r="CX37" s="926"/>
      <c r="CY37" s="926"/>
      <c r="CZ37" s="926"/>
      <c r="DA37" s="927"/>
      <c r="DB37" s="925"/>
      <c r="DC37" s="926"/>
      <c r="DD37" s="926"/>
      <c r="DE37" s="926"/>
      <c r="DF37" s="927"/>
      <c r="DG37" s="925"/>
      <c r="DH37" s="926"/>
      <c r="DI37" s="926"/>
      <c r="DJ37" s="926"/>
      <c r="DK37" s="927"/>
      <c r="DL37" s="925"/>
      <c r="DM37" s="926"/>
      <c r="DN37" s="926"/>
      <c r="DO37" s="926"/>
      <c r="DP37" s="927"/>
      <c r="DQ37" s="925"/>
      <c r="DR37" s="926"/>
      <c r="DS37" s="926"/>
      <c r="DT37" s="926"/>
      <c r="DU37" s="927"/>
      <c r="DV37" s="928"/>
      <c r="DW37" s="929"/>
      <c r="DX37" s="929"/>
      <c r="DY37" s="929"/>
      <c r="DZ37" s="930"/>
      <c r="EA37" s="189"/>
    </row>
    <row r="38" spans="1:131" s="190" customFormat="1" ht="26.25" customHeight="1" x14ac:dyDescent="0.15">
      <c r="A38" s="208">
        <v>11</v>
      </c>
      <c r="B38" s="979"/>
      <c r="C38" s="980"/>
      <c r="D38" s="980"/>
      <c r="E38" s="980"/>
      <c r="F38" s="980"/>
      <c r="G38" s="980"/>
      <c r="H38" s="980"/>
      <c r="I38" s="980"/>
      <c r="J38" s="980"/>
      <c r="K38" s="980"/>
      <c r="L38" s="980"/>
      <c r="M38" s="980"/>
      <c r="N38" s="980"/>
      <c r="O38" s="980"/>
      <c r="P38" s="981"/>
      <c r="Q38" s="986"/>
      <c r="R38" s="983"/>
      <c r="S38" s="983"/>
      <c r="T38" s="983"/>
      <c r="U38" s="983"/>
      <c r="V38" s="983"/>
      <c r="W38" s="983"/>
      <c r="X38" s="983"/>
      <c r="Y38" s="983"/>
      <c r="Z38" s="983"/>
      <c r="AA38" s="983"/>
      <c r="AB38" s="983"/>
      <c r="AC38" s="983"/>
      <c r="AD38" s="983"/>
      <c r="AE38" s="987"/>
      <c r="AF38" s="982"/>
      <c r="AG38" s="983"/>
      <c r="AH38" s="983"/>
      <c r="AI38" s="983"/>
      <c r="AJ38" s="984"/>
      <c r="AK38" s="916"/>
      <c r="AL38" s="907"/>
      <c r="AM38" s="907"/>
      <c r="AN38" s="907"/>
      <c r="AO38" s="907"/>
      <c r="AP38" s="907"/>
      <c r="AQ38" s="907"/>
      <c r="AR38" s="907"/>
      <c r="AS38" s="907"/>
      <c r="AT38" s="907"/>
      <c r="AU38" s="907"/>
      <c r="AV38" s="907"/>
      <c r="AW38" s="907"/>
      <c r="AX38" s="907"/>
      <c r="AY38" s="907"/>
      <c r="AZ38" s="985"/>
      <c r="BA38" s="985"/>
      <c r="BB38" s="985"/>
      <c r="BC38" s="985"/>
      <c r="BD38" s="985"/>
      <c r="BE38" s="977"/>
      <c r="BF38" s="977"/>
      <c r="BG38" s="977"/>
      <c r="BH38" s="977"/>
      <c r="BI38" s="978"/>
      <c r="BJ38" s="195"/>
      <c r="BK38" s="195"/>
      <c r="BL38" s="195"/>
      <c r="BM38" s="195"/>
      <c r="BN38" s="195"/>
      <c r="BO38" s="207"/>
      <c r="BP38" s="207"/>
      <c r="BQ38" s="204">
        <v>32</v>
      </c>
      <c r="BR38" s="205"/>
      <c r="BS38" s="950"/>
      <c r="BT38" s="951"/>
      <c r="BU38" s="951"/>
      <c r="BV38" s="951"/>
      <c r="BW38" s="951"/>
      <c r="BX38" s="951"/>
      <c r="BY38" s="951"/>
      <c r="BZ38" s="951"/>
      <c r="CA38" s="951"/>
      <c r="CB38" s="951"/>
      <c r="CC38" s="951"/>
      <c r="CD38" s="951"/>
      <c r="CE38" s="951"/>
      <c r="CF38" s="951"/>
      <c r="CG38" s="952"/>
      <c r="CH38" s="925"/>
      <c r="CI38" s="926"/>
      <c r="CJ38" s="926"/>
      <c r="CK38" s="926"/>
      <c r="CL38" s="927"/>
      <c r="CM38" s="925"/>
      <c r="CN38" s="926"/>
      <c r="CO38" s="926"/>
      <c r="CP38" s="926"/>
      <c r="CQ38" s="927"/>
      <c r="CR38" s="925"/>
      <c r="CS38" s="926"/>
      <c r="CT38" s="926"/>
      <c r="CU38" s="926"/>
      <c r="CV38" s="927"/>
      <c r="CW38" s="925"/>
      <c r="CX38" s="926"/>
      <c r="CY38" s="926"/>
      <c r="CZ38" s="926"/>
      <c r="DA38" s="927"/>
      <c r="DB38" s="925"/>
      <c r="DC38" s="926"/>
      <c r="DD38" s="926"/>
      <c r="DE38" s="926"/>
      <c r="DF38" s="927"/>
      <c r="DG38" s="925"/>
      <c r="DH38" s="926"/>
      <c r="DI38" s="926"/>
      <c r="DJ38" s="926"/>
      <c r="DK38" s="927"/>
      <c r="DL38" s="925"/>
      <c r="DM38" s="926"/>
      <c r="DN38" s="926"/>
      <c r="DO38" s="926"/>
      <c r="DP38" s="927"/>
      <c r="DQ38" s="925"/>
      <c r="DR38" s="926"/>
      <c r="DS38" s="926"/>
      <c r="DT38" s="926"/>
      <c r="DU38" s="927"/>
      <c r="DV38" s="928"/>
      <c r="DW38" s="929"/>
      <c r="DX38" s="929"/>
      <c r="DY38" s="929"/>
      <c r="DZ38" s="930"/>
      <c r="EA38" s="189"/>
    </row>
    <row r="39" spans="1:131" s="190" customFormat="1" ht="26.25" customHeight="1" x14ac:dyDescent="0.15">
      <c r="A39" s="208">
        <v>12</v>
      </c>
      <c r="B39" s="979"/>
      <c r="C39" s="980"/>
      <c r="D39" s="980"/>
      <c r="E39" s="980"/>
      <c r="F39" s="980"/>
      <c r="G39" s="980"/>
      <c r="H39" s="980"/>
      <c r="I39" s="980"/>
      <c r="J39" s="980"/>
      <c r="K39" s="980"/>
      <c r="L39" s="980"/>
      <c r="M39" s="980"/>
      <c r="N39" s="980"/>
      <c r="O39" s="980"/>
      <c r="P39" s="981"/>
      <c r="Q39" s="986"/>
      <c r="R39" s="983"/>
      <c r="S39" s="983"/>
      <c r="T39" s="983"/>
      <c r="U39" s="983"/>
      <c r="V39" s="983"/>
      <c r="W39" s="983"/>
      <c r="X39" s="983"/>
      <c r="Y39" s="983"/>
      <c r="Z39" s="983"/>
      <c r="AA39" s="983"/>
      <c r="AB39" s="983"/>
      <c r="AC39" s="983"/>
      <c r="AD39" s="983"/>
      <c r="AE39" s="987"/>
      <c r="AF39" s="982"/>
      <c r="AG39" s="983"/>
      <c r="AH39" s="983"/>
      <c r="AI39" s="983"/>
      <c r="AJ39" s="984"/>
      <c r="AK39" s="916"/>
      <c r="AL39" s="907"/>
      <c r="AM39" s="907"/>
      <c r="AN39" s="907"/>
      <c r="AO39" s="907"/>
      <c r="AP39" s="907"/>
      <c r="AQ39" s="907"/>
      <c r="AR39" s="907"/>
      <c r="AS39" s="907"/>
      <c r="AT39" s="907"/>
      <c r="AU39" s="907"/>
      <c r="AV39" s="907"/>
      <c r="AW39" s="907"/>
      <c r="AX39" s="907"/>
      <c r="AY39" s="907"/>
      <c r="AZ39" s="985"/>
      <c r="BA39" s="985"/>
      <c r="BB39" s="985"/>
      <c r="BC39" s="985"/>
      <c r="BD39" s="985"/>
      <c r="BE39" s="977"/>
      <c r="BF39" s="977"/>
      <c r="BG39" s="977"/>
      <c r="BH39" s="977"/>
      <c r="BI39" s="978"/>
      <c r="BJ39" s="195"/>
      <c r="BK39" s="195"/>
      <c r="BL39" s="195"/>
      <c r="BM39" s="195"/>
      <c r="BN39" s="195"/>
      <c r="BO39" s="207"/>
      <c r="BP39" s="207"/>
      <c r="BQ39" s="204">
        <v>33</v>
      </c>
      <c r="BR39" s="205"/>
      <c r="BS39" s="950"/>
      <c r="BT39" s="951"/>
      <c r="BU39" s="951"/>
      <c r="BV39" s="951"/>
      <c r="BW39" s="951"/>
      <c r="BX39" s="951"/>
      <c r="BY39" s="951"/>
      <c r="BZ39" s="951"/>
      <c r="CA39" s="951"/>
      <c r="CB39" s="951"/>
      <c r="CC39" s="951"/>
      <c r="CD39" s="951"/>
      <c r="CE39" s="951"/>
      <c r="CF39" s="951"/>
      <c r="CG39" s="952"/>
      <c r="CH39" s="925"/>
      <c r="CI39" s="926"/>
      <c r="CJ39" s="926"/>
      <c r="CK39" s="926"/>
      <c r="CL39" s="927"/>
      <c r="CM39" s="925"/>
      <c r="CN39" s="926"/>
      <c r="CO39" s="926"/>
      <c r="CP39" s="926"/>
      <c r="CQ39" s="927"/>
      <c r="CR39" s="925"/>
      <c r="CS39" s="926"/>
      <c r="CT39" s="926"/>
      <c r="CU39" s="926"/>
      <c r="CV39" s="927"/>
      <c r="CW39" s="925"/>
      <c r="CX39" s="926"/>
      <c r="CY39" s="926"/>
      <c r="CZ39" s="926"/>
      <c r="DA39" s="927"/>
      <c r="DB39" s="925"/>
      <c r="DC39" s="926"/>
      <c r="DD39" s="926"/>
      <c r="DE39" s="926"/>
      <c r="DF39" s="927"/>
      <c r="DG39" s="925"/>
      <c r="DH39" s="926"/>
      <c r="DI39" s="926"/>
      <c r="DJ39" s="926"/>
      <c r="DK39" s="927"/>
      <c r="DL39" s="925"/>
      <c r="DM39" s="926"/>
      <c r="DN39" s="926"/>
      <c r="DO39" s="926"/>
      <c r="DP39" s="927"/>
      <c r="DQ39" s="925"/>
      <c r="DR39" s="926"/>
      <c r="DS39" s="926"/>
      <c r="DT39" s="926"/>
      <c r="DU39" s="927"/>
      <c r="DV39" s="928"/>
      <c r="DW39" s="929"/>
      <c r="DX39" s="929"/>
      <c r="DY39" s="929"/>
      <c r="DZ39" s="930"/>
      <c r="EA39" s="189"/>
    </row>
    <row r="40" spans="1:131" s="190" customFormat="1" ht="26.25" customHeight="1" x14ac:dyDescent="0.15">
      <c r="A40" s="203">
        <v>13</v>
      </c>
      <c r="B40" s="979"/>
      <c r="C40" s="980"/>
      <c r="D40" s="980"/>
      <c r="E40" s="980"/>
      <c r="F40" s="980"/>
      <c r="G40" s="980"/>
      <c r="H40" s="980"/>
      <c r="I40" s="980"/>
      <c r="J40" s="980"/>
      <c r="K40" s="980"/>
      <c r="L40" s="980"/>
      <c r="M40" s="980"/>
      <c r="N40" s="980"/>
      <c r="O40" s="980"/>
      <c r="P40" s="981"/>
      <c r="Q40" s="986"/>
      <c r="R40" s="983"/>
      <c r="S40" s="983"/>
      <c r="T40" s="983"/>
      <c r="U40" s="983"/>
      <c r="V40" s="983"/>
      <c r="W40" s="983"/>
      <c r="X40" s="983"/>
      <c r="Y40" s="983"/>
      <c r="Z40" s="983"/>
      <c r="AA40" s="983"/>
      <c r="AB40" s="983"/>
      <c r="AC40" s="983"/>
      <c r="AD40" s="983"/>
      <c r="AE40" s="987"/>
      <c r="AF40" s="982"/>
      <c r="AG40" s="983"/>
      <c r="AH40" s="983"/>
      <c r="AI40" s="983"/>
      <c r="AJ40" s="984"/>
      <c r="AK40" s="916"/>
      <c r="AL40" s="907"/>
      <c r="AM40" s="907"/>
      <c r="AN40" s="907"/>
      <c r="AO40" s="907"/>
      <c r="AP40" s="907"/>
      <c r="AQ40" s="907"/>
      <c r="AR40" s="907"/>
      <c r="AS40" s="907"/>
      <c r="AT40" s="907"/>
      <c r="AU40" s="907"/>
      <c r="AV40" s="907"/>
      <c r="AW40" s="907"/>
      <c r="AX40" s="907"/>
      <c r="AY40" s="907"/>
      <c r="AZ40" s="985"/>
      <c r="BA40" s="985"/>
      <c r="BB40" s="985"/>
      <c r="BC40" s="985"/>
      <c r="BD40" s="985"/>
      <c r="BE40" s="977"/>
      <c r="BF40" s="977"/>
      <c r="BG40" s="977"/>
      <c r="BH40" s="977"/>
      <c r="BI40" s="978"/>
      <c r="BJ40" s="195"/>
      <c r="BK40" s="195"/>
      <c r="BL40" s="195"/>
      <c r="BM40" s="195"/>
      <c r="BN40" s="195"/>
      <c r="BO40" s="207"/>
      <c r="BP40" s="207"/>
      <c r="BQ40" s="204">
        <v>34</v>
      </c>
      <c r="BR40" s="205"/>
      <c r="BS40" s="950"/>
      <c r="BT40" s="951"/>
      <c r="BU40" s="951"/>
      <c r="BV40" s="951"/>
      <c r="BW40" s="951"/>
      <c r="BX40" s="951"/>
      <c r="BY40" s="951"/>
      <c r="BZ40" s="951"/>
      <c r="CA40" s="951"/>
      <c r="CB40" s="951"/>
      <c r="CC40" s="951"/>
      <c r="CD40" s="951"/>
      <c r="CE40" s="951"/>
      <c r="CF40" s="951"/>
      <c r="CG40" s="952"/>
      <c r="CH40" s="925"/>
      <c r="CI40" s="926"/>
      <c r="CJ40" s="926"/>
      <c r="CK40" s="926"/>
      <c r="CL40" s="927"/>
      <c r="CM40" s="925"/>
      <c r="CN40" s="926"/>
      <c r="CO40" s="926"/>
      <c r="CP40" s="926"/>
      <c r="CQ40" s="927"/>
      <c r="CR40" s="925"/>
      <c r="CS40" s="926"/>
      <c r="CT40" s="926"/>
      <c r="CU40" s="926"/>
      <c r="CV40" s="927"/>
      <c r="CW40" s="925"/>
      <c r="CX40" s="926"/>
      <c r="CY40" s="926"/>
      <c r="CZ40" s="926"/>
      <c r="DA40" s="927"/>
      <c r="DB40" s="925"/>
      <c r="DC40" s="926"/>
      <c r="DD40" s="926"/>
      <c r="DE40" s="926"/>
      <c r="DF40" s="927"/>
      <c r="DG40" s="925"/>
      <c r="DH40" s="926"/>
      <c r="DI40" s="926"/>
      <c r="DJ40" s="926"/>
      <c r="DK40" s="927"/>
      <c r="DL40" s="925"/>
      <c r="DM40" s="926"/>
      <c r="DN40" s="926"/>
      <c r="DO40" s="926"/>
      <c r="DP40" s="927"/>
      <c r="DQ40" s="925"/>
      <c r="DR40" s="926"/>
      <c r="DS40" s="926"/>
      <c r="DT40" s="926"/>
      <c r="DU40" s="927"/>
      <c r="DV40" s="928"/>
      <c r="DW40" s="929"/>
      <c r="DX40" s="929"/>
      <c r="DY40" s="929"/>
      <c r="DZ40" s="930"/>
      <c r="EA40" s="189"/>
    </row>
    <row r="41" spans="1:131" s="190" customFormat="1" ht="26.25" customHeight="1" x14ac:dyDescent="0.15">
      <c r="A41" s="203">
        <v>14</v>
      </c>
      <c r="B41" s="979"/>
      <c r="C41" s="980"/>
      <c r="D41" s="980"/>
      <c r="E41" s="980"/>
      <c r="F41" s="980"/>
      <c r="G41" s="980"/>
      <c r="H41" s="980"/>
      <c r="I41" s="980"/>
      <c r="J41" s="980"/>
      <c r="K41" s="980"/>
      <c r="L41" s="980"/>
      <c r="M41" s="980"/>
      <c r="N41" s="980"/>
      <c r="O41" s="980"/>
      <c r="P41" s="981"/>
      <c r="Q41" s="986"/>
      <c r="R41" s="983"/>
      <c r="S41" s="983"/>
      <c r="T41" s="983"/>
      <c r="U41" s="983"/>
      <c r="V41" s="983"/>
      <c r="W41" s="983"/>
      <c r="X41" s="983"/>
      <c r="Y41" s="983"/>
      <c r="Z41" s="983"/>
      <c r="AA41" s="983"/>
      <c r="AB41" s="983"/>
      <c r="AC41" s="983"/>
      <c r="AD41" s="983"/>
      <c r="AE41" s="987"/>
      <c r="AF41" s="982"/>
      <c r="AG41" s="983"/>
      <c r="AH41" s="983"/>
      <c r="AI41" s="983"/>
      <c r="AJ41" s="984"/>
      <c r="AK41" s="916"/>
      <c r="AL41" s="907"/>
      <c r="AM41" s="907"/>
      <c r="AN41" s="907"/>
      <c r="AO41" s="907"/>
      <c r="AP41" s="907"/>
      <c r="AQ41" s="907"/>
      <c r="AR41" s="907"/>
      <c r="AS41" s="907"/>
      <c r="AT41" s="907"/>
      <c r="AU41" s="907"/>
      <c r="AV41" s="907"/>
      <c r="AW41" s="907"/>
      <c r="AX41" s="907"/>
      <c r="AY41" s="907"/>
      <c r="AZ41" s="985"/>
      <c r="BA41" s="985"/>
      <c r="BB41" s="985"/>
      <c r="BC41" s="985"/>
      <c r="BD41" s="985"/>
      <c r="BE41" s="977"/>
      <c r="BF41" s="977"/>
      <c r="BG41" s="977"/>
      <c r="BH41" s="977"/>
      <c r="BI41" s="978"/>
      <c r="BJ41" s="195"/>
      <c r="BK41" s="195"/>
      <c r="BL41" s="195"/>
      <c r="BM41" s="195"/>
      <c r="BN41" s="195"/>
      <c r="BO41" s="207"/>
      <c r="BP41" s="207"/>
      <c r="BQ41" s="204">
        <v>35</v>
      </c>
      <c r="BR41" s="205"/>
      <c r="BS41" s="950"/>
      <c r="BT41" s="951"/>
      <c r="BU41" s="951"/>
      <c r="BV41" s="951"/>
      <c r="BW41" s="951"/>
      <c r="BX41" s="951"/>
      <c r="BY41" s="951"/>
      <c r="BZ41" s="951"/>
      <c r="CA41" s="951"/>
      <c r="CB41" s="951"/>
      <c r="CC41" s="951"/>
      <c r="CD41" s="951"/>
      <c r="CE41" s="951"/>
      <c r="CF41" s="951"/>
      <c r="CG41" s="952"/>
      <c r="CH41" s="925"/>
      <c r="CI41" s="926"/>
      <c r="CJ41" s="926"/>
      <c r="CK41" s="926"/>
      <c r="CL41" s="927"/>
      <c r="CM41" s="925"/>
      <c r="CN41" s="926"/>
      <c r="CO41" s="926"/>
      <c r="CP41" s="926"/>
      <c r="CQ41" s="927"/>
      <c r="CR41" s="925"/>
      <c r="CS41" s="926"/>
      <c r="CT41" s="926"/>
      <c r="CU41" s="926"/>
      <c r="CV41" s="927"/>
      <c r="CW41" s="925"/>
      <c r="CX41" s="926"/>
      <c r="CY41" s="926"/>
      <c r="CZ41" s="926"/>
      <c r="DA41" s="927"/>
      <c r="DB41" s="925"/>
      <c r="DC41" s="926"/>
      <c r="DD41" s="926"/>
      <c r="DE41" s="926"/>
      <c r="DF41" s="927"/>
      <c r="DG41" s="925"/>
      <c r="DH41" s="926"/>
      <c r="DI41" s="926"/>
      <c r="DJ41" s="926"/>
      <c r="DK41" s="927"/>
      <c r="DL41" s="925"/>
      <c r="DM41" s="926"/>
      <c r="DN41" s="926"/>
      <c r="DO41" s="926"/>
      <c r="DP41" s="927"/>
      <c r="DQ41" s="925"/>
      <c r="DR41" s="926"/>
      <c r="DS41" s="926"/>
      <c r="DT41" s="926"/>
      <c r="DU41" s="927"/>
      <c r="DV41" s="928"/>
      <c r="DW41" s="929"/>
      <c r="DX41" s="929"/>
      <c r="DY41" s="929"/>
      <c r="DZ41" s="930"/>
      <c r="EA41" s="189"/>
    </row>
    <row r="42" spans="1:131" s="190" customFormat="1" ht="26.25" customHeight="1" x14ac:dyDescent="0.15">
      <c r="A42" s="203">
        <v>15</v>
      </c>
      <c r="B42" s="979"/>
      <c r="C42" s="980"/>
      <c r="D42" s="980"/>
      <c r="E42" s="980"/>
      <c r="F42" s="980"/>
      <c r="G42" s="980"/>
      <c r="H42" s="980"/>
      <c r="I42" s="980"/>
      <c r="J42" s="980"/>
      <c r="K42" s="980"/>
      <c r="L42" s="980"/>
      <c r="M42" s="980"/>
      <c r="N42" s="980"/>
      <c r="O42" s="980"/>
      <c r="P42" s="981"/>
      <c r="Q42" s="986"/>
      <c r="R42" s="983"/>
      <c r="S42" s="983"/>
      <c r="T42" s="983"/>
      <c r="U42" s="983"/>
      <c r="V42" s="983"/>
      <c r="W42" s="983"/>
      <c r="X42" s="983"/>
      <c r="Y42" s="983"/>
      <c r="Z42" s="983"/>
      <c r="AA42" s="983"/>
      <c r="AB42" s="983"/>
      <c r="AC42" s="983"/>
      <c r="AD42" s="983"/>
      <c r="AE42" s="987"/>
      <c r="AF42" s="982"/>
      <c r="AG42" s="983"/>
      <c r="AH42" s="983"/>
      <c r="AI42" s="983"/>
      <c r="AJ42" s="984"/>
      <c r="AK42" s="916"/>
      <c r="AL42" s="907"/>
      <c r="AM42" s="907"/>
      <c r="AN42" s="907"/>
      <c r="AO42" s="907"/>
      <c r="AP42" s="907"/>
      <c r="AQ42" s="907"/>
      <c r="AR42" s="907"/>
      <c r="AS42" s="907"/>
      <c r="AT42" s="907"/>
      <c r="AU42" s="907"/>
      <c r="AV42" s="907"/>
      <c r="AW42" s="907"/>
      <c r="AX42" s="907"/>
      <c r="AY42" s="907"/>
      <c r="AZ42" s="985"/>
      <c r="BA42" s="985"/>
      <c r="BB42" s="985"/>
      <c r="BC42" s="985"/>
      <c r="BD42" s="985"/>
      <c r="BE42" s="977"/>
      <c r="BF42" s="977"/>
      <c r="BG42" s="977"/>
      <c r="BH42" s="977"/>
      <c r="BI42" s="978"/>
      <c r="BJ42" s="195"/>
      <c r="BK42" s="195"/>
      <c r="BL42" s="195"/>
      <c r="BM42" s="195"/>
      <c r="BN42" s="195"/>
      <c r="BO42" s="207"/>
      <c r="BP42" s="207"/>
      <c r="BQ42" s="204">
        <v>36</v>
      </c>
      <c r="BR42" s="205"/>
      <c r="BS42" s="950"/>
      <c r="BT42" s="951"/>
      <c r="BU42" s="951"/>
      <c r="BV42" s="951"/>
      <c r="BW42" s="951"/>
      <c r="BX42" s="951"/>
      <c r="BY42" s="951"/>
      <c r="BZ42" s="951"/>
      <c r="CA42" s="951"/>
      <c r="CB42" s="951"/>
      <c r="CC42" s="951"/>
      <c r="CD42" s="951"/>
      <c r="CE42" s="951"/>
      <c r="CF42" s="951"/>
      <c r="CG42" s="952"/>
      <c r="CH42" s="925"/>
      <c r="CI42" s="926"/>
      <c r="CJ42" s="926"/>
      <c r="CK42" s="926"/>
      <c r="CL42" s="927"/>
      <c r="CM42" s="925"/>
      <c r="CN42" s="926"/>
      <c r="CO42" s="926"/>
      <c r="CP42" s="926"/>
      <c r="CQ42" s="927"/>
      <c r="CR42" s="925"/>
      <c r="CS42" s="926"/>
      <c r="CT42" s="926"/>
      <c r="CU42" s="926"/>
      <c r="CV42" s="927"/>
      <c r="CW42" s="925"/>
      <c r="CX42" s="926"/>
      <c r="CY42" s="926"/>
      <c r="CZ42" s="926"/>
      <c r="DA42" s="927"/>
      <c r="DB42" s="925"/>
      <c r="DC42" s="926"/>
      <c r="DD42" s="926"/>
      <c r="DE42" s="926"/>
      <c r="DF42" s="927"/>
      <c r="DG42" s="925"/>
      <c r="DH42" s="926"/>
      <c r="DI42" s="926"/>
      <c r="DJ42" s="926"/>
      <c r="DK42" s="927"/>
      <c r="DL42" s="925"/>
      <c r="DM42" s="926"/>
      <c r="DN42" s="926"/>
      <c r="DO42" s="926"/>
      <c r="DP42" s="927"/>
      <c r="DQ42" s="925"/>
      <c r="DR42" s="926"/>
      <c r="DS42" s="926"/>
      <c r="DT42" s="926"/>
      <c r="DU42" s="927"/>
      <c r="DV42" s="928"/>
      <c r="DW42" s="929"/>
      <c r="DX42" s="929"/>
      <c r="DY42" s="929"/>
      <c r="DZ42" s="930"/>
      <c r="EA42" s="189"/>
    </row>
    <row r="43" spans="1:131" s="190" customFormat="1" ht="26.25" customHeight="1" x14ac:dyDescent="0.15">
      <c r="A43" s="203">
        <v>16</v>
      </c>
      <c r="B43" s="979"/>
      <c r="C43" s="980"/>
      <c r="D43" s="980"/>
      <c r="E43" s="980"/>
      <c r="F43" s="980"/>
      <c r="G43" s="980"/>
      <c r="H43" s="980"/>
      <c r="I43" s="980"/>
      <c r="J43" s="980"/>
      <c r="K43" s="980"/>
      <c r="L43" s="980"/>
      <c r="M43" s="980"/>
      <c r="N43" s="980"/>
      <c r="O43" s="980"/>
      <c r="P43" s="981"/>
      <c r="Q43" s="986"/>
      <c r="R43" s="983"/>
      <c r="S43" s="983"/>
      <c r="T43" s="983"/>
      <c r="U43" s="983"/>
      <c r="V43" s="983"/>
      <c r="W43" s="983"/>
      <c r="X43" s="983"/>
      <c r="Y43" s="983"/>
      <c r="Z43" s="983"/>
      <c r="AA43" s="983"/>
      <c r="AB43" s="983"/>
      <c r="AC43" s="983"/>
      <c r="AD43" s="983"/>
      <c r="AE43" s="987"/>
      <c r="AF43" s="982"/>
      <c r="AG43" s="983"/>
      <c r="AH43" s="983"/>
      <c r="AI43" s="983"/>
      <c r="AJ43" s="984"/>
      <c r="AK43" s="916"/>
      <c r="AL43" s="907"/>
      <c r="AM43" s="907"/>
      <c r="AN43" s="907"/>
      <c r="AO43" s="907"/>
      <c r="AP43" s="907"/>
      <c r="AQ43" s="907"/>
      <c r="AR43" s="907"/>
      <c r="AS43" s="907"/>
      <c r="AT43" s="907"/>
      <c r="AU43" s="907"/>
      <c r="AV43" s="907"/>
      <c r="AW43" s="907"/>
      <c r="AX43" s="907"/>
      <c r="AY43" s="907"/>
      <c r="AZ43" s="985"/>
      <c r="BA43" s="985"/>
      <c r="BB43" s="985"/>
      <c r="BC43" s="985"/>
      <c r="BD43" s="985"/>
      <c r="BE43" s="977"/>
      <c r="BF43" s="977"/>
      <c r="BG43" s="977"/>
      <c r="BH43" s="977"/>
      <c r="BI43" s="978"/>
      <c r="BJ43" s="195"/>
      <c r="BK43" s="195"/>
      <c r="BL43" s="195"/>
      <c r="BM43" s="195"/>
      <c r="BN43" s="195"/>
      <c r="BO43" s="207"/>
      <c r="BP43" s="207"/>
      <c r="BQ43" s="204">
        <v>37</v>
      </c>
      <c r="BR43" s="205"/>
      <c r="BS43" s="950"/>
      <c r="BT43" s="951"/>
      <c r="BU43" s="951"/>
      <c r="BV43" s="951"/>
      <c r="BW43" s="951"/>
      <c r="BX43" s="951"/>
      <c r="BY43" s="951"/>
      <c r="BZ43" s="951"/>
      <c r="CA43" s="951"/>
      <c r="CB43" s="951"/>
      <c r="CC43" s="951"/>
      <c r="CD43" s="951"/>
      <c r="CE43" s="951"/>
      <c r="CF43" s="951"/>
      <c r="CG43" s="952"/>
      <c r="CH43" s="925"/>
      <c r="CI43" s="926"/>
      <c r="CJ43" s="926"/>
      <c r="CK43" s="926"/>
      <c r="CL43" s="927"/>
      <c r="CM43" s="925"/>
      <c r="CN43" s="926"/>
      <c r="CO43" s="926"/>
      <c r="CP43" s="926"/>
      <c r="CQ43" s="927"/>
      <c r="CR43" s="925"/>
      <c r="CS43" s="926"/>
      <c r="CT43" s="926"/>
      <c r="CU43" s="926"/>
      <c r="CV43" s="927"/>
      <c r="CW43" s="925"/>
      <c r="CX43" s="926"/>
      <c r="CY43" s="926"/>
      <c r="CZ43" s="926"/>
      <c r="DA43" s="927"/>
      <c r="DB43" s="925"/>
      <c r="DC43" s="926"/>
      <c r="DD43" s="926"/>
      <c r="DE43" s="926"/>
      <c r="DF43" s="927"/>
      <c r="DG43" s="925"/>
      <c r="DH43" s="926"/>
      <c r="DI43" s="926"/>
      <c r="DJ43" s="926"/>
      <c r="DK43" s="927"/>
      <c r="DL43" s="925"/>
      <c r="DM43" s="926"/>
      <c r="DN43" s="926"/>
      <c r="DO43" s="926"/>
      <c r="DP43" s="927"/>
      <c r="DQ43" s="925"/>
      <c r="DR43" s="926"/>
      <c r="DS43" s="926"/>
      <c r="DT43" s="926"/>
      <c r="DU43" s="927"/>
      <c r="DV43" s="928"/>
      <c r="DW43" s="929"/>
      <c r="DX43" s="929"/>
      <c r="DY43" s="929"/>
      <c r="DZ43" s="930"/>
      <c r="EA43" s="189"/>
    </row>
    <row r="44" spans="1:131" s="190" customFormat="1" ht="26.25" customHeight="1" x14ac:dyDescent="0.15">
      <c r="A44" s="203">
        <v>17</v>
      </c>
      <c r="B44" s="979"/>
      <c r="C44" s="980"/>
      <c r="D44" s="980"/>
      <c r="E44" s="980"/>
      <c r="F44" s="980"/>
      <c r="G44" s="980"/>
      <c r="H44" s="980"/>
      <c r="I44" s="980"/>
      <c r="J44" s="980"/>
      <c r="K44" s="980"/>
      <c r="L44" s="980"/>
      <c r="M44" s="980"/>
      <c r="N44" s="980"/>
      <c r="O44" s="980"/>
      <c r="P44" s="981"/>
      <c r="Q44" s="986"/>
      <c r="R44" s="983"/>
      <c r="S44" s="983"/>
      <c r="T44" s="983"/>
      <c r="U44" s="983"/>
      <c r="V44" s="983"/>
      <c r="W44" s="983"/>
      <c r="X44" s="983"/>
      <c r="Y44" s="983"/>
      <c r="Z44" s="983"/>
      <c r="AA44" s="983"/>
      <c r="AB44" s="983"/>
      <c r="AC44" s="983"/>
      <c r="AD44" s="983"/>
      <c r="AE44" s="987"/>
      <c r="AF44" s="982"/>
      <c r="AG44" s="983"/>
      <c r="AH44" s="983"/>
      <c r="AI44" s="983"/>
      <c r="AJ44" s="984"/>
      <c r="AK44" s="916"/>
      <c r="AL44" s="907"/>
      <c r="AM44" s="907"/>
      <c r="AN44" s="907"/>
      <c r="AO44" s="907"/>
      <c r="AP44" s="907"/>
      <c r="AQ44" s="907"/>
      <c r="AR44" s="907"/>
      <c r="AS44" s="907"/>
      <c r="AT44" s="907"/>
      <c r="AU44" s="907"/>
      <c r="AV44" s="907"/>
      <c r="AW44" s="907"/>
      <c r="AX44" s="907"/>
      <c r="AY44" s="907"/>
      <c r="AZ44" s="985"/>
      <c r="BA44" s="985"/>
      <c r="BB44" s="985"/>
      <c r="BC44" s="985"/>
      <c r="BD44" s="985"/>
      <c r="BE44" s="977"/>
      <c r="BF44" s="977"/>
      <c r="BG44" s="977"/>
      <c r="BH44" s="977"/>
      <c r="BI44" s="978"/>
      <c r="BJ44" s="195"/>
      <c r="BK44" s="195"/>
      <c r="BL44" s="195"/>
      <c r="BM44" s="195"/>
      <c r="BN44" s="195"/>
      <c r="BO44" s="207"/>
      <c r="BP44" s="207"/>
      <c r="BQ44" s="204">
        <v>38</v>
      </c>
      <c r="BR44" s="205"/>
      <c r="BS44" s="950"/>
      <c r="BT44" s="951"/>
      <c r="BU44" s="951"/>
      <c r="BV44" s="951"/>
      <c r="BW44" s="951"/>
      <c r="BX44" s="951"/>
      <c r="BY44" s="951"/>
      <c r="BZ44" s="951"/>
      <c r="CA44" s="951"/>
      <c r="CB44" s="951"/>
      <c r="CC44" s="951"/>
      <c r="CD44" s="951"/>
      <c r="CE44" s="951"/>
      <c r="CF44" s="951"/>
      <c r="CG44" s="952"/>
      <c r="CH44" s="925"/>
      <c r="CI44" s="926"/>
      <c r="CJ44" s="926"/>
      <c r="CK44" s="926"/>
      <c r="CL44" s="927"/>
      <c r="CM44" s="925"/>
      <c r="CN44" s="926"/>
      <c r="CO44" s="926"/>
      <c r="CP44" s="926"/>
      <c r="CQ44" s="927"/>
      <c r="CR44" s="925"/>
      <c r="CS44" s="926"/>
      <c r="CT44" s="926"/>
      <c r="CU44" s="926"/>
      <c r="CV44" s="927"/>
      <c r="CW44" s="925"/>
      <c r="CX44" s="926"/>
      <c r="CY44" s="926"/>
      <c r="CZ44" s="926"/>
      <c r="DA44" s="927"/>
      <c r="DB44" s="925"/>
      <c r="DC44" s="926"/>
      <c r="DD44" s="926"/>
      <c r="DE44" s="926"/>
      <c r="DF44" s="927"/>
      <c r="DG44" s="925"/>
      <c r="DH44" s="926"/>
      <c r="DI44" s="926"/>
      <c r="DJ44" s="926"/>
      <c r="DK44" s="927"/>
      <c r="DL44" s="925"/>
      <c r="DM44" s="926"/>
      <c r="DN44" s="926"/>
      <c r="DO44" s="926"/>
      <c r="DP44" s="927"/>
      <c r="DQ44" s="925"/>
      <c r="DR44" s="926"/>
      <c r="DS44" s="926"/>
      <c r="DT44" s="926"/>
      <c r="DU44" s="927"/>
      <c r="DV44" s="928"/>
      <c r="DW44" s="929"/>
      <c r="DX44" s="929"/>
      <c r="DY44" s="929"/>
      <c r="DZ44" s="930"/>
      <c r="EA44" s="189"/>
    </row>
    <row r="45" spans="1:131" s="190" customFormat="1" ht="26.25" customHeight="1" x14ac:dyDescent="0.15">
      <c r="A45" s="203">
        <v>18</v>
      </c>
      <c r="B45" s="979"/>
      <c r="C45" s="980"/>
      <c r="D45" s="980"/>
      <c r="E45" s="980"/>
      <c r="F45" s="980"/>
      <c r="G45" s="980"/>
      <c r="H45" s="980"/>
      <c r="I45" s="980"/>
      <c r="J45" s="980"/>
      <c r="K45" s="980"/>
      <c r="L45" s="980"/>
      <c r="M45" s="980"/>
      <c r="N45" s="980"/>
      <c r="O45" s="980"/>
      <c r="P45" s="981"/>
      <c r="Q45" s="986"/>
      <c r="R45" s="983"/>
      <c r="S45" s="983"/>
      <c r="T45" s="983"/>
      <c r="U45" s="983"/>
      <c r="V45" s="983"/>
      <c r="W45" s="983"/>
      <c r="X45" s="983"/>
      <c r="Y45" s="983"/>
      <c r="Z45" s="983"/>
      <c r="AA45" s="983"/>
      <c r="AB45" s="983"/>
      <c r="AC45" s="983"/>
      <c r="AD45" s="983"/>
      <c r="AE45" s="987"/>
      <c r="AF45" s="982"/>
      <c r="AG45" s="983"/>
      <c r="AH45" s="983"/>
      <c r="AI45" s="983"/>
      <c r="AJ45" s="984"/>
      <c r="AK45" s="916"/>
      <c r="AL45" s="907"/>
      <c r="AM45" s="907"/>
      <c r="AN45" s="907"/>
      <c r="AO45" s="907"/>
      <c r="AP45" s="907"/>
      <c r="AQ45" s="907"/>
      <c r="AR45" s="907"/>
      <c r="AS45" s="907"/>
      <c r="AT45" s="907"/>
      <c r="AU45" s="907"/>
      <c r="AV45" s="907"/>
      <c r="AW45" s="907"/>
      <c r="AX45" s="907"/>
      <c r="AY45" s="907"/>
      <c r="AZ45" s="985"/>
      <c r="BA45" s="985"/>
      <c r="BB45" s="985"/>
      <c r="BC45" s="985"/>
      <c r="BD45" s="985"/>
      <c r="BE45" s="977"/>
      <c r="BF45" s="977"/>
      <c r="BG45" s="977"/>
      <c r="BH45" s="977"/>
      <c r="BI45" s="978"/>
      <c r="BJ45" s="195"/>
      <c r="BK45" s="195"/>
      <c r="BL45" s="195"/>
      <c r="BM45" s="195"/>
      <c r="BN45" s="195"/>
      <c r="BO45" s="207"/>
      <c r="BP45" s="207"/>
      <c r="BQ45" s="204">
        <v>39</v>
      </c>
      <c r="BR45" s="205"/>
      <c r="BS45" s="950"/>
      <c r="BT45" s="951"/>
      <c r="BU45" s="951"/>
      <c r="BV45" s="951"/>
      <c r="BW45" s="951"/>
      <c r="BX45" s="951"/>
      <c r="BY45" s="951"/>
      <c r="BZ45" s="951"/>
      <c r="CA45" s="951"/>
      <c r="CB45" s="951"/>
      <c r="CC45" s="951"/>
      <c r="CD45" s="951"/>
      <c r="CE45" s="951"/>
      <c r="CF45" s="951"/>
      <c r="CG45" s="952"/>
      <c r="CH45" s="925"/>
      <c r="CI45" s="926"/>
      <c r="CJ45" s="926"/>
      <c r="CK45" s="926"/>
      <c r="CL45" s="927"/>
      <c r="CM45" s="925"/>
      <c r="CN45" s="926"/>
      <c r="CO45" s="926"/>
      <c r="CP45" s="926"/>
      <c r="CQ45" s="927"/>
      <c r="CR45" s="925"/>
      <c r="CS45" s="926"/>
      <c r="CT45" s="926"/>
      <c r="CU45" s="926"/>
      <c r="CV45" s="927"/>
      <c r="CW45" s="925"/>
      <c r="CX45" s="926"/>
      <c r="CY45" s="926"/>
      <c r="CZ45" s="926"/>
      <c r="DA45" s="927"/>
      <c r="DB45" s="925"/>
      <c r="DC45" s="926"/>
      <c r="DD45" s="926"/>
      <c r="DE45" s="926"/>
      <c r="DF45" s="927"/>
      <c r="DG45" s="925"/>
      <c r="DH45" s="926"/>
      <c r="DI45" s="926"/>
      <c r="DJ45" s="926"/>
      <c r="DK45" s="927"/>
      <c r="DL45" s="925"/>
      <c r="DM45" s="926"/>
      <c r="DN45" s="926"/>
      <c r="DO45" s="926"/>
      <c r="DP45" s="927"/>
      <c r="DQ45" s="925"/>
      <c r="DR45" s="926"/>
      <c r="DS45" s="926"/>
      <c r="DT45" s="926"/>
      <c r="DU45" s="927"/>
      <c r="DV45" s="928"/>
      <c r="DW45" s="929"/>
      <c r="DX45" s="929"/>
      <c r="DY45" s="929"/>
      <c r="DZ45" s="930"/>
      <c r="EA45" s="189"/>
    </row>
    <row r="46" spans="1:131" s="190" customFormat="1" ht="26.25" customHeight="1" x14ac:dyDescent="0.15">
      <c r="A46" s="203">
        <v>19</v>
      </c>
      <c r="B46" s="979"/>
      <c r="C46" s="980"/>
      <c r="D46" s="980"/>
      <c r="E46" s="980"/>
      <c r="F46" s="980"/>
      <c r="G46" s="980"/>
      <c r="H46" s="980"/>
      <c r="I46" s="980"/>
      <c r="J46" s="980"/>
      <c r="K46" s="980"/>
      <c r="L46" s="980"/>
      <c r="M46" s="980"/>
      <c r="N46" s="980"/>
      <c r="O46" s="980"/>
      <c r="P46" s="981"/>
      <c r="Q46" s="986"/>
      <c r="R46" s="983"/>
      <c r="S46" s="983"/>
      <c r="T46" s="983"/>
      <c r="U46" s="983"/>
      <c r="V46" s="983"/>
      <c r="W46" s="983"/>
      <c r="X46" s="983"/>
      <c r="Y46" s="983"/>
      <c r="Z46" s="983"/>
      <c r="AA46" s="983"/>
      <c r="AB46" s="983"/>
      <c r="AC46" s="983"/>
      <c r="AD46" s="983"/>
      <c r="AE46" s="987"/>
      <c r="AF46" s="982"/>
      <c r="AG46" s="983"/>
      <c r="AH46" s="983"/>
      <c r="AI46" s="983"/>
      <c r="AJ46" s="984"/>
      <c r="AK46" s="916"/>
      <c r="AL46" s="907"/>
      <c r="AM46" s="907"/>
      <c r="AN46" s="907"/>
      <c r="AO46" s="907"/>
      <c r="AP46" s="907"/>
      <c r="AQ46" s="907"/>
      <c r="AR46" s="907"/>
      <c r="AS46" s="907"/>
      <c r="AT46" s="907"/>
      <c r="AU46" s="907"/>
      <c r="AV46" s="907"/>
      <c r="AW46" s="907"/>
      <c r="AX46" s="907"/>
      <c r="AY46" s="907"/>
      <c r="AZ46" s="985"/>
      <c r="BA46" s="985"/>
      <c r="BB46" s="985"/>
      <c r="BC46" s="985"/>
      <c r="BD46" s="985"/>
      <c r="BE46" s="977"/>
      <c r="BF46" s="977"/>
      <c r="BG46" s="977"/>
      <c r="BH46" s="977"/>
      <c r="BI46" s="978"/>
      <c r="BJ46" s="195"/>
      <c r="BK46" s="195"/>
      <c r="BL46" s="195"/>
      <c r="BM46" s="195"/>
      <c r="BN46" s="195"/>
      <c r="BO46" s="207"/>
      <c r="BP46" s="207"/>
      <c r="BQ46" s="204">
        <v>40</v>
      </c>
      <c r="BR46" s="205"/>
      <c r="BS46" s="950"/>
      <c r="BT46" s="951"/>
      <c r="BU46" s="951"/>
      <c r="BV46" s="951"/>
      <c r="BW46" s="951"/>
      <c r="BX46" s="951"/>
      <c r="BY46" s="951"/>
      <c r="BZ46" s="951"/>
      <c r="CA46" s="951"/>
      <c r="CB46" s="951"/>
      <c r="CC46" s="951"/>
      <c r="CD46" s="951"/>
      <c r="CE46" s="951"/>
      <c r="CF46" s="951"/>
      <c r="CG46" s="952"/>
      <c r="CH46" s="925"/>
      <c r="CI46" s="926"/>
      <c r="CJ46" s="926"/>
      <c r="CK46" s="926"/>
      <c r="CL46" s="927"/>
      <c r="CM46" s="925"/>
      <c r="CN46" s="926"/>
      <c r="CO46" s="926"/>
      <c r="CP46" s="926"/>
      <c r="CQ46" s="927"/>
      <c r="CR46" s="925"/>
      <c r="CS46" s="926"/>
      <c r="CT46" s="926"/>
      <c r="CU46" s="926"/>
      <c r="CV46" s="927"/>
      <c r="CW46" s="925"/>
      <c r="CX46" s="926"/>
      <c r="CY46" s="926"/>
      <c r="CZ46" s="926"/>
      <c r="DA46" s="927"/>
      <c r="DB46" s="925"/>
      <c r="DC46" s="926"/>
      <c r="DD46" s="926"/>
      <c r="DE46" s="926"/>
      <c r="DF46" s="927"/>
      <c r="DG46" s="925"/>
      <c r="DH46" s="926"/>
      <c r="DI46" s="926"/>
      <c r="DJ46" s="926"/>
      <c r="DK46" s="927"/>
      <c r="DL46" s="925"/>
      <c r="DM46" s="926"/>
      <c r="DN46" s="926"/>
      <c r="DO46" s="926"/>
      <c r="DP46" s="927"/>
      <c r="DQ46" s="925"/>
      <c r="DR46" s="926"/>
      <c r="DS46" s="926"/>
      <c r="DT46" s="926"/>
      <c r="DU46" s="927"/>
      <c r="DV46" s="928"/>
      <c r="DW46" s="929"/>
      <c r="DX46" s="929"/>
      <c r="DY46" s="929"/>
      <c r="DZ46" s="930"/>
      <c r="EA46" s="189"/>
    </row>
    <row r="47" spans="1:131" s="190" customFormat="1" ht="26.25" customHeight="1" x14ac:dyDescent="0.15">
      <c r="A47" s="203">
        <v>20</v>
      </c>
      <c r="B47" s="979"/>
      <c r="C47" s="980"/>
      <c r="D47" s="980"/>
      <c r="E47" s="980"/>
      <c r="F47" s="980"/>
      <c r="G47" s="980"/>
      <c r="H47" s="980"/>
      <c r="I47" s="980"/>
      <c r="J47" s="980"/>
      <c r="K47" s="980"/>
      <c r="L47" s="980"/>
      <c r="M47" s="980"/>
      <c r="N47" s="980"/>
      <c r="O47" s="980"/>
      <c r="P47" s="981"/>
      <c r="Q47" s="986"/>
      <c r="R47" s="983"/>
      <c r="S47" s="983"/>
      <c r="T47" s="983"/>
      <c r="U47" s="983"/>
      <c r="V47" s="983"/>
      <c r="W47" s="983"/>
      <c r="X47" s="983"/>
      <c r="Y47" s="983"/>
      <c r="Z47" s="983"/>
      <c r="AA47" s="983"/>
      <c r="AB47" s="983"/>
      <c r="AC47" s="983"/>
      <c r="AD47" s="983"/>
      <c r="AE47" s="987"/>
      <c r="AF47" s="982"/>
      <c r="AG47" s="983"/>
      <c r="AH47" s="983"/>
      <c r="AI47" s="983"/>
      <c r="AJ47" s="984"/>
      <c r="AK47" s="916"/>
      <c r="AL47" s="907"/>
      <c r="AM47" s="907"/>
      <c r="AN47" s="907"/>
      <c r="AO47" s="907"/>
      <c r="AP47" s="907"/>
      <c r="AQ47" s="907"/>
      <c r="AR47" s="907"/>
      <c r="AS47" s="907"/>
      <c r="AT47" s="907"/>
      <c r="AU47" s="907"/>
      <c r="AV47" s="907"/>
      <c r="AW47" s="907"/>
      <c r="AX47" s="907"/>
      <c r="AY47" s="907"/>
      <c r="AZ47" s="985"/>
      <c r="BA47" s="985"/>
      <c r="BB47" s="985"/>
      <c r="BC47" s="985"/>
      <c r="BD47" s="985"/>
      <c r="BE47" s="977"/>
      <c r="BF47" s="977"/>
      <c r="BG47" s="977"/>
      <c r="BH47" s="977"/>
      <c r="BI47" s="978"/>
      <c r="BJ47" s="195"/>
      <c r="BK47" s="195"/>
      <c r="BL47" s="195"/>
      <c r="BM47" s="195"/>
      <c r="BN47" s="195"/>
      <c r="BO47" s="207"/>
      <c r="BP47" s="207"/>
      <c r="BQ47" s="204">
        <v>41</v>
      </c>
      <c r="BR47" s="205"/>
      <c r="BS47" s="950"/>
      <c r="BT47" s="951"/>
      <c r="BU47" s="951"/>
      <c r="BV47" s="951"/>
      <c r="BW47" s="951"/>
      <c r="BX47" s="951"/>
      <c r="BY47" s="951"/>
      <c r="BZ47" s="951"/>
      <c r="CA47" s="951"/>
      <c r="CB47" s="951"/>
      <c r="CC47" s="951"/>
      <c r="CD47" s="951"/>
      <c r="CE47" s="951"/>
      <c r="CF47" s="951"/>
      <c r="CG47" s="952"/>
      <c r="CH47" s="925"/>
      <c r="CI47" s="926"/>
      <c r="CJ47" s="926"/>
      <c r="CK47" s="926"/>
      <c r="CL47" s="927"/>
      <c r="CM47" s="925"/>
      <c r="CN47" s="926"/>
      <c r="CO47" s="926"/>
      <c r="CP47" s="926"/>
      <c r="CQ47" s="927"/>
      <c r="CR47" s="925"/>
      <c r="CS47" s="926"/>
      <c r="CT47" s="926"/>
      <c r="CU47" s="926"/>
      <c r="CV47" s="927"/>
      <c r="CW47" s="925"/>
      <c r="CX47" s="926"/>
      <c r="CY47" s="926"/>
      <c r="CZ47" s="926"/>
      <c r="DA47" s="927"/>
      <c r="DB47" s="925"/>
      <c r="DC47" s="926"/>
      <c r="DD47" s="926"/>
      <c r="DE47" s="926"/>
      <c r="DF47" s="927"/>
      <c r="DG47" s="925"/>
      <c r="DH47" s="926"/>
      <c r="DI47" s="926"/>
      <c r="DJ47" s="926"/>
      <c r="DK47" s="927"/>
      <c r="DL47" s="925"/>
      <c r="DM47" s="926"/>
      <c r="DN47" s="926"/>
      <c r="DO47" s="926"/>
      <c r="DP47" s="927"/>
      <c r="DQ47" s="925"/>
      <c r="DR47" s="926"/>
      <c r="DS47" s="926"/>
      <c r="DT47" s="926"/>
      <c r="DU47" s="927"/>
      <c r="DV47" s="928"/>
      <c r="DW47" s="929"/>
      <c r="DX47" s="929"/>
      <c r="DY47" s="929"/>
      <c r="DZ47" s="930"/>
      <c r="EA47" s="189"/>
    </row>
    <row r="48" spans="1:131" s="190" customFormat="1" ht="26.25" customHeight="1" x14ac:dyDescent="0.15">
      <c r="A48" s="203">
        <v>21</v>
      </c>
      <c r="B48" s="979"/>
      <c r="C48" s="980"/>
      <c r="D48" s="980"/>
      <c r="E48" s="980"/>
      <c r="F48" s="980"/>
      <c r="G48" s="980"/>
      <c r="H48" s="980"/>
      <c r="I48" s="980"/>
      <c r="J48" s="980"/>
      <c r="K48" s="980"/>
      <c r="L48" s="980"/>
      <c r="M48" s="980"/>
      <c r="N48" s="980"/>
      <c r="O48" s="980"/>
      <c r="P48" s="981"/>
      <c r="Q48" s="986"/>
      <c r="R48" s="983"/>
      <c r="S48" s="983"/>
      <c r="T48" s="983"/>
      <c r="U48" s="983"/>
      <c r="V48" s="983"/>
      <c r="W48" s="983"/>
      <c r="X48" s="983"/>
      <c r="Y48" s="983"/>
      <c r="Z48" s="983"/>
      <c r="AA48" s="983"/>
      <c r="AB48" s="983"/>
      <c r="AC48" s="983"/>
      <c r="AD48" s="983"/>
      <c r="AE48" s="987"/>
      <c r="AF48" s="982"/>
      <c r="AG48" s="983"/>
      <c r="AH48" s="983"/>
      <c r="AI48" s="983"/>
      <c r="AJ48" s="984"/>
      <c r="AK48" s="916"/>
      <c r="AL48" s="907"/>
      <c r="AM48" s="907"/>
      <c r="AN48" s="907"/>
      <c r="AO48" s="907"/>
      <c r="AP48" s="907"/>
      <c r="AQ48" s="907"/>
      <c r="AR48" s="907"/>
      <c r="AS48" s="907"/>
      <c r="AT48" s="907"/>
      <c r="AU48" s="907"/>
      <c r="AV48" s="907"/>
      <c r="AW48" s="907"/>
      <c r="AX48" s="907"/>
      <c r="AY48" s="907"/>
      <c r="AZ48" s="985"/>
      <c r="BA48" s="985"/>
      <c r="BB48" s="985"/>
      <c r="BC48" s="985"/>
      <c r="BD48" s="985"/>
      <c r="BE48" s="977"/>
      <c r="BF48" s="977"/>
      <c r="BG48" s="977"/>
      <c r="BH48" s="977"/>
      <c r="BI48" s="978"/>
      <c r="BJ48" s="195"/>
      <c r="BK48" s="195"/>
      <c r="BL48" s="195"/>
      <c r="BM48" s="195"/>
      <c r="BN48" s="195"/>
      <c r="BO48" s="207"/>
      <c r="BP48" s="207"/>
      <c r="BQ48" s="204">
        <v>42</v>
      </c>
      <c r="BR48" s="205"/>
      <c r="BS48" s="950"/>
      <c r="BT48" s="951"/>
      <c r="BU48" s="951"/>
      <c r="BV48" s="951"/>
      <c r="BW48" s="951"/>
      <c r="BX48" s="951"/>
      <c r="BY48" s="951"/>
      <c r="BZ48" s="951"/>
      <c r="CA48" s="951"/>
      <c r="CB48" s="951"/>
      <c r="CC48" s="951"/>
      <c r="CD48" s="951"/>
      <c r="CE48" s="951"/>
      <c r="CF48" s="951"/>
      <c r="CG48" s="952"/>
      <c r="CH48" s="925"/>
      <c r="CI48" s="926"/>
      <c r="CJ48" s="926"/>
      <c r="CK48" s="926"/>
      <c r="CL48" s="927"/>
      <c r="CM48" s="925"/>
      <c r="CN48" s="926"/>
      <c r="CO48" s="926"/>
      <c r="CP48" s="926"/>
      <c r="CQ48" s="927"/>
      <c r="CR48" s="925"/>
      <c r="CS48" s="926"/>
      <c r="CT48" s="926"/>
      <c r="CU48" s="926"/>
      <c r="CV48" s="927"/>
      <c r="CW48" s="925"/>
      <c r="CX48" s="926"/>
      <c r="CY48" s="926"/>
      <c r="CZ48" s="926"/>
      <c r="DA48" s="927"/>
      <c r="DB48" s="925"/>
      <c r="DC48" s="926"/>
      <c r="DD48" s="926"/>
      <c r="DE48" s="926"/>
      <c r="DF48" s="927"/>
      <c r="DG48" s="925"/>
      <c r="DH48" s="926"/>
      <c r="DI48" s="926"/>
      <c r="DJ48" s="926"/>
      <c r="DK48" s="927"/>
      <c r="DL48" s="925"/>
      <c r="DM48" s="926"/>
      <c r="DN48" s="926"/>
      <c r="DO48" s="926"/>
      <c r="DP48" s="927"/>
      <c r="DQ48" s="925"/>
      <c r="DR48" s="926"/>
      <c r="DS48" s="926"/>
      <c r="DT48" s="926"/>
      <c r="DU48" s="927"/>
      <c r="DV48" s="928"/>
      <c r="DW48" s="929"/>
      <c r="DX48" s="929"/>
      <c r="DY48" s="929"/>
      <c r="DZ48" s="930"/>
      <c r="EA48" s="189"/>
    </row>
    <row r="49" spans="1:131" s="190" customFormat="1" ht="26.25" customHeight="1" x14ac:dyDescent="0.15">
      <c r="A49" s="203">
        <v>22</v>
      </c>
      <c r="B49" s="979"/>
      <c r="C49" s="980"/>
      <c r="D49" s="980"/>
      <c r="E49" s="980"/>
      <c r="F49" s="980"/>
      <c r="G49" s="980"/>
      <c r="H49" s="980"/>
      <c r="I49" s="980"/>
      <c r="J49" s="980"/>
      <c r="K49" s="980"/>
      <c r="L49" s="980"/>
      <c r="M49" s="980"/>
      <c r="N49" s="980"/>
      <c r="O49" s="980"/>
      <c r="P49" s="981"/>
      <c r="Q49" s="986"/>
      <c r="R49" s="983"/>
      <c r="S49" s="983"/>
      <c r="T49" s="983"/>
      <c r="U49" s="983"/>
      <c r="V49" s="983"/>
      <c r="W49" s="983"/>
      <c r="X49" s="983"/>
      <c r="Y49" s="983"/>
      <c r="Z49" s="983"/>
      <c r="AA49" s="983"/>
      <c r="AB49" s="983"/>
      <c r="AC49" s="983"/>
      <c r="AD49" s="983"/>
      <c r="AE49" s="987"/>
      <c r="AF49" s="982"/>
      <c r="AG49" s="983"/>
      <c r="AH49" s="983"/>
      <c r="AI49" s="983"/>
      <c r="AJ49" s="984"/>
      <c r="AK49" s="916"/>
      <c r="AL49" s="907"/>
      <c r="AM49" s="907"/>
      <c r="AN49" s="907"/>
      <c r="AO49" s="907"/>
      <c r="AP49" s="907"/>
      <c r="AQ49" s="907"/>
      <c r="AR49" s="907"/>
      <c r="AS49" s="907"/>
      <c r="AT49" s="907"/>
      <c r="AU49" s="907"/>
      <c r="AV49" s="907"/>
      <c r="AW49" s="907"/>
      <c r="AX49" s="907"/>
      <c r="AY49" s="907"/>
      <c r="AZ49" s="985"/>
      <c r="BA49" s="985"/>
      <c r="BB49" s="985"/>
      <c r="BC49" s="985"/>
      <c r="BD49" s="985"/>
      <c r="BE49" s="977"/>
      <c r="BF49" s="977"/>
      <c r="BG49" s="977"/>
      <c r="BH49" s="977"/>
      <c r="BI49" s="978"/>
      <c r="BJ49" s="195"/>
      <c r="BK49" s="195"/>
      <c r="BL49" s="195"/>
      <c r="BM49" s="195"/>
      <c r="BN49" s="195"/>
      <c r="BO49" s="207"/>
      <c r="BP49" s="207"/>
      <c r="BQ49" s="204">
        <v>43</v>
      </c>
      <c r="BR49" s="205"/>
      <c r="BS49" s="950"/>
      <c r="BT49" s="951"/>
      <c r="BU49" s="951"/>
      <c r="BV49" s="951"/>
      <c r="BW49" s="951"/>
      <c r="BX49" s="951"/>
      <c r="BY49" s="951"/>
      <c r="BZ49" s="951"/>
      <c r="CA49" s="951"/>
      <c r="CB49" s="951"/>
      <c r="CC49" s="951"/>
      <c r="CD49" s="951"/>
      <c r="CE49" s="951"/>
      <c r="CF49" s="951"/>
      <c r="CG49" s="952"/>
      <c r="CH49" s="925"/>
      <c r="CI49" s="926"/>
      <c r="CJ49" s="926"/>
      <c r="CK49" s="926"/>
      <c r="CL49" s="927"/>
      <c r="CM49" s="925"/>
      <c r="CN49" s="926"/>
      <c r="CO49" s="926"/>
      <c r="CP49" s="926"/>
      <c r="CQ49" s="927"/>
      <c r="CR49" s="925"/>
      <c r="CS49" s="926"/>
      <c r="CT49" s="926"/>
      <c r="CU49" s="926"/>
      <c r="CV49" s="927"/>
      <c r="CW49" s="925"/>
      <c r="CX49" s="926"/>
      <c r="CY49" s="926"/>
      <c r="CZ49" s="926"/>
      <c r="DA49" s="927"/>
      <c r="DB49" s="925"/>
      <c r="DC49" s="926"/>
      <c r="DD49" s="926"/>
      <c r="DE49" s="926"/>
      <c r="DF49" s="927"/>
      <c r="DG49" s="925"/>
      <c r="DH49" s="926"/>
      <c r="DI49" s="926"/>
      <c r="DJ49" s="926"/>
      <c r="DK49" s="927"/>
      <c r="DL49" s="925"/>
      <c r="DM49" s="926"/>
      <c r="DN49" s="926"/>
      <c r="DO49" s="926"/>
      <c r="DP49" s="927"/>
      <c r="DQ49" s="925"/>
      <c r="DR49" s="926"/>
      <c r="DS49" s="926"/>
      <c r="DT49" s="926"/>
      <c r="DU49" s="927"/>
      <c r="DV49" s="928"/>
      <c r="DW49" s="929"/>
      <c r="DX49" s="929"/>
      <c r="DY49" s="929"/>
      <c r="DZ49" s="930"/>
      <c r="EA49" s="189"/>
    </row>
    <row r="50" spans="1:131" s="190" customFormat="1" ht="26.25" customHeight="1" x14ac:dyDescent="0.15">
      <c r="A50" s="203">
        <v>23</v>
      </c>
      <c r="B50" s="979"/>
      <c r="C50" s="980"/>
      <c r="D50" s="980"/>
      <c r="E50" s="980"/>
      <c r="F50" s="980"/>
      <c r="G50" s="980"/>
      <c r="H50" s="980"/>
      <c r="I50" s="980"/>
      <c r="J50" s="980"/>
      <c r="K50" s="980"/>
      <c r="L50" s="980"/>
      <c r="M50" s="980"/>
      <c r="N50" s="980"/>
      <c r="O50" s="980"/>
      <c r="P50" s="981"/>
      <c r="Q50" s="975"/>
      <c r="R50" s="956"/>
      <c r="S50" s="956"/>
      <c r="T50" s="956"/>
      <c r="U50" s="956"/>
      <c r="V50" s="956"/>
      <c r="W50" s="956"/>
      <c r="X50" s="956"/>
      <c r="Y50" s="956"/>
      <c r="Z50" s="956"/>
      <c r="AA50" s="956"/>
      <c r="AB50" s="956"/>
      <c r="AC50" s="956"/>
      <c r="AD50" s="956"/>
      <c r="AE50" s="976"/>
      <c r="AF50" s="982"/>
      <c r="AG50" s="983"/>
      <c r="AH50" s="983"/>
      <c r="AI50" s="983"/>
      <c r="AJ50" s="984"/>
      <c r="AK50" s="958"/>
      <c r="AL50" s="956"/>
      <c r="AM50" s="956"/>
      <c r="AN50" s="956"/>
      <c r="AO50" s="956"/>
      <c r="AP50" s="956"/>
      <c r="AQ50" s="956"/>
      <c r="AR50" s="956"/>
      <c r="AS50" s="956"/>
      <c r="AT50" s="956"/>
      <c r="AU50" s="956"/>
      <c r="AV50" s="956"/>
      <c r="AW50" s="956"/>
      <c r="AX50" s="956"/>
      <c r="AY50" s="956"/>
      <c r="AZ50" s="959"/>
      <c r="BA50" s="959"/>
      <c r="BB50" s="959"/>
      <c r="BC50" s="959"/>
      <c r="BD50" s="959"/>
      <c r="BE50" s="977"/>
      <c r="BF50" s="977"/>
      <c r="BG50" s="977"/>
      <c r="BH50" s="977"/>
      <c r="BI50" s="978"/>
      <c r="BJ50" s="195"/>
      <c r="BK50" s="195"/>
      <c r="BL50" s="195"/>
      <c r="BM50" s="195"/>
      <c r="BN50" s="195"/>
      <c r="BO50" s="207"/>
      <c r="BP50" s="207"/>
      <c r="BQ50" s="204">
        <v>44</v>
      </c>
      <c r="BR50" s="205"/>
      <c r="BS50" s="950"/>
      <c r="BT50" s="951"/>
      <c r="BU50" s="951"/>
      <c r="BV50" s="951"/>
      <c r="BW50" s="951"/>
      <c r="BX50" s="951"/>
      <c r="BY50" s="951"/>
      <c r="BZ50" s="951"/>
      <c r="CA50" s="951"/>
      <c r="CB50" s="951"/>
      <c r="CC50" s="951"/>
      <c r="CD50" s="951"/>
      <c r="CE50" s="951"/>
      <c r="CF50" s="951"/>
      <c r="CG50" s="952"/>
      <c r="CH50" s="925"/>
      <c r="CI50" s="926"/>
      <c r="CJ50" s="926"/>
      <c r="CK50" s="926"/>
      <c r="CL50" s="927"/>
      <c r="CM50" s="925"/>
      <c r="CN50" s="926"/>
      <c r="CO50" s="926"/>
      <c r="CP50" s="926"/>
      <c r="CQ50" s="927"/>
      <c r="CR50" s="925"/>
      <c r="CS50" s="926"/>
      <c r="CT50" s="926"/>
      <c r="CU50" s="926"/>
      <c r="CV50" s="927"/>
      <c r="CW50" s="925"/>
      <c r="CX50" s="926"/>
      <c r="CY50" s="926"/>
      <c r="CZ50" s="926"/>
      <c r="DA50" s="927"/>
      <c r="DB50" s="925"/>
      <c r="DC50" s="926"/>
      <c r="DD50" s="926"/>
      <c r="DE50" s="926"/>
      <c r="DF50" s="927"/>
      <c r="DG50" s="925"/>
      <c r="DH50" s="926"/>
      <c r="DI50" s="926"/>
      <c r="DJ50" s="926"/>
      <c r="DK50" s="927"/>
      <c r="DL50" s="925"/>
      <c r="DM50" s="926"/>
      <c r="DN50" s="926"/>
      <c r="DO50" s="926"/>
      <c r="DP50" s="927"/>
      <c r="DQ50" s="925"/>
      <c r="DR50" s="926"/>
      <c r="DS50" s="926"/>
      <c r="DT50" s="926"/>
      <c r="DU50" s="927"/>
      <c r="DV50" s="928"/>
      <c r="DW50" s="929"/>
      <c r="DX50" s="929"/>
      <c r="DY50" s="929"/>
      <c r="DZ50" s="930"/>
      <c r="EA50" s="189"/>
    </row>
    <row r="51" spans="1:131" s="190" customFormat="1" ht="26.25" customHeight="1" x14ac:dyDescent="0.15">
      <c r="A51" s="203">
        <v>24</v>
      </c>
      <c r="B51" s="979"/>
      <c r="C51" s="980"/>
      <c r="D51" s="980"/>
      <c r="E51" s="980"/>
      <c r="F51" s="980"/>
      <c r="G51" s="980"/>
      <c r="H51" s="980"/>
      <c r="I51" s="980"/>
      <c r="J51" s="980"/>
      <c r="K51" s="980"/>
      <c r="L51" s="980"/>
      <c r="M51" s="980"/>
      <c r="N51" s="980"/>
      <c r="O51" s="980"/>
      <c r="P51" s="981"/>
      <c r="Q51" s="975"/>
      <c r="R51" s="956"/>
      <c r="S51" s="956"/>
      <c r="T51" s="956"/>
      <c r="U51" s="956"/>
      <c r="V51" s="956"/>
      <c r="W51" s="956"/>
      <c r="X51" s="956"/>
      <c r="Y51" s="956"/>
      <c r="Z51" s="956"/>
      <c r="AA51" s="956"/>
      <c r="AB51" s="956"/>
      <c r="AC51" s="956"/>
      <c r="AD51" s="956"/>
      <c r="AE51" s="976"/>
      <c r="AF51" s="982"/>
      <c r="AG51" s="983"/>
      <c r="AH51" s="983"/>
      <c r="AI51" s="983"/>
      <c r="AJ51" s="984"/>
      <c r="AK51" s="958"/>
      <c r="AL51" s="956"/>
      <c r="AM51" s="956"/>
      <c r="AN51" s="956"/>
      <c r="AO51" s="956"/>
      <c r="AP51" s="956"/>
      <c r="AQ51" s="956"/>
      <c r="AR51" s="956"/>
      <c r="AS51" s="956"/>
      <c r="AT51" s="956"/>
      <c r="AU51" s="956"/>
      <c r="AV51" s="956"/>
      <c r="AW51" s="956"/>
      <c r="AX51" s="956"/>
      <c r="AY51" s="956"/>
      <c r="AZ51" s="959"/>
      <c r="BA51" s="959"/>
      <c r="BB51" s="959"/>
      <c r="BC51" s="959"/>
      <c r="BD51" s="959"/>
      <c r="BE51" s="977"/>
      <c r="BF51" s="977"/>
      <c r="BG51" s="977"/>
      <c r="BH51" s="977"/>
      <c r="BI51" s="978"/>
      <c r="BJ51" s="195"/>
      <c r="BK51" s="195"/>
      <c r="BL51" s="195"/>
      <c r="BM51" s="195"/>
      <c r="BN51" s="195"/>
      <c r="BO51" s="207"/>
      <c r="BP51" s="207"/>
      <c r="BQ51" s="204">
        <v>45</v>
      </c>
      <c r="BR51" s="205"/>
      <c r="BS51" s="950"/>
      <c r="BT51" s="951"/>
      <c r="BU51" s="951"/>
      <c r="BV51" s="951"/>
      <c r="BW51" s="951"/>
      <c r="BX51" s="951"/>
      <c r="BY51" s="951"/>
      <c r="BZ51" s="951"/>
      <c r="CA51" s="951"/>
      <c r="CB51" s="951"/>
      <c r="CC51" s="951"/>
      <c r="CD51" s="951"/>
      <c r="CE51" s="951"/>
      <c r="CF51" s="951"/>
      <c r="CG51" s="952"/>
      <c r="CH51" s="925"/>
      <c r="CI51" s="926"/>
      <c r="CJ51" s="926"/>
      <c r="CK51" s="926"/>
      <c r="CL51" s="927"/>
      <c r="CM51" s="925"/>
      <c r="CN51" s="926"/>
      <c r="CO51" s="926"/>
      <c r="CP51" s="926"/>
      <c r="CQ51" s="927"/>
      <c r="CR51" s="925"/>
      <c r="CS51" s="926"/>
      <c r="CT51" s="926"/>
      <c r="CU51" s="926"/>
      <c r="CV51" s="927"/>
      <c r="CW51" s="925"/>
      <c r="CX51" s="926"/>
      <c r="CY51" s="926"/>
      <c r="CZ51" s="926"/>
      <c r="DA51" s="927"/>
      <c r="DB51" s="925"/>
      <c r="DC51" s="926"/>
      <c r="DD51" s="926"/>
      <c r="DE51" s="926"/>
      <c r="DF51" s="927"/>
      <c r="DG51" s="925"/>
      <c r="DH51" s="926"/>
      <c r="DI51" s="926"/>
      <c r="DJ51" s="926"/>
      <c r="DK51" s="927"/>
      <c r="DL51" s="925"/>
      <c r="DM51" s="926"/>
      <c r="DN51" s="926"/>
      <c r="DO51" s="926"/>
      <c r="DP51" s="927"/>
      <c r="DQ51" s="925"/>
      <c r="DR51" s="926"/>
      <c r="DS51" s="926"/>
      <c r="DT51" s="926"/>
      <c r="DU51" s="927"/>
      <c r="DV51" s="928"/>
      <c r="DW51" s="929"/>
      <c r="DX51" s="929"/>
      <c r="DY51" s="929"/>
      <c r="DZ51" s="930"/>
      <c r="EA51" s="189"/>
    </row>
    <row r="52" spans="1:131" s="190" customFormat="1" ht="26.25" customHeight="1" x14ac:dyDescent="0.15">
      <c r="A52" s="203">
        <v>25</v>
      </c>
      <c r="B52" s="979"/>
      <c r="C52" s="980"/>
      <c r="D52" s="980"/>
      <c r="E52" s="980"/>
      <c r="F52" s="980"/>
      <c r="G52" s="980"/>
      <c r="H52" s="980"/>
      <c r="I52" s="980"/>
      <c r="J52" s="980"/>
      <c r="K52" s="980"/>
      <c r="L52" s="980"/>
      <c r="M52" s="980"/>
      <c r="N52" s="980"/>
      <c r="O52" s="980"/>
      <c r="P52" s="981"/>
      <c r="Q52" s="975"/>
      <c r="R52" s="956"/>
      <c r="S52" s="956"/>
      <c r="T52" s="956"/>
      <c r="U52" s="956"/>
      <c r="V52" s="956"/>
      <c r="W52" s="956"/>
      <c r="X52" s="956"/>
      <c r="Y52" s="956"/>
      <c r="Z52" s="956"/>
      <c r="AA52" s="956"/>
      <c r="AB52" s="956"/>
      <c r="AC52" s="956"/>
      <c r="AD52" s="956"/>
      <c r="AE52" s="976"/>
      <c r="AF52" s="982"/>
      <c r="AG52" s="983"/>
      <c r="AH52" s="983"/>
      <c r="AI52" s="983"/>
      <c r="AJ52" s="984"/>
      <c r="AK52" s="958"/>
      <c r="AL52" s="956"/>
      <c r="AM52" s="956"/>
      <c r="AN52" s="956"/>
      <c r="AO52" s="956"/>
      <c r="AP52" s="956"/>
      <c r="AQ52" s="956"/>
      <c r="AR52" s="956"/>
      <c r="AS52" s="956"/>
      <c r="AT52" s="956"/>
      <c r="AU52" s="956"/>
      <c r="AV52" s="956"/>
      <c r="AW52" s="956"/>
      <c r="AX52" s="956"/>
      <c r="AY52" s="956"/>
      <c r="AZ52" s="959"/>
      <c r="BA52" s="959"/>
      <c r="BB52" s="959"/>
      <c r="BC52" s="959"/>
      <c r="BD52" s="959"/>
      <c r="BE52" s="977"/>
      <c r="BF52" s="977"/>
      <c r="BG52" s="977"/>
      <c r="BH52" s="977"/>
      <c r="BI52" s="978"/>
      <c r="BJ52" s="195"/>
      <c r="BK52" s="195"/>
      <c r="BL52" s="195"/>
      <c r="BM52" s="195"/>
      <c r="BN52" s="195"/>
      <c r="BO52" s="207"/>
      <c r="BP52" s="207"/>
      <c r="BQ52" s="204">
        <v>46</v>
      </c>
      <c r="BR52" s="205"/>
      <c r="BS52" s="950"/>
      <c r="BT52" s="951"/>
      <c r="BU52" s="951"/>
      <c r="BV52" s="951"/>
      <c r="BW52" s="951"/>
      <c r="BX52" s="951"/>
      <c r="BY52" s="951"/>
      <c r="BZ52" s="951"/>
      <c r="CA52" s="951"/>
      <c r="CB52" s="951"/>
      <c r="CC52" s="951"/>
      <c r="CD52" s="951"/>
      <c r="CE52" s="951"/>
      <c r="CF52" s="951"/>
      <c r="CG52" s="952"/>
      <c r="CH52" s="925"/>
      <c r="CI52" s="926"/>
      <c r="CJ52" s="926"/>
      <c r="CK52" s="926"/>
      <c r="CL52" s="927"/>
      <c r="CM52" s="925"/>
      <c r="CN52" s="926"/>
      <c r="CO52" s="926"/>
      <c r="CP52" s="926"/>
      <c r="CQ52" s="927"/>
      <c r="CR52" s="925"/>
      <c r="CS52" s="926"/>
      <c r="CT52" s="926"/>
      <c r="CU52" s="926"/>
      <c r="CV52" s="927"/>
      <c r="CW52" s="925"/>
      <c r="CX52" s="926"/>
      <c r="CY52" s="926"/>
      <c r="CZ52" s="926"/>
      <c r="DA52" s="927"/>
      <c r="DB52" s="925"/>
      <c r="DC52" s="926"/>
      <c r="DD52" s="926"/>
      <c r="DE52" s="926"/>
      <c r="DF52" s="927"/>
      <c r="DG52" s="925"/>
      <c r="DH52" s="926"/>
      <c r="DI52" s="926"/>
      <c r="DJ52" s="926"/>
      <c r="DK52" s="927"/>
      <c r="DL52" s="925"/>
      <c r="DM52" s="926"/>
      <c r="DN52" s="926"/>
      <c r="DO52" s="926"/>
      <c r="DP52" s="927"/>
      <c r="DQ52" s="925"/>
      <c r="DR52" s="926"/>
      <c r="DS52" s="926"/>
      <c r="DT52" s="926"/>
      <c r="DU52" s="927"/>
      <c r="DV52" s="928"/>
      <c r="DW52" s="929"/>
      <c r="DX52" s="929"/>
      <c r="DY52" s="929"/>
      <c r="DZ52" s="930"/>
      <c r="EA52" s="189"/>
    </row>
    <row r="53" spans="1:131" s="190" customFormat="1" ht="26.25" customHeight="1" x14ac:dyDescent="0.15">
      <c r="A53" s="203">
        <v>26</v>
      </c>
      <c r="B53" s="979"/>
      <c r="C53" s="980"/>
      <c r="D53" s="980"/>
      <c r="E53" s="980"/>
      <c r="F53" s="980"/>
      <c r="G53" s="980"/>
      <c r="H53" s="980"/>
      <c r="I53" s="980"/>
      <c r="J53" s="980"/>
      <c r="K53" s="980"/>
      <c r="L53" s="980"/>
      <c r="M53" s="980"/>
      <c r="N53" s="980"/>
      <c r="O53" s="980"/>
      <c r="P53" s="981"/>
      <c r="Q53" s="975"/>
      <c r="R53" s="956"/>
      <c r="S53" s="956"/>
      <c r="T53" s="956"/>
      <c r="U53" s="956"/>
      <c r="V53" s="956"/>
      <c r="W53" s="956"/>
      <c r="X53" s="956"/>
      <c r="Y53" s="956"/>
      <c r="Z53" s="956"/>
      <c r="AA53" s="956"/>
      <c r="AB53" s="956"/>
      <c r="AC53" s="956"/>
      <c r="AD53" s="956"/>
      <c r="AE53" s="976"/>
      <c r="AF53" s="982"/>
      <c r="AG53" s="983"/>
      <c r="AH53" s="983"/>
      <c r="AI53" s="983"/>
      <c r="AJ53" s="984"/>
      <c r="AK53" s="958"/>
      <c r="AL53" s="956"/>
      <c r="AM53" s="956"/>
      <c r="AN53" s="956"/>
      <c r="AO53" s="956"/>
      <c r="AP53" s="956"/>
      <c r="AQ53" s="956"/>
      <c r="AR53" s="956"/>
      <c r="AS53" s="956"/>
      <c r="AT53" s="956"/>
      <c r="AU53" s="956"/>
      <c r="AV53" s="956"/>
      <c r="AW53" s="956"/>
      <c r="AX53" s="956"/>
      <c r="AY53" s="956"/>
      <c r="AZ53" s="959"/>
      <c r="BA53" s="959"/>
      <c r="BB53" s="959"/>
      <c r="BC53" s="959"/>
      <c r="BD53" s="959"/>
      <c r="BE53" s="977"/>
      <c r="BF53" s="977"/>
      <c r="BG53" s="977"/>
      <c r="BH53" s="977"/>
      <c r="BI53" s="978"/>
      <c r="BJ53" s="195"/>
      <c r="BK53" s="195"/>
      <c r="BL53" s="195"/>
      <c r="BM53" s="195"/>
      <c r="BN53" s="195"/>
      <c r="BO53" s="207"/>
      <c r="BP53" s="207"/>
      <c r="BQ53" s="204">
        <v>47</v>
      </c>
      <c r="BR53" s="205"/>
      <c r="BS53" s="950"/>
      <c r="BT53" s="951"/>
      <c r="BU53" s="951"/>
      <c r="BV53" s="951"/>
      <c r="BW53" s="951"/>
      <c r="BX53" s="951"/>
      <c r="BY53" s="951"/>
      <c r="BZ53" s="951"/>
      <c r="CA53" s="951"/>
      <c r="CB53" s="951"/>
      <c r="CC53" s="951"/>
      <c r="CD53" s="951"/>
      <c r="CE53" s="951"/>
      <c r="CF53" s="951"/>
      <c r="CG53" s="952"/>
      <c r="CH53" s="925"/>
      <c r="CI53" s="926"/>
      <c r="CJ53" s="926"/>
      <c r="CK53" s="926"/>
      <c r="CL53" s="927"/>
      <c r="CM53" s="925"/>
      <c r="CN53" s="926"/>
      <c r="CO53" s="926"/>
      <c r="CP53" s="926"/>
      <c r="CQ53" s="927"/>
      <c r="CR53" s="925"/>
      <c r="CS53" s="926"/>
      <c r="CT53" s="926"/>
      <c r="CU53" s="926"/>
      <c r="CV53" s="927"/>
      <c r="CW53" s="925"/>
      <c r="CX53" s="926"/>
      <c r="CY53" s="926"/>
      <c r="CZ53" s="926"/>
      <c r="DA53" s="927"/>
      <c r="DB53" s="925"/>
      <c r="DC53" s="926"/>
      <c r="DD53" s="926"/>
      <c r="DE53" s="926"/>
      <c r="DF53" s="927"/>
      <c r="DG53" s="925"/>
      <c r="DH53" s="926"/>
      <c r="DI53" s="926"/>
      <c r="DJ53" s="926"/>
      <c r="DK53" s="927"/>
      <c r="DL53" s="925"/>
      <c r="DM53" s="926"/>
      <c r="DN53" s="926"/>
      <c r="DO53" s="926"/>
      <c r="DP53" s="927"/>
      <c r="DQ53" s="925"/>
      <c r="DR53" s="926"/>
      <c r="DS53" s="926"/>
      <c r="DT53" s="926"/>
      <c r="DU53" s="927"/>
      <c r="DV53" s="928"/>
      <c r="DW53" s="929"/>
      <c r="DX53" s="929"/>
      <c r="DY53" s="929"/>
      <c r="DZ53" s="930"/>
      <c r="EA53" s="189"/>
    </row>
    <row r="54" spans="1:131" s="190" customFormat="1" ht="26.25" customHeight="1" x14ac:dyDescent="0.15">
      <c r="A54" s="203">
        <v>27</v>
      </c>
      <c r="B54" s="979"/>
      <c r="C54" s="980"/>
      <c r="D54" s="980"/>
      <c r="E54" s="980"/>
      <c r="F54" s="980"/>
      <c r="G54" s="980"/>
      <c r="H54" s="980"/>
      <c r="I54" s="980"/>
      <c r="J54" s="980"/>
      <c r="K54" s="980"/>
      <c r="L54" s="980"/>
      <c r="M54" s="980"/>
      <c r="N54" s="980"/>
      <c r="O54" s="980"/>
      <c r="P54" s="981"/>
      <c r="Q54" s="975"/>
      <c r="R54" s="956"/>
      <c r="S54" s="956"/>
      <c r="T54" s="956"/>
      <c r="U54" s="956"/>
      <c r="V54" s="956"/>
      <c r="W54" s="956"/>
      <c r="X54" s="956"/>
      <c r="Y54" s="956"/>
      <c r="Z54" s="956"/>
      <c r="AA54" s="956"/>
      <c r="AB54" s="956"/>
      <c r="AC54" s="956"/>
      <c r="AD54" s="956"/>
      <c r="AE54" s="976"/>
      <c r="AF54" s="982"/>
      <c r="AG54" s="983"/>
      <c r="AH54" s="983"/>
      <c r="AI54" s="983"/>
      <c r="AJ54" s="984"/>
      <c r="AK54" s="958"/>
      <c r="AL54" s="956"/>
      <c r="AM54" s="956"/>
      <c r="AN54" s="956"/>
      <c r="AO54" s="956"/>
      <c r="AP54" s="956"/>
      <c r="AQ54" s="956"/>
      <c r="AR54" s="956"/>
      <c r="AS54" s="956"/>
      <c r="AT54" s="956"/>
      <c r="AU54" s="956"/>
      <c r="AV54" s="956"/>
      <c r="AW54" s="956"/>
      <c r="AX54" s="956"/>
      <c r="AY54" s="956"/>
      <c r="AZ54" s="959"/>
      <c r="BA54" s="959"/>
      <c r="BB54" s="959"/>
      <c r="BC54" s="959"/>
      <c r="BD54" s="959"/>
      <c r="BE54" s="977"/>
      <c r="BF54" s="977"/>
      <c r="BG54" s="977"/>
      <c r="BH54" s="977"/>
      <c r="BI54" s="978"/>
      <c r="BJ54" s="195"/>
      <c r="BK54" s="195"/>
      <c r="BL54" s="195"/>
      <c r="BM54" s="195"/>
      <c r="BN54" s="195"/>
      <c r="BO54" s="207"/>
      <c r="BP54" s="207"/>
      <c r="BQ54" s="204">
        <v>48</v>
      </c>
      <c r="BR54" s="205"/>
      <c r="BS54" s="950"/>
      <c r="BT54" s="951"/>
      <c r="BU54" s="951"/>
      <c r="BV54" s="951"/>
      <c r="BW54" s="951"/>
      <c r="BX54" s="951"/>
      <c r="BY54" s="951"/>
      <c r="BZ54" s="951"/>
      <c r="CA54" s="951"/>
      <c r="CB54" s="951"/>
      <c r="CC54" s="951"/>
      <c r="CD54" s="951"/>
      <c r="CE54" s="951"/>
      <c r="CF54" s="951"/>
      <c r="CG54" s="952"/>
      <c r="CH54" s="925"/>
      <c r="CI54" s="926"/>
      <c r="CJ54" s="926"/>
      <c r="CK54" s="926"/>
      <c r="CL54" s="927"/>
      <c r="CM54" s="925"/>
      <c r="CN54" s="926"/>
      <c r="CO54" s="926"/>
      <c r="CP54" s="926"/>
      <c r="CQ54" s="927"/>
      <c r="CR54" s="925"/>
      <c r="CS54" s="926"/>
      <c r="CT54" s="926"/>
      <c r="CU54" s="926"/>
      <c r="CV54" s="927"/>
      <c r="CW54" s="925"/>
      <c r="CX54" s="926"/>
      <c r="CY54" s="926"/>
      <c r="CZ54" s="926"/>
      <c r="DA54" s="927"/>
      <c r="DB54" s="925"/>
      <c r="DC54" s="926"/>
      <c r="DD54" s="926"/>
      <c r="DE54" s="926"/>
      <c r="DF54" s="927"/>
      <c r="DG54" s="925"/>
      <c r="DH54" s="926"/>
      <c r="DI54" s="926"/>
      <c r="DJ54" s="926"/>
      <c r="DK54" s="927"/>
      <c r="DL54" s="925"/>
      <c r="DM54" s="926"/>
      <c r="DN54" s="926"/>
      <c r="DO54" s="926"/>
      <c r="DP54" s="927"/>
      <c r="DQ54" s="925"/>
      <c r="DR54" s="926"/>
      <c r="DS54" s="926"/>
      <c r="DT54" s="926"/>
      <c r="DU54" s="927"/>
      <c r="DV54" s="928"/>
      <c r="DW54" s="929"/>
      <c r="DX54" s="929"/>
      <c r="DY54" s="929"/>
      <c r="DZ54" s="930"/>
      <c r="EA54" s="189"/>
    </row>
    <row r="55" spans="1:131" s="190" customFormat="1" ht="26.25" customHeight="1" x14ac:dyDescent="0.15">
      <c r="A55" s="203">
        <v>28</v>
      </c>
      <c r="B55" s="979"/>
      <c r="C55" s="980"/>
      <c r="D55" s="980"/>
      <c r="E55" s="980"/>
      <c r="F55" s="980"/>
      <c r="G55" s="980"/>
      <c r="H55" s="980"/>
      <c r="I55" s="980"/>
      <c r="J55" s="980"/>
      <c r="K55" s="980"/>
      <c r="L55" s="980"/>
      <c r="M55" s="980"/>
      <c r="N55" s="980"/>
      <c r="O55" s="980"/>
      <c r="P55" s="981"/>
      <c r="Q55" s="975"/>
      <c r="R55" s="956"/>
      <c r="S55" s="956"/>
      <c r="T55" s="956"/>
      <c r="U55" s="956"/>
      <c r="V55" s="956"/>
      <c r="W55" s="956"/>
      <c r="X55" s="956"/>
      <c r="Y55" s="956"/>
      <c r="Z55" s="956"/>
      <c r="AA55" s="956"/>
      <c r="AB55" s="956"/>
      <c r="AC55" s="956"/>
      <c r="AD55" s="956"/>
      <c r="AE55" s="976"/>
      <c r="AF55" s="982"/>
      <c r="AG55" s="983"/>
      <c r="AH55" s="983"/>
      <c r="AI55" s="983"/>
      <c r="AJ55" s="984"/>
      <c r="AK55" s="958"/>
      <c r="AL55" s="956"/>
      <c r="AM55" s="956"/>
      <c r="AN55" s="956"/>
      <c r="AO55" s="956"/>
      <c r="AP55" s="956"/>
      <c r="AQ55" s="956"/>
      <c r="AR55" s="956"/>
      <c r="AS55" s="956"/>
      <c r="AT55" s="956"/>
      <c r="AU55" s="956"/>
      <c r="AV55" s="956"/>
      <c r="AW55" s="956"/>
      <c r="AX55" s="956"/>
      <c r="AY55" s="956"/>
      <c r="AZ55" s="959"/>
      <c r="BA55" s="959"/>
      <c r="BB55" s="959"/>
      <c r="BC55" s="959"/>
      <c r="BD55" s="959"/>
      <c r="BE55" s="977"/>
      <c r="BF55" s="977"/>
      <c r="BG55" s="977"/>
      <c r="BH55" s="977"/>
      <c r="BI55" s="978"/>
      <c r="BJ55" s="195"/>
      <c r="BK55" s="195"/>
      <c r="BL55" s="195"/>
      <c r="BM55" s="195"/>
      <c r="BN55" s="195"/>
      <c r="BO55" s="207"/>
      <c r="BP55" s="207"/>
      <c r="BQ55" s="204">
        <v>49</v>
      </c>
      <c r="BR55" s="205"/>
      <c r="BS55" s="950"/>
      <c r="BT55" s="951"/>
      <c r="BU55" s="951"/>
      <c r="BV55" s="951"/>
      <c r="BW55" s="951"/>
      <c r="BX55" s="951"/>
      <c r="BY55" s="951"/>
      <c r="BZ55" s="951"/>
      <c r="CA55" s="951"/>
      <c r="CB55" s="951"/>
      <c r="CC55" s="951"/>
      <c r="CD55" s="951"/>
      <c r="CE55" s="951"/>
      <c r="CF55" s="951"/>
      <c r="CG55" s="952"/>
      <c r="CH55" s="925"/>
      <c r="CI55" s="926"/>
      <c r="CJ55" s="926"/>
      <c r="CK55" s="926"/>
      <c r="CL55" s="927"/>
      <c r="CM55" s="925"/>
      <c r="CN55" s="926"/>
      <c r="CO55" s="926"/>
      <c r="CP55" s="926"/>
      <c r="CQ55" s="927"/>
      <c r="CR55" s="925"/>
      <c r="CS55" s="926"/>
      <c r="CT55" s="926"/>
      <c r="CU55" s="926"/>
      <c r="CV55" s="927"/>
      <c r="CW55" s="925"/>
      <c r="CX55" s="926"/>
      <c r="CY55" s="926"/>
      <c r="CZ55" s="926"/>
      <c r="DA55" s="927"/>
      <c r="DB55" s="925"/>
      <c r="DC55" s="926"/>
      <c r="DD55" s="926"/>
      <c r="DE55" s="926"/>
      <c r="DF55" s="927"/>
      <c r="DG55" s="925"/>
      <c r="DH55" s="926"/>
      <c r="DI55" s="926"/>
      <c r="DJ55" s="926"/>
      <c r="DK55" s="927"/>
      <c r="DL55" s="925"/>
      <c r="DM55" s="926"/>
      <c r="DN55" s="926"/>
      <c r="DO55" s="926"/>
      <c r="DP55" s="927"/>
      <c r="DQ55" s="925"/>
      <c r="DR55" s="926"/>
      <c r="DS55" s="926"/>
      <c r="DT55" s="926"/>
      <c r="DU55" s="927"/>
      <c r="DV55" s="928"/>
      <c r="DW55" s="929"/>
      <c r="DX55" s="929"/>
      <c r="DY55" s="929"/>
      <c r="DZ55" s="930"/>
      <c r="EA55" s="189"/>
    </row>
    <row r="56" spans="1:131" s="190" customFormat="1" ht="26.25" customHeight="1" x14ac:dyDescent="0.15">
      <c r="A56" s="203">
        <v>29</v>
      </c>
      <c r="B56" s="979"/>
      <c r="C56" s="980"/>
      <c r="D56" s="980"/>
      <c r="E56" s="980"/>
      <c r="F56" s="980"/>
      <c r="G56" s="980"/>
      <c r="H56" s="980"/>
      <c r="I56" s="980"/>
      <c r="J56" s="980"/>
      <c r="K56" s="980"/>
      <c r="L56" s="980"/>
      <c r="M56" s="980"/>
      <c r="N56" s="980"/>
      <c r="O56" s="980"/>
      <c r="P56" s="981"/>
      <c r="Q56" s="975"/>
      <c r="R56" s="956"/>
      <c r="S56" s="956"/>
      <c r="T56" s="956"/>
      <c r="U56" s="956"/>
      <c r="V56" s="956"/>
      <c r="W56" s="956"/>
      <c r="X56" s="956"/>
      <c r="Y56" s="956"/>
      <c r="Z56" s="956"/>
      <c r="AA56" s="956"/>
      <c r="AB56" s="956"/>
      <c r="AC56" s="956"/>
      <c r="AD56" s="956"/>
      <c r="AE56" s="976"/>
      <c r="AF56" s="982"/>
      <c r="AG56" s="983"/>
      <c r="AH56" s="983"/>
      <c r="AI56" s="983"/>
      <c r="AJ56" s="984"/>
      <c r="AK56" s="958"/>
      <c r="AL56" s="956"/>
      <c r="AM56" s="956"/>
      <c r="AN56" s="956"/>
      <c r="AO56" s="956"/>
      <c r="AP56" s="956"/>
      <c r="AQ56" s="956"/>
      <c r="AR56" s="956"/>
      <c r="AS56" s="956"/>
      <c r="AT56" s="956"/>
      <c r="AU56" s="956"/>
      <c r="AV56" s="956"/>
      <c r="AW56" s="956"/>
      <c r="AX56" s="956"/>
      <c r="AY56" s="956"/>
      <c r="AZ56" s="959"/>
      <c r="BA56" s="959"/>
      <c r="BB56" s="959"/>
      <c r="BC56" s="959"/>
      <c r="BD56" s="959"/>
      <c r="BE56" s="977"/>
      <c r="BF56" s="977"/>
      <c r="BG56" s="977"/>
      <c r="BH56" s="977"/>
      <c r="BI56" s="978"/>
      <c r="BJ56" s="195"/>
      <c r="BK56" s="195"/>
      <c r="BL56" s="195"/>
      <c r="BM56" s="195"/>
      <c r="BN56" s="195"/>
      <c r="BO56" s="207"/>
      <c r="BP56" s="207"/>
      <c r="BQ56" s="204">
        <v>50</v>
      </c>
      <c r="BR56" s="205"/>
      <c r="BS56" s="950"/>
      <c r="BT56" s="951"/>
      <c r="BU56" s="951"/>
      <c r="BV56" s="951"/>
      <c r="BW56" s="951"/>
      <c r="BX56" s="951"/>
      <c r="BY56" s="951"/>
      <c r="BZ56" s="951"/>
      <c r="CA56" s="951"/>
      <c r="CB56" s="951"/>
      <c r="CC56" s="951"/>
      <c r="CD56" s="951"/>
      <c r="CE56" s="951"/>
      <c r="CF56" s="951"/>
      <c r="CG56" s="952"/>
      <c r="CH56" s="925"/>
      <c r="CI56" s="926"/>
      <c r="CJ56" s="926"/>
      <c r="CK56" s="926"/>
      <c r="CL56" s="927"/>
      <c r="CM56" s="925"/>
      <c r="CN56" s="926"/>
      <c r="CO56" s="926"/>
      <c r="CP56" s="926"/>
      <c r="CQ56" s="927"/>
      <c r="CR56" s="925"/>
      <c r="CS56" s="926"/>
      <c r="CT56" s="926"/>
      <c r="CU56" s="926"/>
      <c r="CV56" s="927"/>
      <c r="CW56" s="925"/>
      <c r="CX56" s="926"/>
      <c r="CY56" s="926"/>
      <c r="CZ56" s="926"/>
      <c r="DA56" s="927"/>
      <c r="DB56" s="925"/>
      <c r="DC56" s="926"/>
      <c r="DD56" s="926"/>
      <c r="DE56" s="926"/>
      <c r="DF56" s="927"/>
      <c r="DG56" s="925"/>
      <c r="DH56" s="926"/>
      <c r="DI56" s="926"/>
      <c r="DJ56" s="926"/>
      <c r="DK56" s="927"/>
      <c r="DL56" s="925"/>
      <c r="DM56" s="926"/>
      <c r="DN56" s="926"/>
      <c r="DO56" s="926"/>
      <c r="DP56" s="927"/>
      <c r="DQ56" s="925"/>
      <c r="DR56" s="926"/>
      <c r="DS56" s="926"/>
      <c r="DT56" s="926"/>
      <c r="DU56" s="927"/>
      <c r="DV56" s="928"/>
      <c r="DW56" s="929"/>
      <c r="DX56" s="929"/>
      <c r="DY56" s="929"/>
      <c r="DZ56" s="930"/>
      <c r="EA56" s="189"/>
    </row>
    <row r="57" spans="1:131" s="190" customFormat="1" ht="26.25" customHeight="1" x14ac:dyDescent="0.15">
      <c r="A57" s="203">
        <v>30</v>
      </c>
      <c r="B57" s="979"/>
      <c r="C57" s="980"/>
      <c r="D57" s="980"/>
      <c r="E57" s="980"/>
      <c r="F57" s="980"/>
      <c r="G57" s="980"/>
      <c r="H57" s="980"/>
      <c r="I57" s="980"/>
      <c r="J57" s="980"/>
      <c r="K57" s="980"/>
      <c r="L57" s="980"/>
      <c r="M57" s="980"/>
      <c r="N57" s="980"/>
      <c r="O57" s="980"/>
      <c r="P57" s="981"/>
      <c r="Q57" s="975"/>
      <c r="R57" s="956"/>
      <c r="S57" s="956"/>
      <c r="T57" s="956"/>
      <c r="U57" s="956"/>
      <c r="V57" s="956"/>
      <c r="W57" s="956"/>
      <c r="X57" s="956"/>
      <c r="Y57" s="956"/>
      <c r="Z57" s="956"/>
      <c r="AA57" s="956"/>
      <c r="AB57" s="956"/>
      <c r="AC57" s="956"/>
      <c r="AD57" s="956"/>
      <c r="AE57" s="976"/>
      <c r="AF57" s="982"/>
      <c r="AG57" s="983"/>
      <c r="AH57" s="983"/>
      <c r="AI57" s="983"/>
      <c r="AJ57" s="984"/>
      <c r="AK57" s="958"/>
      <c r="AL57" s="956"/>
      <c r="AM57" s="956"/>
      <c r="AN57" s="956"/>
      <c r="AO57" s="956"/>
      <c r="AP57" s="956"/>
      <c r="AQ57" s="956"/>
      <c r="AR57" s="956"/>
      <c r="AS57" s="956"/>
      <c r="AT57" s="956"/>
      <c r="AU57" s="956"/>
      <c r="AV57" s="956"/>
      <c r="AW57" s="956"/>
      <c r="AX57" s="956"/>
      <c r="AY57" s="956"/>
      <c r="AZ57" s="959"/>
      <c r="BA57" s="959"/>
      <c r="BB57" s="959"/>
      <c r="BC57" s="959"/>
      <c r="BD57" s="959"/>
      <c r="BE57" s="977"/>
      <c r="BF57" s="977"/>
      <c r="BG57" s="977"/>
      <c r="BH57" s="977"/>
      <c r="BI57" s="978"/>
      <c r="BJ57" s="195"/>
      <c r="BK57" s="195"/>
      <c r="BL57" s="195"/>
      <c r="BM57" s="195"/>
      <c r="BN57" s="195"/>
      <c r="BO57" s="207"/>
      <c r="BP57" s="207"/>
      <c r="BQ57" s="204">
        <v>51</v>
      </c>
      <c r="BR57" s="205"/>
      <c r="BS57" s="950"/>
      <c r="BT57" s="951"/>
      <c r="BU57" s="951"/>
      <c r="BV57" s="951"/>
      <c r="BW57" s="951"/>
      <c r="BX57" s="951"/>
      <c r="BY57" s="951"/>
      <c r="BZ57" s="951"/>
      <c r="CA57" s="951"/>
      <c r="CB57" s="951"/>
      <c r="CC57" s="951"/>
      <c r="CD57" s="951"/>
      <c r="CE57" s="951"/>
      <c r="CF57" s="951"/>
      <c r="CG57" s="952"/>
      <c r="CH57" s="925"/>
      <c r="CI57" s="926"/>
      <c r="CJ57" s="926"/>
      <c r="CK57" s="926"/>
      <c r="CL57" s="927"/>
      <c r="CM57" s="925"/>
      <c r="CN57" s="926"/>
      <c r="CO57" s="926"/>
      <c r="CP57" s="926"/>
      <c r="CQ57" s="927"/>
      <c r="CR57" s="925"/>
      <c r="CS57" s="926"/>
      <c r="CT57" s="926"/>
      <c r="CU57" s="926"/>
      <c r="CV57" s="927"/>
      <c r="CW57" s="925"/>
      <c r="CX57" s="926"/>
      <c r="CY57" s="926"/>
      <c r="CZ57" s="926"/>
      <c r="DA57" s="927"/>
      <c r="DB57" s="925"/>
      <c r="DC57" s="926"/>
      <c r="DD57" s="926"/>
      <c r="DE57" s="926"/>
      <c r="DF57" s="927"/>
      <c r="DG57" s="925"/>
      <c r="DH57" s="926"/>
      <c r="DI57" s="926"/>
      <c r="DJ57" s="926"/>
      <c r="DK57" s="927"/>
      <c r="DL57" s="925"/>
      <c r="DM57" s="926"/>
      <c r="DN57" s="926"/>
      <c r="DO57" s="926"/>
      <c r="DP57" s="927"/>
      <c r="DQ57" s="925"/>
      <c r="DR57" s="926"/>
      <c r="DS57" s="926"/>
      <c r="DT57" s="926"/>
      <c r="DU57" s="927"/>
      <c r="DV57" s="928"/>
      <c r="DW57" s="929"/>
      <c r="DX57" s="929"/>
      <c r="DY57" s="929"/>
      <c r="DZ57" s="930"/>
      <c r="EA57" s="189"/>
    </row>
    <row r="58" spans="1:131" s="190" customFormat="1" ht="26.25" customHeight="1" x14ac:dyDescent="0.15">
      <c r="A58" s="203">
        <v>31</v>
      </c>
      <c r="B58" s="979"/>
      <c r="C58" s="980"/>
      <c r="D58" s="980"/>
      <c r="E58" s="980"/>
      <c r="F58" s="980"/>
      <c r="G58" s="980"/>
      <c r="H58" s="980"/>
      <c r="I58" s="980"/>
      <c r="J58" s="980"/>
      <c r="K58" s="980"/>
      <c r="L58" s="980"/>
      <c r="M58" s="980"/>
      <c r="N58" s="980"/>
      <c r="O58" s="980"/>
      <c r="P58" s="981"/>
      <c r="Q58" s="975"/>
      <c r="R58" s="956"/>
      <c r="S58" s="956"/>
      <c r="T58" s="956"/>
      <c r="U58" s="956"/>
      <c r="V58" s="956"/>
      <c r="W58" s="956"/>
      <c r="X58" s="956"/>
      <c r="Y58" s="956"/>
      <c r="Z58" s="956"/>
      <c r="AA58" s="956"/>
      <c r="AB58" s="956"/>
      <c r="AC58" s="956"/>
      <c r="AD58" s="956"/>
      <c r="AE58" s="976"/>
      <c r="AF58" s="982"/>
      <c r="AG58" s="983"/>
      <c r="AH58" s="983"/>
      <c r="AI58" s="983"/>
      <c r="AJ58" s="984"/>
      <c r="AK58" s="958"/>
      <c r="AL58" s="956"/>
      <c r="AM58" s="956"/>
      <c r="AN58" s="956"/>
      <c r="AO58" s="956"/>
      <c r="AP58" s="956"/>
      <c r="AQ58" s="956"/>
      <c r="AR58" s="956"/>
      <c r="AS58" s="956"/>
      <c r="AT58" s="956"/>
      <c r="AU58" s="956"/>
      <c r="AV58" s="956"/>
      <c r="AW58" s="956"/>
      <c r="AX58" s="956"/>
      <c r="AY58" s="956"/>
      <c r="AZ58" s="959"/>
      <c r="BA58" s="959"/>
      <c r="BB58" s="959"/>
      <c r="BC58" s="959"/>
      <c r="BD58" s="959"/>
      <c r="BE58" s="977"/>
      <c r="BF58" s="977"/>
      <c r="BG58" s="977"/>
      <c r="BH58" s="977"/>
      <c r="BI58" s="978"/>
      <c r="BJ58" s="195"/>
      <c r="BK58" s="195"/>
      <c r="BL58" s="195"/>
      <c r="BM58" s="195"/>
      <c r="BN58" s="195"/>
      <c r="BO58" s="207"/>
      <c r="BP58" s="207"/>
      <c r="BQ58" s="204">
        <v>52</v>
      </c>
      <c r="BR58" s="205"/>
      <c r="BS58" s="950"/>
      <c r="BT58" s="951"/>
      <c r="BU58" s="951"/>
      <c r="BV58" s="951"/>
      <c r="BW58" s="951"/>
      <c r="BX58" s="951"/>
      <c r="BY58" s="951"/>
      <c r="BZ58" s="951"/>
      <c r="CA58" s="951"/>
      <c r="CB58" s="951"/>
      <c r="CC58" s="951"/>
      <c r="CD58" s="951"/>
      <c r="CE58" s="951"/>
      <c r="CF58" s="951"/>
      <c r="CG58" s="952"/>
      <c r="CH58" s="925"/>
      <c r="CI58" s="926"/>
      <c r="CJ58" s="926"/>
      <c r="CK58" s="926"/>
      <c r="CL58" s="927"/>
      <c r="CM58" s="925"/>
      <c r="CN58" s="926"/>
      <c r="CO58" s="926"/>
      <c r="CP58" s="926"/>
      <c r="CQ58" s="927"/>
      <c r="CR58" s="925"/>
      <c r="CS58" s="926"/>
      <c r="CT58" s="926"/>
      <c r="CU58" s="926"/>
      <c r="CV58" s="927"/>
      <c r="CW58" s="925"/>
      <c r="CX58" s="926"/>
      <c r="CY58" s="926"/>
      <c r="CZ58" s="926"/>
      <c r="DA58" s="927"/>
      <c r="DB58" s="925"/>
      <c r="DC58" s="926"/>
      <c r="DD58" s="926"/>
      <c r="DE58" s="926"/>
      <c r="DF58" s="927"/>
      <c r="DG58" s="925"/>
      <c r="DH58" s="926"/>
      <c r="DI58" s="926"/>
      <c r="DJ58" s="926"/>
      <c r="DK58" s="927"/>
      <c r="DL58" s="925"/>
      <c r="DM58" s="926"/>
      <c r="DN58" s="926"/>
      <c r="DO58" s="926"/>
      <c r="DP58" s="927"/>
      <c r="DQ58" s="925"/>
      <c r="DR58" s="926"/>
      <c r="DS58" s="926"/>
      <c r="DT58" s="926"/>
      <c r="DU58" s="927"/>
      <c r="DV58" s="928"/>
      <c r="DW58" s="929"/>
      <c r="DX58" s="929"/>
      <c r="DY58" s="929"/>
      <c r="DZ58" s="930"/>
      <c r="EA58" s="189"/>
    </row>
    <row r="59" spans="1:131" s="190" customFormat="1" ht="26.25" customHeight="1" x14ac:dyDescent="0.15">
      <c r="A59" s="203">
        <v>32</v>
      </c>
      <c r="B59" s="979"/>
      <c r="C59" s="980"/>
      <c r="D59" s="980"/>
      <c r="E59" s="980"/>
      <c r="F59" s="980"/>
      <c r="G59" s="980"/>
      <c r="H59" s="980"/>
      <c r="I59" s="980"/>
      <c r="J59" s="980"/>
      <c r="K59" s="980"/>
      <c r="L59" s="980"/>
      <c r="M59" s="980"/>
      <c r="N59" s="980"/>
      <c r="O59" s="980"/>
      <c r="P59" s="981"/>
      <c r="Q59" s="975"/>
      <c r="R59" s="956"/>
      <c r="S59" s="956"/>
      <c r="T59" s="956"/>
      <c r="U59" s="956"/>
      <c r="V59" s="956"/>
      <c r="W59" s="956"/>
      <c r="X59" s="956"/>
      <c r="Y59" s="956"/>
      <c r="Z59" s="956"/>
      <c r="AA59" s="956"/>
      <c r="AB59" s="956"/>
      <c r="AC59" s="956"/>
      <c r="AD59" s="956"/>
      <c r="AE59" s="976"/>
      <c r="AF59" s="982"/>
      <c r="AG59" s="983"/>
      <c r="AH59" s="983"/>
      <c r="AI59" s="983"/>
      <c r="AJ59" s="984"/>
      <c r="AK59" s="958"/>
      <c r="AL59" s="956"/>
      <c r="AM59" s="956"/>
      <c r="AN59" s="956"/>
      <c r="AO59" s="956"/>
      <c r="AP59" s="956"/>
      <c r="AQ59" s="956"/>
      <c r="AR59" s="956"/>
      <c r="AS59" s="956"/>
      <c r="AT59" s="956"/>
      <c r="AU59" s="956"/>
      <c r="AV59" s="956"/>
      <c r="AW59" s="956"/>
      <c r="AX59" s="956"/>
      <c r="AY59" s="956"/>
      <c r="AZ59" s="959"/>
      <c r="BA59" s="959"/>
      <c r="BB59" s="959"/>
      <c r="BC59" s="959"/>
      <c r="BD59" s="959"/>
      <c r="BE59" s="977"/>
      <c r="BF59" s="977"/>
      <c r="BG59" s="977"/>
      <c r="BH59" s="977"/>
      <c r="BI59" s="978"/>
      <c r="BJ59" s="195"/>
      <c r="BK59" s="195"/>
      <c r="BL59" s="195"/>
      <c r="BM59" s="195"/>
      <c r="BN59" s="195"/>
      <c r="BO59" s="207"/>
      <c r="BP59" s="207"/>
      <c r="BQ59" s="204">
        <v>53</v>
      </c>
      <c r="BR59" s="205"/>
      <c r="BS59" s="950"/>
      <c r="BT59" s="951"/>
      <c r="BU59" s="951"/>
      <c r="BV59" s="951"/>
      <c r="BW59" s="951"/>
      <c r="BX59" s="951"/>
      <c r="BY59" s="951"/>
      <c r="BZ59" s="951"/>
      <c r="CA59" s="951"/>
      <c r="CB59" s="951"/>
      <c r="CC59" s="951"/>
      <c r="CD59" s="951"/>
      <c r="CE59" s="951"/>
      <c r="CF59" s="951"/>
      <c r="CG59" s="952"/>
      <c r="CH59" s="925"/>
      <c r="CI59" s="926"/>
      <c r="CJ59" s="926"/>
      <c r="CK59" s="926"/>
      <c r="CL59" s="927"/>
      <c r="CM59" s="925"/>
      <c r="CN59" s="926"/>
      <c r="CO59" s="926"/>
      <c r="CP59" s="926"/>
      <c r="CQ59" s="927"/>
      <c r="CR59" s="925"/>
      <c r="CS59" s="926"/>
      <c r="CT59" s="926"/>
      <c r="CU59" s="926"/>
      <c r="CV59" s="927"/>
      <c r="CW59" s="925"/>
      <c r="CX59" s="926"/>
      <c r="CY59" s="926"/>
      <c r="CZ59" s="926"/>
      <c r="DA59" s="927"/>
      <c r="DB59" s="925"/>
      <c r="DC59" s="926"/>
      <c r="DD59" s="926"/>
      <c r="DE59" s="926"/>
      <c r="DF59" s="927"/>
      <c r="DG59" s="925"/>
      <c r="DH59" s="926"/>
      <c r="DI59" s="926"/>
      <c r="DJ59" s="926"/>
      <c r="DK59" s="927"/>
      <c r="DL59" s="925"/>
      <c r="DM59" s="926"/>
      <c r="DN59" s="926"/>
      <c r="DO59" s="926"/>
      <c r="DP59" s="927"/>
      <c r="DQ59" s="925"/>
      <c r="DR59" s="926"/>
      <c r="DS59" s="926"/>
      <c r="DT59" s="926"/>
      <c r="DU59" s="927"/>
      <c r="DV59" s="928"/>
      <c r="DW59" s="929"/>
      <c r="DX59" s="929"/>
      <c r="DY59" s="929"/>
      <c r="DZ59" s="930"/>
      <c r="EA59" s="189"/>
    </row>
    <row r="60" spans="1:131" s="190" customFormat="1" ht="26.25" customHeight="1" x14ac:dyDescent="0.15">
      <c r="A60" s="203">
        <v>33</v>
      </c>
      <c r="B60" s="979"/>
      <c r="C60" s="980"/>
      <c r="D60" s="980"/>
      <c r="E60" s="980"/>
      <c r="F60" s="980"/>
      <c r="G60" s="980"/>
      <c r="H60" s="980"/>
      <c r="I60" s="980"/>
      <c r="J60" s="980"/>
      <c r="K60" s="980"/>
      <c r="L60" s="980"/>
      <c r="M60" s="980"/>
      <c r="N60" s="980"/>
      <c r="O60" s="980"/>
      <c r="P60" s="981"/>
      <c r="Q60" s="975"/>
      <c r="R60" s="956"/>
      <c r="S60" s="956"/>
      <c r="T60" s="956"/>
      <c r="U60" s="956"/>
      <c r="V60" s="956"/>
      <c r="W60" s="956"/>
      <c r="X60" s="956"/>
      <c r="Y60" s="956"/>
      <c r="Z60" s="956"/>
      <c r="AA60" s="956"/>
      <c r="AB60" s="956"/>
      <c r="AC60" s="956"/>
      <c r="AD60" s="956"/>
      <c r="AE60" s="976"/>
      <c r="AF60" s="982"/>
      <c r="AG60" s="983"/>
      <c r="AH60" s="983"/>
      <c r="AI60" s="983"/>
      <c r="AJ60" s="984"/>
      <c r="AK60" s="958"/>
      <c r="AL60" s="956"/>
      <c r="AM60" s="956"/>
      <c r="AN60" s="956"/>
      <c r="AO60" s="956"/>
      <c r="AP60" s="956"/>
      <c r="AQ60" s="956"/>
      <c r="AR60" s="956"/>
      <c r="AS60" s="956"/>
      <c r="AT60" s="956"/>
      <c r="AU60" s="956"/>
      <c r="AV60" s="956"/>
      <c r="AW60" s="956"/>
      <c r="AX60" s="956"/>
      <c r="AY60" s="956"/>
      <c r="AZ60" s="959"/>
      <c r="BA60" s="959"/>
      <c r="BB60" s="959"/>
      <c r="BC60" s="959"/>
      <c r="BD60" s="959"/>
      <c r="BE60" s="977"/>
      <c r="BF60" s="977"/>
      <c r="BG60" s="977"/>
      <c r="BH60" s="977"/>
      <c r="BI60" s="978"/>
      <c r="BJ60" s="195"/>
      <c r="BK60" s="195"/>
      <c r="BL60" s="195"/>
      <c r="BM60" s="195"/>
      <c r="BN60" s="195"/>
      <c r="BO60" s="207"/>
      <c r="BP60" s="207"/>
      <c r="BQ60" s="204">
        <v>54</v>
      </c>
      <c r="BR60" s="205"/>
      <c r="BS60" s="950"/>
      <c r="BT60" s="951"/>
      <c r="BU60" s="951"/>
      <c r="BV60" s="951"/>
      <c r="BW60" s="951"/>
      <c r="BX60" s="951"/>
      <c r="BY60" s="951"/>
      <c r="BZ60" s="951"/>
      <c r="CA60" s="951"/>
      <c r="CB60" s="951"/>
      <c r="CC60" s="951"/>
      <c r="CD60" s="951"/>
      <c r="CE60" s="951"/>
      <c r="CF60" s="951"/>
      <c r="CG60" s="952"/>
      <c r="CH60" s="925"/>
      <c r="CI60" s="926"/>
      <c r="CJ60" s="926"/>
      <c r="CK60" s="926"/>
      <c r="CL60" s="927"/>
      <c r="CM60" s="925"/>
      <c r="CN60" s="926"/>
      <c r="CO60" s="926"/>
      <c r="CP60" s="926"/>
      <c r="CQ60" s="927"/>
      <c r="CR60" s="925"/>
      <c r="CS60" s="926"/>
      <c r="CT60" s="926"/>
      <c r="CU60" s="926"/>
      <c r="CV60" s="927"/>
      <c r="CW60" s="925"/>
      <c r="CX60" s="926"/>
      <c r="CY60" s="926"/>
      <c r="CZ60" s="926"/>
      <c r="DA60" s="927"/>
      <c r="DB60" s="925"/>
      <c r="DC60" s="926"/>
      <c r="DD60" s="926"/>
      <c r="DE60" s="926"/>
      <c r="DF60" s="927"/>
      <c r="DG60" s="925"/>
      <c r="DH60" s="926"/>
      <c r="DI60" s="926"/>
      <c r="DJ60" s="926"/>
      <c r="DK60" s="927"/>
      <c r="DL60" s="925"/>
      <c r="DM60" s="926"/>
      <c r="DN60" s="926"/>
      <c r="DO60" s="926"/>
      <c r="DP60" s="927"/>
      <c r="DQ60" s="925"/>
      <c r="DR60" s="926"/>
      <c r="DS60" s="926"/>
      <c r="DT60" s="926"/>
      <c r="DU60" s="927"/>
      <c r="DV60" s="928"/>
      <c r="DW60" s="929"/>
      <c r="DX60" s="929"/>
      <c r="DY60" s="929"/>
      <c r="DZ60" s="930"/>
      <c r="EA60" s="189"/>
    </row>
    <row r="61" spans="1:131" s="190" customFormat="1" ht="26.25" customHeight="1" thickBot="1" x14ac:dyDescent="0.2">
      <c r="A61" s="203">
        <v>34</v>
      </c>
      <c r="B61" s="979"/>
      <c r="C61" s="980"/>
      <c r="D61" s="980"/>
      <c r="E61" s="980"/>
      <c r="F61" s="980"/>
      <c r="G61" s="980"/>
      <c r="H61" s="980"/>
      <c r="I61" s="980"/>
      <c r="J61" s="980"/>
      <c r="K61" s="980"/>
      <c r="L61" s="980"/>
      <c r="M61" s="980"/>
      <c r="N61" s="980"/>
      <c r="O61" s="980"/>
      <c r="P61" s="981"/>
      <c r="Q61" s="975"/>
      <c r="R61" s="956"/>
      <c r="S61" s="956"/>
      <c r="T61" s="956"/>
      <c r="U61" s="956"/>
      <c r="V61" s="956"/>
      <c r="W61" s="956"/>
      <c r="X61" s="956"/>
      <c r="Y61" s="956"/>
      <c r="Z61" s="956"/>
      <c r="AA61" s="956"/>
      <c r="AB61" s="956"/>
      <c r="AC61" s="956"/>
      <c r="AD61" s="956"/>
      <c r="AE61" s="976"/>
      <c r="AF61" s="982"/>
      <c r="AG61" s="983"/>
      <c r="AH61" s="983"/>
      <c r="AI61" s="983"/>
      <c r="AJ61" s="984"/>
      <c r="AK61" s="958"/>
      <c r="AL61" s="956"/>
      <c r="AM61" s="956"/>
      <c r="AN61" s="956"/>
      <c r="AO61" s="956"/>
      <c r="AP61" s="956"/>
      <c r="AQ61" s="956"/>
      <c r="AR61" s="956"/>
      <c r="AS61" s="956"/>
      <c r="AT61" s="956"/>
      <c r="AU61" s="956"/>
      <c r="AV61" s="956"/>
      <c r="AW61" s="956"/>
      <c r="AX61" s="956"/>
      <c r="AY61" s="956"/>
      <c r="AZ61" s="959"/>
      <c r="BA61" s="959"/>
      <c r="BB61" s="959"/>
      <c r="BC61" s="959"/>
      <c r="BD61" s="959"/>
      <c r="BE61" s="977"/>
      <c r="BF61" s="977"/>
      <c r="BG61" s="977"/>
      <c r="BH61" s="977"/>
      <c r="BI61" s="978"/>
      <c r="BJ61" s="195"/>
      <c r="BK61" s="195"/>
      <c r="BL61" s="195"/>
      <c r="BM61" s="195"/>
      <c r="BN61" s="195"/>
      <c r="BO61" s="207"/>
      <c r="BP61" s="207"/>
      <c r="BQ61" s="204">
        <v>55</v>
      </c>
      <c r="BR61" s="205"/>
      <c r="BS61" s="950"/>
      <c r="BT61" s="951"/>
      <c r="BU61" s="951"/>
      <c r="BV61" s="951"/>
      <c r="BW61" s="951"/>
      <c r="BX61" s="951"/>
      <c r="BY61" s="951"/>
      <c r="BZ61" s="951"/>
      <c r="CA61" s="951"/>
      <c r="CB61" s="951"/>
      <c r="CC61" s="951"/>
      <c r="CD61" s="951"/>
      <c r="CE61" s="951"/>
      <c r="CF61" s="951"/>
      <c r="CG61" s="952"/>
      <c r="CH61" s="925"/>
      <c r="CI61" s="926"/>
      <c r="CJ61" s="926"/>
      <c r="CK61" s="926"/>
      <c r="CL61" s="927"/>
      <c r="CM61" s="925"/>
      <c r="CN61" s="926"/>
      <c r="CO61" s="926"/>
      <c r="CP61" s="926"/>
      <c r="CQ61" s="927"/>
      <c r="CR61" s="925"/>
      <c r="CS61" s="926"/>
      <c r="CT61" s="926"/>
      <c r="CU61" s="926"/>
      <c r="CV61" s="927"/>
      <c r="CW61" s="925"/>
      <c r="CX61" s="926"/>
      <c r="CY61" s="926"/>
      <c r="CZ61" s="926"/>
      <c r="DA61" s="927"/>
      <c r="DB61" s="925"/>
      <c r="DC61" s="926"/>
      <c r="DD61" s="926"/>
      <c r="DE61" s="926"/>
      <c r="DF61" s="927"/>
      <c r="DG61" s="925"/>
      <c r="DH61" s="926"/>
      <c r="DI61" s="926"/>
      <c r="DJ61" s="926"/>
      <c r="DK61" s="927"/>
      <c r="DL61" s="925"/>
      <c r="DM61" s="926"/>
      <c r="DN61" s="926"/>
      <c r="DO61" s="926"/>
      <c r="DP61" s="927"/>
      <c r="DQ61" s="925"/>
      <c r="DR61" s="926"/>
      <c r="DS61" s="926"/>
      <c r="DT61" s="926"/>
      <c r="DU61" s="927"/>
      <c r="DV61" s="928"/>
      <c r="DW61" s="929"/>
      <c r="DX61" s="929"/>
      <c r="DY61" s="929"/>
      <c r="DZ61" s="930"/>
      <c r="EA61" s="189"/>
    </row>
    <row r="62" spans="1:131" s="190" customFormat="1" ht="26.25" customHeight="1" x14ac:dyDescent="0.15">
      <c r="A62" s="203">
        <v>35</v>
      </c>
      <c r="B62" s="972"/>
      <c r="C62" s="973"/>
      <c r="D62" s="973"/>
      <c r="E62" s="973"/>
      <c r="F62" s="973"/>
      <c r="G62" s="973"/>
      <c r="H62" s="973"/>
      <c r="I62" s="973"/>
      <c r="J62" s="973"/>
      <c r="K62" s="973"/>
      <c r="L62" s="973"/>
      <c r="M62" s="973"/>
      <c r="N62" s="973"/>
      <c r="O62" s="973"/>
      <c r="P62" s="974"/>
      <c r="Q62" s="975"/>
      <c r="R62" s="956"/>
      <c r="S62" s="956"/>
      <c r="T62" s="956"/>
      <c r="U62" s="956"/>
      <c r="V62" s="956"/>
      <c r="W62" s="956"/>
      <c r="X62" s="956"/>
      <c r="Y62" s="956"/>
      <c r="Z62" s="956"/>
      <c r="AA62" s="956"/>
      <c r="AB62" s="956"/>
      <c r="AC62" s="956"/>
      <c r="AD62" s="956"/>
      <c r="AE62" s="976"/>
      <c r="AF62" s="955"/>
      <c r="AG62" s="956"/>
      <c r="AH62" s="956"/>
      <c r="AI62" s="956"/>
      <c r="AJ62" s="957"/>
      <c r="AK62" s="958"/>
      <c r="AL62" s="956"/>
      <c r="AM62" s="956"/>
      <c r="AN62" s="956"/>
      <c r="AO62" s="956"/>
      <c r="AP62" s="956"/>
      <c r="AQ62" s="956"/>
      <c r="AR62" s="956"/>
      <c r="AS62" s="956"/>
      <c r="AT62" s="956"/>
      <c r="AU62" s="956"/>
      <c r="AV62" s="956"/>
      <c r="AW62" s="956"/>
      <c r="AX62" s="956"/>
      <c r="AY62" s="956"/>
      <c r="AZ62" s="959"/>
      <c r="BA62" s="959"/>
      <c r="BB62" s="959"/>
      <c r="BC62" s="959"/>
      <c r="BD62" s="959"/>
      <c r="BE62" s="967"/>
      <c r="BF62" s="967"/>
      <c r="BG62" s="967"/>
      <c r="BH62" s="967"/>
      <c r="BI62" s="968"/>
      <c r="BJ62" s="969" t="s">
        <v>361</v>
      </c>
      <c r="BK62" s="970"/>
      <c r="BL62" s="970"/>
      <c r="BM62" s="970"/>
      <c r="BN62" s="971"/>
      <c r="BO62" s="207"/>
      <c r="BP62" s="207"/>
      <c r="BQ62" s="204">
        <v>56</v>
      </c>
      <c r="BR62" s="205"/>
      <c r="BS62" s="950"/>
      <c r="BT62" s="951"/>
      <c r="BU62" s="951"/>
      <c r="BV62" s="951"/>
      <c r="BW62" s="951"/>
      <c r="BX62" s="951"/>
      <c r="BY62" s="951"/>
      <c r="BZ62" s="951"/>
      <c r="CA62" s="951"/>
      <c r="CB62" s="951"/>
      <c r="CC62" s="951"/>
      <c r="CD62" s="951"/>
      <c r="CE62" s="951"/>
      <c r="CF62" s="951"/>
      <c r="CG62" s="952"/>
      <c r="CH62" s="925"/>
      <c r="CI62" s="926"/>
      <c r="CJ62" s="926"/>
      <c r="CK62" s="926"/>
      <c r="CL62" s="927"/>
      <c r="CM62" s="925"/>
      <c r="CN62" s="926"/>
      <c r="CO62" s="926"/>
      <c r="CP62" s="926"/>
      <c r="CQ62" s="927"/>
      <c r="CR62" s="925"/>
      <c r="CS62" s="926"/>
      <c r="CT62" s="926"/>
      <c r="CU62" s="926"/>
      <c r="CV62" s="927"/>
      <c r="CW62" s="925"/>
      <c r="CX62" s="926"/>
      <c r="CY62" s="926"/>
      <c r="CZ62" s="926"/>
      <c r="DA62" s="927"/>
      <c r="DB62" s="925"/>
      <c r="DC62" s="926"/>
      <c r="DD62" s="926"/>
      <c r="DE62" s="926"/>
      <c r="DF62" s="927"/>
      <c r="DG62" s="925"/>
      <c r="DH62" s="926"/>
      <c r="DI62" s="926"/>
      <c r="DJ62" s="926"/>
      <c r="DK62" s="927"/>
      <c r="DL62" s="925"/>
      <c r="DM62" s="926"/>
      <c r="DN62" s="926"/>
      <c r="DO62" s="926"/>
      <c r="DP62" s="927"/>
      <c r="DQ62" s="925"/>
      <c r="DR62" s="926"/>
      <c r="DS62" s="926"/>
      <c r="DT62" s="926"/>
      <c r="DU62" s="927"/>
      <c r="DV62" s="928"/>
      <c r="DW62" s="929"/>
      <c r="DX62" s="929"/>
      <c r="DY62" s="929"/>
      <c r="DZ62" s="930"/>
      <c r="EA62" s="189"/>
    </row>
    <row r="63" spans="1:131" s="190" customFormat="1" ht="26.25" customHeight="1" thickBot="1" x14ac:dyDescent="0.2">
      <c r="A63" s="206" t="s">
        <v>340</v>
      </c>
      <c r="B63" s="880" t="s">
        <v>362</v>
      </c>
      <c r="C63" s="881"/>
      <c r="D63" s="881"/>
      <c r="E63" s="881"/>
      <c r="F63" s="881"/>
      <c r="G63" s="881"/>
      <c r="H63" s="881"/>
      <c r="I63" s="881"/>
      <c r="J63" s="881"/>
      <c r="K63" s="881"/>
      <c r="L63" s="881"/>
      <c r="M63" s="881"/>
      <c r="N63" s="881"/>
      <c r="O63" s="881"/>
      <c r="P63" s="882"/>
      <c r="Q63" s="898"/>
      <c r="R63" s="899"/>
      <c r="S63" s="899"/>
      <c r="T63" s="899"/>
      <c r="U63" s="899"/>
      <c r="V63" s="899"/>
      <c r="W63" s="899"/>
      <c r="X63" s="899"/>
      <c r="Y63" s="899"/>
      <c r="Z63" s="899"/>
      <c r="AA63" s="899"/>
      <c r="AB63" s="899"/>
      <c r="AC63" s="899"/>
      <c r="AD63" s="899"/>
      <c r="AE63" s="963"/>
      <c r="AF63" s="964">
        <v>29679</v>
      </c>
      <c r="AG63" s="895"/>
      <c r="AH63" s="895"/>
      <c r="AI63" s="895"/>
      <c r="AJ63" s="965"/>
      <c r="AK63" s="966"/>
      <c r="AL63" s="899"/>
      <c r="AM63" s="899"/>
      <c r="AN63" s="899"/>
      <c r="AO63" s="899"/>
      <c r="AP63" s="895">
        <v>53597</v>
      </c>
      <c r="AQ63" s="895"/>
      <c r="AR63" s="895"/>
      <c r="AS63" s="895"/>
      <c r="AT63" s="895"/>
      <c r="AU63" s="895">
        <v>11645</v>
      </c>
      <c r="AV63" s="895"/>
      <c r="AW63" s="895"/>
      <c r="AX63" s="895"/>
      <c r="AY63" s="895"/>
      <c r="AZ63" s="960"/>
      <c r="BA63" s="960"/>
      <c r="BB63" s="960"/>
      <c r="BC63" s="960"/>
      <c r="BD63" s="960"/>
      <c r="BE63" s="896"/>
      <c r="BF63" s="896"/>
      <c r="BG63" s="896"/>
      <c r="BH63" s="896"/>
      <c r="BI63" s="897"/>
      <c r="BJ63" s="961" t="s">
        <v>363</v>
      </c>
      <c r="BK63" s="887"/>
      <c r="BL63" s="887"/>
      <c r="BM63" s="887"/>
      <c r="BN63" s="962"/>
      <c r="BO63" s="207"/>
      <c r="BP63" s="207"/>
      <c r="BQ63" s="204">
        <v>57</v>
      </c>
      <c r="BR63" s="205"/>
      <c r="BS63" s="950"/>
      <c r="BT63" s="951"/>
      <c r="BU63" s="951"/>
      <c r="BV63" s="951"/>
      <c r="BW63" s="951"/>
      <c r="BX63" s="951"/>
      <c r="BY63" s="951"/>
      <c r="BZ63" s="951"/>
      <c r="CA63" s="951"/>
      <c r="CB63" s="951"/>
      <c r="CC63" s="951"/>
      <c r="CD63" s="951"/>
      <c r="CE63" s="951"/>
      <c r="CF63" s="951"/>
      <c r="CG63" s="952"/>
      <c r="CH63" s="925"/>
      <c r="CI63" s="926"/>
      <c r="CJ63" s="926"/>
      <c r="CK63" s="926"/>
      <c r="CL63" s="927"/>
      <c r="CM63" s="925"/>
      <c r="CN63" s="926"/>
      <c r="CO63" s="926"/>
      <c r="CP63" s="926"/>
      <c r="CQ63" s="927"/>
      <c r="CR63" s="925"/>
      <c r="CS63" s="926"/>
      <c r="CT63" s="926"/>
      <c r="CU63" s="926"/>
      <c r="CV63" s="927"/>
      <c r="CW63" s="925"/>
      <c r="CX63" s="926"/>
      <c r="CY63" s="926"/>
      <c r="CZ63" s="926"/>
      <c r="DA63" s="927"/>
      <c r="DB63" s="925"/>
      <c r="DC63" s="926"/>
      <c r="DD63" s="926"/>
      <c r="DE63" s="926"/>
      <c r="DF63" s="927"/>
      <c r="DG63" s="925"/>
      <c r="DH63" s="926"/>
      <c r="DI63" s="926"/>
      <c r="DJ63" s="926"/>
      <c r="DK63" s="927"/>
      <c r="DL63" s="925"/>
      <c r="DM63" s="926"/>
      <c r="DN63" s="926"/>
      <c r="DO63" s="926"/>
      <c r="DP63" s="927"/>
      <c r="DQ63" s="925"/>
      <c r="DR63" s="926"/>
      <c r="DS63" s="926"/>
      <c r="DT63" s="926"/>
      <c r="DU63" s="927"/>
      <c r="DV63" s="928"/>
      <c r="DW63" s="929"/>
      <c r="DX63" s="929"/>
      <c r="DY63" s="929"/>
      <c r="DZ63" s="930"/>
      <c r="EA63" s="189"/>
    </row>
    <row r="64" spans="1:131" s="190" customFormat="1" ht="26.2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950"/>
      <c r="BT64" s="951"/>
      <c r="BU64" s="951"/>
      <c r="BV64" s="951"/>
      <c r="BW64" s="951"/>
      <c r="BX64" s="951"/>
      <c r="BY64" s="951"/>
      <c r="BZ64" s="951"/>
      <c r="CA64" s="951"/>
      <c r="CB64" s="951"/>
      <c r="CC64" s="951"/>
      <c r="CD64" s="951"/>
      <c r="CE64" s="951"/>
      <c r="CF64" s="951"/>
      <c r="CG64" s="952"/>
      <c r="CH64" s="925"/>
      <c r="CI64" s="926"/>
      <c r="CJ64" s="926"/>
      <c r="CK64" s="926"/>
      <c r="CL64" s="927"/>
      <c r="CM64" s="925"/>
      <c r="CN64" s="926"/>
      <c r="CO64" s="926"/>
      <c r="CP64" s="926"/>
      <c r="CQ64" s="927"/>
      <c r="CR64" s="925"/>
      <c r="CS64" s="926"/>
      <c r="CT64" s="926"/>
      <c r="CU64" s="926"/>
      <c r="CV64" s="927"/>
      <c r="CW64" s="925"/>
      <c r="CX64" s="926"/>
      <c r="CY64" s="926"/>
      <c r="CZ64" s="926"/>
      <c r="DA64" s="927"/>
      <c r="DB64" s="925"/>
      <c r="DC64" s="926"/>
      <c r="DD64" s="926"/>
      <c r="DE64" s="926"/>
      <c r="DF64" s="927"/>
      <c r="DG64" s="925"/>
      <c r="DH64" s="926"/>
      <c r="DI64" s="926"/>
      <c r="DJ64" s="926"/>
      <c r="DK64" s="927"/>
      <c r="DL64" s="925"/>
      <c r="DM64" s="926"/>
      <c r="DN64" s="926"/>
      <c r="DO64" s="926"/>
      <c r="DP64" s="927"/>
      <c r="DQ64" s="925"/>
      <c r="DR64" s="926"/>
      <c r="DS64" s="926"/>
      <c r="DT64" s="926"/>
      <c r="DU64" s="927"/>
      <c r="DV64" s="928"/>
      <c r="DW64" s="929"/>
      <c r="DX64" s="929"/>
      <c r="DY64" s="929"/>
      <c r="DZ64" s="930"/>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950"/>
      <c r="BT65" s="951"/>
      <c r="BU65" s="951"/>
      <c r="BV65" s="951"/>
      <c r="BW65" s="951"/>
      <c r="BX65" s="951"/>
      <c r="BY65" s="951"/>
      <c r="BZ65" s="951"/>
      <c r="CA65" s="951"/>
      <c r="CB65" s="951"/>
      <c r="CC65" s="951"/>
      <c r="CD65" s="951"/>
      <c r="CE65" s="951"/>
      <c r="CF65" s="951"/>
      <c r="CG65" s="952"/>
      <c r="CH65" s="925"/>
      <c r="CI65" s="926"/>
      <c r="CJ65" s="926"/>
      <c r="CK65" s="926"/>
      <c r="CL65" s="927"/>
      <c r="CM65" s="925"/>
      <c r="CN65" s="926"/>
      <c r="CO65" s="926"/>
      <c r="CP65" s="926"/>
      <c r="CQ65" s="927"/>
      <c r="CR65" s="925"/>
      <c r="CS65" s="926"/>
      <c r="CT65" s="926"/>
      <c r="CU65" s="926"/>
      <c r="CV65" s="927"/>
      <c r="CW65" s="925"/>
      <c r="CX65" s="926"/>
      <c r="CY65" s="926"/>
      <c r="CZ65" s="926"/>
      <c r="DA65" s="927"/>
      <c r="DB65" s="925"/>
      <c r="DC65" s="926"/>
      <c r="DD65" s="926"/>
      <c r="DE65" s="926"/>
      <c r="DF65" s="927"/>
      <c r="DG65" s="925"/>
      <c r="DH65" s="926"/>
      <c r="DI65" s="926"/>
      <c r="DJ65" s="926"/>
      <c r="DK65" s="927"/>
      <c r="DL65" s="925"/>
      <c r="DM65" s="926"/>
      <c r="DN65" s="926"/>
      <c r="DO65" s="926"/>
      <c r="DP65" s="927"/>
      <c r="DQ65" s="925"/>
      <c r="DR65" s="926"/>
      <c r="DS65" s="926"/>
      <c r="DT65" s="926"/>
      <c r="DU65" s="927"/>
      <c r="DV65" s="928"/>
      <c r="DW65" s="929"/>
      <c r="DX65" s="929"/>
      <c r="DY65" s="929"/>
      <c r="DZ65" s="930"/>
      <c r="EA65" s="189"/>
    </row>
    <row r="66" spans="1:131" s="190" customFormat="1" ht="26.25" customHeight="1" x14ac:dyDescent="0.15">
      <c r="A66" s="931" t="s">
        <v>365</v>
      </c>
      <c r="B66" s="932"/>
      <c r="C66" s="932"/>
      <c r="D66" s="932"/>
      <c r="E66" s="932"/>
      <c r="F66" s="932"/>
      <c r="G66" s="932"/>
      <c r="H66" s="932"/>
      <c r="I66" s="932"/>
      <c r="J66" s="932"/>
      <c r="K66" s="932"/>
      <c r="L66" s="932"/>
      <c r="M66" s="932"/>
      <c r="N66" s="932"/>
      <c r="O66" s="932"/>
      <c r="P66" s="933"/>
      <c r="Q66" s="937" t="s">
        <v>366</v>
      </c>
      <c r="R66" s="938"/>
      <c r="S66" s="938"/>
      <c r="T66" s="938"/>
      <c r="U66" s="939"/>
      <c r="V66" s="937" t="s">
        <v>367</v>
      </c>
      <c r="W66" s="938"/>
      <c r="X66" s="938"/>
      <c r="Y66" s="938"/>
      <c r="Z66" s="939"/>
      <c r="AA66" s="937" t="s">
        <v>368</v>
      </c>
      <c r="AB66" s="938"/>
      <c r="AC66" s="938"/>
      <c r="AD66" s="938"/>
      <c r="AE66" s="939"/>
      <c r="AF66" s="943" t="s">
        <v>369</v>
      </c>
      <c r="AG66" s="944"/>
      <c r="AH66" s="944"/>
      <c r="AI66" s="944"/>
      <c r="AJ66" s="945"/>
      <c r="AK66" s="937" t="s">
        <v>370</v>
      </c>
      <c r="AL66" s="932"/>
      <c r="AM66" s="932"/>
      <c r="AN66" s="932"/>
      <c r="AO66" s="933"/>
      <c r="AP66" s="937" t="s">
        <v>371</v>
      </c>
      <c r="AQ66" s="938"/>
      <c r="AR66" s="938"/>
      <c r="AS66" s="938"/>
      <c r="AT66" s="939"/>
      <c r="AU66" s="937" t="s">
        <v>372</v>
      </c>
      <c r="AV66" s="938"/>
      <c r="AW66" s="938"/>
      <c r="AX66" s="938"/>
      <c r="AY66" s="939"/>
      <c r="AZ66" s="937" t="s">
        <v>319</v>
      </c>
      <c r="BA66" s="938"/>
      <c r="BB66" s="938"/>
      <c r="BC66" s="938"/>
      <c r="BD66" s="953"/>
      <c r="BE66" s="207"/>
      <c r="BF66" s="207"/>
      <c r="BG66" s="207"/>
      <c r="BH66" s="207"/>
      <c r="BI66" s="207"/>
      <c r="BJ66" s="207"/>
      <c r="BK66" s="207"/>
      <c r="BL66" s="207"/>
      <c r="BM66" s="207"/>
      <c r="BN66" s="207"/>
      <c r="BO66" s="207"/>
      <c r="BP66" s="207"/>
      <c r="BQ66" s="204">
        <v>60</v>
      </c>
      <c r="BR66" s="209"/>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77"/>
      <c r="DW66" s="878"/>
      <c r="DX66" s="878"/>
      <c r="DY66" s="878"/>
      <c r="DZ66" s="879"/>
      <c r="EA66" s="189"/>
    </row>
    <row r="67" spans="1:131" s="190" customFormat="1" ht="26.25" customHeight="1" thickBot="1" x14ac:dyDescent="0.2">
      <c r="A67" s="934"/>
      <c r="B67" s="935"/>
      <c r="C67" s="935"/>
      <c r="D67" s="935"/>
      <c r="E67" s="935"/>
      <c r="F67" s="935"/>
      <c r="G67" s="935"/>
      <c r="H67" s="935"/>
      <c r="I67" s="935"/>
      <c r="J67" s="935"/>
      <c r="K67" s="935"/>
      <c r="L67" s="935"/>
      <c r="M67" s="935"/>
      <c r="N67" s="935"/>
      <c r="O67" s="935"/>
      <c r="P67" s="936"/>
      <c r="Q67" s="940"/>
      <c r="R67" s="941"/>
      <c r="S67" s="941"/>
      <c r="T67" s="941"/>
      <c r="U67" s="942"/>
      <c r="V67" s="940"/>
      <c r="W67" s="941"/>
      <c r="X67" s="941"/>
      <c r="Y67" s="941"/>
      <c r="Z67" s="942"/>
      <c r="AA67" s="940"/>
      <c r="AB67" s="941"/>
      <c r="AC67" s="941"/>
      <c r="AD67" s="941"/>
      <c r="AE67" s="942"/>
      <c r="AF67" s="946"/>
      <c r="AG67" s="947"/>
      <c r="AH67" s="947"/>
      <c r="AI67" s="947"/>
      <c r="AJ67" s="948"/>
      <c r="AK67" s="949"/>
      <c r="AL67" s="935"/>
      <c r="AM67" s="935"/>
      <c r="AN67" s="935"/>
      <c r="AO67" s="936"/>
      <c r="AP67" s="940"/>
      <c r="AQ67" s="941"/>
      <c r="AR67" s="941"/>
      <c r="AS67" s="941"/>
      <c r="AT67" s="942"/>
      <c r="AU67" s="940"/>
      <c r="AV67" s="941"/>
      <c r="AW67" s="941"/>
      <c r="AX67" s="941"/>
      <c r="AY67" s="942"/>
      <c r="AZ67" s="940"/>
      <c r="BA67" s="941"/>
      <c r="BB67" s="941"/>
      <c r="BC67" s="941"/>
      <c r="BD67" s="954"/>
      <c r="BE67" s="207"/>
      <c r="BF67" s="207"/>
      <c r="BG67" s="207"/>
      <c r="BH67" s="207"/>
      <c r="BI67" s="207"/>
      <c r="BJ67" s="207"/>
      <c r="BK67" s="207"/>
      <c r="BL67" s="207"/>
      <c r="BM67" s="207"/>
      <c r="BN67" s="207"/>
      <c r="BO67" s="207"/>
      <c r="BP67" s="207"/>
      <c r="BQ67" s="204">
        <v>61</v>
      </c>
      <c r="BR67" s="209"/>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77"/>
      <c r="DW67" s="878"/>
      <c r="DX67" s="878"/>
      <c r="DY67" s="878"/>
      <c r="DZ67" s="879"/>
      <c r="EA67" s="189"/>
    </row>
    <row r="68" spans="1:131" s="190" customFormat="1" ht="26.25" customHeight="1" thickTop="1" x14ac:dyDescent="0.15">
      <c r="A68" s="201">
        <v>1</v>
      </c>
      <c r="B68" s="921"/>
      <c r="C68" s="922"/>
      <c r="D68" s="922"/>
      <c r="E68" s="922"/>
      <c r="F68" s="922"/>
      <c r="G68" s="922"/>
      <c r="H68" s="922"/>
      <c r="I68" s="922"/>
      <c r="J68" s="922"/>
      <c r="K68" s="922"/>
      <c r="L68" s="922"/>
      <c r="M68" s="922"/>
      <c r="N68" s="922"/>
      <c r="O68" s="922"/>
      <c r="P68" s="923"/>
      <c r="Q68" s="924"/>
      <c r="R68" s="918"/>
      <c r="S68" s="918"/>
      <c r="T68" s="918"/>
      <c r="U68" s="918"/>
      <c r="V68" s="918"/>
      <c r="W68" s="918"/>
      <c r="X68" s="918"/>
      <c r="Y68" s="918"/>
      <c r="Z68" s="918"/>
      <c r="AA68" s="918"/>
      <c r="AB68" s="918"/>
      <c r="AC68" s="918"/>
      <c r="AD68" s="918"/>
      <c r="AE68" s="918"/>
      <c r="AF68" s="918"/>
      <c r="AG68" s="918"/>
      <c r="AH68" s="918"/>
      <c r="AI68" s="918"/>
      <c r="AJ68" s="918"/>
      <c r="AK68" s="918"/>
      <c r="AL68" s="918"/>
      <c r="AM68" s="918"/>
      <c r="AN68" s="918"/>
      <c r="AO68" s="918"/>
      <c r="AP68" s="918"/>
      <c r="AQ68" s="918"/>
      <c r="AR68" s="918"/>
      <c r="AS68" s="918"/>
      <c r="AT68" s="918"/>
      <c r="AU68" s="918"/>
      <c r="AV68" s="918"/>
      <c r="AW68" s="918"/>
      <c r="AX68" s="918"/>
      <c r="AY68" s="918"/>
      <c r="AZ68" s="919"/>
      <c r="BA68" s="919"/>
      <c r="BB68" s="919"/>
      <c r="BC68" s="919"/>
      <c r="BD68" s="920"/>
      <c r="BE68" s="207"/>
      <c r="BF68" s="207"/>
      <c r="BG68" s="207"/>
      <c r="BH68" s="207"/>
      <c r="BI68" s="207"/>
      <c r="BJ68" s="207"/>
      <c r="BK68" s="207"/>
      <c r="BL68" s="207"/>
      <c r="BM68" s="207"/>
      <c r="BN68" s="207"/>
      <c r="BO68" s="207"/>
      <c r="BP68" s="207"/>
      <c r="BQ68" s="204">
        <v>62</v>
      </c>
      <c r="BR68" s="209"/>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77"/>
      <c r="DW68" s="878"/>
      <c r="DX68" s="878"/>
      <c r="DY68" s="878"/>
      <c r="DZ68" s="879"/>
      <c r="EA68" s="189"/>
    </row>
    <row r="69" spans="1:131" s="190" customFormat="1" ht="26.25" customHeight="1" x14ac:dyDescent="0.15">
      <c r="A69" s="203">
        <v>2</v>
      </c>
      <c r="B69" s="910"/>
      <c r="C69" s="911"/>
      <c r="D69" s="911"/>
      <c r="E69" s="911"/>
      <c r="F69" s="911"/>
      <c r="G69" s="911"/>
      <c r="H69" s="911"/>
      <c r="I69" s="911"/>
      <c r="J69" s="911"/>
      <c r="K69" s="911"/>
      <c r="L69" s="911"/>
      <c r="M69" s="911"/>
      <c r="N69" s="911"/>
      <c r="O69" s="911"/>
      <c r="P69" s="912"/>
      <c r="Q69" s="913"/>
      <c r="R69" s="907"/>
      <c r="S69" s="907"/>
      <c r="T69" s="907"/>
      <c r="U69" s="907"/>
      <c r="V69" s="907"/>
      <c r="W69" s="907"/>
      <c r="X69" s="907"/>
      <c r="Y69" s="907"/>
      <c r="Z69" s="907"/>
      <c r="AA69" s="907"/>
      <c r="AB69" s="907"/>
      <c r="AC69" s="907"/>
      <c r="AD69" s="907"/>
      <c r="AE69" s="907"/>
      <c r="AF69" s="907"/>
      <c r="AG69" s="907"/>
      <c r="AH69" s="907"/>
      <c r="AI69" s="907"/>
      <c r="AJ69" s="907"/>
      <c r="AK69" s="907"/>
      <c r="AL69" s="907"/>
      <c r="AM69" s="907"/>
      <c r="AN69" s="907"/>
      <c r="AO69" s="907"/>
      <c r="AP69" s="907"/>
      <c r="AQ69" s="907"/>
      <c r="AR69" s="907"/>
      <c r="AS69" s="907"/>
      <c r="AT69" s="907"/>
      <c r="AU69" s="907"/>
      <c r="AV69" s="907"/>
      <c r="AW69" s="907"/>
      <c r="AX69" s="907"/>
      <c r="AY69" s="907"/>
      <c r="AZ69" s="908"/>
      <c r="BA69" s="908"/>
      <c r="BB69" s="908"/>
      <c r="BC69" s="908"/>
      <c r="BD69" s="909"/>
      <c r="BE69" s="207"/>
      <c r="BF69" s="207"/>
      <c r="BG69" s="207"/>
      <c r="BH69" s="207"/>
      <c r="BI69" s="207"/>
      <c r="BJ69" s="207"/>
      <c r="BK69" s="207"/>
      <c r="BL69" s="207"/>
      <c r="BM69" s="207"/>
      <c r="BN69" s="207"/>
      <c r="BO69" s="207"/>
      <c r="BP69" s="207"/>
      <c r="BQ69" s="204">
        <v>63</v>
      </c>
      <c r="BR69" s="209"/>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77"/>
      <c r="DW69" s="878"/>
      <c r="DX69" s="878"/>
      <c r="DY69" s="878"/>
      <c r="DZ69" s="879"/>
      <c r="EA69" s="189"/>
    </row>
    <row r="70" spans="1:131" s="190" customFormat="1" ht="26.25" customHeight="1" x14ac:dyDescent="0.15">
      <c r="A70" s="203">
        <v>3</v>
      </c>
      <c r="B70" s="910"/>
      <c r="C70" s="911"/>
      <c r="D70" s="911"/>
      <c r="E70" s="911"/>
      <c r="F70" s="911"/>
      <c r="G70" s="911"/>
      <c r="H70" s="911"/>
      <c r="I70" s="911"/>
      <c r="J70" s="911"/>
      <c r="K70" s="911"/>
      <c r="L70" s="911"/>
      <c r="M70" s="911"/>
      <c r="N70" s="911"/>
      <c r="O70" s="911"/>
      <c r="P70" s="912"/>
      <c r="Q70" s="913"/>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7"/>
      <c r="AY70" s="907"/>
      <c r="AZ70" s="908"/>
      <c r="BA70" s="908"/>
      <c r="BB70" s="908"/>
      <c r="BC70" s="908"/>
      <c r="BD70" s="909"/>
      <c r="BE70" s="207"/>
      <c r="BF70" s="207"/>
      <c r="BG70" s="207"/>
      <c r="BH70" s="207"/>
      <c r="BI70" s="207"/>
      <c r="BJ70" s="207"/>
      <c r="BK70" s="207"/>
      <c r="BL70" s="207"/>
      <c r="BM70" s="207"/>
      <c r="BN70" s="207"/>
      <c r="BO70" s="207"/>
      <c r="BP70" s="207"/>
      <c r="BQ70" s="204">
        <v>64</v>
      </c>
      <c r="BR70" s="209"/>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77"/>
      <c r="DW70" s="878"/>
      <c r="DX70" s="878"/>
      <c r="DY70" s="878"/>
      <c r="DZ70" s="879"/>
      <c r="EA70" s="189"/>
    </row>
    <row r="71" spans="1:131" s="190" customFormat="1" ht="26.25" customHeight="1" x14ac:dyDescent="0.15">
      <c r="A71" s="203">
        <v>4</v>
      </c>
      <c r="B71" s="910"/>
      <c r="C71" s="911"/>
      <c r="D71" s="911"/>
      <c r="E71" s="911"/>
      <c r="F71" s="911"/>
      <c r="G71" s="911"/>
      <c r="H71" s="911"/>
      <c r="I71" s="911"/>
      <c r="J71" s="911"/>
      <c r="K71" s="911"/>
      <c r="L71" s="911"/>
      <c r="M71" s="911"/>
      <c r="N71" s="911"/>
      <c r="O71" s="911"/>
      <c r="P71" s="912"/>
      <c r="Q71" s="913"/>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7"/>
      <c r="AY71" s="907"/>
      <c r="AZ71" s="908"/>
      <c r="BA71" s="908"/>
      <c r="BB71" s="908"/>
      <c r="BC71" s="908"/>
      <c r="BD71" s="909"/>
      <c r="BE71" s="207"/>
      <c r="BF71" s="207"/>
      <c r="BG71" s="207"/>
      <c r="BH71" s="207"/>
      <c r="BI71" s="207"/>
      <c r="BJ71" s="207"/>
      <c r="BK71" s="207"/>
      <c r="BL71" s="207"/>
      <c r="BM71" s="207"/>
      <c r="BN71" s="207"/>
      <c r="BO71" s="207"/>
      <c r="BP71" s="207"/>
      <c r="BQ71" s="204">
        <v>65</v>
      </c>
      <c r="BR71" s="209"/>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77"/>
      <c r="DW71" s="878"/>
      <c r="DX71" s="878"/>
      <c r="DY71" s="878"/>
      <c r="DZ71" s="879"/>
      <c r="EA71" s="189"/>
    </row>
    <row r="72" spans="1:131" s="190" customFormat="1" ht="26.25" customHeight="1" x14ac:dyDescent="0.15">
      <c r="A72" s="203">
        <v>5</v>
      </c>
      <c r="B72" s="910"/>
      <c r="C72" s="911"/>
      <c r="D72" s="911"/>
      <c r="E72" s="911"/>
      <c r="F72" s="911"/>
      <c r="G72" s="911"/>
      <c r="H72" s="911"/>
      <c r="I72" s="911"/>
      <c r="J72" s="911"/>
      <c r="K72" s="911"/>
      <c r="L72" s="911"/>
      <c r="M72" s="911"/>
      <c r="N72" s="911"/>
      <c r="O72" s="911"/>
      <c r="P72" s="912"/>
      <c r="Q72" s="913"/>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7"/>
      <c r="AY72" s="907"/>
      <c r="AZ72" s="908"/>
      <c r="BA72" s="908"/>
      <c r="BB72" s="908"/>
      <c r="BC72" s="908"/>
      <c r="BD72" s="909"/>
      <c r="BE72" s="207"/>
      <c r="BF72" s="207"/>
      <c r="BG72" s="207"/>
      <c r="BH72" s="207"/>
      <c r="BI72" s="207"/>
      <c r="BJ72" s="207"/>
      <c r="BK72" s="207"/>
      <c r="BL72" s="207"/>
      <c r="BM72" s="207"/>
      <c r="BN72" s="207"/>
      <c r="BO72" s="207"/>
      <c r="BP72" s="207"/>
      <c r="BQ72" s="204">
        <v>66</v>
      </c>
      <c r="BR72" s="209"/>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77"/>
      <c r="DW72" s="878"/>
      <c r="DX72" s="878"/>
      <c r="DY72" s="878"/>
      <c r="DZ72" s="879"/>
      <c r="EA72" s="189"/>
    </row>
    <row r="73" spans="1:131" s="190" customFormat="1" ht="26.25" customHeight="1" x14ac:dyDescent="0.15">
      <c r="A73" s="203">
        <v>6</v>
      </c>
      <c r="B73" s="910"/>
      <c r="C73" s="911"/>
      <c r="D73" s="911"/>
      <c r="E73" s="911"/>
      <c r="F73" s="911"/>
      <c r="G73" s="911"/>
      <c r="H73" s="911"/>
      <c r="I73" s="911"/>
      <c r="J73" s="911"/>
      <c r="K73" s="911"/>
      <c r="L73" s="911"/>
      <c r="M73" s="911"/>
      <c r="N73" s="911"/>
      <c r="O73" s="911"/>
      <c r="P73" s="912"/>
      <c r="Q73" s="913"/>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7"/>
      <c r="AY73" s="907"/>
      <c r="AZ73" s="908"/>
      <c r="BA73" s="908"/>
      <c r="BB73" s="908"/>
      <c r="BC73" s="908"/>
      <c r="BD73" s="909"/>
      <c r="BE73" s="207"/>
      <c r="BF73" s="207"/>
      <c r="BG73" s="207"/>
      <c r="BH73" s="207"/>
      <c r="BI73" s="207"/>
      <c r="BJ73" s="207"/>
      <c r="BK73" s="207"/>
      <c r="BL73" s="207"/>
      <c r="BM73" s="207"/>
      <c r="BN73" s="207"/>
      <c r="BO73" s="207"/>
      <c r="BP73" s="207"/>
      <c r="BQ73" s="204">
        <v>67</v>
      </c>
      <c r="BR73" s="209"/>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77"/>
      <c r="DW73" s="878"/>
      <c r="DX73" s="878"/>
      <c r="DY73" s="878"/>
      <c r="DZ73" s="879"/>
      <c r="EA73" s="189"/>
    </row>
    <row r="74" spans="1:131" s="190" customFormat="1" ht="26.25" customHeight="1" x14ac:dyDescent="0.15">
      <c r="A74" s="203">
        <v>7</v>
      </c>
      <c r="B74" s="910"/>
      <c r="C74" s="911"/>
      <c r="D74" s="911"/>
      <c r="E74" s="911"/>
      <c r="F74" s="911"/>
      <c r="G74" s="911"/>
      <c r="H74" s="911"/>
      <c r="I74" s="911"/>
      <c r="J74" s="911"/>
      <c r="K74" s="911"/>
      <c r="L74" s="911"/>
      <c r="M74" s="911"/>
      <c r="N74" s="911"/>
      <c r="O74" s="911"/>
      <c r="P74" s="912"/>
      <c r="Q74" s="913"/>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7"/>
      <c r="AY74" s="907"/>
      <c r="AZ74" s="908"/>
      <c r="BA74" s="908"/>
      <c r="BB74" s="908"/>
      <c r="BC74" s="908"/>
      <c r="BD74" s="909"/>
      <c r="BE74" s="207"/>
      <c r="BF74" s="207"/>
      <c r="BG74" s="207"/>
      <c r="BH74" s="207"/>
      <c r="BI74" s="207"/>
      <c r="BJ74" s="207"/>
      <c r="BK74" s="207"/>
      <c r="BL74" s="207"/>
      <c r="BM74" s="207"/>
      <c r="BN74" s="207"/>
      <c r="BO74" s="207"/>
      <c r="BP74" s="207"/>
      <c r="BQ74" s="204">
        <v>68</v>
      </c>
      <c r="BR74" s="209"/>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77"/>
      <c r="DW74" s="878"/>
      <c r="DX74" s="878"/>
      <c r="DY74" s="878"/>
      <c r="DZ74" s="879"/>
      <c r="EA74" s="189"/>
    </row>
    <row r="75" spans="1:131" s="190" customFormat="1" ht="26.25" customHeight="1" x14ac:dyDescent="0.15">
      <c r="A75" s="203">
        <v>8</v>
      </c>
      <c r="B75" s="910"/>
      <c r="C75" s="911"/>
      <c r="D75" s="911"/>
      <c r="E75" s="911"/>
      <c r="F75" s="911"/>
      <c r="G75" s="911"/>
      <c r="H75" s="911"/>
      <c r="I75" s="911"/>
      <c r="J75" s="911"/>
      <c r="K75" s="911"/>
      <c r="L75" s="911"/>
      <c r="M75" s="911"/>
      <c r="N75" s="911"/>
      <c r="O75" s="911"/>
      <c r="P75" s="912"/>
      <c r="Q75" s="914"/>
      <c r="R75" s="915"/>
      <c r="S75" s="915"/>
      <c r="T75" s="915"/>
      <c r="U75" s="916"/>
      <c r="V75" s="917"/>
      <c r="W75" s="915"/>
      <c r="X75" s="915"/>
      <c r="Y75" s="915"/>
      <c r="Z75" s="916"/>
      <c r="AA75" s="917"/>
      <c r="AB75" s="915"/>
      <c r="AC75" s="915"/>
      <c r="AD75" s="915"/>
      <c r="AE75" s="916"/>
      <c r="AF75" s="917"/>
      <c r="AG75" s="915"/>
      <c r="AH75" s="915"/>
      <c r="AI75" s="915"/>
      <c r="AJ75" s="916"/>
      <c r="AK75" s="917"/>
      <c r="AL75" s="915"/>
      <c r="AM75" s="915"/>
      <c r="AN75" s="915"/>
      <c r="AO75" s="916"/>
      <c r="AP75" s="917"/>
      <c r="AQ75" s="915"/>
      <c r="AR75" s="915"/>
      <c r="AS75" s="915"/>
      <c r="AT75" s="916"/>
      <c r="AU75" s="917"/>
      <c r="AV75" s="915"/>
      <c r="AW75" s="915"/>
      <c r="AX75" s="915"/>
      <c r="AY75" s="916"/>
      <c r="AZ75" s="908"/>
      <c r="BA75" s="908"/>
      <c r="BB75" s="908"/>
      <c r="BC75" s="908"/>
      <c r="BD75" s="909"/>
      <c r="BE75" s="207"/>
      <c r="BF75" s="207"/>
      <c r="BG75" s="207"/>
      <c r="BH75" s="207"/>
      <c r="BI75" s="207"/>
      <c r="BJ75" s="207"/>
      <c r="BK75" s="207"/>
      <c r="BL75" s="207"/>
      <c r="BM75" s="207"/>
      <c r="BN75" s="207"/>
      <c r="BO75" s="207"/>
      <c r="BP75" s="207"/>
      <c r="BQ75" s="204">
        <v>69</v>
      </c>
      <c r="BR75" s="209"/>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77"/>
      <c r="DW75" s="878"/>
      <c r="DX75" s="878"/>
      <c r="DY75" s="878"/>
      <c r="DZ75" s="879"/>
      <c r="EA75" s="189"/>
    </row>
    <row r="76" spans="1:131" s="190" customFormat="1" ht="26.25" customHeight="1" x14ac:dyDescent="0.15">
      <c r="A76" s="203">
        <v>9</v>
      </c>
      <c r="B76" s="910"/>
      <c r="C76" s="911"/>
      <c r="D76" s="911"/>
      <c r="E76" s="911"/>
      <c r="F76" s="911"/>
      <c r="G76" s="911"/>
      <c r="H76" s="911"/>
      <c r="I76" s="911"/>
      <c r="J76" s="911"/>
      <c r="K76" s="911"/>
      <c r="L76" s="911"/>
      <c r="M76" s="911"/>
      <c r="N76" s="911"/>
      <c r="O76" s="911"/>
      <c r="P76" s="912"/>
      <c r="Q76" s="914"/>
      <c r="R76" s="915"/>
      <c r="S76" s="915"/>
      <c r="T76" s="915"/>
      <c r="U76" s="916"/>
      <c r="V76" s="917"/>
      <c r="W76" s="915"/>
      <c r="X76" s="915"/>
      <c r="Y76" s="915"/>
      <c r="Z76" s="916"/>
      <c r="AA76" s="917"/>
      <c r="AB76" s="915"/>
      <c r="AC76" s="915"/>
      <c r="AD76" s="915"/>
      <c r="AE76" s="916"/>
      <c r="AF76" s="917"/>
      <c r="AG76" s="915"/>
      <c r="AH76" s="915"/>
      <c r="AI76" s="915"/>
      <c r="AJ76" s="916"/>
      <c r="AK76" s="917"/>
      <c r="AL76" s="915"/>
      <c r="AM76" s="915"/>
      <c r="AN76" s="915"/>
      <c r="AO76" s="916"/>
      <c r="AP76" s="917"/>
      <c r="AQ76" s="915"/>
      <c r="AR76" s="915"/>
      <c r="AS76" s="915"/>
      <c r="AT76" s="916"/>
      <c r="AU76" s="917"/>
      <c r="AV76" s="915"/>
      <c r="AW76" s="915"/>
      <c r="AX76" s="915"/>
      <c r="AY76" s="916"/>
      <c r="AZ76" s="908"/>
      <c r="BA76" s="908"/>
      <c r="BB76" s="908"/>
      <c r="BC76" s="908"/>
      <c r="BD76" s="909"/>
      <c r="BE76" s="207"/>
      <c r="BF76" s="207"/>
      <c r="BG76" s="207"/>
      <c r="BH76" s="207"/>
      <c r="BI76" s="207"/>
      <c r="BJ76" s="207"/>
      <c r="BK76" s="207"/>
      <c r="BL76" s="207"/>
      <c r="BM76" s="207"/>
      <c r="BN76" s="207"/>
      <c r="BO76" s="207"/>
      <c r="BP76" s="207"/>
      <c r="BQ76" s="204">
        <v>70</v>
      </c>
      <c r="BR76" s="209"/>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77"/>
      <c r="DW76" s="878"/>
      <c r="DX76" s="878"/>
      <c r="DY76" s="878"/>
      <c r="DZ76" s="879"/>
      <c r="EA76" s="189"/>
    </row>
    <row r="77" spans="1:131" s="190" customFormat="1" ht="26.25" customHeight="1" x14ac:dyDescent="0.15">
      <c r="A77" s="203">
        <v>10</v>
      </c>
      <c r="B77" s="910"/>
      <c r="C77" s="911"/>
      <c r="D77" s="911"/>
      <c r="E77" s="911"/>
      <c r="F77" s="911"/>
      <c r="G77" s="911"/>
      <c r="H77" s="911"/>
      <c r="I77" s="911"/>
      <c r="J77" s="911"/>
      <c r="K77" s="911"/>
      <c r="L77" s="911"/>
      <c r="M77" s="911"/>
      <c r="N77" s="911"/>
      <c r="O77" s="911"/>
      <c r="P77" s="912"/>
      <c r="Q77" s="914"/>
      <c r="R77" s="915"/>
      <c r="S77" s="915"/>
      <c r="T77" s="915"/>
      <c r="U77" s="916"/>
      <c r="V77" s="917"/>
      <c r="W77" s="915"/>
      <c r="X77" s="915"/>
      <c r="Y77" s="915"/>
      <c r="Z77" s="916"/>
      <c r="AA77" s="917"/>
      <c r="AB77" s="915"/>
      <c r="AC77" s="915"/>
      <c r="AD77" s="915"/>
      <c r="AE77" s="916"/>
      <c r="AF77" s="917"/>
      <c r="AG77" s="915"/>
      <c r="AH77" s="915"/>
      <c r="AI77" s="915"/>
      <c r="AJ77" s="916"/>
      <c r="AK77" s="917"/>
      <c r="AL77" s="915"/>
      <c r="AM77" s="915"/>
      <c r="AN77" s="915"/>
      <c r="AO77" s="916"/>
      <c r="AP77" s="917"/>
      <c r="AQ77" s="915"/>
      <c r="AR77" s="915"/>
      <c r="AS77" s="915"/>
      <c r="AT77" s="916"/>
      <c r="AU77" s="917"/>
      <c r="AV77" s="915"/>
      <c r="AW77" s="915"/>
      <c r="AX77" s="915"/>
      <c r="AY77" s="916"/>
      <c r="AZ77" s="908"/>
      <c r="BA77" s="908"/>
      <c r="BB77" s="908"/>
      <c r="BC77" s="908"/>
      <c r="BD77" s="909"/>
      <c r="BE77" s="207"/>
      <c r="BF77" s="207"/>
      <c r="BG77" s="207"/>
      <c r="BH77" s="207"/>
      <c r="BI77" s="207"/>
      <c r="BJ77" s="207"/>
      <c r="BK77" s="207"/>
      <c r="BL77" s="207"/>
      <c r="BM77" s="207"/>
      <c r="BN77" s="207"/>
      <c r="BO77" s="207"/>
      <c r="BP77" s="207"/>
      <c r="BQ77" s="204">
        <v>71</v>
      </c>
      <c r="BR77" s="209"/>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77"/>
      <c r="DW77" s="878"/>
      <c r="DX77" s="878"/>
      <c r="DY77" s="878"/>
      <c r="DZ77" s="879"/>
      <c r="EA77" s="189"/>
    </row>
    <row r="78" spans="1:131" s="190" customFormat="1" ht="26.25" customHeight="1" x14ac:dyDescent="0.15">
      <c r="A78" s="203">
        <v>11</v>
      </c>
      <c r="B78" s="910"/>
      <c r="C78" s="911"/>
      <c r="D78" s="911"/>
      <c r="E78" s="911"/>
      <c r="F78" s="911"/>
      <c r="G78" s="911"/>
      <c r="H78" s="911"/>
      <c r="I78" s="911"/>
      <c r="J78" s="911"/>
      <c r="K78" s="911"/>
      <c r="L78" s="911"/>
      <c r="M78" s="911"/>
      <c r="N78" s="911"/>
      <c r="O78" s="911"/>
      <c r="P78" s="912"/>
      <c r="Q78" s="913"/>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8"/>
      <c r="BA78" s="908"/>
      <c r="BB78" s="908"/>
      <c r="BC78" s="908"/>
      <c r="BD78" s="909"/>
      <c r="BE78" s="207"/>
      <c r="BF78" s="207"/>
      <c r="BG78" s="207"/>
      <c r="BH78" s="207"/>
      <c r="BI78" s="207"/>
      <c r="BJ78" s="210"/>
      <c r="BK78" s="210"/>
      <c r="BL78" s="210"/>
      <c r="BM78" s="210"/>
      <c r="BN78" s="210"/>
      <c r="BO78" s="207"/>
      <c r="BP78" s="207"/>
      <c r="BQ78" s="204">
        <v>72</v>
      </c>
      <c r="BR78" s="209"/>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77"/>
      <c r="DW78" s="878"/>
      <c r="DX78" s="878"/>
      <c r="DY78" s="878"/>
      <c r="DZ78" s="879"/>
      <c r="EA78" s="189"/>
    </row>
    <row r="79" spans="1:131" s="190" customFormat="1" ht="26.25" customHeight="1" x14ac:dyDescent="0.15">
      <c r="A79" s="203">
        <v>12</v>
      </c>
      <c r="B79" s="910"/>
      <c r="C79" s="911"/>
      <c r="D79" s="911"/>
      <c r="E79" s="911"/>
      <c r="F79" s="911"/>
      <c r="G79" s="911"/>
      <c r="H79" s="911"/>
      <c r="I79" s="911"/>
      <c r="J79" s="911"/>
      <c r="K79" s="911"/>
      <c r="L79" s="911"/>
      <c r="M79" s="911"/>
      <c r="N79" s="911"/>
      <c r="O79" s="911"/>
      <c r="P79" s="912"/>
      <c r="Q79" s="913"/>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08"/>
      <c r="BA79" s="908"/>
      <c r="BB79" s="908"/>
      <c r="BC79" s="908"/>
      <c r="BD79" s="909"/>
      <c r="BE79" s="207"/>
      <c r="BF79" s="207"/>
      <c r="BG79" s="207"/>
      <c r="BH79" s="207"/>
      <c r="BI79" s="207"/>
      <c r="BJ79" s="210"/>
      <c r="BK79" s="210"/>
      <c r="BL79" s="210"/>
      <c r="BM79" s="210"/>
      <c r="BN79" s="210"/>
      <c r="BO79" s="207"/>
      <c r="BP79" s="207"/>
      <c r="BQ79" s="204">
        <v>73</v>
      </c>
      <c r="BR79" s="209"/>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77"/>
      <c r="DW79" s="878"/>
      <c r="DX79" s="878"/>
      <c r="DY79" s="878"/>
      <c r="DZ79" s="879"/>
      <c r="EA79" s="189"/>
    </row>
    <row r="80" spans="1:131" s="190" customFormat="1" ht="26.25" customHeight="1" x14ac:dyDescent="0.15">
      <c r="A80" s="203">
        <v>13</v>
      </c>
      <c r="B80" s="910"/>
      <c r="C80" s="911"/>
      <c r="D80" s="911"/>
      <c r="E80" s="911"/>
      <c r="F80" s="911"/>
      <c r="G80" s="911"/>
      <c r="H80" s="911"/>
      <c r="I80" s="911"/>
      <c r="J80" s="911"/>
      <c r="K80" s="911"/>
      <c r="L80" s="911"/>
      <c r="M80" s="911"/>
      <c r="N80" s="911"/>
      <c r="O80" s="911"/>
      <c r="P80" s="912"/>
      <c r="Q80" s="913"/>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08"/>
      <c r="BA80" s="908"/>
      <c r="BB80" s="908"/>
      <c r="BC80" s="908"/>
      <c r="BD80" s="909"/>
      <c r="BE80" s="207"/>
      <c r="BF80" s="207"/>
      <c r="BG80" s="207"/>
      <c r="BH80" s="207"/>
      <c r="BI80" s="207"/>
      <c r="BJ80" s="207"/>
      <c r="BK80" s="207"/>
      <c r="BL80" s="207"/>
      <c r="BM80" s="207"/>
      <c r="BN80" s="207"/>
      <c r="BO80" s="207"/>
      <c r="BP80" s="207"/>
      <c r="BQ80" s="204">
        <v>74</v>
      </c>
      <c r="BR80" s="209"/>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77"/>
      <c r="DW80" s="878"/>
      <c r="DX80" s="878"/>
      <c r="DY80" s="878"/>
      <c r="DZ80" s="879"/>
      <c r="EA80" s="189"/>
    </row>
    <row r="81" spans="1:131" s="190" customFormat="1" ht="26.25" customHeight="1" x14ac:dyDescent="0.15">
      <c r="A81" s="203">
        <v>14</v>
      </c>
      <c r="B81" s="910"/>
      <c r="C81" s="911"/>
      <c r="D81" s="911"/>
      <c r="E81" s="911"/>
      <c r="F81" s="911"/>
      <c r="G81" s="911"/>
      <c r="H81" s="911"/>
      <c r="I81" s="911"/>
      <c r="J81" s="911"/>
      <c r="K81" s="911"/>
      <c r="L81" s="911"/>
      <c r="M81" s="911"/>
      <c r="N81" s="911"/>
      <c r="O81" s="911"/>
      <c r="P81" s="912"/>
      <c r="Q81" s="913"/>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08"/>
      <c r="BA81" s="908"/>
      <c r="BB81" s="908"/>
      <c r="BC81" s="908"/>
      <c r="BD81" s="909"/>
      <c r="BE81" s="207"/>
      <c r="BF81" s="207"/>
      <c r="BG81" s="207"/>
      <c r="BH81" s="207"/>
      <c r="BI81" s="207"/>
      <c r="BJ81" s="207"/>
      <c r="BK81" s="207"/>
      <c r="BL81" s="207"/>
      <c r="BM81" s="207"/>
      <c r="BN81" s="207"/>
      <c r="BO81" s="207"/>
      <c r="BP81" s="207"/>
      <c r="BQ81" s="204">
        <v>75</v>
      </c>
      <c r="BR81" s="209"/>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77"/>
      <c r="DW81" s="878"/>
      <c r="DX81" s="878"/>
      <c r="DY81" s="878"/>
      <c r="DZ81" s="879"/>
      <c r="EA81" s="189"/>
    </row>
    <row r="82" spans="1:131" s="190" customFormat="1" ht="26.25" customHeight="1" x14ac:dyDescent="0.15">
      <c r="A82" s="203">
        <v>15</v>
      </c>
      <c r="B82" s="910"/>
      <c r="C82" s="911"/>
      <c r="D82" s="911"/>
      <c r="E82" s="911"/>
      <c r="F82" s="911"/>
      <c r="G82" s="911"/>
      <c r="H82" s="911"/>
      <c r="I82" s="911"/>
      <c r="J82" s="911"/>
      <c r="K82" s="911"/>
      <c r="L82" s="911"/>
      <c r="M82" s="911"/>
      <c r="N82" s="911"/>
      <c r="O82" s="911"/>
      <c r="P82" s="912"/>
      <c r="Q82" s="913"/>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08"/>
      <c r="BA82" s="908"/>
      <c r="BB82" s="908"/>
      <c r="BC82" s="908"/>
      <c r="BD82" s="909"/>
      <c r="BE82" s="207"/>
      <c r="BF82" s="207"/>
      <c r="BG82" s="207"/>
      <c r="BH82" s="207"/>
      <c r="BI82" s="207"/>
      <c r="BJ82" s="207"/>
      <c r="BK82" s="207"/>
      <c r="BL82" s="207"/>
      <c r="BM82" s="207"/>
      <c r="BN82" s="207"/>
      <c r="BO82" s="207"/>
      <c r="BP82" s="207"/>
      <c r="BQ82" s="204">
        <v>76</v>
      </c>
      <c r="BR82" s="209"/>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77"/>
      <c r="DW82" s="878"/>
      <c r="DX82" s="878"/>
      <c r="DY82" s="878"/>
      <c r="DZ82" s="879"/>
      <c r="EA82" s="189"/>
    </row>
    <row r="83" spans="1:131" s="190" customFormat="1" ht="26.25" customHeight="1" x14ac:dyDescent="0.15">
      <c r="A83" s="203">
        <v>16</v>
      </c>
      <c r="B83" s="910"/>
      <c r="C83" s="911"/>
      <c r="D83" s="911"/>
      <c r="E83" s="911"/>
      <c r="F83" s="911"/>
      <c r="G83" s="911"/>
      <c r="H83" s="911"/>
      <c r="I83" s="911"/>
      <c r="J83" s="911"/>
      <c r="K83" s="911"/>
      <c r="L83" s="911"/>
      <c r="M83" s="911"/>
      <c r="N83" s="911"/>
      <c r="O83" s="911"/>
      <c r="P83" s="912"/>
      <c r="Q83" s="913"/>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08"/>
      <c r="BA83" s="908"/>
      <c r="BB83" s="908"/>
      <c r="BC83" s="908"/>
      <c r="BD83" s="909"/>
      <c r="BE83" s="207"/>
      <c r="BF83" s="207"/>
      <c r="BG83" s="207"/>
      <c r="BH83" s="207"/>
      <c r="BI83" s="207"/>
      <c r="BJ83" s="207"/>
      <c r="BK83" s="207"/>
      <c r="BL83" s="207"/>
      <c r="BM83" s="207"/>
      <c r="BN83" s="207"/>
      <c r="BO83" s="207"/>
      <c r="BP83" s="207"/>
      <c r="BQ83" s="204">
        <v>77</v>
      </c>
      <c r="BR83" s="209"/>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77"/>
      <c r="DW83" s="878"/>
      <c r="DX83" s="878"/>
      <c r="DY83" s="878"/>
      <c r="DZ83" s="879"/>
      <c r="EA83" s="189"/>
    </row>
    <row r="84" spans="1:131" s="190" customFormat="1" ht="26.25" customHeight="1" x14ac:dyDescent="0.15">
      <c r="A84" s="203">
        <v>17</v>
      </c>
      <c r="B84" s="910"/>
      <c r="C84" s="911"/>
      <c r="D84" s="911"/>
      <c r="E84" s="911"/>
      <c r="F84" s="911"/>
      <c r="G84" s="911"/>
      <c r="H84" s="911"/>
      <c r="I84" s="911"/>
      <c r="J84" s="911"/>
      <c r="K84" s="911"/>
      <c r="L84" s="911"/>
      <c r="M84" s="911"/>
      <c r="N84" s="911"/>
      <c r="O84" s="911"/>
      <c r="P84" s="912"/>
      <c r="Q84" s="913"/>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08"/>
      <c r="BA84" s="908"/>
      <c r="BB84" s="908"/>
      <c r="BC84" s="908"/>
      <c r="BD84" s="909"/>
      <c r="BE84" s="207"/>
      <c r="BF84" s="207"/>
      <c r="BG84" s="207"/>
      <c r="BH84" s="207"/>
      <c r="BI84" s="207"/>
      <c r="BJ84" s="207"/>
      <c r="BK84" s="207"/>
      <c r="BL84" s="207"/>
      <c r="BM84" s="207"/>
      <c r="BN84" s="207"/>
      <c r="BO84" s="207"/>
      <c r="BP84" s="207"/>
      <c r="BQ84" s="204">
        <v>78</v>
      </c>
      <c r="BR84" s="209"/>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77"/>
      <c r="DW84" s="878"/>
      <c r="DX84" s="878"/>
      <c r="DY84" s="878"/>
      <c r="DZ84" s="879"/>
      <c r="EA84" s="189"/>
    </row>
    <row r="85" spans="1:131" s="190" customFormat="1" ht="26.25" customHeight="1" x14ac:dyDescent="0.15">
      <c r="A85" s="203">
        <v>18</v>
      </c>
      <c r="B85" s="910"/>
      <c r="C85" s="911"/>
      <c r="D85" s="911"/>
      <c r="E85" s="911"/>
      <c r="F85" s="911"/>
      <c r="G85" s="911"/>
      <c r="H85" s="911"/>
      <c r="I85" s="911"/>
      <c r="J85" s="911"/>
      <c r="K85" s="911"/>
      <c r="L85" s="911"/>
      <c r="M85" s="911"/>
      <c r="N85" s="911"/>
      <c r="O85" s="911"/>
      <c r="P85" s="912"/>
      <c r="Q85" s="913"/>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08"/>
      <c r="BA85" s="908"/>
      <c r="BB85" s="908"/>
      <c r="BC85" s="908"/>
      <c r="BD85" s="909"/>
      <c r="BE85" s="207"/>
      <c r="BF85" s="207"/>
      <c r="BG85" s="207"/>
      <c r="BH85" s="207"/>
      <c r="BI85" s="207"/>
      <c r="BJ85" s="207"/>
      <c r="BK85" s="207"/>
      <c r="BL85" s="207"/>
      <c r="BM85" s="207"/>
      <c r="BN85" s="207"/>
      <c r="BO85" s="207"/>
      <c r="BP85" s="207"/>
      <c r="BQ85" s="204">
        <v>79</v>
      </c>
      <c r="BR85" s="209"/>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77"/>
      <c r="DW85" s="878"/>
      <c r="DX85" s="878"/>
      <c r="DY85" s="878"/>
      <c r="DZ85" s="879"/>
      <c r="EA85" s="189"/>
    </row>
    <row r="86" spans="1:131" s="190" customFormat="1" ht="26.25" customHeight="1" x14ac:dyDescent="0.15">
      <c r="A86" s="203">
        <v>19</v>
      </c>
      <c r="B86" s="910"/>
      <c r="C86" s="911"/>
      <c r="D86" s="911"/>
      <c r="E86" s="911"/>
      <c r="F86" s="911"/>
      <c r="G86" s="911"/>
      <c r="H86" s="911"/>
      <c r="I86" s="911"/>
      <c r="J86" s="911"/>
      <c r="K86" s="911"/>
      <c r="L86" s="911"/>
      <c r="M86" s="911"/>
      <c r="N86" s="911"/>
      <c r="O86" s="911"/>
      <c r="P86" s="912"/>
      <c r="Q86" s="913"/>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08"/>
      <c r="BA86" s="908"/>
      <c r="BB86" s="908"/>
      <c r="BC86" s="908"/>
      <c r="BD86" s="909"/>
      <c r="BE86" s="207"/>
      <c r="BF86" s="207"/>
      <c r="BG86" s="207"/>
      <c r="BH86" s="207"/>
      <c r="BI86" s="207"/>
      <c r="BJ86" s="207"/>
      <c r="BK86" s="207"/>
      <c r="BL86" s="207"/>
      <c r="BM86" s="207"/>
      <c r="BN86" s="207"/>
      <c r="BO86" s="207"/>
      <c r="BP86" s="207"/>
      <c r="BQ86" s="204">
        <v>80</v>
      </c>
      <c r="BR86" s="209"/>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77"/>
      <c r="DW86" s="878"/>
      <c r="DX86" s="878"/>
      <c r="DY86" s="878"/>
      <c r="DZ86" s="879"/>
      <c r="EA86" s="189"/>
    </row>
    <row r="87" spans="1:131" s="190" customFormat="1" ht="26.25" customHeight="1" x14ac:dyDescent="0.15">
      <c r="A87" s="211">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07"/>
      <c r="BF87" s="207"/>
      <c r="BG87" s="207"/>
      <c r="BH87" s="207"/>
      <c r="BI87" s="207"/>
      <c r="BJ87" s="207"/>
      <c r="BK87" s="207"/>
      <c r="BL87" s="207"/>
      <c r="BM87" s="207"/>
      <c r="BN87" s="207"/>
      <c r="BO87" s="207"/>
      <c r="BP87" s="207"/>
      <c r="BQ87" s="204">
        <v>81</v>
      </c>
      <c r="BR87" s="209"/>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77"/>
      <c r="DW87" s="878"/>
      <c r="DX87" s="878"/>
      <c r="DY87" s="878"/>
      <c r="DZ87" s="879"/>
      <c r="EA87" s="189"/>
    </row>
    <row r="88" spans="1:131" s="190" customFormat="1" ht="26.25" customHeight="1" thickBot="1" x14ac:dyDescent="0.2">
      <c r="A88" s="206" t="s">
        <v>340</v>
      </c>
      <c r="B88" s="880" t="s">
        <v>373</v>
      </c>
      <c r="C88" s="881"/>
      <c r="D88" s="881"/>
      <c r="E88" s="881"/>
      <c r="F88" s="881"/>
      <c r="G88" s="881"/>
      <c r="H88" s="881"/>
      <c r="I88" s="881"/>
      <c r="J88" s="881"/>
      <c r="K88" s="881"/>
      <c r="L88" s="881"/>
      <c r="M88" s="881"/>
      <c r="N88" s="881"/>
      <c r="O88" s="881"/>
      <c r="P88" s="882"/>
      <c r="Q88" s="898"/>
      <c r="R88" s="899"/>
      <c r="S88" s="899"/>
      <c r="T88" s="899"/>
      <c r="U88" s="899"/>
      <c r="V88" s="899"/>
      <c r="W88" s="899"/>
      <c r="X88" s="899"/>
      <c r="Y88" s="899"/>
      <c r="Z88" s="899"/>
      <c r="AA88" s="899"/>
      <c r="AB88" s="899"/>
      <c r="AC88" s="899"/>
      <c r="AD88" s="899"/>
      <c r="AE88" s="899"/>
      <c r="AF88" s="895"/>
      <c r="AG88" s="895"/>
      <c r="AH88" s="895"/>
      <c r="AI88" s="895"/>
      <c r="AJ88" s="895"/>
      <c r="AK88" s="899"/>
      <c r="AL88" s="899"/>
      <c r="AM88" s="899"/>
      <c r="AN88" s="899"/>
      <c r="AO88" s="899"/>
      <c r="AP88" s="895"/>
      <c r="AQ88" s="895"/>
      <c r="AR88" s="895"/>
      <c r="AS88" s="895"/>
      <c r="AT88" s="895"/>
      <c r="AU88" s="895"/>
      <c r="AV88" s="895"/>
      <c r="AW88" s="895"/>
      <c r="AX88" s="895"/>
      <c r="AY88" s="895"/>
      <c r="AZ88" s="896"/>
      <c r="BA88" s="896"/>
      <c r="BB88" s="896"/>
      <c r="BC88" s="896"/>
      <c r="BD88" s="897"/>
      <c r="BE88" s="207"/>
      <c r="BF88" s="207"/>
      <c r="BG88" s="207"/>
      <c r="BH88" s="207"/>
      <c r="BI88" s="207"/>
      <c r="BJ88" s="207"/>
      <c r="BK88" s="207"/>
      <c r="BL88" s="207"/>
      <c r="BM88" s="207"/>
      <c r="BN88" s="207"/>
      <c r="BO88" s="207"/>
      <c r="BP88" s="207"/>
      <c r="BQ88" s="204">
        <v>82</v>
      </c>
      <c r="BR88" s="209"/>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77"/>
      <c r="DW88" s="878"/>
      <c r="DX88" s="878"/>
      <c r="DY88" s="878"/>
      <c r="DZ88" s="879"/>
      <c r="EA88" s="189"/>
    </row>
    <row r="89" spans="1:131" s="190"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77"/>
      <c r="DW89" s="878"/>
      <c r="DX89" s="878"/>
      <c r="DY89" s="878"/>
      <c r="DZ89" s="879"/>
      <c r="EA89" s="189"/>
    </row>
    <row r="90" spans="1:131" s="190"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77"/>
      <c r="DW90" s="878"/>
      <c r="DX90" s="878"/>
      <c r="DY90" s="878"/>
      <c r="DZ90" s="879"/>
      <c r="EA90" s="189"/>
    </row>
    <row r="91" spans="1:131" s="190"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77"/>
      <c r="DW91" s="878"/>
      <c r="DX91" s="878"/>
      <c r="DY91" s="878"/>
      <c r="DZ91" s="879"/>
      <c r="EA91" s="189"/>
    </row>
    <row r="92" spans="1:131" s="190"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77"/>
      <c r="DW92" s="878"/>
      <c r="DX92" s="878"/>
      <c r="DY92" s="878"/>
      <c r="DZ92" s="879"/>
      <c r="EA92" s="189"/>
    </row>
    <row r="93" spans="1:131" s="190"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77"/>
      <c r="DW93" s="878"/>
      <c r="DX93" s="878"/>
      <c r="DY93" s="878"/>
      <c r="DZ93" s="879"/>
      <c r="EA93" s="189"/>
    </row>
    <row r="94" spans="1:131" s="190"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77"/>
      <c r="DW94" s="878"/>
      <c r="DX94" s="878"/>
      <c r="DY94" s="878"/>
      <c r="DZ94" s="879"/>
      <c r="EA94" s="189"/>
    </row>
    <row r="95" spans="1:131" s="190"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77"/>
      <c r="DW95" s="878"/>
      <c r="DX95" s="878"/>
      <c r="DY95" s="878"/>
      <c r="DZ95" s="879"/>
      <c r="EA95" s="189"/>
    </row>
    <row r="96" spans="1:131" s="190"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77"/>
      <c r="DW96" s="878"/>
      <c r="DX96" s="878"/>
      <c r="DY96" s="878"/>
      <c r="DZ96" s="879"/>
      <c r="EA96" s="189"/>
    </row>
    <row r="97" spans="1:131" s="190"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77"/>
      <c r="DW97" s="878"/>
      <c r="DX97" s="878"/>
      <c r="DY97" s="878"/>
      <c r="DZ97" s="879"/>
      <c r="EA97" s="189"/>
    </row>
    <row r="98" spans="1:131" s="190"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77"/>
      <c r="DW98" s="878"/>
      <c r="DX98" s="878"/>
      <c r="DY98" s="878"/>
      <c r="DZ98" s="879"/>
      <c r="EA98" s="189"/>
    </row>
    <row r="99" spans="1:131" s="190"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77"/>
      <c r="DW99" s="878"/>
      <c r="DX99" s="878"/>
      <c r="DY99" s="878"/>
      <c r="DZ99" s="879"/>
      <c r="EA99" s="189"/>
    </row>
    <row r="100" spans="1:131" s="190"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77"/>
      <c r="DW100" s="878"/>
      <c r="DX100" s="878"/>
      <c r="DY100" s="878"/>
      <c r="DZ100" s="879"/>
      <c r="EA100" s="189"/>
    </row>
    <row r="101" spans="1:131" s="190"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77"/>
      <c r="DW101" s="878"/>
      <c r="DX101" s="878"/>
      <c r="DY101" s="878"/>
      <c r="DZ101" s="879"/>
      <c r="EA101" s="189"/>
    </row>
    <row r="102" spans="1:131" s="190"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340</v>
      </c>
      <c r="BR102" s="880" t="s">
        <v>374</v>
      </c>
      <c r="BS102" s="881"/>
      <c r="BT102" s="881"/>
      <c r="BU102" s="881"/>
      <c r="BV102" s="881"/>
      <c r="BW102" s="881"/>
      <c r="BX102" s="881"/>
      <c r="BY102" s="881"/>
      <c r="BZ102" s="881"/>
      <c r="CA102" s="881"/>
      <c r="CB102" s="881"/>
      <c r="CC102" s="881"/>
      <c r="CD102" s="881"/>
      <c r="CE102" s="881"/>
      <c r="CF102" s="881"/>
      <c r="CG102" s="882"/>
      <c r="CH102" s="883"/>
      <c r="CI102" s="884"/>
      <c r="CJ102" s="884"/>
      <c r="CK102" s="884"/>
      <c r="CL102" s="885"/>
      <c r="CM102" s="883"/>
      <c r="CN102" s="884"/>
      <c r="CO102" s="884"/>
      <c r="CP102" s="884"/>
      <c r="CQ102" s="885"/>
      <c r="CR102" s="886">
        <f>SUM(CR7:CV10)</f>
        <v>17212</v>
      </c>
      <c r="CS102" s="887"/>
      <c r="CT102" s="887"/>
      <c r="CU102" s="887"/>
      <c r="CV102" s="888"/>
      <c r="CW102" s="886">
        <f t="shared" ref="CW102" si="2">SUM(CW7:DA10)</f>
        <v>1087</v>
      </c>
      <c r="CX102" s="887"/>
      <c r="CY102" s="887"/>
      <c r="CZ102" s="887"/>
      <c r="DA102" s="888"/>
      <c r="DB102" s="886">
        <f t="shared" ref="DB102" si="3">SUM(DB7:DF10)</f>
        <v>71308</v>
      </c>
      <c r="DC102" s="887"/>
      <c r="DD102" s="887"/>
      <c r="DE102" s="887"/>
      <c r="DF102" s="888"/>
      <c r="DG102" s="886">
        <f t="shared" ref="DG102" si="4">SUM(DG7:DK10)</f>
        <v>0</v>
      </c>
      <c r="DH102" s="887"/>
      <c r="DI102" s="887"/>
      <c r="DJ102" s="887"/>
      <c r="DK102" s="888"/>
      <c r="DL102" s="886">
        <f t="shared" ref="DL102" si="5">SUM(DL7:DP10)</f>
        <v>21973</v>
      </c>
      <c r="DM102" s="887"/>
      <c r="DN102" s="887"/>
      <c r="DO102" s="887"/>
      <c r="DP102" s="888"/>
      <c r="DQ102" s="886">
        <f t="shared" ref="DQ102" si="6">SUM(DQ7:DU10)</f>
        <v>18891</v>
      </c>
      <c r="DR102" s="887"/>
      <c r="DS102" s="887"/>
      <c r="DT102" s="887"/>
      <c r="DU102" s="888"/>
      <c r="DV102" s="869"/>
      <c r="DW102" s="870"/>
      <c r="DX102" s="870"/>
      <c r="DY102" s="870"/>
      <c r="DZ102" s="871"/>
      <c r="EA102" s="189"/>
    </row>
    <row r="103" spans="1:131" s="190"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72" t="s">
        <v>375</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9"/>
    </row>
    <row r="104" spans="1:131" s="190"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73" t="s">
        <v>376</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189"/>
    </row>
    <row r="105" spans="1:131" s="190" customFormat="1" ht="11.25" customHeight="1" x14ac:dyDescent="0.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x14ac:dyDescent="0.2">
      <c r="A107" s="217" t="s">
        <v>377</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378</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x14ac:dyDescent="0.15">
      <c r="A108" s="874" t="s">
        <v>379</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380</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189" customFormat="1" ht="26.25" customHeight="1" x14ac:dyDescent="0.15">
      <c r="A109" s="827" t="s">
        <v>381</v>
      </c>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9"/>
      <c r="AA109" s="830" t="s">
        <v>382</v>
      </c>
      <c r="AB109" s="828"/>
      <c r="AC109" s="828"/>
      <c r="AD109" s="828"/>
      <c r="AE109" s="829"/>
      <c r="AF109" s="830" t="s">
        <v>274</v>
      </c>
      <c r="AG109" s="828"/>
      <c r="AH109" s="828"/>
      <c r="AI109" s="828"/>
      <c r="AJ109" s="829"/>
      <c r="AK109" s="830" t="s">
        <v>273</v>
      </c>
      <c r="AL109" s="828"/>
      <c r="AM109" s="828"/>
      <c r="AN109" s="828"/>
      <c r="AO109" s="829"/>
      <c r="AP109" s="830" t="s">
        <v>383</v>
      </c>
      <c r="AQ109" s="828"/>
      <c r="AR109" s="828"/>
      <c r="AS109" s="828"/>
      <c r="AT109" s="859"/>
      <c r="AU109" s="827" t="s">
        <v>381</v>
      </c>
      <c r="AV109" s="828"/>
      <c r="AW109" s="828"/>
      <c r="AX109" s="828"/>
      <c r="AY109" s="828"/>
      <c r="AZ109" s="828"/>
      <c r="BA109" s="828"/>
      <c r="BB109" s="828"/>
      <c r="BC109" s="828"/>
      <c r="BD109" s="828"/>
      <c r="BE109" s="828"/>
      <c r="BF109" s="828"/>
      <c r="BG109" s="828"/>
      <c r="BH109" s="828"/>
      <c r="BI109" s="828"/>
      <c r="BJ109" s="828"/>
      <c r="BK109" s="828"/>
      <c r="BL109" s="828"/>
      <c r="BM109" s="828"/>
      <c r="BN109" s="828"/>
      <c r="BO109" s="828"/>
      <c r="BP109" s="829"/>
      <c r="BQ109" s="830" t="s">
        <v>382</v>
      </c>
      <c r="BR109" s="828"/>
      <c r="BS109" s="828"/>
      <c r="BT109" s="828"/>
      <c r="BU109" s="829"/>
      <c r="BV109" s="830" t="s">
        <v>274</v>
      </c>
      <c r="BW109" s="828"/>
      <c r="BX109" s="828"/>
      <c r="BY109" s="828"/>
      <c r="BZ109" s="829"/>
      <c r="CA109" s="830" t="s">
        <v>273</v>
      </c>
      <c r="CB109" s="828"/>
      <c r="CC109" s="828"/>
      <c r="CD109" s="828"/>
      <c r="CE109" s="829"/>
      <c r="CF109" s="868" t="s">
        <v>383</v>
      </c>
      <c r="CG109" s="868"/>
      <c r="CH109" s="868"/>
      <c r="CI109" s="868"/>
      <c r="CJ109" s="868"/>
      <c r="CK109" s="830" t="s">
        <v>384</v>
      </c>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29"/>
      <c r="DG109" s="830" t="s">
        <v>382</v>
      </c>
      <c r="DH109" s="828"/>
      <c r="DI109" s="828"/>
      <c r="DJ109" s="828"/>
      <c r="DK109" s="829"/>
      <c r="DL109" s="830" t="s">
        <v>274</v>
      </c>
      <c r="DM109" s="828"/>
      <c r="DN109" s="828"/>
      <c r="DO109" s="828"/>
      <c r="DP109" s="829"/>
      <c r="DQ109" s="830" t="s">
        <v>273</v>
      </c>
      <c r="DR109" s="828"/>
      <c r="DS109" s="828"/>
      <c r="DT109" s="828"/>
      <c r="DU109" s="829"/>
      <c r="DV109" s="830" t="s">
        <v>383</v>
      </c>
      <c r="DW109" s="828"/>
      <c r="DX109" s="828"/>
      <c r="DY109" s="828"/>
      <c r="DZ109" s="859"/>
    </row>
    <row r="110" spans="1:131" s="189" customFormat="1" ht="26.25" customHeight="1" x14ac:dyDescent="0.15">
      <c r="A110" s="695" t="s">
        <v>385</v>
      </c>
      <c r="B110" s="696"/>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7"/>
      <c r="AA110" s="812">
        <v>91880837</v>
      </c>
      <c r="AB110" s="813"/>
      <c r="AC110" s="813"/>
      <c r="AD110" s="813"/>
      <c r="AE110" s="814"/>
      <c r="AF110" s="815">
        <v>93814663</v>
      </c>
      <c r="AG110" s="813"/>
      <c r="AH110" s="813"/>
      <c r="AI110" s="813"/>
      <c r="AJ110" s="814"/>
      <c r="AK110" s="815">
        <v>93239160</v>
      </c>
      <c r="AL110" s="813"/>
      <c r="AM110" s="813"/>
      <c r="AN110" s="813"/>
      <c r="AO110" s="814"/>
      <c r="AP110" s="816">
        <v>36.9</v>
      </c>
      <c r="AQ110" s="817"/>
      <c r="AR110" s="817"/>
      <c r="AS110" s="817"/>
      <c r="AT110" s="818"/>
      <c r="AU110" s="860" t="s">
        <v>55</v>
      </c>
      <c r="AV110" s="861"/>
      <c r="AW110" s="861"/>
      <c r="AX110" s="861"/>
      <c r="AY110" s="862"/>
      <c r="AZ110" s="754" t="s">
        <v>386</v>
      </c>
      <c r="BA110" s="696"/>
      <c r="BB110" s="696"/>
      <c r="BC110" s="696"/>
      <c r="BD110" s="696"/>
      <c r="BE110" s="696"/>
      <c r="BF110" s="696"/>
      <c r="BG110" s="696"/>
      <c r="BH110" s="696"/>
      <c r="BI110" s="696"/>
      <c r="BJ110" s="696"/>
      <c r="BK110" s="696"/>
      <c r="BL110" s="696"/>
      <c r="BM110" s="696"/>
      <c r="BN110" s="696"/>
      <c r="BO110" s="696"/>
      <c r="BP110" s="697"/>
      <c r="BQ110" s="737">
        <v>1265067208</v>
      </c>
      <c r="BR110" s="738"/>
      <c r="BS110" s="738"/>
      <c r="BT110" s="738"/>
      <c r="BU110" s="738"/>
      <c r="BV110" s="738">
        <v>1263979330</v>
      </c>
      <c r="BW110" s="738"/>
      <c r="BX110" s="738"/>
      <c r="BY110" s="738"/>
      <c r="BZ110" s="738"/>
      <c r="CA110" s="738">
        <v>1257470255</v>
      </c>
      <c r="CB110" s="738"/>
      <c r="CC110" s="738"/>
      <c r="CD110" s="738"/>
      <c r="CE110" s="738"/>
      <c r="CF110" s="801">
        <v>497.1</v>
      </c>
      <c r="CG110" s="802"/>
      <c r="CH110" s="802"/>
      <c r="CI110" s="802"/>
      <c r="CJ110" s="802"/>
      <c r="CK110" s="856" t="s">
        <v>387</v>
      </c>
      <c r="CL110" s="804"/>
      <c r="CM110" s="809" t="s">
        <v>388</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737" t="s">
        <v>389</v>
      </c>
      <c r="DH110" s="738"/>
      <c r="DI110" s="738"/>
      <c r="DJ110" s="738"/>
      <c r="DK110" s="738"/>
      <c r="DL110" s="738" t="s">
        <v>389</v>
      </c>
      <c r="DM110" s="738"/>
      <c r="DN110" s="738"/>
      <c r="DO110" s="738"/>
      <c r="DP110" s="738"/>
      <c r="DQ110" s="738" t="s">
        <v>389</v>
      </c>
      <c r="DR110" s="738"/>
      <c r="DS110" s="738"/>
      <c r="DT110" s="738"/>
      <c r="DU110" s="738"/>
      <c r="DV110" s="739" t="s">
        <v>389</v>
      </c>
      <c r="DW110" s="739"/>
      <c r="DX110" s="739"/>
      <c r="DY110" s="739"/>
      <c r="DZ110" s="740"/>
    </row>
    <row r="111" spans="1:131" s="189" customFormat="1" ht="26.25" customHeight="1" x14ac:dyDescent="0.15">
      <c r="A111" s="716" t="s">
        <v>390</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48"/>
      <c r="AA111" s="849">
        <v>3300</v>
      </c>
      <c r="AB111" s="850"/>
      <c r="AC111" s="850"/>
      <c r="AD111" s="850"/>
      <c r="AE111" s="851"/>
      <c r="AF111" s="852">
        <v>3300</v>
      </c>
      <c r="AG111" s="850"/>
      <c r="AH111" s="850"/>
      <c r="AI111" s="850"/>
      <c r="AJ111" s="851"/>
      <c r="AK111" s="852">
        <v>3300</v>
      </c>
      <c r="AL111" s="850"/>
      <c r="AM111" s="850"/>
      <c r="AN111" s="850"/>
      <c r="AO111" s="851"/>
      <c r="AP111" s="853">
        <v>0</v>
      </c>
      <c r="AQ111" s="854"/>
      <c r="AR111" s="854"/>
      <c r="AS111" s="854"/>
      <c r="AT111" s="855"/>
      <c r="AU111" s="863"/>
      <c r="AV111" s="864"/>
      <c r="AW111" s="864"/>
      <c r="AX111" s="864"/>
      <c r="AY111" s="865"/>
      <c r="AZ111" s="705" t="s">
        <v>391</v>
      </c>
      <c r="BA111" s="706"/>
      <c r="BB111" s="706"/>
      <c r="BC111" s="706"/>
      <c r="BD111" s="706"/>
      <c r="BE111" s="706"/>
      <c r="BF111" s="706"/>
      <c r="BG111" s="706"/>
      <c r="BH111" s="706"/>
      <c r="BI111" s="706"/>
      <c r="BJ111" s="706"/>
      <c r="BK111" s="706"/>
      <c r="BL111" s="706"/>
      <c r="BM111" s="706"/>
      <c r="BN111" s="706"/>
      <c r="BO111" s="706"/>
      <c r="BP111" s="707"/>
      <c r="BQ111" s="708">
        <v>2099133</v>
      </c>
      <c r="BR111" s="709"/>
      <c r="BS111" s="709"/>
      <c r="BT111" s="709"/>
      <c r="BU111" s="709"/>
      <c r="BV111" s="709">
        <v>1507273</v>
      </c>
      <c r="BW111" s="709"/>
      <c r="BX111" s="709"/>
      <c r="BY111" s="709"/>
      <c r="BZ111" s="709"/>
      <c r="CA111" s="709">
        <v>1000638</v>
      </c>
      <c r="CB111" s="709"/>
      <c r="CC111" s="709"/>
      <c r="CD111" s="709"/>
      <c r="CE111" s="709"/>
      <c r="CF111" s="790">
        <v>0.4</v>
      </c>
      <c r="CG111" s="791"/>
      <c r="CH111" s="791"/>
      <c r="CI111" s="791"/>
      <c r="CJ111" s="791"/>
      <c r="CK111" s="857"/>
      <c r="CL111" s="806"/>
      <c r="CM111" s="741" t="s">
        <v>392</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708" t="s">
        <v>393</v>
      </c>
      <c r="DH111" s="709"/>
      <c r="DI111" s="709"/>
      <c r="DJ111" s="709"/>
      <c r="DK111" s="709"/>
      <c r="DL111" s="709" t="s">
        <v>393</v>
      </c>
      <c r="DM111" s="709"/>
      <c r="DN111" s="709"/>
      <c r="DO111" s="709"/>
      <c r="DP111" s="709"/>
      <c r="DQ111" s="709" t="s">
        <v>393</v>
      </c>
      <c r="DR111" s="709"/>
      <c r="DS111" s="709"/>
      <c r="DT111" s="709"/>
      <c r="DU111" s="709"/>
      <c r="DV111" s="761" t="s">
        <v>393</v>
      </c>
      <c r="DW111" s="761"/>
      <c r="DX111" s="761"/>
      <c r="DY111" s="761"/>
      <c r="DZ111" s="762"/>
    </row>
    <row r="112" spans="1:131" s="189" customFormat="1" ht="26.25" customHeight="1" x14ac:dyDescent="0.15">
      <c r="A112" s="842" t="s">
        <v>394</v>
      </c>
      <c r="B112" s="843"/>
      <c r="C112" s="706" t="s">
        <v>395</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21">
        <v>333333</v>
      </c>
      <c r="AB112" s="722"/>
      <c r="AC112" s="722"/>
      <c r="AD112" s="722"/>
      <c r="AE112" s="723"/>
      <c r="AF112" s="724">
        <v>400000</v>
      </c>
      <c r="AG112" s="722"/>
      <c r="AH112" s="722"/>
      <c r="AI112" s="722"/>
      <c r="AJ112" s="723"/>
      <c r="AK112" s="724">
        <v>400000</v>
      </c>
      <c r="AL112" s="722"/>
      <c r="AM112" s="722"/>
      <c r="AN112" s="722"/>
      <c r="AO112" s="723"/>
      <c r="AP112" s="692">
        <v>0.2</v>
      </c>
      <c r="AQ112" s="693"/>
      <c r="AR112" s="693"/>
      <c r="AS112" s="693"/>
      <c r="AT112" s="694"/>
      <c r="AU112" s="863"/>
      <c r="AV112" s="864"/>
      <c r="AW112" s="864"/>
      <c r="AX112" s="864"/>
      <c r="AY112" s="865"/>
      <c r="AZ112" s="705" t="s">
        <v>396</v>
      </c>
      <c r="BA112" s="706"/>
      <c r="BB112" s="706"/>
      <c r="BC112" s="706"/>
      <c r="BD112" s="706"/>
      <c r="BE112" s="706"/>
      <c r="BF112" s="706"/>
      <c r="BG112" s="706"/>
      <c r="BH112" s="706"/>
      <c r="BI112" s="706"/>
      <c r="BJ112" s="706"/>
      <c r="BK112" s="706"/>
      <c r="BL112" s="706"/>
      <c r="BM112" s="706"/>
      <c r="BN112" s="706"/>
      <c r="BO112" s="706"/>
      <c r="BP112" s="707"/>
      <c r="BQ112" s="708">
        <v>9014965</v>
      </c>
      <c r="BR112" s="709"/>
      <c r="BS112" s="709"/>
      <c r="BT112" s="709"/>
      <c r="BU112" s="709"/>
      <c r="BV112" s="709">
        <v>8574806</v>
      </c>
      <c r="BW112" s="709"/>
      <c r="BX112" s="709"/>
      <c r="BY112" s="709"/>
      <c r="BZ112" s="709"/>
      <c r="CA112" s="709">
        <v>11644654</v>
      </c>
      <c r="CB112" s="709"/>
      <c r="CC112" s="709"/>
      <c r="CD112" s="709"/>
      <c r="CE112" s="709"/>
      <c r="CF112" s="790">
        <v>4.5999999999999996</v>
      </c>
      <c r="CG112" s="791"/>
      <c r="CH112" s="791"/>
      <c r="CI112" s="791"/>
      <c r="CJ112" s="791"/>
      <c r="CK112" s="857"/>
      <c r="CL112" s="806"/>
      <c r="CM112" s="741" t="s">
        <v>397</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708">
        <v>1462619</v>
      </c>
      <c r="DH112" s="709"/>
      <c r="DI112" s="709"/>
      <c r="DJ112" s="709"/>
      <c r="DK112" s="709"/>
      <c r="DL112" s="709">
        <v>1012977</v>
      </c>
      <c r="DM112" s="709"/>
      <c r="DN112" s="709"/>
      <c r="DO112" s="709"/>
      <c r="DP112" s="709"/>
      <c r="DQ112" s="709">
        <v>651264</v>
      </c>
      <c r="DR112" s="709"/>
      <c r="DS112" s="709"/>
      <c r="DT112" s="709"/>
      <c r="DU112" s="709"/>
      <c r="DV112" s="761">
        <v>0.3</v>
      </c>
      <c r="DW112" s="761"/>
      <c r="DX112" s="761"/>
      <c r="DY112" s="761"/>
      <c r="DZ112" s="762"/>
    </row>
    <row r="113" spans="1:130" s="189" customFormat="1" ht="26.25" customHeight="1" x14ac:dyDescent="0.15">
      <c r="A113" s="844"/>
      <c r="B113" s="845"/>
      <c r="C113" s="706" t="s">
        <v>398</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721">
        <v>1298622</v>
      </c>
      <c r="AB113" s="722"/>
      <c r="AC113" s="722"/>
      <c r="AD113" s="722"/>
      <c r="AE113" s="723"/>
      <c r="AF113" s="724">
        <v>1173941</v>
      </c>
      <c r="AG113" s="722"/>
      <c r="AH113" s="722"/>
      <c r="AI113" s="722"/>
      <c r="AJ113" s="723"/>
      <c r="AK113" s="724">
        <v>1272662</v>
      </c>
      <c r="AL113" s="722"/>
      <c r="AM113" s="722"/>
      <c r="AN113" s="722"/>
      <c r="AO113" s="723"/>
      <c r="AP113" s="692">
        <v>0.5</v>
      </c>
      <c r="AQ113" s="693"/>
      <c r="AR113" s="693"/>
      <c r="AS113" s="693"/>
      <c r="AT113" s="694"/>
      <c r="AU113" s="863"/>
      <c r="AV113" s="864"/>
      <c r="AW113" s="864"/>
      <c r="AX113" s="864"/>
      <c r="AY113" s="865"/>
      <c r="AZ113" s="705" t="s">
        <v>399</v>
      </c>
      <c r="BA113" s="706"/>
      <c r="BB113" s="706"/>
      <c r="BC113" s="706"/>
      <c r="BD113" s="706"/>
      <c r="BE113" s="706"/>
      <c r="BF113" s="706"/>
      <c r="BG113" s="706"/>
      <c r="BH113" s="706"/>
      <c r="BI113" s="706"/>
      <c r="BJ113" s="706"/>
      <c r="BK113" s="706"/>
      <c r="BL113" s="706"/>
      <c r="BM113" s="706"/>
      <c r="BN113" s="706"/>
      <c r="BO113" s="706"/>
      <c r="BP113" s="707"/>
      <c r="BQ113" s="708" t="s">
        <v>99</v>
      </c>
      <c r="BR113" s="709"/>
      <c r="BS113" s="709"/>
      <c r="BT113" s="709"/>
      <c r="BU113" s="709"/>
      <c r="BV113" s="709" t="s">
        <v>99</v>
      </c>
      <c r="BW113" s="709"/>
      <c r="BX113" s="709"/>
      <c r="BY113" s="709"/>
      <c r="BZ113" s="709"/>
      <c r="CA113" s="709" t="s">
        <v>99</v>
      </c>
      <c r="CB113" s="709"/>
      <c r="CC113" s="709"/>
      <c r="CD113" s="709"/>
      <c r="CE113" s="709"/>
      <c r="CF113" s="790" t="s">
        <v>99</v>
      </c>
      <c r="CG113" s="791"/>
      <c r="CH113" s="791"/>
      <c r="CI113" s="791"/>
      <c r="CJ113" s="791"/>
      <c r="CK113" s="857"/>
      <c r="CL113" s="806"/>
      <c r="CM113" s="741" t="s">
        <v>400</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08">
        <v>636514</v>
      </c>
      <c r="DH113" s="709"/>
      <c r="DI113" s="709"/>
      <c r="DJ113" s="709"/>
      <c r="DK113" s="709"/>
      <c r="DL113" s="709">
        <v>494296</v>
      </c>
      <c r="DM113" s="709"/>
      <c r="DN113" s="709"/>
      <c r="DO113" s="709"/>
      <c r="DP113" s="709"/>
      <c r="DQ113" s="709">
        <v>349374</v>
      </c>
      <c r="DR113" s="709"/>
      <c r="DS113" s="709"/>
      <c r="DT113" s="709"/>
      <c r="DU113" s="709"/>
      <c r="DV113" s="761">
        <v>0.1</v>
      </c>
      <c r="DW113" s="761"/>
      <c r="DX113" s="761"/>
      <c r="DY113" s="761"/>
      <c r="DZ113" s="762"/>
    </row>
    <row r="114" spans="1:130" s="189" customFormat="1" ht="26.25" customHeight="1" x14ac:dyDescent="0.15">
      <c r="A114" s="844"/>
      <c r="B114" s="845"/>
      <c r="C114" s="706" t="s">
        <v>401</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21" t="s">
        <v>99</v>
      </c>
      <c r="AB114" s="722"/>
      <c r="AC114" s="722"/>
      <c r="AD114" s="722"/>
      <c r="AE114" s="723"/>
      <c r="AF114" s="724" t="s">
        <v>99</v>
      </c>
      <c r="AG114" s="722"/>
      <c r="AH114" s="722"/>
      <c r="AI114" s="722"/>
      <c r="AJ114" s="723"/>
      <c r="AK114" s="724" t="s">
        <v>99</v>
      </c>
      <c r="AL114" s="722"/>
      <c r="AM114" s="722"/>
      <c r="AN114" s="722"/>
      <c r="AO114" s="723"/>
      <c r="AP114" s="692" t="s">
        <v>99</v>
      </c>
      <c r="AQ114" s="693"/>
      <c r="AR114" s="693"/>
      <c r="AS114" s="693"/>
      <c r="AT114" s="694"/>
      <c r="AU114" s="863"/>
      <c r="AV114" s="864"/>
      <c r="AW114" s="864"/>
      <c r="AX114" s="864"/>
      <c r="AY114" s="865"/>
      <c r="AZ114" s="705" t="s">
        <v>402</v>
      </c>
      <c r="BA114" s="706"/>
      <c r="BB114" s="706"/>
      <c r="BC114" s="706"/>
      <c r="BD114" s="706"/>
      <c r="BE114" s="706"/>
      <c r="BF114" s="706"/>
      <c r="BG114" s="706"/>
      <c r="BH114" s="706"/>
      <c r="BI114" s="706"/>
      <c r="BJ114" s="706"/>
      <c r="BK114" s="706"/>
      <c r="BL114" s="706"/>
      <c r="BM114" s="706"/>
      <c r="BN114" s="706"/>
      <c r="BO114" s="706"/>
      <c r="BP114" s="707"/>
      <c r="BQ114" s="708">
        <v>133333830</v>
      </c>
      <c r="BR114" s="709"/>
      <c r="BS114" s="709"/>
      <c r="BT114" s="709"/>
      <c r="BU114" s="709"/>
      <c r="BV114" s="709">
        <v>122674407</v>
      </c>
      <c r="BW114" s="709"/>
      <c r="BX114" s="709"/>
      <c r="BY114" s="709"/>
      <c r="BZ114" s="709"/>
      <c r="CA114" s="709">
        <v>120226509</v>
      </c>
      <c r="CB114" s="709"/>
      <c r="CC114" s="709"/>
      <c r="CD114" s="709"/>
      <c r="CE114" s="709"/>
      <c r="CF114" s="790">
        <v>47.5</v>
      </c>
      <c r="CG114" s="791"/>
      <c r="CH114" s="791"/>
      <c r="CI114" s="791"/>
      <c r="CJ114" s="791"/>
      <c r="CK114" s="857"/>
      <c r="CL114" s="806"/>
      <c r="CM114" s="741" t="s">
        <v>403</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08" t="s">
        <v>99</v>
      </c>
      <c r="DH114" s="709"/>
      <c r="DI114" s="709"/>
      <c r="DJ114" s="709"/>
      <c r="DK114" s="709"/>
      <c r="DL114" s="709" t="s">
        <v>99</v>
      </c>
      <c r="DM114" s="709"/>
      <c r="DN114" s="709"/>
      <c r="DO114" s="709"/>
      <c r="DP114" s="709"/>
      <c r="DQ114" s="709" t="s">
        <v>99</v>
      </c>
      <c r="DR114" s="709"/>
      <c r="DS114" s="709"/>
      <c r="DT114" s="709"/>
      <c r="DU114" s="709"/>
      <c r="DV114" s="761" t="s">
        <v>99</v>
      </c>
      <c r="DW114" s="761"/>
      <c r="DX114" s="761"/>
      <c r="DY114" s="761"/>
      <c r="DZ114" s="762"/>
    </row>
    <row r="115" spans="1:130" s="189" customFormat="1" ht="26.25" customHeight="1" x14ac:dyDescent="0.15">
      <c r="A115" s="844"/>
      <c r="B115" s="845"/>
      <c r="C115" s="706" t="s">
        <v>404</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721">
        <v>675766</v>
      </c>
      <c r="AB115" s="722"/>
      <c r="AC115" s="722"/>
      <c r="AD115" s="722"/>
      <c r="AE115" s="723"/>
      <c r="AF115" s="724">
        <v>603852</v>
      </c>
      <c r="AG115" s="722"/>
      <c r="AH115" s="722"/>
      <c r="AI115" s="722"/>
      <c r="AJ115" s="723"/>
      <c r="AK115" s="724">
        <v>506637</v>
      </c>
      <c r="AL115" s="722"/>
      <c r="AM115" s="722"/>
      <c r="AN115" s="722"/>
      <c r="AO115" s="723"/>
      <c r="AP115" s="692">
        <v>0.2</v>
      </c>
      <c r="AQ115" s="693"/>
      <c r="AR115" s="693"/>
      <c r="AS115" s="693"/>
      <c r="AT115" s="694"/>
      <c r="AU115" s="863"/>
      <c r="AV115" s="864"/>
      <c r="AW115" s="864"/>
      <c r="AX115" s="864"/>
      <c r="AY115" s="865"/>
      <c r="AZ115" s="705" t="s">
        <v>405</v>
      </c>
      <c r="BA115" s="706"/>
      <c r="BB115" s="706"/>
      <c r="BC115" s="706"/>
      <c r="BD115" s="706"/>
      <c r="BE115" s="706"/>
      <c r="BF115" s="706"/>
      <c r="BG115" s="706"/>
      <c r="BH115" s="706"/>
      <c r="BI115" s="706"/>
      <c r="BJ115" s="706"/>
      <c r="BK115" s="706"/>
      <c r="BL115" s="706"/>
      <c r="BM115" s="706"/>
      <c r="BN115" s="706"/>
      <c r="BO115" s="706"/>
      <c r="BP115" s="707"/>
      <c r="BQ115" s="708">
        <v>19773241</v>
      </c>
      <c r="BR115" s="709"/>
      <c r="BS115" s="709"/>
      <c r="BT115" s="709"/>
      <c r="BU115" s="709"/>
      <c r="BV115" s="709">
        <v>19339183</v>
      </c>
      <c r="BW115" s="709"/>
      <c r="BX115" s="709"/>
      <c r="BY115" s="709"/>
      <c r="BZ115" s="709"/>
      <c r="CA115" s="709">
        <v>19240783</v>
      </c>
      <c r="CB115" s="709"/>
      <c r="CC115" s="709"/>
      <c r="CD115" s="709"/>
      <c r="CE115" s="709"/>
      <c r="CF115" s="790">
        <v>7.6</v>
      </c>
      <c r="CG115" s="791"/>
      <c r="CH115" s="791"/>
      <c r="CI115" s="791"/>
      <c r="CJ115" s="791"/>
      <c r="CK115" s="857"/>
      <c r="CL115" s="806"/>
      <c r="CM115" s="705" t="s">
        <v>406</v>
      </c>
      <c r="CN115" s="837"/>
      <c r="CO115" s="837"/>
      <c r="CP115" s="837"/>
      <c r="CQ115" s="837"/>
      <c r="CR115" s="837"/>
      <c r="CS115" s="837"/>
      <c r="CT115" s="837"/>
      <c r="CU115" s="837"/>
      <c r="CV115" s="837"/>
      <c r="CW115" s="837"/>
      <c r="CX115" s="837"/>
      <c r="CY115" s="837"/>
      <c r="CZ115" s="837"/>
      <c r="DA115" s="837"/>
      <c r="DB115" s="837"/>
      <c r="DC115" s="837"/>
      <c r="DD115" s="837"/>
      <c r="DE115" s="837"/>
      <c r="DF115" s="707"/>
      <c r="DG115" s="708" t="s">
        <v>99</v>
      </c>
      <c r="DH115" s="709"/>
      <c r="DI115" s="709"/>
      <c r="DJ115" s="709"/>
      <c r="DK115" s="709"/>
      <c r="DL115" s="709" t="s">
        <v>99</v>
      </c>
      <c r="DM115" s="709"/>
      <c r="DN115" s="709"/>
      <c r="DO115" s="709"/>
      <c r="DP115" s="709"/>
      <c r="DQ115" s="709" t="s">
        <v>99</v>
      </c>
      <c r="DR115" s="709"/>
      <c r="DS115" s="709"/>
      <c r="DT115" s="709"/>
      <c r="DU115" s="709"/>
      <c r="DV115" s="761" t="s">
        <v>99</v>
      </c>
      <c r="DW115" s="761"/>
      <c r="DX115" s="761"/>
      <c r="DY115" s="761"/>
      <c r="DZ115" s="762"/>
    </row>
    <row r="116" spans="1:130" s="189" customFormat="1" ht="26.25" customHeight="1" x14ac:dyDescent="0.15">
      <c r="A116" s="846"/>
      <c r="B116" s="847"/>
      <c r="C116" s="788" t="s">
        <v>407</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21" t="s">
        <v>99</v>
      </c>
      <c r="AB116" s="722"/>
      <c r="AC116" s="722"/>
      <c r="AD116" s="722"/>
      <c r="AE116" s="723"/>
      <c r="AF116" s="724" t="s">
        <v>99</v>
      </c>
      <c r="AG116" s="722"/>
      <c r="AH116" s="722"/>
      <c r="AI116" s="722"/>
      <c r="AJ116" s="723"/>
      <c r="AK116" s="724" t="s">
        <v>99</v>
      </c>
      <c r="AL116" s="722"/>
      <c r="AM116" s="722"/>
      <c r="AN116" s="722"/>
      <c r="AO116" s="723"/>
      <c r="AP116" s="692" t="s">
        <v>99</v>
      </c>
      <c r="AQ116" s="693"/>
      <c r="AR116" s="693"/>
      <c r="AS116" s="693"/>
      <c r="AT116" s="694"/>
      <c r="AU116" s="863"/>
      <c r="AV116" s="864"/>
      <c r="AW116" s="864"/>
      <c r="AX116" s="864"/>
      <c r="AY116" s="865"/>
      <c r="AZ116" s="705" t="s">
        <v>408</v>
      </c>
      <c r="BA116" s="706"/>
      <c r="BB116" s="706"/>
      <c r="BC116" s="706"/>
      <c r="BD116" s="706"/>
      <c r="BE116" s="706"/>
      <c r="BF116" s="706"/>
      <c r="BG116" s="706"/>
      <c r="BH116" s="706"/>
      <c r="BI116" s="706"/>
      <c r="BJ116" s="706"/>
      <c r="BK116" s="706"/>
      <c r="BL116" s="706"/>
      <c r="BM116" s="706"/>
      <c r="BN116" s="706"/>
      <c r="BO116" s="706"/>
      <c r="BP116" s="707"/>
      <c r="BQ116" s="708" t="s">
        <v>99</v>
      </c>
      <c r="BR116" s="709"/>
      <c r="BS116" s="709"/>
      <c r="BT116" s="709"/>
      <c r="BU116" s="709"/>
      <c r="BV116" s="709" t="s">
        <v>99</v>
      </c>
      <c r="BW116" s="709"/>
      <c r="BX116" s="709"/>
      <c r="BY116" s="709"/>
      <c r="BZ116" s="709"/>
      <c r="CA116" s="709" t="s">
        <v>99</v>
      </c>
      <c r="CB116" s="709"/>
      <c r="CC116" s="709"/>
      <c r="CD116" s="709"/>
      <c r="CE116" s="709"/>
      <c r="CF116" s="790" t="s">
        <v>99</v>
      </c>
      <c r="CG116" s="791"/>
      <c r="CH116" s="791"/>
      <c r="CI116" s="791"/>
      <c r="CJ116" s="791"/>
      <c r="CK116" s="857"/>
      <c r="CL116" s="806"/>
      <c r="CM116" s="741" t="s">
        <v>409</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08" t="s">
        <v>99</v>
      </c>
      <c r="DH116" s="709"/>
      <c r="DI116" s="709"/>
      <c r="DJ116" s="709"/>
      <c r="DK116" s="709"/>
      <c r="DL116" s="709" t="s">
        <v>99</v>
      </c>
      <c r="DM116" s="709"/>
      <c r="DN116" s="709"/>
      <c r="DO116" s="709"/>
      <c r="DP116" s="709"/>
      <c r="DQ116" s="709" t="s">
        <v>99</v>
      </c>
      <c r="DR116" s="709"/>
      <c r="DS116" s="709"/>
      <c r="DT116" s="709"/>
      <c r="DU116" s="709"/>
      <c r="DV116" s="761" t="s">
        <v>99</v>
      </c>
      <c r="DW116" s="761"/>
      <c r="DX116" s="761"/>
      <c r="DY116" s="761"/>
      <c r="DZ116" s="762"/>
    </row>
    <row r="117" spans="1:130" s="189" customFormat="1" ht="26.25" customHeight="1" x14ac:dyDescent="0.15">
      <c r="A117" s="827" t="s">
        <v>134</v>
      </c>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779" t="s">
        <v>410</v>
      </c>
      <c r="Z117" s="829"/>
      <c r="AA117" s="834">
        <v>94191858</v>
      </c>
      <c r="AB117" s="835"/>
      <c r="AC117" s="835"/>
      <c r="AD117" s="835"/>
      <c r="AE117" s="836"/>
      <c r="AF117" s="838">
        <v>95995756</v>
      </c>
      <c r="AG117" s="835"/>
      <c r="AH117" s="835"/>
      <c r="AI117" s="835"/>
      <c r="AJ117" s="836"/>
      <c r="AK117" s="838">
        <v>95421759</v>
      </c>
      <c r="AL117" s="835"/>
      <c r="AM117" s="835"/>
      <c r="AN117" s="835"/>
      <c r="AO117" s="836"/>
      <c r="AP117" s="839"/>
      <c r="AQ117" s="840"/>
      <c r="AR117" s="840"/>
      <c r="AS117" s="840"/>
      <c r="AT117" s="841"/>
      <c r="AU117" s="863"/>
      <c r="AV117" s="864"/>
      <c r="AW117" s="864"/>
      <c r="AX117" s="864"/>
      <c r="AY117" s="865"/>
      <c r="AZ117" s="787" t="s">
        <v>411</v>
      </c>
      <c r="BA117" s="788"/>
      <c r="BB117" s="788"/>
      <c r="BC117" s="788"/>
      <c r="BD117" s="788"/>
      <c r="BE117" s="788"/>
      <c r="BF117" s="788"/>
      <c r="BG117" s="788"/>
      <c r="BH117" s="788"/>
      <c r="BI117" s="788"/>
      <c r="BJ117" s="788"/>
      <c r="BK117" s="788"/>
      <c r="BL117" s="788"/>
      <c r="BM117" s="788"/>
      <c r="BN117" s="788"/>
      <c r="BO117" s="788"/>
      <c r="BP117" s="789"/>
      <c r="BQ117" s="769" t="s">
        <v>99</v>
      </c>
      <c r="BR117" s="745"/>
      <c r="BS117" s="745"/>
      <c r="BT117" s="745"/>
      <c r="BU117" s="745"/>
      <c r="BV117" s="745" t="s">
        <v>99</v>
      </c>
      <c r="BW117" s="745"/>
      <c r="BX117" s="745"/>
      <c r="BY117" s="745"/>
      <c r="BZ117" s="745"/>
      <c r="CA117" s="745" t="s">
        <v>99</v>
      </c>
      <c r="CB117" s="745"/>
      <c r="CC117" s="745"/>
      <c r="CD117" s="745"/>
      <c r="CE117" s="745"/>
      <c r="CF117" s="790" t="s">
        <v>99</v>
      </c>
      <c r="CG117" s="791"/>
      <c r="CH117" s="791"/>
      <c r="CI117" s="791"/>
      <c r="CJ117" s="791"/>
      <c r="CK117" s="857"/>
      <c r="CL117" s="806"/>
      <c r="CM117" s="741" t="s">
        <v>412</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08" t="s">
        <v>99</v>
      </c>
      <c r="DH117" s="709"/>
      <c r="DI117" s="709"/>
      <c r="DJ117" s="709"/>
      <c r="DK117" s="709"/>
      <c r="DL117" s="709" t="s">
        <v>99</v>
      </c>
      <c r="DM117" s="709"/>
      <c r="DN117" s="709"/>
      <c r="DO117" s="709"/>
      <c r="DP117" s="709"/>
      <c r="DQ117" s="709" t="s">
        <v>99</v>
      </c>
      <c r="DR117" s="709"/>
      <c r="DS117" s="709"/>
      <c r="DT117" s="709"/>
      <c r="DU117" s="709"/>
      <c r="DV117" s="761" t="s">
        <v>99</v>
      </c>
      <c r="DW117" s="761"/>
      <c r="DX117" s="761"/>
      <c r="DY117" s="761"/>
      <c r="DZ117" s="762"/>
    </row>
    <row r="118" spans="1:130" s="189" customFormat="1" ht="26.25" customHeight="1" x14ac:dyDescent="0.15">
      <c r="A118" s="827" t="s">
        <v>384</v>
      </c>
      <c r="B118" s="828"/>
      <c r="C118" s="828"/>
      <c r="D118" s="828"/>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29"/>
      <c r="AA118" s="830" t="s">
        <v>382</v>
      </c>
      <c r="AB118" s="828"/>
      <c r="AC118" s="828"/>
      <c r="AD118" s="828"/>
      <c r="AE118" s="829"/>
      <c r="AF118" s="830" t="s">
        <v>274</v>
      </c>
      <c r="AG118" s="828"/>
      <c r="AH118" s="828"/>
      <c r="AI118" s="828"/>
      <c r="AJ118" s="829"/>
      <c r="AK118" s="830" t="s">
        <v>273</v>
      </c>
      <c r="AL118" s="828"/>
      <c r="AM118" s="828"/>
      <c r="AN118" s="828"/>
      <c r="AO118" s="829"/>
      <c r="AP118" s="831" t="s">
        <v>383</v>
      </c>
      <c r="AQ118" s="832"/>
      <c r="AR118" s="832"/>
      <c r="AS118" s="832"/>
      <c r="AT118" s="833"/>
      <c r="AU118" s="866"/>
      <c r="AV118" s="867"/>
      <c r="AW118" s="867"/>
      <c r="AX118" s="867"/>
      <c r="AY118" s="867"/>
      <c r="AZ118" s="219" t="s">
        <v>134</v>
      </c>
      <c r="BA118" s="219"/>
      <c r="BB118" s="219"/>
      <c r="BC118" s="219"/>
      <c r="BD118" s="219"/>
      <c r="BE118" s="219"/>
      <c r="BF118" s="219"/>
      <c r="BG118" s="219"/>
      <c r="BH118" s="219"/>
      <c r="BI118" s="219"/>
      <c r="BJ118" s="219"/>
      <c r="BK118" s="219"/>
      <c r="BL118" s="219"/>
      <c r="BM118" s="219"/>
      <c r="BN118" s="219"/>
      <c r="BO118" s="779" t="s">
        <v>413</v>
      </c>
      <c r="BP118" s="780"/>
      <c r="BQ118" s="769">
        <v>1429288377</v>
      </c>
      <c r="BR118" s="745"/>
      <c r="BS118" s="745"/>
      <c r="BT118" s="745"/>
      <c r="BU118" s="745"/>
      <c r="BV118" s="745">
        <v>1416074999</v>
      </c>
      <c r="BW118" s="745"/>
      <c r="BX118" s="745"/>
      <c r="BY118" s="745"/>
      <c r="BZ118" s="745"/>
      <c r="CA118" s="745">
        <v>1409582839</v>
      </c>
      <c r="CB118" s="745"/>
      <c r="CC118" s="745"/>
      <c r="CD118" s="745"/>
      <c r="CE118" s="745"/>
      <c r="CF118" s="681"/>
      <c r="CG118" s="682"/>
      <c r="CH118" s="682"/>
      <c r="CI118" s="682"/>
      <c r="CJ118" s="783"/>
      <c r="CK118" s="857"/>
      <c r="CL118" s="806"/>
      <c r="CM118" s="741" t="s">
        <v>414</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08" t="s">
        <v>99</v>
      </c>
      <c r="DH118" s="709"/>
      <c r="DI118" s="709"/>
      <c r="DJ118" s="709"/>
      <c r="DK118" s="709"/>
      <c r="DL118" s="709" t="s">
        <v>99</v>
      </c>
      <c r="DM118" s="709"/>
      <c r="DN118" s="709"/>
      <c r="DO118" s="709"/>
      <c r="DP118" s="709"/>
      <c r="DQ118" s="709" t="s">
        <v>99</v>
      </c>
      <c r="DR118" s="709"/>
      <c r="DS118" s="709"/>
      <c r="DT118" s="709"/>
      <c r="DU118" s="709"/>
      <c r="DV118" s="761" t="s">
        <v>99</v>
      </c>
      <c r="DW118" s="761"/>
      <c r="DX118" s="761"/>
      <c r="DY118" s="761"/>
      <c r="DZ118" s="762"/>
    </row>
    <row r="119" spans="1:130" s="189" customFormat="1" ht="26.25" customHeight="1" x14ac:dyDescent="0.15">
      <c r="A119" s="803" t="s">
        <v>387</v>
      </c>
      <c r="B119" s="804"/>
      <c r="C119" s="809" t="s">
        <v>388</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12" t="s">
        <v>99</v>
      </c>
      <c r="AB119" s="813"/>
      <c r="AC119" s="813"/>
      <c r="AD119" s="813"/>
      <c r="AE119" s="814"/>
      <c r="AF119" s="815" t="s">
        <v>99</v>
      </c>
      <c r="AG119" s="813"/>
      <c r="AH119" s="813"/>
      <c r="AI119" s="813"/>
      <c r="AJ119" s="814"/>
      <c r="AK119" s="815" t="s">
        <v>99</v>
      </c>
      <c r="AL119" s="813"/>
      <c r="AM119" s="813"/>
      <c r="AN119" s="813"/>
      <c r="AO119" s="814"/>
      <c r="AP119" s="816" t="s">
        <v>99</v>
      </c>
      <c r="AQ119" s="817"/>
      <c r="AR119" s="817"/>
      <c r="AS119" s="817"/>
      <c r="AT119" s="818"/>
      <c r="AU119" s="819" t="s">
        <v>415</v>
      </c>
      <c r="AV119" s="820"/>
      <c r="AW119" s="820"/>
      <c r="AX119" s="820"/>
      <c r="AY119" s="821"/>
      <c r="AZ119" s="754" t="s">
        <v>416</v>
      </c>
      <c r="BA119" s="696"/>
      <c r="BB119" s="696"/>
      <c r="BC119" s="696"/>
      <c r="BD119" s="696"/>
      <c r="BE119" s="696"/>
      <c r="BF119" s="696"/>
      <c r="BG119" s="696"/>
      <c r="BH119" s="696"/>
      <c r="BI119" s="696"/>
      <c r="BJ119" s="696"/>
      <c r="BK119" s="696"/>
      <c r="BL119" s="696"/>
      <c r="BM119" s="696"/>
      <c r="BN119" s="696"/>
      <c r="BO119" s="696"/>
      <c r="BP119" s="697"/>
      <c r="BQ119" s="737">
        <v>89374883</v>
      </c>
      <c r="BR119" s="738"/>
      <c r="BS119" s="738"/>
      <c r="BT119" s="738"/>
      <c r="BU119" s="738"/>
      <c r="BV119" s="738">
        <v>106217733</v>
      </c>
      <c r="BW119" s="738"/>
      <c r="BX119" s="738"/>
      <c r="BY119" s="738"/>
      <c r="BZ119" s="738"/>
      <c r="CA119" s="738">
        <v>111960823</v>
      </c>
      <c r="CB119" s="738"/>
      <c r="CC119" s="738"/>
      <c r="CD119" s="738"/>
      <c r="CE119" s="738"/>
      <c r="CF119" s="801">
        <v>44.3</v>
      </c>
      <c r="CG119" s="802"/>
      <c r="CH119" s="802"/>
      <c r="CI119" s="802"/>
      <c r="CJ119" s="802"/>
      <c r="CK119" s="858"/>
      <c r="CL119" s="808"/>
      <c r="CM119" s="763" t="s">
        <v>417</v>
      </c>
      <c r="CN119" s="764"/>
      <c r="CO119" s="764"/>
      <c r="CP119" s="764"/>
      <c r="CQ119" s="764"/>
      <c r="CR119" s="764"/>
      <c r="CS119" s="764"/>
      <c r="CT119" s="764"/>
      <c r="CU119" s="764"/>
      <c r="CV119" s="764"/>
      <c r="CW119" s="764"/>
      <c r="CX119" s="764"/>
      <c r="CY119" s="764"/>
      <c r="CZ119" s="764"/>
      <c r="DA119" s="764"/>
      <c r="DB119" s="764"/>
      <c r="DC119" s="764"/>
      <c r="DD119" s="764"/>
      <c r="DE119" s="764"/>
      <c r="DF119" s="765"/>
      <c r="DG119" s="708" t="s">
        <v>99</v>
      </c>
      <c r="DH119" s="709"/>
      <c r="DI119" s="709"/>
      <c r="DJ119" s="709"/>
      <c r="DK119" s="709"/>
      <c r="DL119" s="709" t="s">
        <v>99</v>
      </c>
      <c r="DM119" s="709"/>
      <c r="DN119" s="709"/>
      <c r="DO119" s="709"/>
      <c r="DP119" s="709"/>
      <c r="DQ119" s="709" t="s">
        <v>99</v>
      </c>
      <c r="DR119" s="709"/>
      <c r="DS119" s="709"/>
      <c r="DT119" s="709"/>
      <c r="DU119" s="709"/>
      <c r="DV119" s="761" t="s">
        <v>99</v>
      </c>
      <c r="DW119" s="761"/>
      <c r="DX119" s="761"/>
      <c r="DY119" s="761"/>
      <c r="DZ119" s="762"/>
    </row>
    <row r="120" spans="1:130" s="189" customFormat="1" ht="26.25" customHeight="1" x14ac:dyDescent="0.15">
      <c r="A120" s="805"/>
      <c r="B120" s="806"/>
      <c r="C120" s="741" t="s">
        <v>392</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21" t="s">
        <v>99</v>
      </c>
      <c r="AB120" s="722"/>
      <c r="AC120" s="722"/>
      <c r="AD120" s="722"/>
      <c r="AE120" s="723"/>
      <c r="AF120" s="724" t="s">
        <v>99</v>
      </c>
      <c r="AG120" s="722"/>
      <c r="AH120" s="722"/>
      <c r="AI120" s="722"/>
      <c r="AJ120" s="723"/>
      <c r="AK120" s="724" t="s">
        <v>99</v>
      </c>
      <c r="AL120" s="722"/>
      <c r="AM120" s="722"/>
      <c r="AN120" s="722"/>
      <c r="AO120" s="723"/>
      <c r="AP120" s="692" t="s">
        <v>99</v>
      </c>
      <c r="AQ120" s="693"/>
      <c r="AR120" s="693"/>
      <c r="AS120" s="693"/>
      <c r="AT120" s="694"/>
      <c r="AU120" s="822"/>
      <c r="AV120" s="823"/>
      <c r="AW120" s="823"/>
      <c r="AX120" s="823"/>
      <c r="AY120" s="824"/>
      <c r="AZ120" s="705" t="s">
        <v>418</v>
      </c>
      <c r="BA120" s="706"/>
      <c r="BB120" s="706"/>
      <c r="BC120" s="706"/>
      <c r="BD120" s="706"/>
      <c r="BE120" s="706"/>
      <c r="BF120" s="706"/>
      <c r="BG120" s="706"/>
      <c r="BH120" s="706"/>
      <c r="BI120" s="706"/>
      <c r="BJ120" s="706"/>
      <c r="BK120" s="706"/>
      <c r="BL120" s="706"/>
      <c r="BM120" s="706"/>
      <c r="BN120" s="706"/>
      <c r="BO120" s="706"/>
      <c r="BP120" s="707"/>
      <c r="BQ120" s="708">
        <v>68551959</v>
      </c>
      <c r="BR120" s="709"/>
      <c r="BS120" s="709"/>
      <c r="BT120" s="709"/>
      <c r="BU120" s="709"/>
      <c r="BV120" s="709">
        <v>68048558</v>
      </c>
      <c r="BW120" s="709"/>
      <c r="BX120" s="709"/>
      <c r="BY120" s="709"/>
      <c r="BZ120" s="709"/>
      <c r="CA120" s="709">
        <v>63739239</v>
      </c>
      <c r="CB120" s="709"/>
      <c r="CC120" s="709"/>
      <c r="CD120" s="709"/>
      <c r="CE120" s="709"/>
      <c r="CF120" s="790">
        <v>25.2</v>
      </c>
      <c r="CG120" s="791"/>
      <c r="CH120" s="791"/>
      <c r="CI120" s="791"/>
      <c r="CJ120" s="791"/>
      <c r="CK120" s="792" t="s">
        <v>419</v>
      </c>
      <c r="CL120" s="748"/>
      <c r="CM120" s="748"/>
      <c r="CN120" s="748"/>
      <c r="CO120" s="749"/>
      <c r="CP120" s="796" t="s">
        <v>353</v>
      </c>
      <c r="CQ120" s="797"/>
      <c r="CR120" s="797"/>
      <c r="CS120" s="797"/>
      <c r="CT120" s="797"/>
      <c r="CU120" s="797"/>
      <c r="CV120" s="797"/>
      <c r="CW120" s="797"/>
      <c r="CX120" s="797"/>
      <c r="CY120" s="797"/>
      <c r="CZ120" s="797"/>
      <c r="DA120" s="797"/>
      <c r="DB120" s="797"/>
      <c r="DC120" s="797"/>
      <c r="DD120" s="797"/>
      <c r="DE120" s="797"/>
      <c r="DF120" s="798"/>
      <c r="DG120" s="737">
        <v>2768665</v>
      </c>
      <c r="DH120" s="738"/>
      <c r="DI120" s="738"/>
      <c r="DJ120" s="738"/>
      <c r="DK120" s="738"/>
      <c r="DL120" s="738">
        <v>2451579</v>
      </c>
      <c r="DM120" s="738"/>
      <c r="DN120" s="738"/>
      <c r="DO120" s="738"/>
      <c r="DP120" s="738"/>
      <c r="DQ120" s="738">
        <v>5464031</v>
      </c>
      <c r="DR120" s="738"/>
      <c r="DS120" s="738"/>
      <c r="DT120" s="738"/>
      <c r="DU120" s="738"/>
      <c r="DV120" s="739">
        <v>2.2000000000000002</v>
      </c>
      <c r="DW120" s="739"/>
      <c r="DX120" s="739"/>
      <c r="DY120" s="739"/>
      <c r="DZ120" s="740"/>
    </row>
    <row r="121" spans="1:130" s="189" customFormat="1" ht="26.25" customHeight="1" x14ac:dyDescent="0.15">
      <c r="A121" s="805"/>
      <c r="B121" s="806"/>
      <c r="C121" s="784" t="s">
        <v>420</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721">
        <v>675766</v>
      </c>
      <c r="AB121" s="722"/>
      <c r="AC121" s="722"/>
      <c r="AD121" s="722"/>
      <c r="AE121" s="723"/>
      <c r="AF121" s="724">
        <v>603852</v>
      </c>
      <c r="AG121" s="722"/>
      <c r="AH121" s="722"/>
      <c r="AI121" s="722"/>
      <c r="AJ121" s="723"/>
      <c r="AK121" s="724">
        <v>506637</v>
      </c>
      <c r="AL121" s="722"/>
      <c r="AM121" s="722"/>
      <c r="AN121" s="722"/>
      <c r="AO121" s="723"/>
      <c r="AP121" s="692">
        <v>0.2</v>
      </c>
      <c r="AQ121" s="693"/>
      <c r="AR121" s="693"/>
      <c r="AS121" s="693"/>
      <c r="AT121" s="694"/>
      <c r="AU121" s="822"/>
      <c r="AV121" s="823"/>
      <c r="AW121" s="823"/>
      <c r="AX121" s="823"/>
      <c r="AY121" s="824"/>
      <c r="AZ121" s="787" t="s">
        <v>421</v>
      </c>
      <c r="BA121" s="788"/>
      <c r="BB121" s="788"/>
      <c r="BC121" s="788"/>
      <c r="BD121" s="788"/>
      <c r="BE121" s="788"/>
      <c r="BF121" s="788"/>
      <c r="BG121" s="788"/>
      <c r="BH121" s="788"/>
      <c r="BI121" s="788"/>
      <c r="BJ121" s="788"/>
      <c r="BK121" s="788"/>
      <c r="BL121" s="788"/>
      <c r="BM121" s="788"/>
      <c r="BN121" s="788"/>
      <c r="BO121" s="788"/>
      <c r="BP121" s="789"/>
      <c r="BQ121" s="769">
        <v>706899426</v>
      </c>
      <c r="BR121" s="745"/>
      <c r="BS121" s="745"/>
      <c r="BT121" s="745"/>
      <c r="BU121" s="745"/>
      <c r="BV121" s="745">
        <v>707046333</v>
      </c>
      <c r="BW121" s="745"/>
      <c r="BX121" s="745"/>
      <c r="BY121" s="745"/>
      <c r="BZ121" s="745"/>
      <c r="CA121" s="745">
        <v>701158900</v>
      </c>
      <c r="CB121" s="745"/>
      <c r="CC121" s="745"/>
      <c r="CD121" s="745"/>
      <c r="CE121" s="745"/>
      <c r="CF121" s="799">
        <v>277.2</v>
      </c>
      <c r="CG121" s="800"/>
      <c r="CH121" s="800"/>
      <c r="CI121" s="800"/>
      <c r="CJ121" s="800"/>
      <c r="CK121" s="793"/>
      <c r="CL121" s="750"/>
      <c r="CM121" s="750"/>
      <c r="CN121" s="750"/>
      <c r="CO121" s="751"/>
      <c r="CP121" s="773" t="s">
        <v>360</v>
      </c>
      <c r="CQ121" s="774"/>
      <c r="CR121" s="774"/>
      <c r="CS121" s="774"/>
      <c r="CT121" s="774"/>
      <c r="CU121" s="774"/>
      <c r="CV121" s="774"/>
      <c r="CW121" s="774"/>
      <c r="CX121" s="774"/>
      <c r="CY121" s="774"/>
      <c r="CZ121" s="774"/>
      <c r="DA121" s="774"/>
      <c r="DB121" s="774"/>
      <c r="DC121" s="774"/>
      <c r="DD121" s="774"/>
      <c r="DE121" s="774"/>
      <c r="DF121" s="775"/>
      <c r="DG121" s="708">
        <v>2522858</v>
      </c>
      <c r="DH121" s="709"/>
      <c r="DI121" s="709"/>
      <c r="DJ121" s="709"/>
      <c r="DK121" s="709"/>
      <c r="DL121" s="709">
        <v>2417263</v>
      </c>
      <c r="DM121" s="709"/>
      <c r="DN121" s="709"/>
      <c r="DO121" s="709"/>
      <c r="DP121" s="709"/>
      <c r="DQ121" s="709">
        <v>2406347</v>
      </c>
      <c r="DR121" s="709"/>
      <c r="DS121" s="709"/>
      <c r="DT121" s="709"/>
      <c r="DU121" s="709"/>
      <c r="DV121" s="761">
        <v>1</v>
      </c>
      <c r="DW121" s="761"/>
      <c r="DX121" s="761"/>
      <c r="DY121" s="761"/>
      <c r="DZ121" s="762"/>
    </row>
    <row r="122" spans="1:130" s="189" customFormat="1" ht="26.25" customHeight="1" x14ac:dyDescent="0.15">
      <c r="A122" s="805"/>
      <c r="B122" s="806"/>
      <c r="C122" s="741" t="s">
        <v>403</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21" t="s">
        <v>99</v>
      </c>
      <c r="AB122" s="722"/>
      <c r="AC122" s="722"/>
      <c r="AD122" s="722"/>
      <c r="AE122" s="723"/>
      <c r="AF122" s="724" t="s">
        <v>99</v>
      </c>
      <c r="AG122" s="722"/>
      <c r="AH122" s="722"/>
      <c r="AI122" s="722"/>
      <c r="AJ122" s="723"/>
      <c r="AK122" s="724" t="s">
        <v>99</v>
      </c>
      <c r="AL122" s="722"/>
      <c r="AM122" s="722"/>
      <c r="AN122" s="722"/>
      <c r="AO122" s="723"/>
      <c r="AP122" s="692" t="s">
        <v>99</v>
      </c>
      <c r="AQ122" s="693"/>
      <c r="AR122" s="693"/>
      <c r="AS122" s="693"/>
      <c r="AT122" s="694"/>
      <c r="AU122" s="825"/>
      <c r="AV122" s="826"/>
      <c r="AW122" s="826"/>
      <c r="AX122" s="826"/>
      <c r="AY122" s="826"/>
      <c r="AZ122" s="219" t="s">
        <v>134</v>
      </c>
      <c r="BA122" s="219"/>
      <c r="BB122" s="219"/>
      <c r="BC122" s="219"/>
      <c r="BD122" s="219"/>
      <c r="BE122" s="219"/>
      <c r="BF122" s="219"/>
      <c r="BG122" s="219"/>
      <c r="BH122" s="219"/>
      <c r="BI122" s="219"/>
      <c r="BJ122" s="219"/>
      <c r="BK122" s="219"/>
      <c r="BL122" s="219"/>
      <c r="BM122" s="219"/>
      <c r="BN122" s="219"/>
      <c r="BO122" s="779" t="s">
        <v>422</v>
      </c>
      <c r="BP122" s="780"/>
      <c r="BQ122" s="781">
        <v>864826268</v>
      </c>
      <c r="BR122" s="782"/>
      <c r="BS122" s="782"/>
      <c r="BT122" s="782"/>
      <c r="BU122" s="782"/>
      <c r="BV122" s="782">
        <v>881312624</v>
      </c>
      <c r="BW122" s="782"/>
      <c r="BX122" s="782"/>
      <c r="BY122" s="782"/>
      <c r="BZ122" s="782"/>
      <c r="CA122" s="782">
        <v>876858962</v>
      </c>
      <c r="CB122" s="782"/>
      <c r="CC122" s="782"/>
      <c r="CD122" s="782"/>
      <c r="CE122" s="782"/>
      <c r="CF122" s="681"/>
      <c r="CG122" s="682"/>
      <c r="CH122" s="682"/>
      <c r="CI122" s="682"/>
      <c r="CJ122" s="783"/>
      <c r="CK122" s="793"/>
      <c r="CL122" s="750"/>
      <c r="CM122" s="750"/>
      <c r="CN122" s="750"/>
      <c r="CO122" s="751"/>
      <c r="CP122" s="773" t="s">
        <v>358</v>
      </c>
      <c r="CQ122" s="774"/>
      <c r="CR122" s="774"/>
      <c r="CS122" s="774"/>
      <c r="CT122" s="774"/>
      <c r="CU122" s="774"/>
      <c r="CV122" s="774"/>
      <c r="CW122" s="774"/>
      <c r="CX122" s="774"/>
      <c r="CY122" s="774"/>
      <c r="CZ122" s="774"/>
      <c r="DA122" s="774"/>
      <c r="DB122" s="774"/>
      <c r="DC122" s="774"/>
      <c r="DD122" s="774"/>
      <c r="DE122" s="774"/>
      <c r="DF122" s="775"/>
      <c r="DG122" s="708">
        <v>1735592</v>
      </c>
      <c r="DH122" s="709"/>
      <c r="DI122" s="709"/>
      <c r="DJ122" s="709"/>
      <c r="DK122" s="709"/>
      <c r="DL122" s="709">
        <v>1868509</v>
      </c>
      <c r="DM122" s="709"/>
      <c r="DN122" s="709"/>
      <c r="DO122" s="709"/>
      <c r="DP122" s="709"/>
      <c r="DQ122" s="709">
        <v>2023092</v>
      </c>
      <c r="DR122" s="709"/>
      <c r="DS122" s="709"/>
      <c r="DT122" s="709"/>
      <c r="DU122" s="709"/>
      <c r="DV122" s="761">
        <v>0.8</v>
      </c>
      <c r="DW122" s="761"/>
      <c r="DX122" s="761"/>
      <c r="DY122" s="761"/>
      <c r="DZ122" s="762"/>
    </row>
    <row r="123" spans="1:130" s="189" customFormat="1" ht="26.25" customHeight="1" thickBot="1" x14ac:dyDescent="0.2">
      <c r="A123" s="805"/>
      <c r="B123" s="806"/>
      <c r="C123" s="741" t="s">
        <v>409</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21" t="s">
        <v>99</v>
      </c>
      <c r="AB123" s="722"/>
      <c r="AC123" s="722"/>
      <c r="AD123" s="722"/>
      <c r="AE123" s="723"/>
      <c r="AF123" s="724" t="s">
        <v>99</v>
      </c>
      <c r="AG123" s="722"/>
      <c r="AH123" s="722"/>
      <c r="AI123" s="722"/>
      <c r="AJ123" s="723"/>
      <c r="AK123" s="724" t="s">
        <v>99</v>
      </c>
      <c r="AL123" s="722"/>
      <c r="AM123" s="722"/>
      <c r="AN123" s="722"/>
      <c r="AO123" s="723"/>
      <c r="AP123" s="692" t="s">
        <v>99</v>
      </c>
      <c r="AQ123" s="693"/>
      <c r="AR123" s="693"/>
      <c r="AS123" s="693"/>
      <c r="AT123" s="694"/>
      <c r="AU123" s="776" t="s">
        <v>423</v>
      </c>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8"/>
      <c r="BQ123" s="770">
        <v>229.3</v>
      </c>
      <c r="BR123" s="771"/>
      <c r="BS123" s="771"/>
      <c r="BT123" s="771"/>
      <c r="BU123" s="771"/>
      <c r="BV123" s="771">
        <v>217.2</v>
      </c>
      <c r="BW123" s="771"/>
      <c r="BX123" s="771"/>
      <c r="BY123" s="771"/>
      <c r="BZ123" s="771"/>
      <c r="CA123" s="771">
        <v>210.6</v>
      </c>
      <c r="CB123" s="771"/>
      <c r="CC123" s="771"/>
      <c r="CD123" s="771"/>
      <c r="CE123" s="771"/>
      <c r="CF123" s="668"/>
      <c r="CG123" s="669"/>
      <c r="CH123" s="669"/>
      <c r="CI123" s="669"/>
      <c r="CJ123" s="772"/>
      <c r="CK123" s="793"/>
      <c r="CL123" s="750"/>
      <c r="CM123" s="750"/>
      <c r="CN123" s="750"/>
      <c r="CO123" s="751"/>
      <c r="CP123" s="773" t="s">
        <v>355</v>
      </c>
      <c r="CQ123" s="774"/>
      <c r="CR123" s="774"/>
      <c r="CS123" s="774"/>
      <c r="CT123" s="774"/>
      <c r="CU123" s="774"/>
      <c r="CV123" s="774"/>
      <c r="CW123" s="774"/>
      <c r="CX123" s="774"/>
      <c r="CY123" s="774"/>
      <c r="CZ123" s="774"/>
      <c r="DA123" s="774"/>
      <c r="DB123" s="774"/>
      <c r="DC123" s="774"/>
      <c r="DD123" s="774"/>
      <c r="DE123" s="774"/>
      <c r="DF123" s="775"/>
      <c r="DG123" s="708">
        <v>1917596</v>
      </c>
      <c r="DH123" s="709"/>
      <c r="DI123" s="709"/>
      <c r="DJ123" s="709"/>
      <c r="DK123" s="709"/>
      <c r="DL123" s="709">
        <v>1787585</v>
      </c>
      <c r="DM123" s="709"/>
      <c r="DN123" s="709"/>
      <c r="DO123" s="709"/>
      <c r="DP123" s="709"/>
      <c r="DQ123" s="709">
        <v>1700045</v>
      </c>
      <c r="DR123" s="709"/>
      <c r="DS123" s="709"/>
      <c r="DT123" s="709"/>
      <c r="DU123" s="709"/>
      <c r="DV123" s="761">
        <v>0.7</v>
      </c>
      <c r="DW123" s="761"/>
      <c r="DX123" s="761"/>
      <c r="DY123" s="761"/>
      <c r="DZ123" s="762"/>
    </row>
    <row r="124" spans="1:130" s="189" customFormat="1" ht="26.25" customHeight="1" x14ac:dyDescent="0.15">
      <c r="A124" s="805"/>
      <c r="B124" s="806"/>
      <c r="C124" s="741" t="s">
        <v>412</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21" t="s">
        <v>99</v>
      </c>
      <c r="AB124" s="722"/>
      <c r="AC124" s="722"/>
      <c r="AD124" s="722"/>
      <c r="AE124" s="723"/>
      <c r="AF124" s="724" t="s">
        <v>99</v>
      </c>
      <c r="AG124" s="722"/>
      <c r="AH124" s="722"/>
      <c r="AI124" s="722"/>
      <c r="AJ124" s="723"/>
      <c r="AK124" s="724" t="s">
        <v>99</v>
      </c>
      <c r="AL124" s="722"/>
      <c r="AM124" s="722"/>
      <c r="AN124" s="722"/>
      <c r="AO124" s="723"/>
      <c r="AP124" s="692" t="s">
        <v>99</v>
      </c>
      <c r="AQ124" s="693"/>
      <c r="AR124" s="693"/>
      <c r="AS124" s="693"/>
      <c r="AT124" s="694"/>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794"/>
      <c r="CL124" s="794"/>
      <c r="CM124" s="794"/>
      <c r="CN124" s="794"/>
      <c r="CO124" s="795"/>
      <c r="CP124" s="766" t="s">
        <v>424</v>
      </c>
      <c r="CQ124" s="767"/>
      <c r="CR124" s="767"/>
      <c r="CS124" s="767"/>
      <c r="CT124" s="767"/>
      <c r="CU124" s="767"/>
      <c r="CV124" s="767"/>
      <c r="CW124" s="767"/>
      <c r="CX124" s="767"/>
      <c r="CY124" s="767"/>
      <c r="CZ124" s="767"/>
      <c r="DA124" s="767"/>
      <c r="DB124" s="767"/>
      <c r="DC124" s="767"/>
      <c r="DD124" s="767"/>
      <c r="DE124" s="767"/>
      <c r="DF124" s="768"/>
      <c r="DG124" s="769">
        <v>70254</v>
      </c>
      <c r="DH124" s="745"/>
      <c r="DI124" s="745"/>
      <c r="DJ124" s="745"/>
      <c r="DK124" s="745"/>
      <c r="DL124" s="745">
        <v>49870</v>
      </c>
      <c r="DM124" s="745"/>
      <c r="DN124" s="745"/>
      <c r="DO124" s="745"/>
      <c r="DP124" s="745"/>
      <c r="DQ124" s="745">
        <v>51139</v>
      </c>
      <c r="DR124" s="745"/>
      <c r="DS124" s="745"/>
      <c r="DT124" s="745"/>
      <c r="DU124" s="745"/>
      <c r="DV124" s="746">
        <v>0</v>
      </c>
      <c r="DW124" s="746"/>
      <c r="DX124" s="746"/>
      <c r="DY124" s="746"/>
      <c r="DZ124" s="747"/>
    </row>
    <row r="125" spans="1:130" s="189" customFormat="1" ht="26.25" customHeight="1" thickBot="1" x14ac:dyDescent="0.2">
      <c r="A125" s="805"/>
      <c r="B125" s="806"/>
      <c r="C125" s="741" t="s">
        <v>414</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21" t="s">
        <v>99</v>
      </c>
      <c r="AB125" s="722"/>
      <c r="AC125" s="722"/>
      <c r="AD125" s="722"/>
      <c r="AE125" s="723"/>
      <c r="AF125" s="724" t="s">
        <v>99</v>
      </c>
      <c r="AG125" s="722"/>
      <c r="AH125" s="722"/>
      <c r="AI125" s="722"/>
      <c r="AJ125" s="723"/>
      <c r="AK125" s="724" t="s">
        <v>99</v>
      </c>
      <c r="AL125" s="722"/>
      <c r="AM125" s="722"/>
      <c r="AN125" s="722"/>
      <c r="AO125" s="723"/>
      <c r="AP125" s="692" t="s">
        <v>99</v>
      </c>
      <c r="AQ125" s="693"/>
      <c r="AR125" s="693"/>
      <c r="AS125" s="693"/>
      <c r="AT125" s="69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748" t="s">
        <v>425</v>
      </c>
      <c r="CL125" s="748"/>
      <c r="CM125" s="748"/>
      <c r="CN125" s="748"/>
      <c r="CO125" s="749"/>
      <c r="CP125" s="754" t="s">
        <v>426</v>
      </c>
      <c r="CQ125" s="696"/>
      <c r="CR125" s="696"/>
      <c r="CS125" s="696"/>
      <c r="CT125" s="696"/>
      <c r="CU125" s="696"/>
      <c r="CV125" s="696"/>
      <c r="CW125" s="696"/>
      <c r="CX125" s="696"/>
      <c r="CY125" s="696"/>
      <c r="CZ125" s="696"/>
      <c r="DA125" s="696"/>
      <c r="DB125" s="696"/>
      <c r="DC125" s="696"/>
      <c r="DD125" s="696"/>
      <c r="DE125" s="696"/>
      <c r="DF125" s="697"/>
      <c r="DG125" s="737" t="s">
        <v>99</v>
      </c>
      <c r="DH125" s="738"/>
      <c r="DI125" s="738"/>
      <c r="DJ125" s="738"/>
      <c r="DK125" s="738"/>
      <c r="DL125" s="738" t="s">
        <v>99</v>
      </c>
      <c r="DM125" s="738"/>
      <c r="DN125" s="738"/>
      <c r="DO125" s="738"/>
      <c r="DP125" s="738"/>
      <c r="DQ125" s="738" t="s">
        <v>99</v>
      </c>
      <c r="DR125" s="738"/>
      <c r="DS125" s="738"/>
      <c r="DT125" s="738"/>
      <c r="DU125" s="738"/>
      <c r="DV125" s="739" t="s">
        <v>99</v>
      </c>
      <c r="DW125" s="739"/>
      <c r="DX125" s="739"/>
      <c r="DY125" s="739"/>
      <c r="DZ125" s="740"/>
    </row>
    <row r="126" spans="1:130" s="189" customFormat="1" ht="26.25" customHeight="1" x14ac:dyDescent="0.15">
      <c r="A126" s="805"/>
      <c r="B126" s="806"/>
      <c r="C126" s="741" t="s">
        <v>417</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21" t="s">
        <v>99</v>
      </c>
      <c r="AB126" s="722"/>
      <c r="AC126" s="722"/>
      <c r="AD126" s="722"/>
      <c r="AE126" s="723"/>
      <c r="AF126" s="724" t="s">
        <v>99</v>
      </c>
      <c r="AG126" s="722"/>
      <c r="AH126" s="722"/>
      <c r="AI126" s="722"/>
      <c r="AJ126" s="723"/>
      <c r="AK126" s="724" t="s">
        <v>99</v>
      </c>
      <c r="AL126" s="722"/>
      <c r="AM126" s="722"/>
      <c r="AN126" s="722"/>
      <c r="AO126" s="723"/>
      <c r="AP126" s="692" t="s">
        <v>99</v>
      </c>
      <c r="AQ126" s="693"/>
      <c r="AR126" s="693"/>
      <c r="AS126" s="693"/>
      <c r="AT126" s="694"/>
      <c r="AU126" s="224"/>
      <c r="AV126" s="224"/>
      <c r="AW126" s="224"/>
      <c r="AX126" s="744" t="s">
        <v>427</v>
      </c>
      <c r="AY126" s="702"/>
      <c r="AZ126" s="702"/>
      <c r="BA126" s="702"/>
      <c r="BB126" s="702"/>
      <c r="BC126" s="702"/>
      <c r="BD126" s="702"/>
      <c r="BE126" s="703"/>
      <c r="BF126" s="701" t="s">
        <v>428</v>
      </c>
      <c r="BG126" s="702"/>
      <c r="BH126" s="702"/>
      <c r="BI126" s="702"/>
      <c r="BJ126" s="702"/>
      <c r="BK126" s="702"/>
      <c r="BL126" s="703"/>
      <c r="BM126" s="701" t="s">
        <v>429</v>
      </c>
      <c r="BN126" s="702"/>
      <c r="BO126" s="702"/>
      <c r="BP126" s="702"/>
      <c r="BQ126" s="702"/>
      <c r="BR126" s="702"/>
      <c r="BS126" s="703"/>
      <c r="BT126" s="701" t="s">
        <v>430</v>
      </c>
      <c r="BU126" s="702"/>
      <c r="BV126" s="702"/>
      <c r="BW126" s="702"/>
      <c r="BX126" s="702"/>
      <c r="BY126" s="702"/>
      <c r="BZ126" s="704"/>
      <c r="CA126" s="224"/>
      <c r="CB126" s="224"/>
      <c r="CC126" s="224"/>
      <c r="CD126" s="225"/>
      <c r="CE126" s="225"/>
      <c r="CF126" s="225"/>
      <c r="CG126" s="222"/>
      <c r="CH126" s="222"/>
      <c r="CI126" s="222"/>
      <c r="CJ126" s="223"/>
      <c r="CK126" s="750"/>
      <c r="CL126" s="750"/>
      <c r="CM126" s="750"/>
      <c r="CN126" s="750"/>
      <c r="CO126" s="751"/>
      <c r="CP126" s="705" t="s">
        <v>431</v>
      </c>
      <c r="CQ126" s="706"/>
      <c r="CR126" s="706"/>
      <c r="CS126" s="706"/>
      <c r="CT126" s="706"/>
      <c r="CU126" s="706"/>
      <c r="CV126" s="706"/>
      <c r="CW126" s="706"/>
      <c r="CX126" s="706"/>
      <c r="CY126" s="706"/>
      <c r="CZ126" s="706"/>
      <c r="DA126" s="706"/>
      <c r="DB126" s="706"/>
      <c r="DC126" s="706"/>
      <c r="DD126" s="706"/>
      <c r="DE126" s="706"/>
      <c r="DF126" s="707"/>
      <c r="DG126" s="708" t="s">
        <v>99</v>
      </c>
      <c r="DH126" s="709"/>
      <c r="DI126" s="709"/>
      <c r="DJ126" s="709"/>
      <c r="DK126" s="709"/>
      <c r="DL126" s="709" t="s">
        <v>99</v>
      </c>
      <c r="DM126" s="709"/>
      <c r="DN126" s="709"/>
      <c r="DO126" s="709"/>
      <c r="DP126" s="709"/>
      <c r="DQ126" s="709" t="s">
        <v>99</v>
      </c>
      <c r="DR126" s="709"/>
      <c r="DS126" s="709"/>
      <c r="DT126" s="709"/>
      <c r="DU126" s="709"/>
      <c r="DV126" s="761" t="s">
        <v>99</v>
      </c>
      <c r="DW126" s="761"/>
      <c r="DX126" s="761"/>
      <c r="DY126" s="761"/>
      <c r="DZ126" s="762"/>
    </row>
    <row r="127" spans="1:130" s="189" customFormat="1" ht="26.25" customHeight="1" thickBot="1" x14ac:dyDescent="0.2">
      <c r="A127" s="807"/>
      <c r="B127" s="808"/>
      <c r="C127" s="763" t="s">
        <v>432</v>
      </c>
      <c r="D127" s="764"/>
      <c r="E127" s="764"/>
      <c r="F127" s="764"/>
      <c r="G127" s="764"/>
      <c r="H127" s="764"/>
      <c r="I127" s="764"/>
      <c r="J127" s="764"/>
      <c r="K127" s="764"/>
      <c r="L127" s="764"/>
      <c r="M127" s="764"/>
      <c r="N127" s="764"/>
      <c r="O127" s="764"/>
      <c r="P127" s="764"/>
      <c r="Q127" s="764"/>
      <c r="R127" s="764"/>
      <c r="S127" s="764"/>
      <c r="T127" s="764"/>
      <c r="U127" s="764"/>
      <c r="V127" s="764"/>
      <c r="W127" s="764"/>
      <c r="X127" s="764"/>
      <c r="Y127" s="764"/>
      <c r="Z127" s="765"/>
      <c r="AA127" s="721" t="s">
        <v>99</v>
      </c>
      <c r="AB127" s="722"/>
      <c r="AC127" s="722"/>
      <c r="AD127" s="722"/>
      <c r="AE127" s="723"/>
      <c r="AF127" s="724" t="s">
        <v>99</v>
      </c>
      <c r="AG127" s="722"/>
      <c r="AH127" s="722"/>
      <c r="AI127" s="722"/>
      <c r="AJ127" s="723"/>
      <c r="AK127" s="724" t="s">
        <v>99</v>
      </c>
      <c r="AL127" s="722"/>
      <c r="AM127" s="722"/>
      <c r="AN127" s="722"/>
      <c r="AO127" s="723"/>
      <c r="AP127" s="692" t="s">
        <v>99</v>
      </c>
      <c r="AQ127" s="693"/>
      <c r="AR127" s="693"/>
      <c r="AS127" s="693"/>
      <c r="AT127" s="694"/>
      <c r="AU127" s="224"/>
      <c r="AV127" s="224"/>
      <c r="AW127" s="224"/>
      <c r="AX127" s="695" t="s">
        <v>433</v>
      </c>
      <c r="AY127" s="696"/>
      <c r="AZ127" s="696"/>
      <c r="BA127" s="696"/>
      <c r="BB127" s="696"/>
      <c r="BC127" s="696"/>
      <c r="BD127" s="696"/>
      <c r="BE127" s="697"/>
      <c r="BF127" s="698" t="s">
        <v>99</v>
      </c>
      <c r="BG127" s="699"/>
      <c r="BH127" s="699"/>
      <c r="BI127" s="699"/>
      <c r="BJ127" s="699"/>
      <c r="BK127" s="699"/>
      <c r="BL127" s="700"/>
      <c r="BM127" s="698">
        <v>3.75</v>
      </c>
      <c r="BN127" s="699"/>
      <c r="BO127" s="699"/>
      <c r="BP127" s="699"/>
      <c r="BQ127" s="699"/>
      <c r="BR127" s="699"/>
      <c r="BS127" s="700"/>
      <c r="BT127" s="698">
        <v>5</v>
      </c>
      <c r="BU127" s="699"/>
      <c r="BV127" s="699"/>
      <c r="BW127" s="699"/>
      <c r="BX127" s="699"/>
      <c r="BY127" s="699"/>
      <c r="BZ127" s="755"/>
      <c r="CA127" s="225"/>
      <c r="CB127" s="225"/>
      <c r="CC127" s="225"/>
      <c r="CD127" s="225"/>
      <c r="CE127" s="225"/>
      <c r="CF127" s="225"/>
      <c r="CG127" s="222"/>
      <c r="CH127" s="222"/>
      <c r="CI127" s="222"/>
      <c r="CJ127" s="223"/>
      <c r="CK127" s="752"/>
      <c r="CL127" s="752"/>
      <c r="CM127" s="752"/>
      <c r="CN127" s="752"/>
      <c r="CO127" s="753"/>
      <c r="CP127" s="756" t="s">
        <v>434</v>
      </c>
      <c r="CQ127" s="690"/>
      <c r="CR127" s="690"/>
      <c r="CS127" s="690"/>
      <c r="CT127" s="690"/>
      <c r="CU127" s="690"/>
      <c r="CV127" s="690"/>
      <c r="CW127" s="690"/>
      <c r="CX127" s="690"/>
      <c r="CY127" s="690"/>
      <c r="CZ127" s="690"/>
      <c r="DA127" s="690"/>
      <c r="DB127" s="690"/>
      <c r="DC127" s="690"/>
      <c r="DD127" s="690"/>
      <c r="DE127" s="690"/>
      <c r="DF127" s="691"/>
      <c r="DG127" s="757">
        <v>19773241</v>
      </c>
      <c r="DH127" s="758"/>
      <c r="DI127" s="758"/>
      <c r="DJ127" s="758"/>
      <c r="DK127" s="758"/>
      <c r="DL127" s="758">
        <v>19339183</v>
      </c>
      <c r="DM127" s="758"/>
      <c r="DN127" s="758"/>
      <c r="DO127" s="758"/>
      <c r="DP127" s="758"/>
      <c r="DQ127" s="758">
        <v>19240783</v>
      </c>
      <c r="DR127" s="758"/>
      <c r="DS127" s="758"/>
      <c r="DT127" s="758"/>
      <c r="DU127" s="758"/>
      <c r="DV127" s="759">
        <v>7.6</v>
      </c>
      <c r="DW127" s="759"/>
      <c r="DX127" s="759"/>
      <c r="DY127" s="759"/>
      <c r="DZ127" s="760"/>
    </row>
    <row r="128" spans="1:130" s="189" customFormat="1" ht="26.25" customHeight="1" x14ac:dyDescent="0.15">
      <c r="A128" s="733" t="s">
        <v>435</v>
      </c>
      <c r="B128" s="734"/>
      <c r="C128" s="734"/>
      <c r="D128" s="734"/>
      <c r="E128" s="734"/>
      <c r="F128" s="734"/>
      <c r="G128" s="734"/>
      <c r="H128" s="734"/>
      <c r="I128" s="734"/>
      <c r="J128" s="734"/>
      <c r="K128" s="734"/>
      <c r="L128" s="734"/>
      <c r="M128" s="734"/>
      <c r="N128" s="734"/>
      <c r="O128" s="734"/>
      <c r="P128" s="734"/>
      <c r="Q128" s="734"/>
      <c r="R128" s="734"/>
      <c r="S128" s="734"/>
      <c r="T128" s="734"/>
      <c r="U128" s="734"/>
      <c r="V128" s="734"/>
      <c r="W128" s="735" t="s">
        <v>436</v>
      </c>
      <c r="X128" s="735"/>
      <c r="Y128" s="735"/>
      <c r="Z128" s="736"/>
      <c r="AA128" s="661">
        <v>1326617</v>
      </c>
      <c r="AB128" s="662"/>
      <c r="AC128" s="662"/>
      <c r="AD128" s="662"/>
      <c r="AE128" s="663"/>
      <c r="AF128" s="664">
        <v>1418476</v>
      </c>
      <c r="AG128" s="662"/>
      <c r="AH128" s="662"/>
      <c r="AI128" s="662"/>
      <c r="AJ128" s="663"/>
      <c r="AK128" s="664">
        <v>1173815</v>
      </c>
      <c r="AL128" s="662"/>
      <c r="AM128" s="662"/>
      <c r="AN128" s="662"/>
      <c r="AO128" s="663"/>
      <c r="AP128" s="665"/>
      <c r="AQ128" s="666"/>
      <c r="AR128" s="666"/>
      <c r="AS128" s="666"/>
      <c r="AT128" s="667"/>
      <c r="AU128" s="226"/>
      <c r="AV128" s="226"/>
      <c r="AW128" s="226"/>
      <c r="AX128" s="710" t="s">
        <v>437</v>
      </c>
      <c r="AY128" s="706"/>
      <c r="AZ128" s="706"/>
      <c r="BA128" s="706"/>
      <c r="BB128" s="706"/>
      <c r="BC128" s="706"/>
      <c r="BD128" s="706"/>
      <c r="BE128" s="707"/>
      <c r="BF128" s="728" t="s">
        <v>99</v>
      </c>
      <c r="BG128" s="729"/>
      <c r="BH128" s="729"/>
      <c r="BI128" s="729"/>
      <c r="BJ128" s="729"/>
      <c r="BK128" s="729"/>
      <c r="BL128" s="730"/>
      <c r="BM128" s="728">
        <v>8.75</v>
      </c>
      <c r="BN128" s="729"/>
      <c r="BO128" s="729"/>
      <c r="BP128" s="729"/>
      <c r="BQ128" s="729"/>
      <c r="BR128" s="729"/>
      <c r="BS128" s="730"/>
      <c r="BT128" s="728">
        <v>15</v>
      </c>
      <c r="BU128" s="731"/>
      <c r="BV128" s="731"/>
      <c r="BW128" s="731"/>
      <c r="BX128" s="731"/>
      <c r="BY128" s="731"/>
      <c r="BZ128" s="732"/>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x14ac:dyDescent="0.15">
      <c r="A129" s="716" t="s">
        <v>81</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438</v>
      </c>
      <c r="X129" s="719"/>
      <c r="Y129" s="719"/>
      <c r="Z129" s="720"/>
      <c r="AA129" s="721">
        <v>302470518</v>
      </c>
      <c r="AB129" s="722"/>
      <c r="AC129" s="722"/>
      <c r="AD129" s="722"/>
      <c r="AE129" s="723"/>
      <c r="AF129" s="724">
        <v>304696106</v>
      </c>
      <c r="AG129" s="722"/>
      <c r="AH129" s="722"/>
      <c r="AI129" s="722"/>
      <c r="AJ129" s="723"/>
      <c r="AK129" s="724">
        <v>312583353</v>
      </c>
      <c r="AL129" s="722"/>
      <c r="AM129" s="722"/>
      <c r="AN129" s="722"/>
      <c r="AO129" s="723"/>
      <c r="AP129" s="725"/>
      <c r="AQ129" s="726"/>
      <c r="AR129" s="726"/>
      <c r="AS129" s="726"/>
      <c r="AT129" s="727"/>
      <c r="AU129" s="226"/>
      <c r="AV129" s="226"/>
      <c r="AW129" s="226"/>
      <c r="AX129" s="710" t="s">
        <v>439</v>
      </c>
      <c r="AY129" s="706"/>
      <c r="AZ129" s="706"/>
      <c r="BA129" s="706"/>
      <c r="BB129" s="706"/>
      <c r="BC129" s="706"/>
      <c r="BD129" s="706"/>
      <c r="BE129" s="707"/>
      <c r="BF129" s="711">
        <v>14.3</v>
      </c>
      <c r="BG129" s="712"/>
      <c r="BH129" s="712"/>
      <c r="BI129" s="712"/>
      <c r="BJ129" s="712"/>
      <c r="BK129" s="712"/>
      <c r="BL129" s="713"/>
      <c r="BM129" s="711">
        <v>25</v>
      </c>
      <c r="BN129" s="712"/>
      <c r="BO129" s="712"/>
      <c r="BP129" s="712"/>
      <c r="BQ129" s="712"/>
      <c r="BR129" s="712"/>
      <c r="BS129" s="713"/>
      <c r="BT129" s="711">
        <v>35</v>
      </c>
      <c r="BU129" s="714"/>
      <c r="BV129" s="714"/>
      <c r="BW129" s="714"/>
      <c r="BX129" s="714"/>
      <c r="BY129" s="714"/>
      <c r="BZ129" s="715"/>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x14ac:dyDescent="0.2">
      <c r="A130" s="716" t="s">
        <v>440</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441</v>
      </c>
      <c r="X130" s="719"/>
      <c r="Y130" s="719"/>
      <c r="Z130" s="720"/>
      <c r="AA130" s="721">
        <v>56313007</v>
      </c>
      <c r="AB130" s="722"/>
      <c r="AC130" s="722"/>
      <c r="AD130" s="722"/>
      <c r="AE130" s="723"/>
      <c r="AF130" s="724">
        <v>58503424</v>
      </c>
      <c r="AG130" s="722"/>
      <c r="AH130" s="722"/>
      <c r="AI130" s="722"/>
      <c r="AJ130" s="723"/>
      <c r="AK130" s="724">
        <v>59632492</v>
      </c>
      <c r="AL130" s="722"/>
      <c r="AM130" s="722"/>
      <c r="AN130" s="722"/>
      <c r="AO130" s="723"/>
      <c r="AP130" s="725"/>
      <c r="AQ130" s="726"/>
      <c r="AR130" s="726"/>
      <c r="AS130" s="726"/>
      <c r="AT130" s="727"/>
      <c r="AU130" s="226"/>
      <c r="AV130" s="226"/>
      <c r="AW130" s="226"/>
      <c r="AX130" s="689" t="s">
        <v>442</v>
      </c>
      <c r="AY130" s="690"/>
      <c r="AZ130" s="690"/>
      <c r="BA130" s="690"/>
      <c r="BB130" s="690"/>
      <c r="BC130" s="690"/>
      <c r="BD130" s="690"/>
      <c r="BE130" s="691"/>
      <c r="BF130" s="643">
        <v>210.6</v>
      </c>
      <c r="BG130" s="644"/>
      <c r="BH130" s="644"/>
      <c r="BI130" s="644"/>
      <c r="BJ130" s="644"/>
      <c r="BK130" s="644"/>
      <c r="BL130" s="645"/>
      <c r="BM130" s="643">
        <v>400</v>
      </c>
      <c r="BN130" s="644"/>
      <c r="BO130" s="644"/>
      <c r="BP130" s="644"/>
      <c r="BQ130" s="644"/>
      <c r="BR130" s="644"/>
      <c r="BS130" s="645"/>
      <c r="BT130" s="646"/>
      <c r="BU130" s="647"/>
      <c r="BV130" s="647"/>
      <c r="BW130" s="647"/>
      <c r="BX130" s="647"/>
      <c r="BY130" s="647"/>
      <c r="BZ130" s="648"/>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x14ac:dyDescent="0.15">
      <c r="A131" s="649"/>
      <c r="B131" s="650"/>
      <c r="C131" s="650"/>
      <c r="D131" s="650"/>
      <c r="E131" s="650"/>
      <c r="F131" s="650"/>
      <c r="G131" s="650"/>
      <c r="H131" s="650"/>
      <c r="I131" s="650"/>
      <c r="J131" s="650"/>
      <c r="K131" s="650"/>
      <c r="L131" s="650"/>
      <c r="M131" s="650"/>
      <c r="N131" s="650"/>
      <c r="O131" s="650"/>
      <c r="P131" s="650"/>
      <c r="Q131" s="650"/>
      <c r="R131" s="650"/>
      <c r="S131" s="650"/>
      <c r="T131" s="650"/>
      <c r="U131" s="650"/>
      <c r="V131" s="650"/>
      <c r="W131" s="651" t="s">
        <v>443</v>
      </c>
      <c r="X131" s="652"/>
      <c r="Y131" s="652"/>
      <c r="Z131" s="653"/>
      <c r="AA131" s="654">
        <v>246157511</v>
      </c>
      <c r="AB131" s="655"/>
      <c r="AC131" s="655"/>
      <c r="AD131" s="655"/>
      <c r="AE131" s="656"/>
      <c r="AF131" s="657">
        <v>246192682</v>
      </c>
      <c r="AG131" s="655"/>
      <c r="AH131" s="655"/>
      <c r="AI131" s="655"/>
      <c r="AJ131" s="656"/>
      <c r="AK131" s="657">
        <v>252950861</v>
      </c>
      <c r="AL131" s="655"/>
      <c r="AM131" s="655"/>
      <c r="AN131" s="655"/>
      <c r="AO131" s="656"/>
      <c r="AP131" s="658"/>
      <c r="AQ131" s="659"/>
      <c r="AR131" s="659"/>
      <c r="AS131" s="659"/>
      <c r="AT131" s="660"/>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x14ac:dyDescent="0.15">
      <c r="A132" s="671" t="s">
        <v>444</v>
      </c>
      <c r="B132" s="672"/>
      <c r="C132" s="672"/>
      <c r="D132" s="672"/>
      <c r="E132" s="672"/>
      <c r="F132" s="672"/>
      <c r="G132" s="672"/>
      <c r="H132" s="672"/>
      <c r="I132" s="672"/>
      <c r="J132" s="672"/>
      <c r="K132" s="672"/>
      <c r="L132" s="672"/>
      <c r="M132" s="672"/>
      <c r="N132" s="672"/>
      <c r="O132" s="672"/>
      <c r="P132" s="672"/>
      <c r="Q132" s="672"/>
      <c r="R132" s="672"/>
      <c r="S132" s="672"/>
      <c r="T132" s="672"/>
      <c r="U132" s="672"/>
      <c r="V132" s="675" t="s">
        <v>445</v>
      </c>
      <c r="W132" s="675"/>
      <c r="X132" s="675"/>
      <c r="Y132" s="675"/>
      <c r="Z132" s="676"/>
      <c r="AA132" s="677">
        <v>14.84912398</v>
      </c>
      <c r="AB132" s="678"/>
      <c r="AC132" s="678"/>
      <c r="AD132" s="678"/>
      <c r="AE132" s="679"/>
      <c r="AF132" s="680">
        <v>14.65269224</v>
      </c>
      <c r="AG132" s="678"/>
      <c r="AH132" s="678"/>
      <c r="AI132" s="678"/>
      <c r="AJ132" s="679"/>
      <c r="AK132" s="680">
        <v>13.684654739999999</v>
      </c>
      <c r="AL132" s="678"/>
      <c r="AM132" s="678"/>
      <c r="AN132" s="678"/>
      <c r="AO132" s="679"/>
      <c r="AP132" s="681"/>
      <c r="AQ132" s="682"/>
      <c r="AR132" s="682"/>
      <c r="AS132" s="682"/>
      <c r="AT132" s="683"/>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x14ac:dyDescent="0.2">
      <c r="A133" s="673"/>
      <c r="B133" s="674"/>
      <c r="C133" s="674"/>
      <c r="D133" s="674"/>
      <c r="E133" s="674"/>
      <c r="F133" s="674"/>
      <c r="G133" s="674"/>
      <c r="H133" s="674"/>
      <c r="I133" s="674"/>
      <c r="J133" s="674"/>
      <c r="K133" s="674"/>
      <c r="L133" s="674"/>
      <c r="M133" s="674"/>
      <c r="N133" s="674"/>
      <c r="O133" s="674"/>
      <c r="P133" s="674"/>
      <c r="Q133" s="674"/>
      <c r="R133" s="674"/>
      <c r="S133" s="674"/>
      <c r="T133" s="674"/>
      <c r="U133" s="674"/>
      <c r="V133" s="684" t="s">
        <v>446</v>
      </c>
      <c r="W133" s="684"/>
      <c r="X133" s="684"/>
      <c r="Y133" s="684"/>
      <c r="Z133" s="685"/>
      <c r="AA133" s="686">
        <v>15.5</v>
      </c>
      <c r="AB133" s="687"/>
      <c r="AC133" s="687"/>
      <c r="AD133" s="687"/>
      <c r="AE133" s="688"/>
      <c r="AF133" s="686">
        <v>14.9</v>
      </c>
      <c r="AG133" s="687"/>
      <c r="AH133" s="687"/>
      <c r="AI133" s="687"/>
      <c r="AJ133" s="688"/>
      <c r="AK133" s="686">
        <v>14.3</v>
      </c>
      <c r="AL133" s="687"/>
      <c r="AM133" s="687"/>
      <c r="AN133" s="687"/>
      <c r="AO133" s="688"/>
      <c r="AP133" s="668"/>
      <c r="AQ133" s="669"/>
      <c r="AR133" s="669"/>
      <c r="AS133" s="669"/>
      <c r="AT133" s="670"/>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3" customWidth="1"/>
    <col min="37" max="16384" width="9" style="232" hidden="1"/>
  </cols>
  <sheetData>
    <row r="1" spans="1:36"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T2" s="232"/>
    </row>
    <row r="3" spans="1: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447</v>
      </c>
      <c r="B5" s="237"/>
      <c r="C5" s="237"/>
      <c r="D5" s="237"/>
      <c r="E5" s="237"/>
      <c r="F5" s="237"/>
      <c r="G5" s="237"/>
      <c r="H5" s="237"/>
      <c r="I5" s="237"/>
      <c r="J5" s="237"/>
      <c r="K5" s="237"/>
      <c r="L5" s="237"/>
      <c r="M5" s="237"/>
      <c r="N5" s="237"/>
      <c r="O5" s="238"/>
    </row>
    <row r="6" spans="1:16" x14ac:dyDescent="0.15">
      <c r="A6" s="239"/>
      <c r="B6" s="235"/>
      <c r="C6" s="235"/>
      <c r="D6" s="235"/>
      <c r="E6" s="235"/>
      <c r="F6" s="235"/>
      <c r="G6" s="240" t="s">
        <v>448</v>
      </c>
      <c r="H6" s="240"/>
      <c r="I6" s="240"/>
      <c r="J6" s="240"/>
      <c r="K6" s="235"/>
      <c r="L6" s="235"/>
      <c r="M6" s="235"/>
      <c r="N6" s="235"/>
    </row>
    <row r="7" spans="1:16" x14ac:dyDescent="0.15">
      <c r="A7" s="239"/>
      <c r="B7" s="235"/>
      <c r="C7" s="235"/>
      <c r="D7" s="235"/>
      <c r="E7" s="235"/>
      <c r="F7" s="235"/>
      <c r="G7" s="242"/>
      <c r="H7" s="243"/>
      <c r="I7" s="243"/>
      <c r="J7" s="244"/>
      <c r="K7" s="1095" t="s">
        <v>449</v>
      </c>
      <c r="L7" s="245"/>
      <c r="M7" s="246" t="s">
        <v>450</v>
      </c>
      <c r="N7" s="247"/>
    </row>
    <row r="8" spans="1:16" x14ac:dyDescent="0.15">
      <c r="A8" s="239"/>
      <c r="B8" s="235"/>
      <c r="C8" s="235"/>
      <c r="D8" s="235"/>
      <c r="E8" s="235"/>
      <c r="F8" s="235"/>
      <c r="G8" s="248"/>
      <c r="H8" s="249"/>
      <c r="I8" s="249"/>
      <c r="J8" s="250"/>
      <c r="K8" s="1096"/>
      <c r="L8" s="251" t="s">
        <v>451</v>
      </c>
      <c r="M8" s="252" t="s">
        <v>452</v>
      </c>
      <c r="N8" s="253" t="s">
        <v>453</v>
      </c>
    </row>
    <row r="9" spans="1:16" x14ac:dyDescent="0.15">
      <c r="A9" s="239"/>
      <c r="B9" s="235"/>
      <c r="C9" s="235"/>
      <c r="D9" s="235"/>
      <c r="E9" s="235"/>
      <c r="F9" s="235"/>
      <c r="G9" s="1089" t="s">
        <v>454</v>
      </c>
      <c r="H9" s="1090"/>
      <c r="I9" s="1090"/>
      <c r="J9" s="1091"/>
      <c r="K9" s="254">
        <v>132295579</v>
      </c>
      <c r="L9" s="255">
        <v>114339</v>
      </c>
      <c r="M9" s="256">
        <v>118617</v>
      </c>
      <c r="N9" s="257">
        <v>-3.6</v>
      </c>
    </row>
    <row r="10" spans="1:16" x14ac:dyDescent="0.15">
      <c r="A10" s="239"/>
      <c r="B10" s="235"/>
      <c r="C10" s="235"/>
      <c r="D10" s="235"/>
      <c r="E10" s="235"/>
      <c r="F10" s="235"/>
      <c r="G10" s="1089" t="s">
        <v>455</v>
      </c>
      <c r="H10" s="1090"/>
      <c r="I10" s="1090"/>
      <c r="J10" s="1091"/>
      <c r="K10" s="254">
        <v>1148736</v>
      </c>
      <c r="L10" s="255">
        <v>993</v>
      </c>
      <c r="M10" s="256">
        <v>429</v>
      </c>
      <c r="N10" s="257">
        <v>131.5</v>
      </c>
    </row>
    <row r="11" spans="1:16" ht="13.5" customHeight="1" x14ac:dyDescent="0.15">
      <c r="A11" s="239"/>
      <c r="B11" s="235"/>
      <c r="C11" s="235"/>
      <c r="D11" s="235"/>
      <c r="E11" s="235"/>
      <c r="F11" s="235"/>
      <c r="G11" s="1089" t="s">
        <v>456</v>
      </c>
      <c r="H11" s="1090"/>
      <c r="I11" s="1090"/>
      <c r="J11" s="1091"/>
      <c r="K11" s="254" t="s">
        <v>457</v>
      </c>
      <c r="L11" s="255" t="s">
        <v>457</v>
      </c>
      <c r="M11" s="256">
        <v>509</v>
      </c>
      <c r="N11" s="257" t="s">
        <v>457</v>
      </c>
    </row>
    <row r="12" spans="1:16" ht="13.5" customHeight="1" x14ac:dyDescent="0.15">
      <c r="A12" s="239"/>
      <c r="B12" s="235"/>
      <c r="C12" s="235"/>
      <c r="D12" s="235"/>
      <c r="E12" s="235"/>
      <c r="F12" s="235"/>
      <c r="G12" s="1089" t="s">
        <v>458</v>
      </c>
      <c r="H12" s="1090"/>
      <c r="I12" s="1090"/>
      <c r="J12" s="1091"/>
      <c r="K12" s="254" t="s">
        <v>457</v>
      </c>
      <c r="L12" s="255" t="s">
        <v>457</v>
      </c>
      <c r="M12" s="256">
        <v>0</v>
      </c>
      <c r="N12" s="257" t="s">
        <v>457</v>
      </c>
    </row>
    <row r="13" spans="1:16" ht="13.5" customHeight="1" x14ac:dyDescent="0.15">
      <c r="A13" s="239"/>
      <c r="B13" s="235"/>
      <c r="C13" s="235"/>
      <c r="D13" s="235"/>
      <c r="E13" s="235"/>
      <c r="F13" s="235"/>
      <c r="G13" s="1089" t="s">
        <v>459</v>
      </c>
      <c r="H13" s="1090"/>
      <c r="I13" s="1090"/>
      <c r="J13" s="1091"/>
      <c r="K13" s="254" t="s">
        <v>457</v>
      </c>
      <c r="L13" s="255" t="s">
        <v>457</v>
      </c>
      <c r="M13" s="256">
        <v>16</v>
      </c>
      <c r="N13" s="257" t="s">
        <v>457</v>
      </c>
    </row>
    <row r="14" spans="1:16" ht="13.5" customHeight="1" x14ac:dyDescent="0.15">
      <c r="A14" s="239"/>
      <c r="B14" s="235"/>
      <c r="C14" s="235"/>
      <c r="D14" s="235"/>
      <c r="E14" s="235"/>
      <c r="F14" s="235"/>
      <c r="G14" s="1089" t="s">
        <v>460</v>
      </c>
      <c r="H14" s="1090"/>
      <c r="I14" s="1090"/>
      <c r="J14" s="1091"/>
      <c r="K14" s="254">
        <v>2593680</v>
      </c>
      <c r="L14" s="255">
        <v>2242</v>
      </c>
      <c r="M14" s="256">
        <v>1579</v>
      </c>
      <c r="N14" s="257">
        <v>42</v>
      </c>
    </row>
    <row r="15" spans="1:16" x14ac:dyDescent="0.15">
      <c r="A15" s="239"/>
      <c r="B15" s="235"/>
      <c r="C15" s="235"/>
      <c r="D15" s="235"/>
      <c r="E15" s="235"/>
      <c r="F15" s="235"/>
      <c r="G15" s="1089" t="s">
        <v>461</v>
      </c>
      <c r="H15" s="1090"/>
      <c r="I15" s="1090"/>
      <c r="J15" s="1091"/>
      <c r="K15" s="254">
        <v>-12406726</v>
      </c>
      <c r="L15" s="255">
        <v>-10723</v>
      </c>
      <c r="M15" s="256">
        <v>-10975</v>
      </c>
      <c r="N15" s="257">
        <v>-2.2999999999999998</v>
      </c>
    </row>
    <row r="16" spans="1:16" x14ac:dyDescent="0.15">
      <c r="A16" s="239"/>
      <c r="B16" s="235"/>
      <c r="C16" s="235"/>
      <c r="D16" s="235"/>
      <c r="E16" s="235"/>
      <c r="F16" s="235"/>
      <c r="G16" s="1081" t="s">
        <v>134</v>
      </c>
      <c r="H16" s="1082"/>
      <c r="I16" s="1082"/>
      <c r="J16" s="1083"/>
      <c r="K16" s="255">
        <v>123631269</v>
      </c>
      <c r="L16" s="255">
        <v>106851</v>
      </c>
      <c r="M16" s="256">
        <v>110174</v>
      </c>
      <c r="N16" s="257">
        <v>-3</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462</v>
      </c>
      <c r="H19" s="235"/>
      <c r="I19" s="235"/>
      <c r="J19" s="235"/>
      <c r="K19" s="235"/>
      <c r="L19" s="235"/>
      <c r="M19" s="235"/>
      <c r="N19" s="235"/>
    </row>
    <row r="20" spans="1:16" x14ac:dyDescent="0.15">
      <c r="A20" s="239"/>
      <c r="B20" s="235"/>
      <c r="C20" s="235"/>
      <c r="D20" s="235"/>
      <c r="E20" s="235"/>
      <c r="F20" s="235"/>
      <c r="G20" s="262"/>
      <c r="H20" s="263"/>
      <c r="I20" s="263"/>
      <c r="J20" s="264"/>
      <c r="K20" s="265" t="s">
        <v>463</v>
      </c>
      <c r="L20" s="266" t="s">
        <v>464</v>
      </c>
      <c r="M20" s="267" t="s">
        <v>465</v>
      </c>
      <c r="N20" s="268"/>
    </row>
    <row r="21" spans="1:16" s="274" customFormat="1" x14ac:dyDescent="0.15">
      <c r="A21" s="269"/>
      <c r="B21" s="240"/>
      <c r="C21" s="240"/>
      <c r="D21" s="240"/>
      <c r="E21" s="240"/>
      <c r="F21" s="240"/>
      <c r="G21" s="1092" t="s">
        <v>466</v>
      </c>
      <c r="H21" s="1093"/>
      <c r="I21" s="1093"/>
      <c r="J21" s="1094"/>
      <c r="K21" s="270">
        <v>1258.3800000000001</v>
      </c>
      <c r="L21" s="271">
        <v>1281.3499999999999</v>
      </c>
      <c r="M21" s="272">
        <v>-22.97</v>
      </c>
      <c r="N21" s="240"/>
      <c r="O21" s="273"/>
      <c r="P21" s="269"/>
    </row>
    <row r="22" spans="1:16" s="274" customFormat="1" x14ac:dyDescent="0.15">
      <c r="A22" s="269"/>
      <c r="B22" s="240"/>
      <c r="C22" s="240"/>
      <c r="D22" s="240"/>
      <c r="E22" s="240"/>
      <c r="F22" s="240"/>
      <c r="G22" s="1092" t="s">
        <v>467</v>
      </c>
      <c r="H22" s="1093"/>
      <c r="I22" s="1093"/>
      <c r="J22" s="1094"/>
      <c r="K22" s="275">
        <v>100.4</v>
      </c>
      <c r="L22" s="276">
        <v>99.4</v>
      </c>
      <c r="M22" s="277">
        <v>1</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t="s">
        <v>468</v>
      </c>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469</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470</v>
      </c>
      <c r="H29" s="240"/>
      <c r="I29" s="240"/>
      <c r="J29" s="240"/>
      <c r="K29" s="235"/>
      <c r="L29" s="235"/>
      <c r="M29" s="235"/>
      <c r="N29" s="235"/>
      <c r="O29" s="283"/>
    </row>
    <row r="30" spans="1:16" x14ac:dyDescent="0.15">
      <c r="A30" s="239"/>
      <c r="B30" s="235"/>
      <c r="C30" s="235"/>
      <c r="D30" s="235"/>
      <c r="E30" s="235"/>
      <c r="F30" s="235"/>
      <c r="G30" s="242"/>
      <c r="H30" s="243"/>
      <c r="I30" s="243"/>
      <c r="J30" s="244"/>
      <c r="K30" s="1095" t="s">
        <v>449</v>
      </c>
      <c r="L30" s="245"/>
      <c r="M30" s="246" t="s">
        <v>450</v>
      </c>
      <c r="N30" s="247"/>
    </row>
    <row r="31" spans="1:16" x14ac:dyDescent="0.15">
      <c r="A31" s="239"/>
      <c r="B31" s="235"/>
      <c r="C31" s="235"/>
      <c r="D31" s="235"/>
      <c r="E31" s="235"/>
      <c r="F31" s="235"/>
      <c r="G31" s="248"/>
      <c r="H31" s="249"/>
      <c r="I31" s="249"/>
      <c r="J31" s="250"/>
      <c r="K31" s="1096"/>
      <c r="L31" s="251" t="s">
        <v>451</v>
      </c>
      <c r="M31" s="252" t="s">
        <v>452</v>
      </c>
      <c r="N31" s="253" t="s">
        <v>453</v>
      </c>
    </row>
    <row r="32" spans="1:16" ht="27" customHeight="1" x14ac:dyDescent="0.15">
      <c r="A32" s="239"/>
      <c r="B32" s="235"/>
      <c r="C32" s="235"/>
      <c r="D32" s="235"/>
      <c r="E32" s="235"/>
      <c r="F32" s="235"/>
      <c r="G32" s="1078" t="s">
        <v>471</v>
      </c>
      <c r="H32" s="1079"/>
      <c r="I32" s="1079"/>
      <c r="J32" s="1080"/>
      <c r="K32" s="255">
        <v>93239160</v>
      </c>
      <c r="L32" s="255">
        <v>80584</v>
      </c>
      <c r="M32" s="256">
        <v>59736</v>
      </c>
      <c r="N32" s="257">
        <v>34.9</v>
      </c>
    </row>
    <row r="33" spans="1:16" ht="13.5" customHeight="1" x14ac:dyDescent="0.15">
      <c r="A33" s="239"/>
      <c r="B33" s="235"/>
      <c r="C33" s="235"/>
      <c r="D33" s="235"/>
      <c r="E33" s="235"/>
      <c r="F33" s="235"/>
      <c r="G33" s="1078" t="s">
        <v>472</v>
      </c>
      <c r="H33" s="1079"/>
      <c r="I33" s="1079"/>
      <c r="J33" s="1080"/>
      <c r="K33" s="255">
        <v>3300</v>
      </c>
      <c r="L33" s="255">
        <v>3</v>
      </c>
      <c r="M33" s="256">
        <v>4804</v>
      </c>
      <c r="N33" s="257">
        <v>-99.9</v>
      </c>
    </row>
    <row r="34" spans="1:16" ht="27" customHeight="1" x14ac:dyDescent="0.15">
      <c r="A34" s="239"/>
      <c r="B34" s="235"/>
      <c r="C34" s="235"/>
      <c r="D34" s="235"/>
      <c r="E34" s="235"/>
      <c r="F34" s="235"/>
      <c r="G34" s="1078" t="s">
        <v>473</v>
      </c>
      <c r="H34" s="1079"/>
      <c r="I34" s="1079"/>
      <c r="J34" s="1080"/>
      <c r="K34" s="255">
        <v>400000</v>
      </c>
      <c r="L34" s="255">
        <v>346</v>
      </c>
      <c r="M34" s="256">
        <v>13574</v>
      </c>
      <c r="N34" s="257">
        <v>-97.5</v>
      </c>
    </row>
    <row r="35" spans="1:16" ht="27" customHeight="1" x14ac:dyDescent="0.15">
      <c r="A35" s="239"/>
      <c r="B35" s="235"/>
      <c r="C35" s="235"/>
      <c r="D35" s="235"/>
      <c r="E35" s="235"/>
      <c r="F35" s="235"/>
      <c r="G35" s="1078" t="s">
        <v>474</v>
      </c>
      <c r="H35" s="1079"/>
      <c r="I35" s="1079"/>
      <c r="J35" s="1080"/>
      <c r="K35" s="255">
        <v>1272662</v>
      </c>
      <c r="L35" s="255">
        <v>1100</v>
      </c>
      <c r="M35" s="256">
        <v>1269</v>
      </c>
      <c r="N35" s="257">
        <v>-13.3</v>
      </c>
    </row>
    <row r="36" spans="1:16" ht="27" customHeight="1" x14ac:dyDescent="0.15">
      <c r="A36" s="239"/>
      <c r="B36" s="235"/>
      <c r="C36" s="235"/>
      <c r="D36" s="235"/>
      <c r="E36" s="235"/>
      <c r="F36" s="235"/>
      <c r="G36" s="1078" t="s">
        <v>475</v>
      </c>
      <c r="H36" s="1079"/>
      <c r="I36" s="1079"/>
      <c r="J36" s="1080"/>
      <c r="K36" s="255" t="s">
        <v>457</v>
      </c>
      <c r="L36" s="255" t="s">
        <v>457</v>
      </c>
      <c r="M36" s="256">
        <v>87</v>
      </c>
      <c r="N36" s="257" t="s">
        <v>457</v>
      </c>
    </row>
    <row r="37" spans="1:16" ht="13.5" customHeight="1" x14ac:dyDescent="0.15">
      <c r="A37" s="239"/>
      <c r="B37" s="235"/>
      <c r="C37" s="235"/>
      <c r="D37" s="235"/>
      <c r="E37" s="235"/>
      <c r="F37" s="235"/>
      <c r="G37" s="1078" t="s">
        <v>476</v>
      </c>
      <c r="H37" s="1079"/>
      <c r="I37" s="1079"/>
      <c r="J37" s="1080"/>
      <c r="K37" s="255">
        <v>506637</v>
      </c>
      <c r="L37" s="255">
        <v>438</v>
      </c>
      <c r="M37" s="256">
        <v>1475</v>
      </c>
      <c r="N37" s="257">
        <v>-70.3</v>
      </c>
    </row>
    <row r="38" spans="1:16" ht="27" customHeight="1" x14ac:dyDescent="0.15">
      <c r="A38" s="239"/>
      <c r="B38" s="235"/>
      <c r="C38" s="235"/>
      <c r="D38" s="235"/>
      <c r="E38" s="235"/>
      <c r="F38" s="235"/>
      <c r="G38" s="1075" t="s">
        <v>477</v>
      </c>
      <c r="H38" s="1076"/>
      <c r="I38" s="1076"/>
      <c r="J38" s="1077"/>
      <c r="K38" s="284" t="s">
        <v>457</v>
      </c>
      <c r="L38" s="284" t="s">
        <v>457</v>
      </c>
      <c r="M38" s="285">
        <v>3</v>
      </c>
      <c r="N38" s="286" t="s">
        <v>457</v>
      </c>
      <c r="O38" s="283"/>
    </row>
    <row r="39" spans="1:16" x14ac:dyDescent="0.15">
      <c r="A39" s="239"/>
      <c r="B39" s="235"/>
      <c r="C39" s="235"/>
      <c r="D39" s="235"/>
      <c r="E39" s="235"/>
      <c r="F39" s="235"/>
      <c r="G39" s="1075" t="s">
        <v>478</v>
      </c>
      <c r="H39" s="1076"/>
      <c r="I39" s="1076"/>
      <c r="J39" s="1077"/>
      <c r="K39" s="254">
        <v>-1173815</v>
      </c>
      <c r="L39" s="254">
        <v>-1014</v>
      </c>
      <c r="M39" s="287">
        <v>-1378</v>
      </c>
      <c r="N39" s="288">
        <v>-26.4</v>
      </c>
      <c r="O39" s="283"/>
    </row>
    <row r="40" spans="1:16" ht="27" customHeight="1" x14ac:dyDescent="0.15">
      <c r="A40" s="239"/>
      <c r="B40" s="235"/>
      <c r="C40" s="235"/>
      <c r="D40" s="235"/>
      <c r="E40" s="235"/>
      <c r="F40" s="235"/>
      <c r="G40" s="1078" t="s">
        <v>479</v>
      </c>
      <c r="H40" s="1079"/>
      <c r="I40" s="1079"/>
      <c r="J40" s="1080"/>
      <c r="K40" s="254">
        <v>-59632492</v>
      </c>
      <c r="L40" s="254">
        <v>-51539</v>
      </c>
      <c r="M40" s="287">
        <v>-46975</v>
      </c>
      <c r="N40" s="288">
        <v>9.6999999999999993</v>
      </c>
      <c r="O40" s="283"/>
    </row>
    <row r="41" spans="1:16" x14ac:dyDescent="0.15">
      <c r="A41" s="239"/>
      <c r="B41" s="235"/>
      <c r="C41" s="235"/>
      <c r="D41" s="235"/>
      <c r="E41" s="235"/>
      <c r="F41" s="235"/>
      <c r="G41" s="1081" t="s">
        <v>480</v>
      </c>
      <c r="H41" s="1082"/>
      <c r="I41" s="1082"/>
      <c r="J41" s="1083"/>
      <c r="K41" s="255">
        <v>34615452</v>
      </c>
      <c r="L41" s="254">
        <v>29917</v>
      </c>
      <c r="M41" s="287">
        <v>32595</v>
      </c>
      <c r="N41" s="288">
        <v>-8.1999999999999993</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481</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482</v>
      </c>
      <c r="H48" s="293"/>
      <c r="I48" s="293"/>
      <c r="J48" s="293"/>
      <c r="K48" s="293"/>
      <c r="L48" s="293"/>
      <c r="M48" s="294"/>
      <c r="N48" s="293"/>
    </row>
    <row r="49" spans="1:14" ht="13.5" customHeight="1" x14ac:dyDescent="0.15">
      <c r="A49" s="239"/>
      <c r="B49" s="235"/>
      <c r="C49" s="235"/>
      <c r="D49" s="235"/>
      <c r="E49" s="235"/>
      <c r="F49" s="235"/>
      <c r="G49" s="295"/>
      <c r="H49" s="296"/>
      <c r="I49" s="1084" t="s">
        <v>449</v>
      </c>
      <c r="J49" s="1086" t="s">
        <v>483</v>
      </c>
      <c r="K49" s="1087"/>
      <c r="L49" s="1087"/>
      <c r="M49" s="1087"/>
      <c r="N49" s="1088"/>
    </row>
    <row r="50" spans="1:14" x14ac:dyDescent="0.15">
      <c r="A50" s="239"/>
      <c r="B50" s="235"/>
      <c r="C50" s="235"/>
      <c r="D50" s="235"/>
      <c r="E50" s="235"/>
      <c r="F50" s="235"/>
      <c r="G50" s="297"/>
      <c r="H50" s="298"/>
      <c r="I50" s="1085"/>
      <c r="J50" s="299" t="s">
        <v>484</v>
      </c>
      <c r="K50" s="300" t="s">
        <v>485</v>
      </c>
      <c r="L50" s="301" t="s">
        <v>486</v>
      </c>
      <c r="M50" s="302" t="s">
        <v>487</v>
      </c>
      <c r="N50" s="303" t="s">
        <v>488</v>
      </c>
    </row>
    <row r="51" spans="1:14" x14ac:dyDescent="0.15">
      <c r="A51" s="239"/>
      <c r="B51" s="235"/>
      <c r="C51" s="235"/>
      <c r="D51" s="235"/>
      <c r="E51" s="235"/>
      <c r="F51" s="235"/>
      <c r="G51" s="295" t="s">
        <v>489</v>
      </c>
      <c r="H51" s="296"/>
      <c r="I51" s="304">
        <v>97838999</v>
      </c>
      <c r="J51" s="305">
        <v>84582</v>
      </c>
      <c r="K51" s="306">
        <v>-0.6</v>
      </c>
      <c r="L51" s="307">
        <v>68694</v>
      </c>
      <c r="M51" s="308">
        <v>-10.5</v>
      </c>
      <c r="N51" s="309">
        <v>9.9</v>
      </c>
    </row>
    <row r="52" spans="1:14" x14ac:dyDescent="0.15">
      <c r="A52" s="239"/>
      <c r="B52" s="235"/>
      <c r="C52" s="235"/>
      <c r="D52" s="235"/>
      <c r="E52" s="235"/>
      <c r="F52" s="235"/>
      <c r="G52" s="310"/>
      <c r="H52" s="311" t="s">
        <v>490</v>
      </c>
      <c r="I52" s="312">
        <v>35205729</v>
      </c>
      <c r="J52" s="313">
        <v>30436</v>
      </c>
      <c r="K52" s="314">
        <v>-12.6</v>
      </c>
      <c r="L52" s="315">
        <v>22902</v>
      </c>
      <c r="M52" s="316">
        <v>-28.7</v>
      </c>
      <c r="N52" s="317">
        <v>16.100000000000001</v>
      </c>
    </row>
    <row r="53" spans="1:14" x14ac:dyDescent="0.15">
      <c r="A53" s="239"/>
      <c r="B53" s="235"/>
      <c r="C53" s="235"/>
      <c r="D53" s="235"/>
      <c r="E53" s="235"/>
      <c r="F53" s="235"/>
      <c r="G53" s="295" t="s">
        <v>491</v>
      </c>
      <c r="H53" s="296"/>
      <c r="I53" s="304">
        <v>99468066</v>
      </c>
      <c r="J53" s="305">
        <v>85521</v>
      </c>
      <c r="K53" s="306">
        <v>1.1000000000000001</v>
      </c>
      <c r="L53" s="307">
        <v>64604</v>
      </c>
      <c r="M53" s="308">
        <v>-6</v>
      </c>
      <c r="N53" s="309">
        <v>7.1</v>
      </c>
    </row>
    <row r="54" spans="1:14" x14ac:dyDescent="0.15">
      <c r="A54" s="239"/>
      <c r="B54" s="235"/>
      <c r="C54" s="235"/>
      <c r="D54" s="235"/>
      <c r="E54" s="235"/>
      <c r="F54" s="235"/>
      <c r="G54" s="310"/>
      <c r="H54" s="311" t="s">
        <v>490</v>
      </c>
      <c r="I54" s="312">
        <v>28379580</v>
      </c>
      <c r="J54" s="313">
        <v>24400</v>
      </c>
      <c r="K54" s="314">
        <v>-19.8</v>
      </c>
      <c r="L54" s="315">
        <v>19885</v>
      </c>
      <c r="M54" s="316">
        <v>-13.2</v>
      </c>
      <c r="N54" s="317">
        <v>-6.6</v>
      </c>
    </row>
    <row r="55" spans="1:14" x14ac:dyDescent="0.15">
      <c r="A55" s="239"/>
      <c r="B55" s="235"/>
      <c r="C55" s="235"/>
      <c r="D55" s="235"/>
      <c r="E55" s="235"/>
      <c r="F55" s="235"/>
      <c r="G55" s="295" t="s">
        <v>492</v>
      </c>
      <c r="H55" s="296"/>
      <c r="I55" s="304">
        <v>117506067</v>
      </c>
      <c r="J55" s="305">
        <v>101004</v>
      </c>
      <c r="K55" s="306">
        <v>18.100000000000001</v>
      </c>
      <c r="L55" s="307">
        <v>75396</v>
      </c>
      <c r="M55" s="308">
        <v>16.7</v>
      </c>
      <c r="N55" s="309">
        <v>1.4</v>
      </c>
    </row>
    <row r="56" spans="1:14" x14ac:dyDescent="0.15">
      <c r="A56" s="239"/>
      <c r="B56" s="235"/>
      <c r="C56" s="235"/>
      <c r="D56" s="235"/>
      <c r="E56" s="235"/>
      <c r="F56" s="235"/>
      <c r="G56" s="310"/>
      <c r="H56" s="311" t="s">
        <v>490</v>
      </c>
      <c r="I56" s="312">
        <v>25968712</v>
      </c>
      <c r="J56" s="313">
        <v>22322</v>
      </c>
      <c r="K56" s="314">
        <v>-8.5</v>
      </c>
      <c r="L56" s="315">
        <v>23659</v>
      </c>
      <c r="M56" s="316">
        <v>19</v>
      </c>
      <c r="N56" s="317">
        <v>-27.5</v>
      </c>
    </row>
    <row r="57" spans="1:14" x14ac:dyDescent="0.15">
      <c r="A57" s="239"/>
      <c r="B57" s="235"/>
      <c r="C57" s="235"/>
      <c r="D57" s="235"/>
      <c r="E57" s="235"/>
      <c r="F57" s="235"/>
      <c r="G57" s="295" t="s">
        <v>493</v>
      </c>
      <c r="H57" s="296"/>
      <c r="I57" s="304">
        <v>110951769</v>
      </c>
      <c r="J57" s="305">
        <v>95668</v>
      </c>
      <c r="K57" s="306">
        <v>-5.3</v>
      </c>
      <c r="L57" s="307">
        <v>79311</v>
      </c>
      <c r="M57" s="308">
        <v>5.2</v>
      </c>
      <c r="N57" s="309">
        <v>-10.5</v>
      </c>
    </row>
    <row r="58" spans="1:14" x14ac:dyDescent="0.15">
      <c r="A58" s="239"/>
      <c r="B58" s="235"/>
      <c r="C58" s="235"/>
      <c r="D58" s="235"/>
      <c r="E58" s="235"/>
      <c r="F58" s="235"/>
      <c r="G58" s="310"/>
      <c r="H58" s="311" t="s">
        <v>490</v>
      </c>
      <c r="I58" s="312">
        <v>38209978</v>
      </c>
      <c r="J58" s="313">
        <v>32946</v>
      </c>
      <c r="K58" s="314">
        <v>47.6</v>
      </c>
      <c r="L58" s="315">
        <v>22064</v>
      </c>
      <c r="M58" s="316">
        <v>-6.7</v>
      </c>
      <c r="N58" s="317">
        <v>54.3</v>
      </c>
    </row>
    <row r="59" spans="1:14" x14ac:dyDescent="0.15">
      <c r="A59" s="239"/>
      <c r="B59" s="235"/>
      <c r="C59" s="235"/>
      <c r="D59" s="235"/>
      <c r="E59" s="235"/>
      <c r="F59" s="235"/>
      <c r="G59" s="295" t="s">
        <v>494</v>
      </c>
      <c r="H59" s="296"/>
      <c r="I59" s="304">
        <v>86018646</v>
      </c>
      <c r="J59" s="305">
        <v>74344</v>
      </c>
      <c r="K59" s="306">
        <v>-22.3</v>
      </c>
      <c r="L59" s="307">
        <v>67951</v>
      </c>
      <c r="M59" s="308">
        <v>-14.3</v>
      </c>
      <c r="N59" s="309">
        <v>-8</v>
      </c>
    </row>
    <row r="60" spans="1:14" x14ac:dyDescent="0.15">
      <c r="A60" s="239"/>
      <c r="B60" s="235"/>
      <c r="C60" s="235"/>
      <c r="D60" s="235"/>
      <c r="E60" s="235"/>
      <c r="F60" s="235"/>
      <c r="G60" s="310"/>
      <c r="H60" s="311" t="s">
        <v>490</v>
      </c>
      <c r="I60" s="318">
        <v>27297747</v>
      </c>
      <c r="J60" s="313">
        <v>23593</v>
      </c>
      <c r="K60" s="314">
        <v>-28.4</v>
      </c>
      <c r="L60" s="315">
        <v>17498</v>
      </c>
      <c r="M60" s="316">
        <v>-20.7</v>
      </c>
      <c r="N60" s="317">
        <v>-7.7</v>
      </c>
    </row>
    <row r="61" spans="1:14" x14ac:dyDescent="0.15">
      <c r="A61" s="239"/>
      <c r="B61" s="235"/>
      <c r="C61" s="235"/>
      <c r="D61" s="235"/>
      <c r="E61" s="235"/>
      <c r="F61" s="235"/>
      <c r="G61" s="295" t="s">
        <v>495</v>
      </c>
      <c r="H61" s="319"/>
      <c r="I61" s="320">
        <v>102356709</v>
      </c>
      <c r="J61" s="321">
        <v>88224</v>
      </c>
      <c r="K61" s="322">
        <v>-1.8</v>
      </c>
      <c r="L61" s="323">
        <v>71191</v>
      </c>
      <c r="M61" s="324">
        <v>-1.8</v>
      </c>
      <c r="N61" s="309">
        <v>0</v>
      </c>
    </row>
    <row r="62" spans="1:14" x14ac:dyDescent="0.15">
      <c r="A62" s="239"/>
      <c r="B62" s="235"/>
      <c r="C62" s="235"/>
      <c r="D62" s="235"/>
      <c r="E62" s="235"/>
      <c r="F62" s="235"/>
      <c r="G62" s="310"/>
      <c r="H62" s="311" t="s">
        <v>490</v>
      </c>
      <c r="I62" s="312">
        <v>31012349</v>
      </c>
      <c r="J62" s="313">
        <v>26739</v>
      </c>
      <c r="K62" s="314">
        <v>-4.3</v>
      </c>
      <c r="L62" s="315">
        <v>21202</v>
      </c>
      <c r="M62" s="316">
        <v>-10.1</v>
      </c>
      <c r="N62" s="317">
        <v>5.8</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B2" s="232"/>
      <c r="T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2"/>
    </row>
    <row r="18" spans="2:34" x14ac:dyDescent="0.15"/>
    <row r="19" spans="2:34" x14ac:dyDescent="0.15"/>
    <row r="20" spans="2:34" x14ac:dyDescent="0.15">
      <c r="AH20" s="232"/>
    </row>
    <row r="21" spans="2:34" x14ac:dyDescent="0.15">
      <c r="AH21" s="232"/>
    </row>
    <row r="22" spans="2:34" x14ac:dyDescent="0.15"/>
    <row r="23" spans="2:34" x14ac:dyDescent="0.15"/>
    <row r="24" spans="2:34" x14ac:dyDescent="0.15"/>
    <row r="25" spans="2:34" x14ac:dyDescent="0.15"/>
    <row r="26" spans="2:34" x14ac:dyDescent="0.15"/>
    <row r="27" spans="2:34" x14ac:dyDescent="0.15"/>
    <row r="28" spans="2:34" x14ac:dyDescent="0.15">
      <c r="AH28" s="232"/>
    </row>
    <row r="29" spans="2:34" x14ac:dyDescent="0.15"/>
    <row r="30" spans="2:34" x14ac:dyDescent="0.15">
      <c r="B30" s="232"/>
    </row>
    <row r="31" spans="2:34" x14ac:dyDescent="0.15"/>
    <row r="32" spans="2:34" x14ac:dyDescent="0.15"/>
    <row r="33" spans="3:34" x14ac:dyDescent="0.15">
      <c r="G33" s="232"/>
      <c r="I33" s="232"/>
    </row>
    <row r="34" spans="3:34" x14ac:dyDescent="0.15">
      <c r="C34" s="232"/>
      <c r="P34" s="232"/>
      <c r="R34" s="232"/>
      <c r="U34" s="232"/>
    </row>
    <row r="35" spans="3:34" x14ac:dyDescent="0.15">
      <c r="D35" s="232"/>
      <c r="E35" s="232"/>
      <c r="T35" s="232"/>
      <c r="W35" s="232"/>
      <c r="AC35" s="232"/>
      <c r="AD35" s="232"/>
      <c r="AE35" s="232"/>
      <c r="AF35" s="232"/>
      <c r="AG35" s="232"/>
      <c r="AH35" s="232"/>
    </row>
    <row r="36" spans="3: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3:34" x14ac:dyDescent="0.15">
      <c r="AH37" s="232"/>
    </row>
    <row r="38" spans="3:34" x14ac:dyDescent="0.15">
      <c r="AG38" s="232"/>
      <c r="AH38" s="232"/>
    </row>
    <row r="39" spans="3:34" x14ac:dyDescent="0.15"/>
    <row r="40" spans="3:34" x14ac:dyDescent="0.15">
      <c r="U40" s="232"/>
    </row>
    <row r="41" spans="3:34" x14ac:dyDescent="0.15">
      <c r="R41" s="232"/>
    </row>
    <row r="42" spans="3:34" x14ac:dyDescent="0.15">
      <c r="T42" s="232"/>
      <c r="W42" s="232"/>
    </row>
    <row r="43" spans="3:34" x14ac:dyDescent="0.15">
      <c r="Q43" s="232"/>
      <c r="S43" s="232"/>
      <c r="V43" s="232"/>
      <c r="X43" s="232"/>
      <c r="Y43" s="232"/>
      <c r="Z43" s="232"/>
      <c r="AA43" s="232"/>
      <c r="AB43" s="232"/>
      <c r="AC43" s="232"/>
      <c r="AD43" s="232"/>
      <c r="AE43" s="232"/>
      <c r="AF43" s="232"/>
      <c r="AG43" s="232"/>
      <c r="AH43" s="232"/>
    </row>
    <row r="44" spans="3:34" x14ac:dyDescent="0.15">
      <c r="AH44" s="232"/>
    </row>
    <row r="45" spans="3:34" x14ac:dyDescent="0.15"/>
    <row r="46" spans="3:34" x14ac:dyDescent="0.15"/>
    <row r="47" spans="3:34" x14ac:dyDescent="0.15"/>
    <row r="48" spans="3:34" x14ac:dyDescent="0.15">
      <c r="AG48" s="232"/>
      <c r="AH48" s="232"/>
    </row>
    <row r="49" spans="29:34" x14ac:dyDescent="0.15"/>
    <row r="50" spans="29:34" x14ac:dyDescent="0.15">
      <c r="AH50" s="232"/>
    </row>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ht="13.5" customHeight="1"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B2" s="232"/>
      <c r="T2" s="232"/>
    </row>
    <row r="3" spans="2: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c r="AH9" s="232"/>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2"/>
    </row>
    <row r="18" spans="9:34" x14ac:dyDescent="0.15"/>
    <row r="19" spans="9:34" x14ac:dyDescent="0.15"/>
    <row r="20" spans="9:34" x14ac:dyDescent="0.15">
      <c r="AH20" s="232"/>
    </row>
    <row r="21" spans="9:34" x14ac:dyDescent="0.15">
      <c r="AH21" s="232"/>
    </row>
    <row r="22" spans="9:34" x14ac:dyDescent="0.15"/>
    <row r="23" spans="9:34" x14ac:dyDescent="0.15"/>
    <row r="24" spans="9:34" x14ac:dyDescent="0.15"/>
    <row r="25" spans="9:34" x14ac:dyDescent="0.15"/>
    <row r="26" spans="9:34" x14ac:dyDescent="0.15"/>
    <row r="27" spans="9:34" x14ac:dyDescent="0.15"/>
    <row r="28" spans="9:34" x14ac:dyDescent="0.15">
      <c r="AH28" s="232"/>
    </row>
    <row r="29" spans="9:34" x14ac:dyDescent="0.15"/>
    <row r="30" spans="9:34" x14ac:dyDescent="0.15"/>
    <row r="31" spans="9:34" x14ac:dyDescent="0.15">
      <c r="I31" s="232"/>
    </row>
    <row r="32" spans="9:34" x14ac:dyDescent="0.15"/>
    <row r="33" spans="2:34" x14ac:dyDescent="0.15">
      <c r="G33" s="232"/>
    </row>
    <row r="34" spans="2:34" x14ac:dyDescent="0.15">
      <c r="C34" s="232"/>
      <c r="P34" s="232"/>
      <c r="R34" s="232"/>
      <c r="U34" s="232"/>
    </row>
    <row r="35" spans="2:34" x14ac:dyDescent="0.15">
      <c r="B35" s="232"/>
      <c r="D35" s="232"/>
      <c r="E35" s="232"/>
      <c r="T35" s="232"/>
      <c r="W35" s="232"/>
      <c r="AC35" s="232"/>
      <c r="AD35" s="232"/>
      <c r="AE35" s="232"/>
      <c r="AF35" s="232"/>
      <c r="AG35" s="232"/>
      <c r="AH35" s="232"/>
    </row>
    <row r="36" spans="2: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U40" s="232"/>
    </row>
    <row r="41" spans="2:34" x14ac:dyDescent="0.15">
      <c r="R41" s="232"/>
    </row>
    <row r="42" spans="2:34" x14ac:dyDescent="0.15">
      <c r="T42" s="232"/>
      <c r="W42" s="232"/>
    </row>
    <row r="43" spans="2:34" x14ac:dyDescent="0.15">
      <c r="Q43" s="232"/>
      <c r="S43" s="232"/>
      <c r="V43" s="232"/>
      <c r="X43" s="232"/>
      <c r="Y43" s="232"/>
      <c r="Z43" s="232"/>
      <c r="AA43" s="232"/>
      <c r="AB43" s="232"/>
      <c r="AC43" s="232"/>
      <c r="AD43" s="232"/>
      <c r="AE43" s="232"/>
      <c r="AF43" s="232"/>
      <c r="AG43" s="232"/>
      <c r="AH43" s="232"/>
    </row>
    <row r="44" spans="2:34" x14ac:dyDescent="0.15">
      <c r="AG44" s="232"/>
      <c r="AH44" s="232"/>
    </row>
    <row r="45" spans="2:34" x14ac:dyDescent="0.15"/>
    <row r="46" spans="2:34" x14ac:dyDescent="0.15"/>
    <row r="47" spans="2:34" x14ac:dyDescent="0.15"/>
    <row r="48" spans="2:34" x14ac:dyDescent="0.15">
      <c r="AG48" s="232"/>
      <c r="AH48" s="232"/>
    </row>
    <row r="49" spans="29:34" x14ac:dyDescent="0.15"/>
    <row r="50" spans="29:34" x14ac:dyDescent="0.15"/>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2"/>
      <c r="AH94" s="232"/>
    </row>
    <row r="95" spans="25:34" ht="13.5" customHeight="1" x14ac:dyDescent="0.15">
      <c r="AG95" s="232"/>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7" t="s">
        <v>496</v>
      </c>
      <c r="G46" s="328" t="s">
        <v>497</v>
      </c>
      <c r="H46" s="328" t="s">
        <v>498</v>
      </c>
      <c r="I46" s="328" t="s">
        <v>499</v>
      </c>
      <c r="J46" s="329" t="s">
        <v>500</v>
      </c>
    </row>
    <row r="47" spans="2:10" ht="57.75" customHeight="1" x14ac:dyDescent="0.15">
      <c r="B47" s="7"/>
      <c r="C47" s="1097" t="s">
        <v>3</v>
      </c>
      <c r="D47" s="1097"/>
      <c r="E47" s="1098"/>
      <c r="F47" s="330">
        <v>2.92</v>
      </c>
      <c r="G47" s="331">
        <v>3.02</v>
      </c>
      <c r="H47" s="331">
        <v>3.16</v>
      </c>
      <c r="I47" s="331">
        <v>3.26</v>
      </c>
      <c r="J47" s="332">
        <v>3.3</v>
      </c>
    </row>
    <row r="48" spans="2:10" ht="57.75" customHeight="1" x14ac:dyDescent="0.15">
      <c r="B48" s="8"/>
      <c r="C48" s="1099" t="s">
        <v>4</v>
      </c>
      <c r="D48" s="1099"/>
      <c r="E48" s="1100"/>
      <c r="F48" s="333">
        <v>0.25</v>
      </c>
      <c r="G48" s="334">
        <v>0.25</v>
      </c>
      <c r="H48" s="334">
        <v>0.24</v>
      </c>
      <c r="I48" s="334">
        <v>0.25</v>
      </c>
      <c r="J48" s="335">
        <v>0.25</v>
      </c>
    </row>
    <row r="49" spans="2:10" ht="57.75" customHeight="1" thickBot="1" x14ac:dyDescent="0.2">
      <c r="B49" s="9"/>
      <c r="C49" s="1101" t="s">
        <v>5</v>
      </c>
      <c r="D49" s="1101"/>
      <c r="E49" s="1102"/>
      <c r="F49" s="336">
        <v>0.96</v>
      </c>
      <c r="G49" s="337">
        <v>7.0000000000000007E-2</v>
      </c>
      <c r="H49" s="337" t="s">
        <v>501</v>
      </c>
      <c r="I49" s="337">
        <v>0.37</v>
      </c>
      <c r="J49" s="338">
        <v>1.84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2017-03-08T00:46:54Z</cp:lastPrinted>
  <dcterms:created xsi:type="dcterms:W3CDTF">2017-01-25T01:05:52Z</dcterms:created>
  <dcterms:modified xsi:type="dcterms:W3CDTF">2017-05-09T00:44:38Z</dcterms:modified>
  <cp:category/>
</cp:coreProperties>
</file>