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0730" windowHeight="113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DQ102" i="11" l="1"/>
  <c r="DL102" i="11"/>
  <c r="DG102" i="11"/>
  <c r="DB102" i="11"/>
  <c r="CW102" i="11"/>
  <c r="CR102" i="11"/>
  <c r="AU69" i="11"/>
  <c r="AU88" i="11" s="1"/>
  <c r="AP69" i="11"/>
  <c r="AP88" i="11" s="1"/>
  <c r="AK69" i="11"/>
  <c r="AF69" i="11"/>
  <c r="AF88" i="11" s="1"/>
  <c r="AA69" i="11"/>
  <c r="V69" i="11"/>
  <c r="Q69" i="11"/>
  <c r="AU63" i="11"/>
  <c r="AP63" i="11"/>
  <c r="AA17" i="11"/>
  <c r="AA16" i="11"/>
  <c r="AA15" i="11"/>
  <c r="AA14" i="11"/>
  <c r="AA13" i="11"/>
  <c r="AA12" i="11"/>
  <c r="AA11" i="11"/>
  <c r="AA10" i="11"/>
  <c r="AA9" i="11"/>
  <c r="AA8" i="11"/>
  <c r="AA7" i="11"/>
  <c r="AA23" i="11" s="1"/>
  <c r="BG38" i="9" l="1"/>
  <c r="BG37" i="9"/>
  <c r="BG36" i="9"/>
  <c r="BG35" i="9"/>
  <c r="BG34" i="9"/>
  <c r="BG33" i="9"/>
  <c r="BG32" i="9"/>
  <c r="BG31"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AM38" i="9"/>
  <c r="U38" i="9"/>
  <c r="BW37" i="9"/>
  <c r="AM37" i="9"/>
  <c r="U37" i="9"/>
  <c r="BW36" i="9"/>
  <c r="AM36" i="9"/>
  <c r="U36" i="9"/>
  <c r="AM35" i="9"/>
  <c r="U35" i="9"/>
  <c r="AM34" i="9"/>
  <c r="U34" i="9"/>
  <c r="U33" i="9"/>
  <c r="U32"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l="1"/>
  <c r="C35" i="9" l="1"/>
  <c r="C36" i="9" s="1"/>
  <c r="C37" i="9" s="1"/>
  <c r="C38" i="9" s="1"/>
  <c r="C39" i="9" s="1"/>
  <c r="C40" i="9" s="1"/>
  <c r="U31" i="9" l="1"/>
  <c r="AM31" i="9" l="1"/>
  <c r="AM32" i="9" s="1"/>
  <c r="AM33" i="9" s="1"/>
  <c r="BE31" i="9" s="1"/>
  <c r="BE32" i="9" s="1"/>
  <c r="BE33" i="9" s="1"/>
  <c r="BE34" i="9" s="1"/>
  <c r="BE35" i="9" s="1"/>
  <c r="BE36" i="9" s="1"/>
  <c r="BE37" i="9" s="1"/>
  <c r="BE38" i="9" s="1"/>
  <c r="BW31" i="9" l="1"/>
  <c r="BW32" i="9" s="1"/>
  <c r="BW33" i="9" s="1"/>
  <c r="BW34" i="9" s="1"/>
  <c r="BW35" i="9" s="1"/>
  <c r="CO31" i="9" s="1"/>
  <c r="CO32" i="9" s="1"/>
  <c r="CO33" i="9" s="1"/>
  <c r="CO34" i="9" s="1"/>
  <c r="CO35" i="9" s="1"/>
  <c r="CO36" i="9" s="1"/>
  <c r="CO37" i="9" s="1"/>
  <c r="CO38" i="9" s="1"/>
  <c r="CO39" i="9" s="1"/>
  <c r="CO40" i="9" s="1"/>
</calcChain>
</file>

<file path=xl/sharedStrings.xml><?xml version="1.0" encoding="utf-8"?>
<sst xmlns="http://schemas.openxmlformats.org/spreadsheetml/2006/main" count="998" uniqueCount="574">
  <si>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</si>
  <si>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</si>
  <si>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</si>
  <si>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</si>
  <si>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</si>
  <si>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</si>
  <si>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</si>
  <si>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</si>
  <si>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</si>
  <si>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</si>
  <si>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</si>
  <si>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</si>
  <si>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</si>
  <si>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</si>
  <si>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</si>
  <si>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</si>
  <si>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</si>
  <si>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</si>
  <si>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</si>
  <si>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</si>
  <si>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</si>
  <si>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</si>
  <si>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</si>
  <si>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</si>
  <si>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</si>
  <si>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</si>
  <si>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</si>
  <si>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</si>
  <si>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</si>
  <si>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</si>
  <si>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</si>
  <si>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</si>
  <si>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</si>
  <si>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</si>
  <si>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</si>
  <si>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</si>
  <si>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</si>
  <si>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</si>
  <si>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</si>
  <si>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</si>
  <si>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</si>
  <si>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</si>
  <si>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</si>
  <si>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</si>
  <si>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</si>
  <si>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</si>
  <si>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</si>
  <si>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</si>
  <si>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</si>
  <si>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</si>
  <si>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</si>
  <si>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</si>
  <si>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</si>
  <si>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</si>
  <si>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</si>
  <si>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</si>
  <si>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</si>
  <si>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</si>
  <si>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</si>
  <si>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</si>
  <si>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</si>
  <si>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沖縄県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</si>
  <si>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</si>
  <si>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</si>
  <si>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</si>
  <si>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</si>
  <si>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</si>
  <si>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</si>
  <si>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</si>
  <si>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</si>
  <si>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</si>
  <si>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</si>
  <si>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</si>
  <si>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</si>
  <si>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</si>
  <si>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</si>
  <si>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</si>
  <si>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</si>
  <si>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</si>
  <si>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</si>
  <si>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</si>
  <si>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</si>
  <si>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</si>
  <si>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</si>
  <si>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</si>
  <si>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</si>
  <si>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</si>
  <si>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</si>
  <si>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</si>
  <si>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</si>
  <si>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</si>
  <si>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</si>
  <si>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</si>
  <si>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</si>
  <si>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</si>
  <si>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</si>
  <si>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</si>
  <si>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</si>
  <si>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</si>
  <si>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</si>
  <si>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</si>
  <si>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</si>
  <si>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</si>
  <si>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</si>
  <si>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</si>
  <si>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</si>
  <si>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</si>
  <si>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</si>
  <si>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</si>
  <si>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</si>
  <si>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</si>
  <si>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</si>
  <si>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</si>
  <si>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</si>
  <si>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</si>
  <si>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</si>
  <si>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</si>
  <si>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</si>
  <si>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</si>
  <si>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</si>
  <si>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</si>
  <si>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</si>
  <si>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</si>
  <si>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</si>
  <si>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</si>
  <si>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</si>
  <si>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</si>
  <si>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</si>
  <si>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</si>
  <si>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</si>
  <si>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</si>
  <si>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</si>
  <si>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</si>
  <si>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</si>
  <si>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</si>
  <si>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</si>
  <si>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</si>
  <si>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</si>
  <si>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</si>
  <si>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</si>
  <si>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</si>
  <si>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</si>
  <si>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</si>
  <si>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</si>
  <si>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</si>
  <si>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</si>
  <si>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</si>
  <si>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</si>
  <si>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</si>
  <si>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</si>
  <si>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</si>
  <si>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</si>
  <si>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</si>
  <si>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</si>
  <si>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</si>
  <si>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</si>
  <si>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</si>
  <si>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</si>
  <si>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</si>
  <si>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</si>
  <si>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</si>
  <si>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</si>
  <si>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</si>
  <si>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</si>
  <si>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</si>
  <si>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</si>
  <si>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</si>
  <si>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</si>
  <si>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</si>
  <si>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</si>
  <si>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</si>
  <si>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</si>
  <si>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</si>
  <si>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</si>
  <si>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</si>
  <si>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</si>
  <si>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</si>
  <si>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</si>
  <si>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</si>
  <si>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</si>
  <si>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</si>
  <si>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</si>
  <si>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</si>
  <si>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</si>
  <si>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</si>
  <si>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</si>
  <si>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</si>
  <si>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</si>
  <si>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</si>
  <si>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</si>
  <si>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</si>
  <si>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</si>
  <si>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</si>
  <si>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</si>
  <si>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</si>
  <si>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</si>
  <si>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</si>
  <si>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</si>
  <si>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</si>
  <si>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</si>
  <si>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</si>
  <si>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</si>
  <si>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</si>
  <si>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</si>
  <si>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</si>
  <si>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</si>
  <si>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</si>
  <si>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</si>
  <si>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</si>
  <si>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</si>
  <si>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</si>
  <si>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</si>
  <si>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</si>
  <si>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</si>
  <si>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</si>
  <si>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</si>
  <si>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</si>
  <si>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</si>
  <si>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</si>
  <si>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</si>
  <si>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</si>
  <si>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</si>
  <si>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</si>
  <si>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</si>
  <si>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</si>
  <si>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</si>
  <si>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</si>
  <si>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</si>
  <si>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</si>
  <si>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</si>
  <si>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</si>
  <si>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</si>
  <si>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</si>
  <si>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</si>
  <si>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</si>
  <si>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</si>
  <si>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</si>
  <si>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</si>
  <si>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</si>
  <si>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</si>
  <si>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</si>
  <si>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</si>
  <si>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</si>
  <si>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</si>
  <si>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</si>
  <si>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</si>
  <si>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</si>
  <si>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</si>
  <si>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</si>
  <si>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</si>
  <si>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</si>
  <si>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</si>
  <si>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</si>
  <si>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</si>
  <si>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</si>
  <si>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</si>
  <si>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</si>
  <si>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</si>
  <si>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</si>
  <si>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</si>
  <si>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</si>
  <si>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</si>
  <si>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</si>
  <si>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</si>
  <si>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</si>
  <si>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</si>
  <si>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</si>
  <si>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</si>
  <si>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</si>
  <si>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</si>
  <si>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</si>
  <si>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</si>
  <si>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</si>
  <si>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</si>
  <si>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</si>
  <si>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</si>
  <si>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</si>
  <si>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</si>
  <si>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</si>
  <si>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</si>
  <si>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</si>
  <si>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</si>
  <si>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</si>
  <si>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</si>
  <si>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</si>
  <si>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</si>
  <si>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</si>
  <si>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</si>
  <si>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</si>
  <si>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</si>
  <si>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</si>
  <si>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</si>
  <si>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</si>
  <si>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</si>
  <si>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</si>
  <si>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</si>
  <si>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</si>
  <si>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</si>
  <si>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</si>
  <si>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</si>
  <si>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</si>
  <si>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</si>
  <si>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</si>
  <si>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</si>
  <si>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</si>
  <si>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</si>
  <si>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</si>
  <si>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</si>
  <si>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沖縄県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</si>
  <si>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</si>
  <si>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</si>
  <si>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</si>
  <si>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</si>
  <si>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</si>
  <si>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</si>
  <si>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</si>
  <si>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</si>
  <si>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</si>
  <si>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</si>
  <si>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</si>
  <si>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</si>
  <si>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</si>
  <si>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</si>
  <si>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</si>
  <si>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</si>
  <si>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</si>
  <si>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</si>
  <si>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</si>
  <si>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</si>
  <si>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沖縄県農業改良資金特別会計</t>
    <phoneticPr fontId="5"/>
  </si>
  <si>
    <t>沖縄県小規模企業者等設備導入資金特別会計</t>
    <phoneticPr fontId="5"/>
  </si>
  <si>
    <t>沖縄県中小企業振興資金特別会計</t>
    <phoneticPr fontId="5"/>
  </si>
  <si>
    <t>沖縄県下地島空港特別会計</t>
    <phoneticPr fontId="5"/>
  </si>
  <si>
    <t>沖縄県母子父子寡婦福祉資金特別会計</t>
    <phoneticPr fontId="5"/>
  </si>
  <si>
    <t>沖縄県所有者不明土地管理特別会計</t>
    <phoneticPr fontId="5"/>
  </si>
  <si>
    <t>沖縄県沿岸漁業改善資金特別会計</t>
    <phoneticPr fontId="5"/>
  </si>
  <si>
    <t>沖縄県林業改善資金特別会計</t>
    <phoneticPr fontId="5"/>
  </si>
  <si>
    <t>沖縄県産業振興基金特別会計</t>
    <phoneticPr fontId="5"/>
  </si>
  <si>
    <t>沖縄県公債管理特別会計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</si>
  <si>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</si>
  <si>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</si>
  <si>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</si>
  <si>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</si>
  <si>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</si>
  <si>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</si>
  <si>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</si>
  <si>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</si>
  <si>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</si>
  <si>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</si>
  <si>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</si>
  <si>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</si>
  <si>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</si>
  <si>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沖縄県駐車場事業特別会計</t>
    <phoneticPr fontId="5"/>
  </si>
  <si>
    <t>沖縄県水道事業会計</t>
    <phoneticPr fontId="5"/>
  </si>
  <si>
    <t>法適用企業</t>
    <phoneticPr fontId="5"/>
  </si>
  <si>
    <t>沖縄県工業用水道事業会計</t>
    <phoneticPr fontId="5"/>
  </si>
  <si>
    <t>沖縄県病院事業会計</t>
    <phoneticPr fontId="5"/>
  </si>
  <si>
    <t>沖縄県下水道事業特別会計</t>
    <phoneticPr fontId="5"/>
  </si>
  <si>
    <t>法非適用企業</t>
    <phoneticPr fontId="5"/>
  </si>
  <si>
    <t>沖縄県国際物流拠点産業集積地域那覇地区特別会計</t>
    <phoneticPr fontId="5"/>
  </si>
  <si>
    <t>沖縄県中央卸売市場事業特別会計</t>
    <phoneticPr fontId="5"/>
  </si>
  <si>
    <t>沖縄県宜野湾港整備事業特別会計</t>
    <phoneticPr fontId="5"/>
  </si>
  <si>
    <t>沖縄県中城湾港（新港地区）整備事業特別会計</t>
    <phoneticPr fontId="5"/>
  </si>
  <si>
    <t>沖縄県中城湾港（新港地区）臨海部土地造成事業特別会計</t>
    <phoneticPr fontId="5"/>
  </si>
  <si>
    <t>沖縄県中城湾港（泡瀬地区）臨海部土地造成事業特別会計</t>
    <phoneticPr fontId="5"/>
  </si>
  <si>
    <t>沖縄県中城湾港マリン・タウン特別会計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</si>
  <si>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</si>
  <si>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</si>
  <si>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</si>
  <si>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</si>
  <si>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</si>
  <si>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</si>
  <si>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</si>
  <si>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</si>
  <si>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</si>
  <si>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</si>
  <si>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</si>
  <si>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</si>
  <si>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</si>
  <si>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</si>
  <si>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</si>
  <si>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</si>
  <si>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</si>
  <si>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</si>
  <si>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</si>
  <si>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</si>
  <si>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</si>
  <si>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</si>
  <si>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</si>
  <si>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</si>
  <si>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</si>
  <si>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</si>
  <si>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</si>
  <si>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</si>
  <si>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</si>
  <si>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</si>
  <si>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</si>
  <si>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</si>
  <si>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</si>
  <si>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</si>
  <si>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</si>
  <si>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</si>
  <si>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</si>
  <si>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</si>
  <si>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</si>
  <si>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</si>
  <si>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</si>
  <si>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</si>
  <si>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</si>
  <si>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</si>
  <si>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</si>
  <si>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</si>
  <si>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</si>
  <si>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</si>
  <si>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</si>
  <si>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</si>
  <si>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</si>
  <si>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</si>
  <si>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</si>
  <si>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</si>
  <si>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</si>
  <si>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</si>
  <si>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</si>
  <si>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</si>
  <si>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</si>
  <si>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</si>
  <si>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</si>
  <si>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</si>
  <si>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</si>
  <si>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</si>
  <si>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</si>
  <si>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</si>
  <si>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</si>
  <si>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</si>
  <si>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</si>
  <si>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</si>
  <si>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</si>
  <si>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</si>
  <si>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</si>
  <si>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</si>
  <si>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</si>
  <si>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</si>
  <si>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</si>
  <si>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</si>
  <si>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</si>
  <si>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</si>
  <si>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</si>
  <si>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</si>
  <si>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</si>
  <si>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</si>
  <si>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</si>
  <si>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</si>
  <si>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</si>
  <si>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</si>
  <si>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</si>
  <si>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</si>
  <si>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</si>
  <si>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</si>
  <si>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</si>
  <si>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</si>
  <si>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</si>
  <si>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</si>
  <si>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</si>
  <si>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</si>
  <si>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</si>
  <si>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</si>
  <si>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</si>
  <si>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</si>
  <si>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</si>
  <si>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</si>
  <si>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</si>
  <si>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</si>
  <si>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</si>
  <si>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</si>
  <si>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</si>
  <si>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</si>
  <si>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</si>
  <si>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</si>
  <si>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</si>
  <si>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</si>
  <si>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</si>
  <si>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</si>
  <si>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</si>
  <si>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</si>
  <si>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</si>
  <si>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</si>
  <si>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</si>
  <si>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</si>
  <si>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</si>
  <si>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</si>
  <si>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</si>
  <si>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</si>
  <si>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</si>
  <si>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</si>
  <si>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</si>
  <si>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</si>
  <si>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</si>
  <si>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1.34</t>
  </si>
  <si>
    <t>▲ 0.05</t>
  </si>
  <si>
    <t>沖縄県病院事業会計</t>
  </si>
  <si>
    <t>沖縄県水道事業会計</t>
  </si>
  <si>
    <t>沖縄県中城湾港（新港地区）臨海部土地造成事業特別会計</t>
  </si>
  <si>
    <t>一般会計</t>
  </si>
  <si>
    <t>沖縄県下水道事業特別会計</t>
  </si>
  <si>
    <t>沖縄県中小企業振興資金特別会計</t>
  </si>
  <si>
    <t>沖縄県工業用水道事業会計</t>
  </si>
  <si>
    <t>沖縄県沿岸漁業改善資金特別会計</t>
  </si>
  <si>
    <t>その他会計（赤字）</t>
  </si>
  <si>
    <t>その他会計（黒字）</t>
  </si>
  <si>
    <t>沖縄県離島医療組合</t>
  </si>
  <si>
    <t>那覇港管理組合</t>
  </si>
  <si>
    <t>　（うち一般会計）</t>
  </si>
  <si>
    <t>　（うち港湾整備事業）</t>
  </si>
  <si>
    <t>　（うち臨海部土地造成事業）</t>
  </si>
  <si>
    <t>沖縄県私学教育振興会</t>
  </si>
  <si>
    <t>おきなわ女性財団</t>
  </si>
  <si>
    <t>沖縄科学技術振興センター</t>
  </si>
  <si>
    <t>那覇空港ビルディング</t>
  </si>
  <si>
    <t>琉球エアーコミューター</t>
  </si>
  <si>
    <t>日本トランスオーシャン航空</t>
  </si>
  <si>
    <t>沖縄県文化振興会</t>
  </si>
  <si>
    <t>沖縄県立芸術大学芸術振興財団</t>
  </si>
  <si>
    <t>沖縄県交通遺児育成会</t>
  </si>
  <si>
    <t>沖縄県看護学術振興財団</t>
  </si>
  <si>
    <t>沖縄県保健医療福祉事業団</t>
  </si>
  <si>
    <t>沖縄県老人クラブ連合会</t>
  </si>
  <si>
    <t>沖縄県青少年育成県民会議</t>
  </si>
  <si>
    <t>沖縄県セルプセンター</t>
  </si>
  <si>
    <t>沖縄県生活衛生営業指導センター</t>
  </si>
  <si>
    <t>○</t>
  </si>
  <si>
    <t>沖縄県農業振興公社</t>
  </si>
  <si>
    <t>沖縄県糖業振興協会</t>
  </si>
  <si>
    <t>沖縄県畜産振興公社</t>
  </si>
  <si>
    <t>沖縄県水産公社</t>
  </si>
  <si>
    <t>沖縄県建設技術センター</t>
  </si>
  <si>
    <t>沖縄県産業振興公社</t>
  </si>
  <si>
    <t>沖縄産業振興センター</t>
  </si>
  <si>
    <t>沖縄観光コンベンションビューロー</t>
  </si>
  <si>
    <t>沖縄駐留軍離職者対策センター</t>
  </si>
  <si>
    <t>沖縄県土地開発公社</t>
  </si>
  <si>
    <t>久米島空港ターミナルビル</t>
  </si>
  <si>
    <t>宮古空港ターミナル</t>
  </si>
  <si>
    <t>沖縄県住宅供給公社</t>
  </si>
  <si>
    <t>沖縄都市モノレール</t>
  </si>
  <si>
    <t>沖縄県国際交流・人材育成財団</t>
  </si>
  <si>
    <t>国立劇場おきなわ運営財団</t>
  </si>
  <si>
    <t>沖縄マリンレジャーセイフティービューロー</t>
  </si>
  <si>
    <t>暴力団追放沖縄県民会議</t>
  </si>
  <si>
    <t>旭橋都市再開発</t>
  </si>
  <si>
    <t>沖縄県園芸農業振興基金協会</t>
  </si>
  <si>
    <t>石垣空港ターミナル</t>
  </si>
  <si>
    <t>那覇空港貨物ターミナル</t>
  </si>
  <si>
    <t>沖縄県環境整備センター</t>
  </si>
  <si>
    <t>宮古島漁業協同組合</t>
  </si>
  <si>
    <t>八重山漁業協同組合</t>
  </si>
  <si>
    <t>沖縄県信用保証協会</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</si>
  <si>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</si>
  <si>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</si>
  <si>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</si>
  <si>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</si>
  <si>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</si>
  <si>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</si>
  <si>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</si>
  <si>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</si>
  <si>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</si>
  <si>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</si>
  <si>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xml:space="preserve">　将来負担比率は、新沖縄県定員管理適正化計画に基づき定数管理を行ってきたことによる退職手当負担見込額減や沖縄県行財政改革プランに基づき国の経済対策や地方財政対策等に係るものを除いた県債発行額の抑制に努めてきたことによる地方債現在高の減、また、基準財政需要額算入見込額等が増加していること、さらに、景気拡大や税制改正の影響等で税収が伸びたことによる標準財政規模の増などにより、低下している。また、実質公債費比率は、沖縄振興特別措置法等に基づく補助率の特例措置（高率補助）により事業費に対する県負担が小さく、県債発行額が他都道府県に比べ抑制されているため元利償還金が抑えられていること、また、景気拡大や税制改正の影響等で税収が伸びたことにより標準財政規模が増加していることから、類似団体平均、都道府県平均を下回っている。
</t>
    <rPh sb="1" eb="3">
      <t>ショウライ</t>
    </rPh>
    <rPh sb="3" eb="5">
      <t>フタン</t>
    </rPh>
    <rPh sb="5" eb="7">
      <t>ヒリツ</t>
    </rPh>
    <rPh sb="133" eb="134">
      <t>トウ</t>
    </rPh>
    <rPh sb="197" eb="199">
      <t>ジッシツ</t>
    </rPh>
    <rPh sb="199" eb="202">
      <t>コウサイヒ</t>
    </rPh>
    <rPh sb="202" eb="204">
      <t>ヒリツ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</si>
  <si>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</si>
  <si>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</si>
  <si>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</si>
  <si>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</si>
  <si>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 xml:space="preserve">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</si>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</sst>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8"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7"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0" fontId="33" fillId="0" borderId="34" xfId="33" applyFont="1" applyFill="1" applyBorder="1" applyAlignment="1" applyProtection="1">
      <alignment horizontal="left" vertical="top" wrapText="1"/>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107687</c:v>
                </c:pt>
                <c:pt idx="1">
                  <c:v>98957</c:v>
                </c:pt>
                <c:pt idx="2">
                  <c:v>114030</c:v>
                </c:pt>
                <c:pt idx="3">
                  <c:v>123663</c:v>
                </c:pt>
                <c:pt idx="4">
                  <c:v>97161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88850</c:v>
                </c:pt>
                <c:pt idx="1">
                  <c:v>94582</c:v>
                </c:pt>
                <c:pt idx="2">
                  <c:v>110753</c:v>
                </c:pt>
                <c:pt idx="3">
                  <c:v>120805</c:v>
                </c:pt>
                <c:pt idx="4">
                  <c:v>121910</c:v>
                </c:pt>
              </c:numCache>
            </c:numRef>
          </c:val>
          <c:smooth val="0"/>
        </c:ser>
        <c:dLbls>
          <c:showLegendKey val="0"/>
          <c:showVal val="0"/>
          <c:showCatName val="0"/>
          <c:showSerName val="0"/>
          <c:showPercent val="0"/>
          <c:showBubbleSize val="0"/>
        </c:dLbls>
        <c:marker val="1"/>
        <c:smooth val="0"/>
        <c:axId val="83165568"/>
        <c:axId val="83167488"/>
      </c:lineChart>
      <c:catAx>
        <c:axId val="83165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167488"/>
        <c:crosses val="autoZero"/>
        <c:auto val="1"/>
        <c:lblAlgn val="ctr"/>
        <c:lblOffset val="100"/>
        <c:tickLblSkip val="1"/>
        <c:tickMarkSkip val="1"/>
        <c:noMultiLvlLbl val="0"/>
      </c:catAx>
      <c:valAx>
        <c:axId val="831674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165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1.64</c:v>
                </c:pt>
                <c:pt idx="1">
                  <c:v>1.1000000000000001</c:v>
                </c:pt>
                <c:pt idx="2">
                  <c:v>0.95</c:v>
                </c:pt>
                <c:pt idx="3">
                  <c:v>0.97</c:v>
                </c:pt>
                <c:pt idx="4">
                  <c:v>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5.65</c:v>
                </c:pt>
                <c:pt idx="1">
                  <c:v>4.26</c:v>
                </c:pt>
                <c:pt idx="2">
                  <c:v>7.13</c:v>
                </c:pt>
                <c:pt idx="3">
                  <c:v>6.97</c:v>
                </c:pt>
                <c:pt idx="4">
                  <c:v>6.41</c:v>
                </c:pt>
              </c:numCache>
            </c:numRef>
          </c:val>
        </c:ser>
        <c:dLbls>
          <c:showLegendKey val="0"/>
          <c:showVal val="0"/>
          <c:showCatName val="0"/>
          <c:showSerName val="0"/>
          <c:showPercent val="0"/>
          <c:showBubbleSize val="0"/>
        </c:dLbls>
        <c:gapWidth val="250"/>
        <c:overlap val="100"/>
        <c:axId val="129921024"/>
        <c:axId val="129922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2.88</c:v>
                </c:pt>
                <c:pt idx="1">
                  <c:v>-1.34</c:v>
                </c:pt>
                <c:pt idx="2">
                  <c:v>2.66</c:v>
                </c:pt>
                <c:pt idx="3">
                  <c:v>-0.05</c:v>
                </c:pt>
                <c:pt idx="4">
                  <c:v>0.08</c:v>
                </c:pt>
              </c:numCache>
            </c:numRef>
          </c:val>
          <c:smooth val="0"/>
        </c:ser>
        <c:dLbls>
          <c:showLegendKey val="0"/>
          <c:showVal val="0"/>
          <c:showCatName val="0"/>
          <c:showSerName val="0"/>
          <c:showPercent val="0"/>
          <c:showBubbleSize val="0"/>
        </c:dLbls>
        <c:marker val="1"/>
        <c:smooth val="0"/>
        <c:axId val="129921024"/>
        <c:axId val="129922944"/>
      </c:lineChart>
      <c:catAx>
        <c:axId val="12992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922944"/>
        <c:crosses val="autoZero"/>
        <c:auto val="1"/>
        <c:lblAlgn val="ctr"/>
        <c:lblOffset val="100"/>
        <c:tickLblSkip val="1"/>
        <c:tickMarkSkip val="1"/>
        <c:noMultiLvlLbl val="0"/>
      </c:catAx>
      <c:valAx>
        <c:axId val="12992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2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0.12</c:v>
                </c:pt>
                <c:pt idx="2">
                  <c:v>#N/A</c:v>
                </c:pt>
                <c:pt idx="3">
                  <c:v>0.15</c:v>
                </c:pt>
                <c:pt idx="4">
                  <c:v>#N/A</c:v>
                </c:pt>
                <c:pt idx="5">
                  <c:v>0.13</c:v>
                </c:pt>
                <c:pt idx="6">
                  <c:v>#N/A</c:v>
                </c:pt>
                <c:pt idx="7">
                  <c:v>0.1</c:v>
                </c:pt>
                <c:pt idx="8">
                  <c:v>#N/A</c:v>
                </c:pt>
                <c:pt idx="9">
                  <c:v>0.17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沖縄県沿岸漁業改善資金特別会計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0.22</c:v>
                </c:pt>
                <c:pt idx="2">
                  <c:v>#N/A</c:v>
                </c:pt>
                <c:pt idx="3">
                  <c:v>0.22</c:v>
                </c:pt>
                <c:pt idx="4">
                  <c:v>#N/A</c:v>
                </c:pt>
                <c:pt idx="5">
                  <c:v>0.21</c:v>
                </c:pt>
                <c:pt idx="6">
                  <c:v>#N/A</c:v>
                </c:pt>
                <c:pt idx="7">
                  <c:v>0.18</c:v>
                </c:pt>
                <c:pt idx="8">
                  <c:v>#N/A</c:v>
                </c:pt>
                <c:pt idx="9">
                  <c:v>0.13</c:v>
                </c:pt>
              </c:numCache>
            </c:numRef>
          </c:val>
        </c:ser>
        <c:ser>
          <c:idx val="3"/>
          <c:order val="3"/>
          <c:tx>
            <c:strRef>
              <c:f>データシート!$A$30</c:f>
              <c:strCache>
                <c:ptCount val="1"/>
                <c:pt idx="0">
                  <c:v>沖縄県工業用水道事業会計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0.21</c:v>
                </c:pt>
                <c:pt idx="2">
                  <c:v>#N/A</c:v>
                </c:pt>
                <c:pt idx="3">
                  <c:v>0.2</c:v>
                </c:pt>
                <c:pt idx="4">
                  <c:v>#N/A</c:v>
                </c:pt>
                <c:pt idx="5">
                  <c:v>0.2</c:v>
                </c:pt>
                <c:pt idx="6">
                  <c:v>#N/A</c:v>
                </c:pt>
                <c:pt idx="7">
                  <c:v>0.2</c:v>
                </c:pt>
                <c:pt idx="8">
                  <c:v>#N/A</c:v>
                </c:pt>
                <c:pt idx="9">
                  <c:v>0.17</c:v>
                </c:pt>
              </c:numCache>
            </c:numRef>
          </c:val>
        </c:ser>
        <c:ser>
          <c:idx val="4"/>
          <c:order val="4"/>
          <c:tx>
            <c:strRef>
              <c:f>データシート!$A$31</c:f>
              <c:strCache>
                <c:ptCount val="1"/>
                <c:pt idx="0">
                  <c:v>沖縄県中小企業振興資金特別会計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0.13</c:v>
                </c:pt>
                <c:pt idx="4">
                  <c:v>#N/A</c:v>
                </c:pt>
                <c:pt idx="5">
                  <c:v>0.13</c:v>
                </c:pt>
                <c:pt idx="6">
                  <c:v>#N/A</c:v>
                </c:pt>
                <c:pt idx="7">
                  <c:v>0.15</c:v>
                </c:pt>
                <c:pt idx="8">
                  <c:v>#N/A</c:v>
                </c:pt>
                <c:pt idx="9">
                  <c:v>0.2</c:v>
                </c:pt>
              </c:numCache>
            </c:numRef>
          </c:val>
        </c:ser>
        <c:ser>
          <c:idx val="5"/>
          <c:order val="5"/>
          <c:tx>
            <c:strRef>
              <c:f>データシート!$A$32</c:f>
              <c:strCache>
                <c:ptCount val="1"/>
                <c:pt idx="0">
                  <c:v>沖縄県下水道事業特別会計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0.14000000000000001</c:v>
                </c:pt>
                <c:pt idx="4">
                  <c:v>#N/A</c:v>
                </c:pt>
                <c:pt idx="5">
                  <c:v>0.18</c:v>
                </c:pt>
                <c:pt idx="6">
                  <c:v>#N/A</c:v>
                </c:pt>
                <c:pt idx="7">
                  <c:v>0.21</c:v>
                </c:pt>
                <c:pt idx="8">
                  <c:v>#N/A</c:v>
                </c:pt>
                <c:pt idx="9">
                  <c:v>0.23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1.63</c:v>
                </c:pt>
                <c:pt idx="2">
                  <c:v>#N/A</c:v>
                </c:pt>
                <c:pt idx="3">
                  <c:v>1.1000000000000001</c:v>
                </c:pt>
                <c:pt idx="4">
                  <c:v>#N/A</c:v>
                </c:pt>
                <c:pt idx="5">
                  <c:v>0.95</c:v>
                </c:pt>
                <c:pt idx="6">
                  <c:v>#N/A</c:v>
                </c:pt>
                <c:pt idx="7">
                  <c:v>0.97</c:v>
                </c:pt>
                <c:pt idx="8">
                  <c:v>#N/A</c:v>
                </c:pt>
                <c:pt idx="9">
                  <c:v>0.99</c:v>
                </c:pt>
              </c:numCache>
            </c:numRef>
          </c:val>
        </c:ser>
        <c:ser>
          <c:idx val="7"/>
          <c:order val="7"/>
          <c:tx>
            <c:strRef>
              <c:f>データシート!$A$34</c:f>
              <c:strCache>
                <c:ptCount val="1"/>
                <c:pt idx="0">
                  <c:v>沖縄県中城湾港（新港地区）臨海部土地造成事業特別会計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1.85</c:v>
                </c:pt>
                <c:pt idx="2">
                  <c:v>#N/A</c:v>
                </c:pt>
                <c:pt idx="3">
                  <c:v>1.8</c:v>
                </c:pt>
                <c:pt idx="4">
                  <c:v>#N/A</c:v>
                </c:pt>
                <c:pt idx="5">
                  <c:v>1.79</c:v>
                </c:pt>
                <c:pt idx="6">
                  <c:v>#N/A</c:v>
                </c:pt>
                <c:pt idx="7">
                  <c:v>1.74</c:v>
                </c:pt>
                <c:pt idx="8">
                  <c:v>#N/A</c:v>
                </c:pt>
                <c:pt idx="9">
                  <c:v>1.68</c:v>
                </c:pt>
              </c:numCache>
            </c:numRef>
          </c:val>
        </c:ser>
        <c:ser>
          <c:idx val="8"/>
          <c:order val="8"/>
          <c:tx>
            <c:strRef>
              <c:f>データシート!$A$35</c:f>
              <c:strCache>
                <c:ptCount val="1"/>
                <c:pt idx="0">
                  <c:v>沖縄県水道事業会計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3.66</c:v>
                </c:pt>
                <c:pt idx="2">
                  <c:v>#N/A</c:v>
                </c:pt>
                <c:pt idx="3">
                  <c:v>3.9</c:v>
                </c:pt>
                <c:pt idx="4">
                  <c:v>#N/A</c:v>
                </c:pt>
                <c:pt idx="5">
                  <c:v>4.13</c:v>
                </c:pt>
                <c:pt idx="6">
                  <c:v>#N/A</c:v>
                </c:pt>
                <c:pt idx="7">
                  <c:v>3.78</c:v>
                </c:pt>
                <c:pt idx="8">
                  <c:v>#N/A</c:v>
                </c:pt>
                <c:pt idx="9">
                  <c:v>3.49</c:v>
                </c:pt>
              </c:numCache>
            </c:numRef>
          </c:val>
        </c:ser>
        <c:ser>
          <c:idx val="9"/>
          <c:order val="9"/>
          <c:tx>
            <c:strRef>
              <c:f>データシート!$A$36</c:f>
              <c:strCache>
                <c:ptCount val="1"/>
                <c:pt idx="0">
                  <c:v>沖縄県病院事業会計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3.03</c:v>
                </c:pt>
                <c:pt idx="2">
                  <c:v>#N/A</c:v>
                </c:pt>
                <c:pt idx="3">
                  <c:v>3.66</c:v>
                </c:pt>
                <c:pt idx="4">
                  <c:v>#N/A</c:v>
                </c:pt>
                <c:pt idx="5">
                  <c:v>4.16</c:v>
                </c:pt>
                <c:pt idx="6">
                  <c:v>#N/A</c:v>
                </c:pt>
                <c:pt idx="7">
                  <c:v>4.08</c:v>
                </c:pt>
                <c:pt idx="8">
                  <c:v>#N/A</c:v>
                </c:pt>
                <c:pt idx="9">
                  <c:v>3.91</c:v>
                </c:pt>
              </c:numCache>
            </c:numRef>
          </c:val>
        </c:ser>
        <c:dLbls>
          <c:showLegendKey val="0"/>
          <c:showVal val="0"/>
          <c:showCatName val="0"/>
          <c:showSerName val="0"/>
          <c:showPercent val="0"/>
          <c:showBubbleSize val="0"/>
        </c:dLbls>
        <c:gapWidth val="150"/>
        <c:overlap val="100"/>
        <c:axId val="130012672"/>
        <c:axId val="130014208"/>
      </c:barChart>
      <c:catAx>
        <c:axId val="13001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014208"/>
        <c:crosses val="autoZero"/>
        <c:auto val="1"/>
        <c:lblAlgn val="ctr"/>
        <c:lblOffset val="100"/>
        <c:tickLblSkip val="1"/>
        <c:tickMarkSkip val="1"/>
        <c:noMultiLvlLbl val="0"/>
      </c:catAx>
      <c:valAx>
        <c:axId val="13001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1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38517</c:v>
                </c:pt>
                <c:pt idx="5">
                  <c:v>39114</c:v>
                </c:pt>
                <c:pt idx="8">
                  <c:v>40383</c:v>
                </c:pt>
                <c:pt idx="11">
                  <c:v>42845</c:v>
                </c:pt>
                <c:pt idx="14">
                  <c:v>44098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131</c:v>
                </c:pt>
                <c:pt idx="3">
                  <c:v>58</c:v>
                </c:pt>
                <c:pt idx="6">
                  <c:v>40</c:v>
                </c:pt>
                <c:pt idx="9">
                  <c:v>35</c:v>
                </c:pt>
                <c:pt idx="12">
                  <c:v>40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570</c:v>
                </c:pt>
                <c:pt idx="3">
                  <c:v>501</c:v>
                </c:pt>
                <c:pt idx="6">
                  <c:v>382</c:v>
                </c:pt>
                <c:pt idx="9">
                  <c:v>354</c:v>
                </c:pt>
                <c:pt idx="12">
                  <c:v>302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609</c:v>
                </c:pt>
                <c:pt idx="3">
                  <c:v>633</c:v>
                </c:pt>
                <c:pt idx="6">
                  <c:v>609</c:v>
                </c:pt>
                <c:pt idx="9">
                  <c:v>584</c:v>
                </c:pt>
                <c:pt idx="12">
                  <c:v>598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4562</c:v>
                </c:pt>
                <c:pt idx="3">
                  <c:v>3189</c:v>
                </c:pt>
                <c:pt idx="6">
                  <c:v>3761</c:v>
                </c:pt>
                <c:pt idx="9">
                  <c:v>3701</c:v>
                </c:pt>
                <c:pt idx="12">
                  <c:v>4073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66099</c:v>
                </c:pt>
                <c:pt idx="3">
                  <c:v>72380</c:v>
                </c:pt>
                <c:pt idx="6">
                  <c:v>81609</c:v>
                </c:pt>
                <c:pt idx="9">
                  <c:v>71971</c:v>
                </c:pt>
                <c:pt idx="12">
                  <c:v>69922</c:v>
                </c:pt>
              </c:numCache>
            </c:numRef>
          </c:val>
        </c:ser>
        <c:dLbls>
          <c:showLegendKey val="0"/>
          <c:showVal val="0"/>
          <c:showCatName val="0"/>
          <c:showSerName val="0"/>
          <c:showPercent val="0"/>
          <c:showBubbleSize val="0"/>
        </c:dLbls>
        <c:gapWidth val="100"/>
        <c:overlap val="100"/>
        <c:axId val="130560768"/>
        <c:axId val="130562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33454</c:v>
                </c:pt>
                <c:pt idx="2">
                  <c:v>#N/A</c:v>
                </c:pt>
                <c:pt idx="3">
                  <c:v>#N/A</c:v>
                </c:pt>
                <c:pt idx="4">
                  <c:v>37647</c:v>
                </c:pt>
                <c:pt idx="5">
                  <c:v>#N/A</c:v>
                </c:pt>
                <c:pt idx="6">
                  <c:v>#N/A</c:v>
                </c:pt>
                <c:pt idx="7">
                  <c:v>46018</c:v>
                </c:pt>
                <c:pt idx="8">
                  <c:v>#N/A</c:v>
                </c:pt>
                <c:pt idx="9">
                  <c:v>#N/A</c:v>
                </c:pt>
                <c:pt idx="10">
                  <c:v>33800</c:v>
                </c:pt>
                <c:pt idx="11">
                  <c:v>#N/A</c:v>
                </c:pt>
                <c:pt idx="12">
                  <c:v>#N/A</c:v>
                </c:pt>
                <c:pt idx="13">
                  <c:v>30837</c:v>
                </c:pt>
                <c:pt idx="14">
                  <c:v>#N/A</c:v>
                </c:pt>
              </c:numCache>
            </c:numRef>
          </c:val>
          <c:smooth val="0"/>
        </c:ser>
        <c:dLbls>
          <c:showLegendKey val="0"/>
          <c:showVal val="0"/>
          <c:showCatName val="0"/>
          <c:showSerName val="0"/>
          <c:showPercent val="0"/>
          <c:showBubbleSize val="0"/>
        </c:dLbls>
        <c:marker val="1"/>
        <c:smooth val="0"/>
        <c:axId val="130560768"/>
        <c:axId val="130562688"/>
      </c:lineChart>
      <c:catAx>
        <c:axId val="13056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562688"/>
        <c:crosses val="autoZero"/>
        <c:auto val="1"/>
        <c:lblAlgn val="ctr"/>
        <c:lblOffset val="100"/>
        <c:tickLblSkip val="1"/>
        <c:tickMarkSkip val="1"/>
        <c:noMultiLvlLbl val="0"/>
      </c:catAx>
      <c:valAx>
        <c:axId val="13056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6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477829</c:v>
                </c:pt>
                <c:pt idx="5">
                  <c:v>503589</c:v>
                </c:pt>
                <c:pt idx="8">
                  <c:v>526309</c:v>
                </c:pt>
                <c:pt idx="11">
                  <c:v>544243</c:v>
                </c:pt>
                <c:pt idx="14">
                  <c:v>554577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38164</c:v>
                </c:pt>
                <c:pt idx="5">
                  <c:v>33955</c:v>
                </c:pt>
                <c:pt idx="8">
                  <c:v>30873</c:v>
                </c:pt>
                <c:pt idx="11">
                  <c:v>28687</c:v>
                </c:pt>
                <c:pt idx="14">
                  <c:v>25700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79972</c:v>
                </c:pt>
                <c:pt idx="5">
                  <c:v>78616</c:v>
                </c:pt>
                <c:pt idx="8">
                  <c:v>94760</c:v>
                </c:pt>
                <c:pt idx="11">
                  <c:v>98062</c:v>
                </c:pt>
                <c:pt idx="14">
                  <c:v>99082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792</c:v>
                </c:pt>
                <c:pt idx="3">
                  <c:v>423</c:v>
                </c:pt>
                <c:pt idx="6">
                  <c:v>703</c:v>
                </c:pt>
                <c:pt idx="9">
                  <c:v>442</c:v>
                </c:pt>
                <c:pt idx="12">
                  <c:v>446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153270</c:v>
                </c:pt>
                <c:pt idx="3">
                  <c:v>149352</c:v>
                </c:pt>
                <c:pt idx="6">
                  <c:v>143768</c:v>
                </c:pt>
                <c:pt idx="9">
                  <c:v>137336</c:v>
                </c:pt>
                <c:pt idx="12">
                  <c:v>137928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6007</c:v>
                </c:pt>
                <c:pt idx="3">
                  <c:v>5886</c:v>
                </c:pt>
                <c:pt idx="6">
                  <c:v>5931</c:v>
                </c:pt>
                <c:pt idx="9">
                  <c:v>5621</c:v>
                </c:pt>
                <c:pt idx="12">
                  <c:v>5222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38490</c:v>
                </c:pt>
                <c:pt idx="3">
                  <c:v>37392</c:v>
                </c:pt>
                <c:pt idx="6">
                  <c:v>36971</c:v>
                </c:pt>
                <c:pt idx="9">
                  <c:v>36934</c:v>
                </c:pt>
                <c:pt idx="12">
                  <c:v>39006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2971</c:v>
                </c:pt>
                <c:pt idx="3">
                  <c:v>2406</c:v>
                </c:pt>
                <c:pt idx="6">
                  <c:v>1944</c:v>
                </c:pt>
                <c:pt idx="9">
                  <c:v>1521</c:v>
                </c:pt>
                <c:pt idx="12">
                  <c:v>1125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684793</c:v>
                </c:pt>
                <c:pt idx="3">
                  <c:v>682994</c:v>
                </c:pt>
                <c:pt idx="6">
                  <c:v>672044</c:v>
                </c:pt>
                <c:pt idx="9">
                  <c:v>671827</c:v>
                </c:pt>
                <c:pt idx="12">
                  <c:v>662979</c:v>
                </c:pt>
              </c:numCache>
            </c:numRef>
          </c:val>
        </c:ser>
        <c:dLbls>
          <c:showLegendKey val="0"/>
          <c:showVal val="0"/>
          <c:showCatName val="0"/>
          <c:showSerName val="0"/>
          <c:showPercent val="0"/>
          <c:showBubbleSize val="0"/>
        </c:dLbls>
        <c:gapWidth val="100"/>
        <c:overlap val="100"/>
        <c:axId val="130636032"/>
        <c:axId val="13064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290359</c:v>
                </c:pt>
                <c:pt idx="2">
                  <c:v>#N/A</c:v>
                </c:pt>
                <c:pt idx="3">
                  <c:v>#N/A</c:v>
                </c:pt>
                <c:pt idx="4">
                  <c:v>262293</c:v>
                </c:pt>
                <c:pt idx="5">
                  <c:v>#N/A</c:v>
                </c:pt>
                <c:pt idx="6">
                  <c:v>#N/A</c:v>
                </c:pt>
                <c:pt idx="7">
                  <c:v>209418</c:v>
                </c:pt>
                <c:pt idx="8">
                  <c:v>#N/A</c:v>
                </c:pt>
                <c:pt idx="9">
                  <c:v>#N/A</c:v>
                </c:pt>
                <c:pt idx="10">
                  <c:v>182688</c:v>
                </c:pt>
                <c:pt idx="11">
                  <c:v>#N/A</c:v>
                </c:pt>
                <c:pt idx="12">
                  <c:v>#N/A</c:v>
                </c:pt>
                <c:pt idx="13">
                  <c:v>167348</c:v>
                </c:pt>
                <c:pt idx="14">
                  <c:v>#N/A</c:v>
                </c:pt>
              </c:numCache>
            </c:numRef>
          </c:val>
          <c:smooth val="0"/>
        </c:ser>
        <c:dLbls>
          <c:showLegendKey val="0"/>
          <c:showVal val="0"/>
          <c:showCatName val="0"/>
          <c:showSerName val="0"/>
          <c:showPercent val="0"/>
          <c:showBubbleSize val="0"/>
        </c:dLbls>
        <c:marker val="1"/>
        <c:smooth val="0"/>
        <c:axId val="130636032"/>
        <c:axId val="130642304"/>
      </c:lineChart>
      <c:catAx>
        <c:axId val="13063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642304"/>
        <c:crosses val="autoZero"/>
        <c:auto val="1"/>
        <c:lblAlgn val="ctr"/>
        <c:lblOffset val="100"/>
        <c:tickLblSkip val="1"/>
        <c:tickMarkSkip val="1"/>
        <c:noMultiLvlLbl val="0"/>
      </c:catAx>
      <c:valAx>
        <c:axId val="13064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3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{55EAECDC-EF37-4A6F-BA19-4718C884AD22}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{736DAE50-67D4-4BF1-A961-C7D3BE5B1F8B}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{D37398B7-949A-4382-9927-3F1DB7E1C30E}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{99402440-FC78-4B36-9FFC-999339CBC6EF}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{52001BE8-C4FC-4D9A-9010-4AAB2CB2751D}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{C5F7CC5E-346E-4071-BB47-F4ECE5FFEE27}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{4501F305-D50D-40C0-B325-663136C270D0}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{9EE77B71-9849-4B84-8705-CAC8BD4FEB86}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{2D3A70E4-0E3E-4AF5-A0B1-DC120EF7D896}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{22F527C7-D98D-4F85-B2BB-BF73E8E29A6F}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50350080"/>
        <c:axId val="150401408"/>
      </c:scatterChart>
      <c:valAx>
        <c:axId val="1503500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401408"/>
        <c:crosses val="autoZero"/>
        <c:crossBetween val="midCat"/>
      </c:valAx>
      <c:valAx>
        <c:axId val="1504014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350080"/>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{F69708CF-7178-4CE2-957F-00CF36F31CA5}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{9B77EE4A-A767-4091-BFD3-531CE1616152}</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4.5160426947499978E-2"/>
                  <c:y val="-6.2416647087793951E-2"/>
                </c:manualLayout>
              </c:layout>
              <c:tx>
                <c:strRef>
                  <c:f>公会計指標分析・財政指標組合せ分析表!$M$72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{3D9612F2-E67A-40D0-A698-D76E8EC357D9}</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1.8235556290721291E-2"/>
                  <c:y val="-6.2416647087793951E-2"/>
                </c:manualLayout>
              </c:layout>
              <c:tx>
                <c:strRef>
                  <c:f>公会計指標分析・財政指標組合せ分析表!$N$72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{73396575-5BAA-42DE-9F18-81AF0FADA665}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{60FEB25C-F538-4686-9064-7A73B57BA2D3}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11</c:v>
                </c:pt>
                <c:pt idx="2">
                  <c:v>12.2</c:v>
                </c:pt>
                <c:pt idx="3">
                  <c:v>12.2</c:v>
                </c:pt>
                <c:pt idx="4">
                  <c:v>11.4</c:v>
                </c:pt>
              </c:numCache>
            </c:numRef>
          </c:xVal>
          <c:yVal>
            <c:numRef>
              <c:f>公会計指標分析・財政指標組合せ分析表!$K$73:$O$73</c:f>
              <c:numCache>
                <c:formatCode>#,##0.0;"▲ "#,##0.0</c:formatCode>
                <c:ptCount val="5"/>
                <c:pt idx="0">
                  <c:v>91.2</c:v>
                </c:pt>
                <c:pt idx="1">
                  <c:v>81.3</c:v>
                </c:pt>
                <c:pt idx="2">
                  <c:v>65.900000000000006</c:v>
                </c:pt>
                <c:pt idx="3">
                  <c:v>57.2</c:v>
                </c:pt>
                <c:pt idx="4">
                  <c:v>50.8</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{3C5689F3-F8C2-4E99-A54E-6C4B10F78239}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{0919AE1D-F509-4D5C-A8DF-8DB80391D08F}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{86C34C14-1A44-443E-BBAA-3CFA3C0E6C52}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{83ADF399-72E1-493A-ABD3-D5635D0DB355}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{0C632407-B89E-4C13-B4ED-64E4F6A96F21}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15.6</c:v>
                </c:pt>
                <c:pt idx="1">
                  <c:v>15.3</c:v>
                </c:pt>
                <c:pt idx="2">
                  <c:v>14.8</c:v>
                </c:pt>
                <c:pt idx="3">
                  <c:v>13.7</c:v>
                </c:pt>
                <c:pt idx="4">
                  <c:v>14.1</c:v>
                </c:pt>
              </c:numCache>
            </c:numRef>
          </c:xVal>
          <c:yVal>
            <c:numRef>
              <c:f>公会計指標分析・財政指標組合せ分析表!$K$77:$O$77</c:f>
              <c:numCache>
                <c:formatCode>#,##0.0;"▲ "#,##0.0</c:formatCode>
                <c:ptCount val="5"/>
                <c:pt idx="0">
                  <c:v>195</c:v>
                </c:pt>
                <c:pt idx="1">
                  <c:v>187</c:v>
                </c:pt>
                <c:pt idx="2">
                  <c:v>171.7</c:v>
                </c:pt>
                <c:pt idx="3">
                  <c:v>151.9</c:v>
                </c:pt>
                <c:pt idx="4">
                  <c:v>169.1</c:v>
                </c:pt>
              </c:numCache>
            </c:numRef>
          </c:yVal>
          <c:smooth val="0"/>
        </c:ser>
        <c:dLbls>
          <c:showLegendKey val="0"/>
          <c:showVal val="1"/>
          <c:showCatName val="0"/>
          <c:showSerName val="0"/>
          <c:showPercent val="0"/>
          <c:showBubbleSize val="0"/>
        </c:dLbls>
        <c:axId val="150054784"/>
        <c:axId val="150544384"/>
      </c:scatterChart>
      <c:valAx>
        <c:axId val="150054784"/>
        <c:scaling>
          <c:orientation val="minMax"/>
          <c:max val="16"/>
          <c:min val="1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544384"/>
        <c:crosses val="autoZero"/>
        <c:crossBetween val="midCat"/>
      </c:valAx>
      <c:valAx>
        <c:axId val="150544384"/>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054784"/>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元利償還金については、臨時財政対策債に係る元金償還金が増加する一方、近年の低金利に伴い利子支払額は減少している。平成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年度は償還の山にあたり大幅増となった。</a:t>
          </a:r>
        </a:p>
        <a:p>
          <a:r>
            <a:rPr kumimoji="1" lang="ja-JP" altLang="en-US" sz="1400">
              <a:latin typeface="ＭＳ ゴシック" pitchFamily="49" charset="-128"/>
              <a:ea typeface="ＭＳ ゴシック" pitchFamily="49" charset="-128"/>
            </a:rPr>
            <a:t>　算入公債費については、過去に発行した臨時財政対策債の影響により今後も同水準で推移する見込みとなっている。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減少傾向にあるが、これは「第７次沖縄県行財政改革プラン」等に基づき、国の経済対策や地方財政対策等に係る県債を除いた県債発行額を抑制してきたことにより地方債現在高が減少していること、また「新沖縄県定員適正化計画」に基づき計画的に職員数を削減してきたことにより退職手当負担見込額が減少してきたこと等によるもの。</a:t>
          </a:r>
        </a:p>
        <a:p>
          <a:r>
            <a:rPr kumimoji="1" lang="ja-JP" altLang="en-US" sz="1400">
              <a:latin typeface="ＭＳ ゴシック" pitchFamily="49" charset="-128"/>
              <a:ea typeface="ＭＳ ゴシック" pitchFamily="49" charset="-128"/>
            </a:rPr>
            <a:t>　また、過去に発行した臨時財政対策債の影響により基準財政需要額（公債費）算入見込額が増加している。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1,461,231
1,448,656
2,281.12
745,035,197
724,891,952
3,674,769
369,063,572
662,979,388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50.8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solidFill>
          <a:sysClr val="window" lastClr="FFFFFF"/>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1,461,231
1,448,656
2,281.12
745,035,197
724,891,952
3,674,769
369,063,572
662,979,388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50.8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1,461,231
1,448,656
2,281.12
745,035,197
724,891,952
3,674,769
369,063,572
662,979,388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50.8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1,461,231
1,448,656
2,281.12
745,035,197
724,891,952
3,674,769
369,063,572
662,979,388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50.8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景気回復に伴う法人関係税の伸びにより基準財政収入額が年々増加し、近年、財政力指数は上昇傾向にあり、ＥグループからＤグループに移った。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29</a:t>
          </a:r>
          <a:r>
            <a:rPr kumimoji="1" lang="ja-JP" altLang="en-US" sz="1300">
              <a:latin typeface="ＭＳ Ｐゴシック"/>
            </a:rPr>
            <a:t>年度までを実施期間とする「第７次沖縄県行財政改革プラン」に基づき、県税収入率の引上げ（４年間で約</a:t>
          </a:r>
          <a:r>
            <a:rPr kumimoji="1" lang="en-US" altLang="ja-JP" sz="1300">
              <a:latin typeface="ＭＳ Ｐゴシック"/>
            </a:rPr>
            <a:t>12</a:t>
          </a:r>
          <a:r>
            <a:rPr kumimoji="1" lang="ja-JP" altLang="en-US" sz="1300">
              <a:latin typeface="ＭＳ Ｐゴシック"/>
            </a:rPr>
            <a:t>億円）等による歳入の確保に務めるとともに、県単補助金の見直し（約</a:t>
          </a:r>
          <a:r>
            <a:rPr kumimoji="1" lang="en-US" altLang="ja-JP" sz="1300">
              <a:latin typeface="ＭＳ Ｐゴシック"/>
            </a:rPr>
            <a:t>21</a:t>
          </a:r>
          <a:r>
            <a:rPr kumimoji="1" lang="ja-JP" altLang="en-US" sz="1300">
              <a:latin typeface="ＭＳ Ｐゴシック"/>
            </a:rPr>
            <a:t>億円）等による歳出削減を実施する。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0.21</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40</xdr:row>
      <xdr:rowOff>69548</xdr:rowOff>
    </xdr:to>
    <xdr:cxnSp macro="">
      <xdr:nvCxnSpPr>
        <xdr:cNvPr id="63" name="直線コネクタ 62"/>
        <xdr:cNvCxnSpPr/>
      </xdr:nvCxnSpPr>
      <xdr:spPr>
        <a:xfrm flipV="1">
          <a:off x="4953000" y="6123214"/>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41625</xdr:rowOff>
    </xdr:from>
    <xdr:ext cx="762000" cy="259045"/>
    <xdr:sp macro="" textlink="">
      <xdr:nvSpPr>
        <xdr:cNvPr id="64" name="財政力最小値テキスト"/>
        <xdr:cNvSpPr txBox="1"/>
      </xdr:nvSpPr>
      <xdr:spPr>
        <a:xfrm>
          <a:off x="5041900" y="689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40</xdr:row>
      <xdr:rowOff>69548</xdr:rowOff>
    </xdr:from>
    <xdr:to>
      <xdr:col>7</xdr:col>
      <xdr:colOff>241300</xdr:colOff>
      <xdr:row>40</xdr:row>
      <xdr:rowOff>69548</xdr:rowOff>
    </xdr:to>
    <xdr:cxnSp macro="">
      <xdr:nvCxnSpPr>
        <xdr:cNvPr id="65" name="直線コネクタ 64"/>
        <xdr:cNvCxnSpPr/>
      </xdr:nvCxnSpPr>
      <xdr:spPr>
        <a:xfrm>
          <a:off x="4864100" y="692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6"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7" name="直線コネクタ 66"/>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69548</xdr:rowOff>
    </xdr:from>
    <xdr:to>
      <xdr:col>7</xdr:col>
      <xdr:colOff>152400</xdr:colOff>
      <xdr:row>41</xdr:row>
      <xdr:rowOff>127907</xdr:rowOff>
    </xdr:to>
    <xdr:cxnSp macro="">
      <xdr:nvCxnSpPr>
        <xdr:cNvPr id="68" name="直線コネクタ 67"/>
        <xdr:cNvCxnSpPr/>
      </xdr:nvCxnSpPr>
      <xdr:spPr>
        <a:xfrm flipV="1">
          <a:off x="4114800" y="6927548"/>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148365</xdr:rowOff>
    </xdr:from>
    <xdr:ext cx="762000" cy="259045"/>
    <xdr:sp macro="" textlink="">
      <xdr:nvSpPr>
        <xdr:cNvPr id="69" name="財政力平均値テキスト"/>
        <xdr:cNvSpPr txBox="1"/>
      </xdr:nvSpPr>
      <xdr:spPr>
        <a:xfrm>
          <a:off x="5041900" y="649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38</xdr:row>
      <xdr:rowOff>131838</xdr:rowOff>
    </xdr:from>
    <xdr:to>
      <xdr:col>7</xdr:col>
      <xdr:colOff>203200</xdr:colOff>
      <xdr:row>39</xdr:row>
      <xdr:rowOff>61988</xdr:rowOff>
    </xdr:to>
    <xdr:sp macro="" textlink="">
      <xdr:nvSpPr>
        <xdr:cNvPr id="70" name="フローチャート : 判断 69"/>
        <xdr:cNvSpPr/>
      </xdr:nvSpPr>
      <xdr:spPr>
        <a:xfrm>
          <a:off x="49022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42</xdr:row>
      <xdr:rowOff>71362</xdr:rowOff>
    </xdr:to>
    <xdr:cxnSp macro="">
      <xdr:nvCxnSpPr>
        <xdr:cNvPr id="71" name="直線コネクタ 70"/>
        <xdr:cNvCxnSpPr/>
      </xdr:nvCxnSpPr>
      <xdr:spPr>
        <a:xfrm flipV="1">
          <a:off x="3225800" y="71573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73" name="テキスト ボックス 72"/>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71362</xdr:rowOff>
    </xdr:from>
    <xdr:to>
      <xdr:col>4</xdr:col>
      <xdr:colOff>482600</xdr:colOff>
      <xdr:row>43</xdr:row>
      <xdr:rowOff>14817</xdr:rowOff>
    </xdr:to>
    <xdr:cxnSp macro="">
      <xdr:nvCxnSpPr>
        <xdr:cNvPr id="74" name="直線コネクタ 73"/>
        <xdr:cNvCxnSpPr/>
      </xdr:nvCxnSpPr>
      <xdr:spPr>
        <a:xfrm flipV="1">
          <a:off x="2336800" y="72722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78922</xdr:rowOff>
    </xdr:from>
    <xdr:to>
      <xdr:col>4</xdr:col>
      <xdr:colOff>533400</xdr:colOff>
      <xdr:row>44</xdr:row>
      <xdr:rowOff>9072</xdr:rowOff>
    </xdr:to>
    <xdr:sp macro="" textlink="">
      <xdr:nvSpPr>
        <xdr:cNvPr id="75" name="フローチャート : 判断 74"/>
        <xdr:cNvSpPr/>
      </xdr:nvSpPr>
      <xdr:spPr>
        <a:xfrm>
          <a:off x="3175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76" name="テキスト ボックス 75"/>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71362</xdr:rowOff>
    </xdr:from>
    <xdr:to>
      <xdr:col>3</xdr:col>
      <xdr:colOff>279400</xdr:colOff>
      <xdr:row>43</xdr:row>
      <xdr:rowOff>14817</xdr:rowOff>
    </xdr:to>
    <xdr:cxnSp macro="">
      <xdr:nvCxnSpPr>
        <xdr:cNvPr id="77" name="直線コネクタ 76"/>
        <xdr:cNvCxnSpPr/>
      </xdr:nvCxnSpPr>
      <xdr:spPr>
        <a:xfrm>
          <a:off x="1447800" y="72722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8" name="フローチャート : 判断 77"/>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79" name="テキスト ボックス 78"/>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80" name="フローチャート : 判断 79"/>
        <xdr:cNvSpPr/>
      </xdr:nvSpPr>
      <xdr:spPr>
        <a:xfrm>
          <a:off x="1397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81" name="テキスト ボックス 80"/>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18748</xdr:rowOff>
    </xdr:from>
    <xdr:to>
      <xdr:col>7</xdr:col>
      <xdr:colOff>203200</xdr:colOff>
      <xdr:row>40</xdr:row>
      <xdr:rowOff>120348</xdr:rowOff>
    </xdr:to>
    <xdr:sp macro="" textlink="">
      <xdr:nvSpPr>
        <xdr:cNvPr id="87" name="円/楕円 86"/>
        <xdr:cNvSpPr/>
      </xdr:nvSpPr>
      <xdr:spPr>
        <a:xfrm>
          <a:off x="4902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86075</xdr:rowOff>
    </xdr:from>
    <xdr:ext cx="762000" cy="259045"/>
    <xdr:sp macro="" textlink="">
      <xdr:nvSpPr>
        <xdr:cNvPr id="88" name="財政力該当値テキスト"/>
        <xdr:cNvSpPr txBox="1"/>
      </xdr:nvSpPr>
      <xdr:spPr>
        <a:xfrm>
          <a:off x="5041900" y="67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89" name="円/楕円 88"/>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0" name="テキスト ボックス 89"/>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20562</xdr:rowOff>
    </xdr:from>
    <xdr:to>
      <xdr:col>4</xdr:col>
      <xdr:colOff>533400</xdr:colOff>
      <xdr:row>42</xdr:row>
      <xdr:rowOff>122162</xdr:rowOff>
    </xdr:to>
    <xdr:sp macro="" textlink="">
      <xdr:nvSpPr>
        <xdr:cNvPr id="91" name="円/楕円 90"/>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132339</xdr:rowOff>
    </xdr:from>
    <xdr:ext cx="762000" cy="259045"/>
    <xdr:sp macro="" textlink="">
      <xdr:nvSpPr>
        <xdr:cNvPr id="92" name="テキスト ボックス 91"/>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94" name="テキスト ボックス 93"/>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20562</xdr:rowOff>
    </xdr:from>
    <xdr:to>
      <xdr:col>2</xdr:col>
      <xdr:colOff>127000</xdr:colOff>
      <xdr:row>42</xdr:row>
      <xdr:rowOff>122162</xdr:rowOff>
    </xdr:to>
    <xdr:sp macro="" textlink="">
      <xdr:nvSpPr>
        <xdr:cNvPr id="95" name="円/楕円 94"/>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132339</xdr:rowOff>
    </xdr:from>
    <xdr:ext cx="762000" cy="259045"/>
    <xdr:sp macro="" textlink="">
      <xdr:nvSpPr>
        <xdr:cNvPr id="96" name="テキスト ボックス 95"/>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税等の伸びにより、比率は低下傾向にあり、類似団体平均も下回っているが、今後も社会保障関連の補助費及び扶助費の増大が見込まれるところであり、財政構造はより一層の硬直化が懸念されるところである。</a:t>
          </a:r>
        </a:p>
        <a:p>
          <a:r>
            <a:rPr kumimoji="1" lang="ja-JP" altLang="en-US" sz="1300">
              <a:latin typeface="ＭＳ Ｐゴシック"/>
            </a:rPr>
            <a:t>　そのため、「第７次沖縄県行財政改革プラン」に基づき、効率的かつ効果的な行政組織体制の構築に向け、適切な定数管理を行うとともに、全庁的に共通する総務事務について集中化や事務事業の見直しを行い、効率化やコストの削減を図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66</xdr:row>
      <xdr:rowOff>162983</xdr:rowOff>
    </xdr:to>
    <xdr:cxnSp macro="">
      <xdr:nvCxnSpPr>
        <xdr:cNvPr id="124" name="直線コネクタ 123"/>
        <xdr:cNvCxnSpPr/>
      </xdr:nvCxnSpPr>
      <xdr:spPr>
        <a:xfrm flipV="1">
          <a:off x="4953000" y="1025207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135060</xdr:rowOff>
    </xdr:from>
    <xdr:ext cx="762000" cy="259045"/>
    <xdr:sp macro="" textlink="">
      <xdr:nvSpPr>
        <xdr:cNvPr id="125"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7</xdr:col>
      <xdr:colOff>63500</xdr:colOff>
      <xdr:row>66</xdr:row>
      <xdr:rowOff>162983</xdr:rowOff>
    </xdr:from>
    <xdr:to>
      <xdr:col>7</xdr:col>
      <xdr:colOff>241300</xdr:colOff>
      <xdr:row>66</xdr:row>
      <xdr:rowOff>162983</xdr:rowOff>
    </xdr:to>
    <xdr:cxnSp macro="">
      <xdr:nvCxnSpPr>
        <xdr:cNvPr id="126" name="直線コネクタ 125"/>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7"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28" name="直線コネクタ 127"/>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64558</xdr:rowOff>
    </xdr:from>
    <xdr:to>
      <xdr:col>7</xdr:col>
      <xdr:colOff>152400</xdr:colOff>
      <xdr:row>62</xdr:row>
      <xdr:rowOff>64558</xdr:rowOff>
    </xdr:to>
    <xdr:cxnSp macro="">
      <xdr:nvCxnSpPr>
        <xdr:cNvPr id="129" name="直線コネクタ 128"/>
        <xdr:cNvCxnSpPr/>
      </xdr:nvCxnSpPr>
      <xdr:spPr>
        <a:xfrm>
          <a:off x="4114800" y="1069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15469</xdr:rowOff>
    </xdr:from>
    <xdr:ext cx="762000" cy="259045"/>
    <xdr:sp macro="" textlink="">
      <xdr:nvSpPr>
        <xdr:cNvPr id="130" name="財政構造の弾力性平均値テキスト"/>
        <xdr:cNvSpPr txBox="1"/>
      </xdr:nvSpPr>
      <xdr:spPr>
        <a:xfrm>
          <a:off x="5041900" y="1081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31" name="フローチャート : 判断 130"/>
        <xdr:cNvSpPr/>
      </xdr:nvSpPr>
      <xdr:spPr>
        <a:xfrm>
          <a:off x="49022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64558</xdr:rowOff>
    </xdr:from>
    <xdr:to>
      <xdr:col>6</xdr:col>
      <xdr:colOff>0</xdr:colOff>
      <xdr:row>63</xdr:row>
      <xdr:rowOff>154517</xdr:rowOff>
    </xdr:to>
    <xdr:cxnSp macro="">
      <xdr:nvCxnSpPr>
        <xdr:cNvPr id="132" name="直線コネクタ 131"/>
        <xdr:cNvCxnSpPr/>
      </xdr:nvCxnSpPr>
      <xdr:spPr>
        <a:xfrm flipV="1">
          <a:off x="3225800" y="10694458"/>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75142</xdr:rowOff>
    </xdr:from>
    <xdr:to>
      <xdr:col>6</xdr:col>
      <xdr:colOff>50800</xdr:colOff>
      <xdr:row>61</xdr:row>
      <xdr:rowOff>5292</xdr:rowOff>
    </xdr:to>
    <xdr:sp macro="" textlink="">
      <xdr:nvSpPr>
        <xdr:cNvPr id="133" name="フローチャート : 判断 132"/>
        <xdr:cNvSpPr/>
      </xdr:nvSpPr>
      <xdr:spPr>
        <a:xfrm>
          <a:off x="4064000" y="103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15469</xdr:rowOff>
    </xdr:from>
    <xdr:ext cx="736600" cy="259045"/>
    <xdr:sp macro="" textlink="">
      <xdr:nvSpPr>
        <xdr:cNvPr id="134" name="テキスト ボックス 133"/>
        <xdr:cNvSpPr txBox="1"/>
      </xdr:nvSpPr>
      <xdr:spPr>
        <a:xfrm>
          <a:off x="3733800" y="1013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154517</xdr:rowOff>
    </xdr:from>
    <xdr:to>
      <xdr:col>4</xdr:col>
      <xdr:colOff>482600</xdr:colOff>
      <xdr:row>64</xdr:row>
      <xdr:rowOff>43392</xdr:rowOff>
    </xdr:to>
    <xdr:cxnSp macro="">
      <xdr:nvCxnSpPr>
        <xdr:cNvPr id="135" name="直線コネクタ 134"/>
        <xdr:cNvCxnSpPr/>
      </xdr:nvCxnSpPr>
      <xdr:spPr>
        <a:xfrm flipV="1">
          <a:off x="2336800" y="109558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4233</xdr:rowOff>
    </xdr:from>
    <xdr:to>
      <xdr:col>4</xdr:col>
      <xdr:colOff>533400</xdr:colOff>
      <xdr:row>61</xdr:row>
      <xdr:rowOff>105833</xdr:rowOff>
    </xdr:to>
    <xdr:sp macro="" textlink="">
      <xdr:nvSpPr>
        <xdr:cNvPr id="136" name="フローチャート : 判断 135"/>
        <xdr:cNvSpPr/>
      </xdr:nvSpPr>
      <xdr:spPr>
        <a:xfrm>
          <a:off x="3175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116010</xdr:rowOff>
    </xdr:from>
    <xdr:ext cx="762000" cy="259045"/>
    <xdr:sp macro="" textlink="">
      <xdr:nvSpPr>
        <xdr:cNvPr id="137" name="テキスト ボックス 136"/>
        <xdr:cNvSpPr txBox="1"/>
      </xdr:nvSpPr>
      <xdr:spPr>
        <a:xfrm>
          <a:off x="2844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64</xdr:row>
      <xdr:rowOff>43392</xdr:rowOff>
    </xdr:to>
    <xdr:cxnSp macro="">
      <xdr:nvCxnSpPr>
        <xdr:cNvPr id="138" name="直線コネクタ 137"/>
        <xdr:cNvCxnSpPr/>
      </xdr:nvCxnSpPr>
      <xdr:spPr>
        <a:xfrm>
          <a:off x="1447800" y="10433050"/>
          <a:ext cx="889000" cy="5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39" name="フローチャート : 判断 138"/>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40" name="テキスト ボックス 139"/>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124883</xdr:rowOff>
    </xdr:from>
    <xdr:to>
      <xdr:col>2</xdr:col>
      <xdr:colOff>127000</xdr:colOff>
      <xdr:row>62</xdr:row>
      <xdr:rowOff>55033</xdr:rowOff>
    </xdr:to>
    <xdr:sp macro="" textlink="">
      <xdr:nvSpPr>
        <xdr:cNvPr id="141" name="フローチャート : 判断 140"/>
        <xdr:cNvSpPr/>
      </xdr:nvSpPr>
      <xdr:spPr>
        <a:xfrm>
          <a:off x="1397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39810</xdr:rowOff>
    </xdr:from>
    <xdr:ext cx="762000" cy="259045"/>
    <xdr:sp macro="" textlink="">
      <xdr:nvSpPr>
        <xdr:cNvPr id="142" name="テキスト ボックス 141"/>
        <xdr:cNvSpPr txBox="1"/>
      </xdr:nvSpPr>
      <xdr:spPr>
        <a:xfrm>
          <a:off x="1066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13758</xdr:rowOff>
    </xdr:from>
    <xdr:to>
      <xdr:col>7</xdr:col>
      <xdr:colOff>203200</xdr:colOff>
      <xdr:row>62</xdr:row>
      <xdr:rowOff>115358</xdr:rowOff>
    </xdr:to>
    <xdr:sp macro="" textlink="">
      <xdr:nvSpPr>
        <xdr:cNvPr id="148" name="円/楕円 147"/>
        <xdr:cNvSpPr/>
      </xdr:nvSpPr>
      <xdr:spPr>
        <a:xfrm>
          <a:off x="49022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30285</xdr:rowOff>
    </xdr:from>
    <xdr:ext cx="762000" cy="259045"/>
    <xdr:sp macro="" textlink="">
      <xdr:nvSpPr>
        <xdr:cNvPr id="149" name="財政構造の弾力性該当値テキスト"/>
        <xdr:cNvSpPr txBox="1"/>
      </xdr:nvSpPr>
      <xdr:spPr>
        <a:xfrm>
          <a:off x="50419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13758</xdr:rowOff>
    </xdr:from>
    <xdr:to>
      <xdr:col>6</xdr:col>
      <xdr:colOff>50800</xdr:colOff>
      <xdr:row>62</xdr:row>
      <xdr:rowOff>115358</xdr:rowOff>
    </xdr:to>
    <xdr:sp macro="" textlink="">
      <xdr:nvSpPr>
        <xdr:cNvPr id="150" name="円/楕円 149"/>
        <xdr:cNvSpPr/>
      </xdr:nvSpPr>
      <xdr:spPr>
        <a:xfrm>
          <a:off x="4064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100135</xdr:rowOff>
    </xdr:from>
    <xdr:ext cx="736600" cy="259045"/>
    <xdr:sp macro="" textlink="">
      <xdr:nvSpPr>
        <xdr:cNvPr id="151" name="テキスト ボックス 150"/>
        <xdr:cNvSpPr txBox="1"/>
      </xdr:nvSpPr>
      <xdr:spPr>
        <a:xfrm>
          <a:off x="3733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103717</xdr:rowOff>
    </xdr:from>
    <xdr:to>
      <xdr:col>4</xdr:col>
      <xdr:colOff>533400</xdr:colOff>
      <xdr:row>64</xdr:row>
      <xdr:rowOff>33867</xdr:rowOff>
    </xdr:to>
    <xdr:sp macro="" textlink="">
      <xdr:nvSpPr>
        <xdr:cNvPr id="152" name="円/楕円 151"/>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18644</xdr:rowOff>
    </xdr:from>
    <xdr:ext cx="762000" cy="259045"/>
    <xdr:sp macro="" textlink="">
      <xdr:nvSpPr>
        <xdr:cNvPr id="153" name="テキスト ボックス 152"/>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164042</xdr:rowOff>
    </xdr:from>
    <xdr:to>
      <xdr:col>3</xdr:col>
      <xdr:colOff>330200</xdr:colOff>
      <xdr:row>64</xdr:row>
      <xdr:rowOff>94192</xdr:rowOff>
    </xdr:to>
    <xdr:sp macro="" textlink="">
      <xdr:nvSpPr>
        <xdr:cNvPr id="154" name="円/楕円 153"/>
        <xdr:cNvSpPr/>
      </xdr:nvSpPr>
      <xdr:spPr>
        <a:xfrm>
          <a:off x="2286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55" name="テキスト ボックス 154"/>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6" name="円/楕円 155"/>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35577</xdr:rowOff>
    </xdr:from>
    <xdr:ext cx="762000" cy="259045"/>
    <xdr:sp macro="" textlink="">
      <xdr:nvSpPr>
        <xdr:cNvPr id="157" name="テキスト ボックス 156"/>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[155,151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年度に給与減額支給措置を講じたことにより、人口１人当たり人件費・物件費等決算額は、前年度比マイナス</a:t>
          </a:r>
          <a:r>
            <a:rPr kumimoji="1" lang="en-US" altLang="ja-JP" sz="1300">
              <a:latin typeface="ＭＳ Ｐゴシック"/>
            </a:rPr>
            <a:t>4,238</a:t>
          </a:r>
          <a:r>
            <a:rPr kumimoji="1" lang="ja-JP" altLang="en-US" sz="1300">
              <a:latin typeface="ＭＳ Ｐゴシック"/>
            </a:rPr>
            <a:t>円の</a:t>
          </a:r>
          <a:r>
            <a:rPr kumimoji="1" lang="en-US" altLang="ja-JP" sz="1300">
              <a:latin typeface="ＭＳ Ｐゴシック"/>
            </a:rPr>
            <a:t>149,239</a:t>
          </a:r>
          <a:r>
            <a:rPr kumimoji="1" lang="ja-JP" altLang="en-US" sz="1300">
              <a:latin typeface="ＭＳ Ｐゴシック"/>
            </a:rPr>
            <a:t>円となった。</a:t>
          </a:r>
        </a:p>
        <a:p>
          <a:r>
            <a:rPr kumimoji="1" lang="ja-JP" altLang="en-US" sz="1300">
              <a:latin typeface="ＭＳ Ｐゴシック"/>
            </a:rPr>
            <a:t>　観光関連事業などのソフト事業に係る委託料等が高くなっていることから、物件費が高い水準で推移しており、平成</a:t>
          </a:r>
          <a:r>
            <a:rPr kumimoji="1" lang="en-US" altLang="ja-JP" sz="1300">
              <a:latin typeface="ＭＳ Ｐゴシック"/>
            </a:rPr>
            <a:t>26</a:t>
          </a:r>
          <a:r>
            <a:rPr kumimoji="1" lang="ja-JP" altLang="en-US" sz="1300">
              <a:latin typeface="ＭＳ Ｐゴシック"/>
            </a:rPr>
            <a:t>年度において前年度比プラス</a:t>
          </a:r>
          <a:r>
            <a:rPr kumimoji="1" lang="en-US" altLang="ja-JP" sz="1300">
              <a:latin typeface="ＭＳ Ｐゴシック"/>
            </a:rPr>
            <a:t>4,140</a:t>
          </a:r>
          <a:r>
            <a:rPr kumimoji="1" lang="ja-JP" altLang="en-US" sz="1300">
              <a:latin typeface="ＭＳ Ｐゴシック"/>
            </a:rPr>
            <a:t>円の</a:t>
          </a:r>
          <a:r>
            <a:rPr kumimoji="1" lang="en-US" altLang="ja-JP" sz="1300">
              <a:latin typeface="ＭＳ Ｐゴシック"/>
            </a:rPr>
            <a:t>153,379</a:t>
          </a:r>
          <a:r>
            <a:rPr kumimoji="1" lang="ja-JP" altLang="en-US" sz="1300">
              <a:latin typeface="ＭＳ Ｐゴシック"/>
            </a:rPr>
            <a:t>円、平成</a:t>
          </a:r>
          <a:r>
            <a:rPr kumimoji="1" lang="en-US" altLang="ja-JP" sz="1300">
              <a:latin typeface="ＭＳ Ｐゴシック"/>
            </a:rPr>
            <a:t>27</a:t>
          </a:r>
          <a:r>
            <a:rPr kumimoji="1" lang="ja-JP" altLang="en-US" sz="1300">
              <a:latin typeface="ＭＳ Ｐゴシック"/>
            </a:rPr>
            <a:t>年度において前年度比プラス</a:t>
          </a:r>
          <a:r>
            <a:rPr kumimoji="1" lang="en-US" altLang="ja-JP" sz="1300">
              <a:latin typeface="ＭＳ Ｐゴシック"/>
            </a:rPr>
            <a:t>1,772</a:t>
          </a:r>
          <a:r>
            <a:rPr kumimoji="1" lang="ja-JP" altLang="en-US" sz="1300">
              <a:latin typeface="ＭＳ Ｐゴシック"/>
            </a:rPr>
            <a:t>円の</a:t>
          </a:r>
          <a:r>
            <a:rPr kumimoji="1" lang="en-US" altLang="ja-JP" sz="1300">
              <a:latin typeface="ＭＳ Ｐゴシック"/>
            </a:rPr>
            <a:t>155,151</a:t>
          </a:r>
          <a:r>
            <a:rPr kumimoji="1" lang="ja-JP" altLang="en-US" sz="1300">
              <a:latin typeface="ＭＳ Ｐゴシック"/>
            </a:rPr>
            <a:t>円となっている。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97433</xdr:rowOff>
    </xdr:from>
    <xdr:to>
      <xdr:col>7</xdr:col>
      <xdr:colOff>152400</xdr:colOff>
      <xdr:row>89</xdr:row>
      <xdr:rowOff>114353</xdr:rowOff>
    </xdr:to>
    <xdr:cxnSp macro="">
      <xdr:nvCxnSpPr>
        <xdr:cNvPr id="187" name="直線コネクタ 186"/>
        <xdr:cNvCxnSpPr/>
      </xdr:nvCxnSpPr>
      <xdr:spPr>
        <a:xfrm flipV="1">
          <a:off x="4953000" y="13813433"/>
          <a:ext cx="0" cy="1559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86430</xdr:rowOff>
    </xdr:from>
    <xdr:ext cx="762000" cy="259045"/>
    <xdr:sp macro="" textlink="">
      <xdr:nvSpPr>
        <xdr:cNvPr id="188" name="人件費・物件費等の状況最小値テキスト"/>
        <xdr:cNvSpPr txBox="1"/>
      </xdr:nvSpPr>
      <xdr:spPr>
        <a:xfrm>
          <a:off x="5041900" y="1534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167,291</a:t>
          </a:r>
          <a:endParaRPr kumimoji="1" lang="ja-JP" altLang="en-US" sz="1000" b="1">
            <a:latin typeface="ＭＳ Ｐゴシック"/>
          </a:endParaRPr>
        </a:p>
      </xdr:txBody>
    </xdr:sp>
    <xdr:clientData/>
  </xdr:oneCellAnchor>
  <xdr:twoCellAnchor>
    <xdr:from>
      <xdr:col>7</xdr:col>
      <xdr:colOff>63500</xdr:colOff>
      <xdr:row>89</xdr:row>
      <xdr:rowOff>114353</xdr:rowOff>
    </xdr:from>
    <xdr:to>
      <xdr:col>7</xdr:col>
      <xdr:colOff>241300</xdr:colOff>
      <xdr:row>89</xdr:row>
      <xdr:rowOff>114353</xdr:rowOff>
    </xdr:to>
    <xdr:cxnSp macro="">
      <xdr:nvCxnSpPr>
        <xdr:cNvPr id="189" name="直線コネクタ 188"/>
        <xdr:cNvCxnSpPr/>
      </xdr:nvCxnSpPr>
      <xdr:spPr>
        <a:xfrm>
          <a:off x="4864100" y="15373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12360</xdr:rowOff>
    </xdr:from>
    <xdr:ext cx="762000" cy="259045"/>
    <xdr:sp macro="" textlink="">
      <xdr:nvSpPr>
        <xdr:cNvPr id="190" name="人件費・物件費等の状況最大値テキスト"/>
        <xdr:cNvSpPr txBox="1"/>
      </xdr:nvSpPr>
      <xdr:spPr>
        <a:xfrm>
          <a:off x="5041900" y="1355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122,037</a:t>
          </a:r>
          <a:endParaRPr kumimoji="1" lang="ja-JP" altLang="en-US" sz="1000" b="1">
            <a:latin typeface="ＭＳ Ｐゴシック"/>
          </a:endParaRPr>
        </a:p>
      </xdr:txBody>
    </xdr:sp>
    <xdr:clientData/>
  </xdr:oneCellAnchor>
  <xdr:twoCellAnchor>
    <xdr:from>
      <xdr:col>7</xdr:col>
      <xdr:colOff>63500</xdr:colOff>
      <xdr:row>80</xdr:row>
      <xdr:rowOff>97433</xdr:rowOff>
    </xdr:from>
    <xdr:to>
      <xdr:col>7</xdr:col>
      <xdr:colOff>241300</xdr:colOff>
      <xdr:row>80</xdr:row>
      <xdr:rowOff>97433</xdr:rowOff>
    </xdr:to>
    <xdr:cxnSp macro="">
      <xdr:nvCxnSpPr>
        <xdr:cNvPr id="191" name="直線コネクタ 190"/>
        <xdr:cNvCxnSpPr/>
      </xdr:nvCxnSpPr>
      <xdr:spPr>
        <a:xfrm>
          <a:off x="4864100" y="1381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149137</xdr:rowOff>
    </xdr:from>
    <xdr:to>
      <xdr:col>7</xdr:col>
      <xdr:colOff>152400</xdr:colOff>
      <xdr:row>87</xdr:row>
      <xdr:rowOff>38770</xdr:rowOff>
    </xdr:to>
    <xdr:cxnSp macro="">
      <xdr:nvCxnSpPr>
        <xdr:cNvPr id="192" name="直線コネクタ 191"/>
        <xdr:cNvCxnSpPr/>
      </xdr:nvCxnSpPr>
      <xdr:spPr>
        <a:xfrm>
          <a:off x="4114800" y="14893837"/>
          <a:ext cx="838200" cy="6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78932</xdr:rowOff>
    </xdr:from>
    <xdr:ext cx="762000" cy="259045"/>
    <xdr:sp macro="" textlink="">
      <xdr:nvSpPr>
        <xdr:cNvPr id="193" name="人件費・物件費等の状況平均値テキスト"/>
        <xdr:cNvSpPr txBox="1"/>
      </xdr:nvSpPr>
      <xdr:spPr>
        <a:xfrm>
          <a:off x="5041900" y="1448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62405</xdr:rowOff>
    </xdr:from>
    <xdr:to>
      <xdr:col>7</xdr:col>
      <xdr:colOff>203200</xdr:colOff>
      <xdr:row>85</xdr:row>
      <xdr:rowOff>164005</xdr:rowOff>
    </xdr:to>
    <xdr:sp macro="" textlink="">
      <xdr:nvSpPr>
        <xdr:cNvPr id="194" name="フローチャート : 判断 193"/>
        <xdr:cNvSpPr/>
      </xdr:nvSpPr>
      <xdr:spPr>
        <a:xfrm>
          <a:off x="4902200" y="146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6424</xdr:rowOff>
    </xdr:from>
    <xdr:to>
      <xdr:col>6</xdr:col>
      <xdr:colOff>0</xdr:colOff>
      <xdr:row>86</xdr:row>
      <xdr:rowOff>149137</xdr:rowOff>
    </xdr:to>
    <xdr:cxnSp macro="">
      <xdr:nvCxnSpPr>
        <xdr:cNvPr id="195" name="直線コネクタ 194"/>
        <xdr:cNvCxnSpPr/>
      </xdr:nvCxnSpPr>
      <xdr:spPr>
        <a:xfrm>
          <a:off x="3225800" y="14751124"/>
          <a:ext cx="889000" cy="14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89</xdr:row>
      <xdr:rowOff>70137</xdr:rowOff>
    </xdr:from>
    <xdr:to>
      <xdr:col>6</xdr:col>
      <xdr:colOff>50800</xdr:colOff>
      <xdr:row>90</xdr:row>
      <xdr:rowOff>287</xdr:rowOff>
    </xdr:to>
    <xdr:sp macro="" textlink="">
      <xdr:nvSpPr>
        <xdr:cNvPr id="196" name="フローチャート : 判断 195"/>
        <xdr:cNvSpPr/>
      </xdr:nvSpPr>
      <xdr:spPr>
        <a:xfrm>
          <a:off x="4064000" y="1532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156514</xdr:rowOff>
    </xdr:from>
    <xdr:ext cx="736600" cy="259045"/>
    <xdr:sp macro="" textlink="">
      <xdr:nvSpPr>
        <xdr:cNvPr id="197" name="テキスト ボックス 196"/>
        <xdr:cNvSpPr txBox="1"/>
      </xdr:nvSpPr>
      <xdr:spPr>
        <a:xfrm>
          <a:off x="3733800" y="15415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167,482</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6424</xdr:rowOff>
    </xdr:from>
    <xdr:to>
      <xdr:col>4</xdr:col>
      <xdr:colOff>482600</xdr:colOff>
      <xdr:row>86</xdr:row>
      <xdr:rowOff>152515</xdr:rowOff>
    </xdr:to>
    <xdr:cxnSp macro="">
      <xdr:nvCxnSpPr>
        <xdr:cNvPr id="198" name="直線コネクタ 197"/>
        <xdr:cNvCxnSpPr/>
      </xdr:nvCxnSpPr>
      <xdr:spPr>
        <a:xfrm flipV="1">
          <a:off x="2336800" y="14751124"/>
          <a:ext cx="889000" cy="14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141001</xdr:rowOff>
    </xdr:from>
    <xdr:to>
      <xdr:col>4</xdr:col>
      <xdr:colOff>533400</xdr:colOff>
      <xdr:row>86</xdr:row>
      <xdr:rowOff>71151</xdr:rowOff>
    </xdr:to>
    <xdr:sp macro="" textlink="">
      <xdr:nvSpPr>
        <xdr:cNvPr id="199" name="フローチャート : 判断 198"/>
        <xdr:cNvSpPr/>
      </xdr:nvSpPr>
      <xdr:spPr>
        <a:xfrm>
          <a:off x="3175000" y="1471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55928</xdr:rowOff>
    </xdr:from>
    <xdr:ext cx="762000" cy="259045"/>
    <xdr:sp macro="" textlink="">
      <xdr:nvSpPr>
        <xdr:cNvPr id="200" name="テキスト ボックス 199"/>
        <xdr:cNvSpPr txBox="1"/>
      </xdr:nvSpPr>
      <xdr:spPr>
        <a:xfrm>
          <a:off x="2844800" y="1480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117870</xdr:rowOff>
    </xdr:from>
    <xdr:to>
      <xdr:col>3</xdr:col>
      <xdr:colOff>279400</xdr:colOff>
      <xdr:row>86</xdr:row>
      <xdr:rowOff>152515</xdr:rowOff>
    </xdr:to>
    <xdr:cxnSp macro="">
      <xdr:nvCxnSpPr>
        <xdr:cNvPr id="201" name="直線コネクタ 200"/>
        <xdr:cNvCxnSpPr/>
      </xdr:nvCxnSpPr>
      <xdr:spPr>
        <a:xfrm>
          <a:off x="1447800" y="14862570"/>
          <a:ext cx="889000" cy="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118123</xdr:rowOff>
    </xdr:from>
    <xdr:to>
      <xdr:col>3</xdr:col>
      <xdr:colOff>330200</xdr:colOff>
      <xdr:row>87</xdr:row>
      <xdr:rowOff>48273</xdr:rowOff>
    </xdr:to>
    <xdr:sp macro="" textlink="">
      <xdr:nvSpPr>
        <xdr:cNvPr id="202" name="フローチャート : 判断 201"/>
        <xdr:cNvSpPr/>
      </xdr:nvSpPr>
      <xdr:spPr>
        <a:xfrm>
          <a:off x="2286000" y="1486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33050</xdr:rowOff>
    </xdr:from>
    <xdr:ext cx="762000" cy="259045"/>
    <xdr:sp macro="" textlink="">
      <xdr:nvSpPr>
        <xdr:cNvPr id="203" name="テキスト ボックス 202"/>
        <xdr:cNvSpPr txBox="1"/>
      </xdr:nvSpPr>
      <xdr:spPr>
        <a:xfrm>
          <a:off x="1955800" y="1494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25400</xdr:colOff>
      <xdr:row>88</xdr:row>
      <xdr:rowOff>21039</xdr:rowOff>
    </xdr:from>
    <xdr:to>
      <xdr:col>2</xdr:col>
      <xdr:colOff>127000</xdr:colOff>
      <xdr:row>88</xdr:row>
      <xdr:rowOff>122639</xdr:rowOff>
    </xdr:to>
    <xdr:sp macro="" textlink="">
      <xdr:nvSpPr>
        <xdr:cNvPr id="204" name="フローチャート : 判断 203"/>
        <xdr:cNvSpPr/>
      </xdr:nvSpPr>
      <xdr:spPr>
        <a:xfrm>
          <a:off x="1397000" y="1510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107416</xdr:rowOff>
    </xdr:from>
    <xdr:ext cx="762000" cy="259045"/>
    <xdr:sp macro="" textlink="">
      <xdr:nvSpPr>
        <xdr:cNvPr id="205" name="テキスト ボックス 204"/>
        <xdr:cNvSpPr txBox="1"/>
      </xdr:nvSpPr>
      <xdr:spPr>
        <a:xfrm>
          <a:off x="1066800" y="151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159420</xdr:rowOff>
    </xdr:from>
    <xdr:to>
      <xdr:col>7</xdr:col>
      <xdr:colOff>203200</xdr:colOff>
      <xdr:row>87</xdr:row>
      <xdr:rowOff>89570</xdr:rowOff>
    </xdr:to>
    <xdr:sp macro="" textlink="">
      <xdr:nvSpPr>
        <xdr:cNvPr id="211" name="円/楕円 210"/>
        <xdr:cNvSpPr/>
      </xdr:nvSpPr>
      <xdr:spPr>
        <a:xfrm>
          <a:off x="4902200" y="149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131497</xdr:rowOff>
    </xdr:from>
    <xdr:ext cx="762000" cy="259045"/>
    <xdr:sp macro="" textlink="">
      <xdr:nvSpPr>
        <xdr:cNvPr id="212" name="人件費・物件費等の状況該当値テキスト"/>
        <xdr:cNvSpPr txBox="1"/>
      </xdr:nvSpPr>
      <xdr:spPr>
        <a:xfrm>
          <a:off x="5041900" y="148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155,151</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98337</xdr:rowOff>
    </xdr:from>
    <xdr:to>
      <xdr:col>6</xdr:col>
      <xdr:colOff>50800</xdr:colOff>
      <xdr:row>87</xdr:row>
      <xdr:rowOff>28487</xdr:rowOff>
    </xdr:to>
    <xdr:sp macro="" textlink="">
      <xdr:nvSpPr>
        <xdr:cNvPr id="213" name="円/楕円 212"/>
        <xdr:cNvSpPr/>
      </xdr:nvSpPr>
      <xdr:spPr>
        <a:xfrm>
          <a:off x="4064000" y="148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38664</xdr:rowOff>
    </xdr:from>
    <xdr:ext cx="736600" cy="259045"/>
    <xdr:sp macro="" textlink="">
      <xdr:nvSpPr>
        <xdr:cNvPr id="214" name="テキスト ボックス 213"/>
        <xdr:cNvSpPr txBox="1"/>
      </xdr:nvSpPr>
      <xdr:spPr>
        <a:xfrm>
          <a:off x="3733800" y="14611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153,379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127074</xdr:rowOff>
    </xdr:from>
    <xdr:to>
      <xdr:col>4</xdr:col>
      <xdr:colOff>533400</xdr:colOff>
      <xdr:row>86</xdr:row>
      <xdr:rowOff>57224</xdr:rowOff>
    </xdr:to>
    <xdr:sp macro="" textlink="">
      <xdr:nvSpPr>
        <xdr:cNvPr id="215" name="円/楕円 214"/>
        <xdr:cNvSpPr/>
      </xdr:nvSpPr>
      <xdr:spPr>
        <a:xfrm>
          <a:off x="3175000" y="147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67401</xdr:rowOff>
    </xdr:from>
    <xdr:ext cx="762000" cy="259045"/>
    <xdr:sp macro="" textlink="">
      <xdr:nvSpPr>
        <xdr:cNvPr id="216" name="テキスト ボックス 215"/>
        <xdr:cNvSpPr txBox="1"/>
      </xdr:nvSpPr>
      <xdr:spPr>
        <a:xfrm>
          <a:off x="2844800" y="144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149,239</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101715</xdr:rowOff>
    </xdr:from>
    <xdr:to>
      <xdr:col>3</xdr:col>
      <xdr:colOff>330200</xdr:colOff>
      <xdr:row>87</xdr:row>
      <xdr:rowOff>31865</xdr:rowOff>
    </xdr:to>
    <xdr:sp macro="" textlink="">
      <xdr:nvSpPr>
        <xdr:cNvPr id="217" name="円/楕円 216"/>
        <xdr:cNvSpPr/>
      </xdr:nvSpPr>
      <xdr:spPr>
        <a:xfrm>
          <a:off x="2286000" y="1484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42042</xdr:rowOff>
    </xdr:from>
    <xdr:ext cx="762000" cy="259045"/>
    <xdr:sp macro="" textlink="">
      <xdr:nvSpPr>
        <xdr:cNvPr id="218" name="テキスト ボックス 217"/>
        <xdr:cNvSpPr txBox="1"/>
      </xdr:nvSpPr>
      <xdr:spPr>
        <a:xfrm>
          <a:off x="1955800" y="1461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153,477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67070</xdr:rowOff>
    </xdr:from>
    <xdr:to>
      <xdr:col>2</xdr:col>
      <xdr:colOff>127000</xdr:colOff>
      <xdr:row>86</xdr:row>
      <xdr:rowOff>168670</xdr:rowOff>
    </xdr:to>
    <xdr:sp macro="" textlink="">
      <xdr:nvSpPr>
        <xdr:cNvPr id="219" name="円/楕円 218"/>
        <xdr:cNvSpPr/>
      </xdr:nvSpPr>
      <xdr:spPr>
        <a:xfrm>
          <a:off x="1397000" y="148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7397</xdr:rowOff>
    </xdr:from>
    <xdr:ext cx="762000" cy="259045"/>
    <xdr:sp macro="" textlink="">
      <xdr:nvSpPr>
        <xdr:cNvPr id="220" name="テキスト ボックス 219"/>
        <xdr:cNvSpPr txBox="1"/>
      </xdr:nvSpPr>
      <xdr:spPr>
        <a:xfrm>
          <a:off x="1066800" y="1458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2" name="テキスト ボックス 221"/>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3" name="テキスト ボックス 222"/>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国家公務員の給与減額支給措置によりラスパイレス指数は</a:t>
          </a:r>
          <a:r>
            <a:rPr kumimoji="1" lang="en-US" altLang="ja-JP" sz="1300">
              <a:latin typeface="ＭＳ Ｐゴシック"/>
            </a:rPr>
            <a:t>100</a:t>
          </a:r>
          <a:r>
            <a:rPr kumimoji="1" lang="ja-JP" altLang="en-US" sz="1300">
              <a:latin typeface="ＭＳ Ｐゴシック"/>
            </a:rPr>
            <a:t>を超えていたが、平成</a:t>
          </a:r>
          <a:r>
            <a:rPr kumimoji="1" lang="en-US" altLang="ja-JP" sz="1300">
              <a:latin typeface="ＭＳ Ｐゴシック"/>
            </a:rPr>
            <a:t>27</a:t>
          </a:r>
          <a:r>
            <a:rPr kumimoji="1" lang="ja-JP" altLang="en-US" sz="1300">
              <a:latin typeface="ＭＳ Ｐゴシック"/>
            </a:rPr>
            <a:t>年度からの給与制度の総合的見直しの実施やこれまでの給与適正化の取組み等に伴い、平成</a:t>
          </a:r>
          <a:r>
            <a:rPr kumimoji="1" lang="en-US" altLang="ja-JP" sz="1300">
              <a:latin typeface="ＭＳ Ｐゴシック"/>
            </a:rPr>
            <a:t>28</a:t>
          </a:r>
          <a:r>
            <a:rPr kumimoji="1" lang="ja-JP" altLang="en-US" sz="1300">
              <a:latin typeface="ＭＳ Ｐゴシック"/>
            </a:rPr>
            <a:t>年４月１日現在のラスパイレス指数は</a:t>
          </a:r>
          <a:r>
            <a:rPr kumimoji="1" lang="en-US" altLang="ja-JP" sz="1300">
              <a:latin typeface="ＭＳ Ｐゴシック"/>
            </a:rPr>
            <a:t>98.9</a:t>
          </a:r>
          <a:r>
            <a:rPr kumimoji="1" lang="ja-JP" altLang="en-US" sz="1300">
              <a:latin typeface="ＭＳ Ｐゴシック"/>
            </a:rPr>
            <a:t>となった。</a:t>
          </a:r>
        </a:p>
        <a:p>
          <a:r>
            <a:rPr kumimoji="1" lang="ja-JP" altLang="en-US" sz="1300">
              <a:latin typeface="ＭＳ Ｐゴシック"/>
            </a:rPr>
            <a:t>　前年比で変化はないが、都道府県平均を</a:t>
          </a:r>
          <a:r>
            <a:rPr kumimoji="1" lang="en-US" altLang="ja-JP" sz="1300">
              <a:latin typeface="ＭＳ Ｐゴシック"/>
            </a:rPr>
            <a:t>1.4</a:t>
          </a:r>
          <a:r>
            <a:rPr kumimoji="1" lang="ja-JP" altLang="en-US" sz="1300">
              <a:latin typeface="ＭＳ Ｐゴシック"/>
            </a:rPr>
            <a:t>ポイント下回り、類似団体平均においても</a:t>
          </a:r>
          <a:r>
            <a:rPr kumimoji="1" lang="en-US" altLang="ja-JP" sz="1300">
              <a:latin typeface="ＭＳ Ｐゴシック"/>
            </a:rPr>
            <a:t>0.5</a:t>
          </a:r>
          <a:r>
            <a:rPr kumimoji="1" lang="ja-JP" altLang="en-US" sz="1300">
              <a:latin typeface="ＭＳ Ｐゴシック"/>
            </a:rPr>
            <a:t>ポイント下回っている。</a:t>
          </a:r>
        </a:p>
        <a:p>
          <a:r>
            <a:rPr kumimoji="1" lang="ja-JP" altLang="en-US" sz="1300">
              <a:latin typeface="ＭＳ Ｐゴシック"/>
            </a:rPr>
            <a:t>　今後とも、人事委員会の勧告及び国並びに他の都道府県の状況等を踏まえた適正な給与管理に努める。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85</xdr:row>
      <xdr:rowOff>4939</xdr:rowOff>
    </xdr:to>
    <xdr:cxnSp macro="">
      <xdr:nvCxnSpPr>
        <xdr:cNvPr id="247" name="直線コネクタ 246"/>
        <xdr:cNvCxnSpPr/>
      </xdr:nvCxnSpPr>
      <xdr:spPr>
        <a:xfrm flipV="1">
          <a:off x="17018000" y="13907911"/>
          <a:ext cx="0" cy="670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48"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49" name="直線コネクタ 248"/>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250"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251" name="直線コネクタ 250"/>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130528</xdr:rowOff>
    </xdr:from>
    <xdr:to>
      <xdr:col>24</xdr:col>
      <xdr:colOff>558800</xdr:colOff>
      <xdr:row>82</xdr:row>
      <xdr:rowOff>130528</xdr:rowOff>
    </xdr:to>
    <xdr:cxnSp macro="">
      <xdr:nvCxnSpPr>
        <xdr:cNvPr id="252" name="直線コネクタ 251"/>
        <xdr:cNvCxnSpPr/>
      </xdr:nvCxnSpPr>
      <xdr:spPr>
        <a:xfrm>
          <a:off x="16179800" y="14189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118832</xdr:rowOff>
    </xdr:from>
    <xdr:ext cx="762000" cy="259045"/>
    <xdr:sp macro="" textlink="">
      <xdr:nvSpPr>
        <xdr:cNvPr id="253" name="給与水準   （国との比較）平均値テキスト"/>
        <xdr:cNvSpPr txBox="1"/>
      </xdr:nvSpPr>
      <xdr:spPr>
        <a:xfrm>
          <a:off x="17106900" y="1417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54" name="フローチャート : 判断 253"/>
        <xdr:cNvSpPr/>
      </xdr:nvSpPr>
      <xdr:spPr>
        <a:xfrm>
          <a:off x="169672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82</xdr:row>
      <xdr:rowOff>130528</xdr:rowOff>
    </xdr:to>
    <xdr:cxnSp macro="">
      <xdr:nvCxnSpPr>
        <xdr:cNvPr id="255" name="直線コネクタ 254"/>
        <xdr:cNvCxnSpPr/>
      </xdr:nvCxnSpPr>
      <xdr:spPr>
        <a:xfrm>
          <a:off x="15290800" y="141626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117122</xdr:rowOff>
    </xdr:from>
    <xdr:to>
      <xdr:col>23</xdr:col>
      <xdr:colOff>457200</xdr:colOff>
      <xdr:row>82</xdr:row>
      <xdr:rowOff>47272</xdr:rowOff>
    </xdr:to>
    <xdr:sp macro="" textlink="">
      <xdr:nvSpPr>
        <xdr:cNvPr id="256" name="フローチャート : 判断 255"/>
        <xdr:cNvSpPr/>
      </xdr:nvSpPr>
      <xdr:spPr>
        <a:xfrm>
          <a:off x="16129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57449</xdr:rowOff>
    </xdr:from>
    <xdr:ext cx="736600" cy="259045"/>
    <xdr:sp macro="" textlink="">
      <xdr:nvSpPr>
        <xdr:cNvPr id="257" name="テキスト ボックス 256"/>
        <xdr:cNvSpPr txBox="1"/>
      </xdr:nvSpPr>
      <xdr:spPr>
        <a:xfrm>
          <a:off x="15798800" y="1377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89</xdr:row>
      <xdr:rowOff>16228</xdr:rowOff>
    </xdr:to>
    <xdr:cxnSp macro="">
      <xdr:nvCxnSpPr>
        <xdr:cNvPr id="258" name="直線コネクタ 257"/>
        <xdr:cNvCxnSpPr/>
      </xdr:nvCxnSpPr>
      <xdr:spPr>
        <a:xfrm flipV="1">
          <a:off x="14401800" y="14162616"/>
          <a:ext cx="889000" cy="11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143934</xdr:rowOff>
    </xdr:from>
    <xdr:to>
      <xdr:col>22</xdr:col>
      <xdr:colOff>254000</xdr:colOff>
      <xdr:row>82</xdr:row>
      <xdr:rowOff>74084</xdr:rowOff>
    </xdr:to>
    <xdr:sp macro="" textlink="">
      <xdr:nvSpPr>
        <xdr:cNvPr id="259" name="フローチャート : 判断 258"/>
        <xdr:cNvSpPr/>
      </xdr:nvSpPr>
      <xdr:spPr>
        <a:xfrm>
          <a:off x="15240000" y="1403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84261</xdr:rowOff>
    </xdr:from>
    <xdr:ext cx="762000" cy="259045"/>
    <xdr:sp macro="" textlink="">
      <xdr:nvSpPr>
        <xdr:cNvPr id="260" name="テキスト ボックス 259"/>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16228</xdr:rowOff>
    </xdr:from>
    <xdr:to>
      <xdr:col>21</xdr:col>
      <xdr:colOff>0</xdr:colOff>
      <xdr:row>89</xdr:row>
      <xdr:rowOff>69850</xdr:rowOff>
    </xdr:to>
    <xdr:cxnSp macro="">
      <xdr:nvCxnSpPr>
        <xdr:cNvPr id="261" name="直線コネクタ 260"/>
        <xdr:cNvCxnSpPr/>
      </xdr:nvCxnSpPr>
      <xdr:spPr>
        <a:xfrm flipV="1">
          <a:off x="13512800" y="152752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147461</xdr:rowOff>
    </xdr:from>
    <xdr:to>
      <xdr:col>21</xdr:col>
      <xdr:colOff>50800</xdr:colOff>
      <xdr:row>88</xdr:row>
      <xdr:rowOff>77611</xdr:rowOff>
    </xdr:to>
    <xdr:sp macro="" textlink="">
      <xdr:nvSpPr>
        <xdr:cNvPr id="262" name="フローチャート : 判断 261"/>
        <xdr:cNvSpPr/>
      </xdr:nvSpPr>
      <xdr:spPr>
        <a:xfrm>
          <a:off x="14351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87788</xdr:rowOff>
    </xdr:from>
    <xdr:ext cx="762000" cy="259045"/>
    <xdr:sp macro="" textlink="">
      <xdr:nvSpPr>
        <xdr:cNvPr id="263" name="テキスト ボックス 262"/>
        <xdr:cNvSpPr txBox="1"/>
      </xdr:nvSpPr>
      <xdr:spPr>
        <a:xfrm>
          <a:off x="14020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64" name="フローチャート : 判断 263"/>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65" name="テキスト ボックス 264"/>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71" name="円/楕円 270"/>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96255</xdr:rowOff>
    </xdr:from>
    <xdr:ext cx="762000" cy="259045"/>
    <xdr:sp macro="" textlink="">
      <xdr:nvSpPr>
        <xdr:cNvPr id="272" name="給与水準   （国との比較）該当値テキスト"/>
        <xdr:cNvSpPr txBox="1"/>
      </xdr:nvSpPr>
      <xdr:spPr>
        <a:xfrm>
          <a:off x="17106900" y="139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79728</xdr:rowOff>
    </xdr:from>
    <xdr:to>
      <xdr:col>23</xdr:col>
      <xdr:colOff>457200</xdr:colOff>
      <xdr:row>83</xdr:row>
      <xdr:rowOff>9878</xdr:rowOff>
    </xdr:to>
    <xdr:sp macro="" textlink="">
      <xdr:nvSpPr>
        <xdr:cNvPr id="273" name="円/楕円 272"/>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166105</xdr:rowOff>
    </xdr:from>
    <xdr:ext cx="736600" cy="259045"/>
    <xdr:sp macro="" textlink="">
      <xdr:nvSpPr>
        <xdr:cNvPr id="274" name="テキスト ボックス 273"/>
        <xdr:cNvSpPr txBox="1"/>
      </xdr:nvSpPr>
      <xdr:spPr>
        <a:xfrm>
          <a:off x="15798800" y="1422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75" name="円/楕円 274"/>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139293</xdr:rowOff>
    </xdr:from>
    <xdr:ext cx="762000" cy="259045"/>
    <xdr:sp macro="" textlink="">
      <xdr:nvSpPr>
        <xdr:cNvPr id="276" name="テキスト ボックス 275"/>
        <xdr:cNvSpPr txBox="1"/>
      </xdr:nvSpPr>
      <xdr:spPr>
        <a:xfrm>
          <a:off x="14909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136878</xdr:rowOff>
    </xdr:from>
    <xdr:to>
      <xdr:col>21</xdr:col>
      <xdr:colOff>50800</xdr:colOff>
      <xdr:row>89</xdr:row>
      <xdr:rowOff>67028</xdr:rowOff>
    </xdr:to>
    <xdr:sp macro="" textlink="">
      <xdr:nvSpPr>
        <xdr:cNvPr id="277" name="円/楕円 276"/>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51805</xdr:rowOff>
    </xdr:from>
    <xdr:ext cx="762000" cy="259045"/>
    <xdr:sp macro="" textlink="">
      <xdr:nvSpPr>
        <xdr:cNvPr id="278" name="テキスト ボックス 277"/>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9" name="円/楕円 278"/>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0" name="テキスト ボックス 27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[1,425.17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25</a:t>
          </a:r>
          <a:r>
            <a:rPr kumimoji="1" lang="ja-JP" altLang="en-US" sz="1300" baseline="0">
              <a:latin typeface="ＭＳ Ｐゴシック"/>
            </a:rPr>
            <a:t>年度までは、新沖縄県定員管理適正化計画（計画期間：平成</a:t>
          </a:r>
          <a:r>
            <a:rPr kumimoji="1" lang="en-US" altLang="ja-JP" sz="1300" baseline="0">
              <a:latin typeface="ＭＳ Ｐゴシック"/>
            </a:rPr>
            <a:t>15</a:t>
          </a:r>
          <a:r>
            <a:rPr kumimoji="1" lang="ja-JP" altLang="en-US" sz="1300" baseline="0">
              <a:latin typeface="ＭＳ Ｐゴシック"/>
            </a:rPr>
            <a:t>年度～</a:t>
          </a:r>
          <a:r>
            <a:rPr kumimoji="1" lang="en-US" altLang="ja-JP" sz="1300" baseline="0">
              <a:latin typeface="ＭＳ Ｐゴシック"/>
            </a:rPr>
            <a:t>24</a:t>
          </a:r>
          <a:r>
            <a:rPr kumimoji="1" lang="ja-JP" altLang="en-US" sz="1300" baseline="0">
              <a:latin typeface="ＭＳ Ｐゴシック"/>
            </a:rPr>
            <a:t>年度）に基づき、平成</a:t>
          </a:r>
          <a:r>
            <a:rPr kumimoji="1" lang="en-US" altLang="ja-JP" sz="1300" baseline="0">
              <a:latin typeface="ＭＳ Ｐゴシック"/>
            </a:rPr>
            <a:t>25</a:t>
          </a:r>
          <a:r>
            <a:rPr kumimoji="1" lang="ja-JP" altLang="en-US" sz="1300" baseline="0">
              <a:latin typeface="ＭＳ Ｐゴシック"/>
            </a:rPr>
            <a:t>年度までに目標（</a:t>
          </a:r>
          <a:r>
            <a:rPr kumimoji="1" lang="en-US" altLang="ja-JP" sz="1300" baseline="0">
              <a:latin typeface="ＭＳ Ｐゴシック"/>
            </a:rPr>
            <a:t>470</a:t>
          </a:r>
          <a:r>
            <a:rPr kumimoji="1" lang="ja-JP" altLang="en-US" sz="1300" baseline="0">
              <a:latin typeface="ＭＳ Ｐゴシック"/>
            </a:rPr>
            <a:t>人純減）を上回る</a:t>
          </a:r>
          <a:r>
            <a:rPr kumimoji="1" lang="en-US" altLang="ja-JP" sz="1300" baseline="0">
              <a:latin typeface="ＭＳ Ｐゴシック"/>
            </a:rPr>
            <a:t>673</a:t>
          </a:r>
          <a:r>
            <a:rPr kumimoji="1" lang="ja-JP" altLang="en-US" sz="1300" baseline="0">
              <a:latin typeface="ＭＳ Ｐゴシック"/>
            </a:rPr>
            <a:t>人の削減を実施したことから減少傾向であったが、国の法令等により配置基準が定められている教育部門と警察部門の増加や一般行政部門の行政需要の増加により職員数が増加している。</a:t>
          </a:r>
        </a:p>
        <a:p>
          <a:r>
            <a:rPr kumimoji="1" lang="ja-JP" altLang="en-US" sz="1300" baseline="0">
              <a:latin typeface="ＭＳ Ｐゴシック"/>
            </a:rPr>
            <a:t>　引き続き、平成</a:t>
          </a:r>
          <a:r>
            <a:rPr kumimoji="1" lang="en-US" altLang="ja-JP" sz="1300" baseline="0">
              <a:latin typeface="ＭＳ Ｐゴシック"/>
            </a:rPr>
            <a:t>25</a:t>
          </a:r>
          <a:r>
            <a:rPr kumimoji="1" lang="ja-JP" altLang="en-US" sz="1300" baseline="0">
              <a:latin typeface="ＭＳ Ｐゴシック"/>
            </a:rPr>
            <a:t>年度に策定した沖縄県職員定数管理基本方針に基づき行政需要及び財政状況を見極め、適切に対応するものとする。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59195</xdr:rowOff>
    </xdr:from>
    <xdr:to>
      <xdr:col>24</xdr:col>
      <xdr:colOff>558800</xdr:colOff>
      <xdr:row>67</xdr:row>
      <xdr:rowOff>38064</xdr:rowOff>
    </xdr:to>
    <xdr:cxnSp macro="">
      <xdr:nvCxnSpPr>
        <xdr:cNvPr id="308" name="直線コネクタ 307"/>
        <xdr:cNvCxnSpPr/>
      </xdr:nvCxnSpPr>
      <xdr:spPr>
        <a:xfrm flipV="1">
          <a:off x="17018000" y="10003295"/>
          <a:ext cx="0" cy="1521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10141</xdr:rowOff>
    </xdr:from>
    <xdr:ext cx="762000" cy="259045"/>
    <xdr:sp macro="" textlink="">
      <xdr:nvSpPr>
        <xdr:cNvPr id="309" name="定員管理の状況最小値テキスト"/>
        <xdr:cNvSpPr txBox="1"/>
      </xdr:nvSpPr>
      <xdr:spPr>
        <a:xfrm>
          <a:off x="17106900" y="1149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1,581.57</a:t>
          </a:r>
          <a:endParaRPr kumimoji="1" lang="ja-JP" altLang="en-US" sz="1000" b="1">
            <a:latin typeface="ＭＳ Ｐゴシック"/>
          </a:endParaRPr>
        </a:p>
      </xdr:txBody>
    </xdr:sp>
    <xdr:clientData/>
  </xdr:oneCellAnchor>
  <xdr:twoCellAnchor>
    <xdr:from>
      <xdr:col>24</xdr:col>
      <xdr:colOff>469900</xdr:colOff>
      <xdr:row>67</xdr:row>
      <xdr:rowOff>38064</xdr:rowOff>
    </xdr:from>
    <xdr:to>
      <xdr:col>24</xdr:col>
      <xdr:colOff>647700</xdr:colOff>
      <xdr:row>67</xdr:row>
      <xdr:rowOff>38064</xdr:rowOff>
    </xdr:to>
    <xdr:cxnSp macro="">
      <xdr:nvCxnSpPr>
        <xdr:cNvPr id="310" name="直線コネクタ 309"/>
        <xdr:cNvCxnSpPr/>
      </xdr:nvCxnSpPr>
      <xdr:spPr>
        <a:xfrm>
          <a:off x="16929100" y="1152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145572</xdr:rowOff>
    </xdr:from>
    <xdr:ext cx="762000" cy="259045"/>
    <xdr:sp macro="" textlink="">
      <xdr:nvSpPr>
        <xdr:cNvPr id="311" name="定員管理の状況最大値テキスト"/>
        <xdr:cNvSpPr txBox="1"/>
      </xdr:nvSpPr>
      <xdr:spPr>
        <a:xfrm>
          <a:off x="17106900" y="97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1,203.14</a:t>
          </a:r>
          <a:endParaRPr kumimoji="1" lang="ja-JP" altLang="en-US" sz="1000" b="1">
            <a:latin typeface="ＭＳ Ｐゴシック"/>
          </a:endParaRPr>
        </a:p>
      </xdr:txBody>
    </xdr:sp>
    <xdr:clientData/>
  </xdr:oneCellAnchor>
  <xdr:twoCellAnchor>
    <xdr:from>
      <xdr:col>24</xdr:col>
      <xdr:colOff>469900</xdr:colOff>
      <xdr:row>58</xdr:row>
      <xdr:rowOff>59195</xdr:rowOff>
    </xdr:from>
    <xdr:to>
      <xdr:col>24</xdr:col>
      <xdr:colOff>647700</xdr:colOff>
      <xdr:row>58</xdr:row>
      <xdr:rowOff>59195</xdr:rowOff>
    </xdr:to>
    <xdr:cxnSp macro="">
      <xdr:nvCxnSpPr>
        <xdr:cNvPr id="312" name="直線コネクタ 311"/>
        <xdr:cNvCxnSpPr/>
      </xdr:nvCxnSpPr>
      <xdr:spPr>
        <a:xfrm>
          <a:off x="16929100" y="100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59404</xdr:rowOff>
    </xdr:from>
    <xdr:to>
      <xdr:col>24</xdr:col>
      <xdr:colOff>558800</xdr:colOff>
      <xdr:row>63</xdr:row>
      <xdr:rowOff>94876</xdr:rowOff>
    </xdr:to>
    <xdr:cxnSp macro="">
      <xdr:nvCxnSpPr>
        <xdr:cNvPr id="313" name="直線コネクタ 312"/>
        <xdr:cNvCxnSpPr/>
      </xdr:nvCxnSpPr>
      <xdr:spPr>
        <a:xfrm>
          <a:off x="16179800" y="10860754"/>
          <a:ext cx="838200" cy="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43511</xdr:rowOff>
    </xdr:from>
    <xdr:ext cx="762000" cy="259045"/>
    <xdr:sp macro="" textlink="">
      <xdr:nvSpPr>
        <xdr:cNvPr id="314" name="定員管理の状況平均値テキスト"/>
        <xdr:cNvSpPr txBox="1"/>
      </xdr:nvSpPr>
      <xdr:spPr>
        <a:xfrm>
          <a:off x="17106900" y="10673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26984</xdr:rowOff>
    </xdr:from>
    <xdr:to>
      <xdr:col>24</xdr:col>
      <xdr:colOff>609600</xdr:colOff>
      <xdr:row>63</xdr:row>
      <xdr:rowOff>128584</xdr:rowOff>
    </xdr:to>
    <xdr:sp macro="" textlink="">
      <xdr:nvSpPr>
        <xdr:cNvPr id="315" name="フローチャート : 判断 314"/>
        <xdr:cNvSpPr/>
      </xdr:nvSpPr>
      <xdr:spPr>
        <a:xfrm>
          <a:off x="16967200" y="108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32258</xdr:rowOff>
    </xdr:from>
    <xdr:to>
      <xdr:col>23</xdr:col>
      <xdr:colOff>406400</xdr:colOff>
      <xdr:row>63</xdr:row>
      <xdr:rowOff>59404</xdr:rowOff>
    </xdr:to>
    <xdr:cxnSp macro="">
      <xdr:nvCxnSpPr>
        <xdr:cNvPr id="316" name="直線コネクタ 315"/>
        <xdr:cNvCxnSpPr/>
      </xdr:nvCxnSpPr>
      <xdr:spPr>
        <a:xfrm>
          <a:off x="15290800" y="10833608"/>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66</xdr:row>
      <xdr:rowOff>103014</xdr:rowOff>
    </xdr:from>
    <xdr:to>
      <xdr:col>23</xdr:col>
      <xdr:colOff>457200</xdr:colOff>
      <xdr:row>67</xdr:row>
      <xdr:rowOff>33164</xdr:rowOff>
    </xdr:to>
    <xdr:sp macro="" textlink="">
      <xdr:nvSpPr>
        <xdr:cNvPr id="317" name="フローチャート : 判断 316"/>
        <xdr:cNvSpPr/>
      </xdr:nvSpPr>
      <xdr:spPr>
        <a:xfrm>
          <a:off x="16129000" y="1141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17941</xdr:rowOff>
    </xdr:from>
    <xdr:ext cx="736600" cy="259045"/>
    <xdr:sp macro="" textlink="">
      <xdr:nvSpPr>
        <xdr:cNvPr id="318" name="テキスト ボックス 317"/>
        <xdr:cNvSpPr txBox="1"/>
      </xdr:nvSpPr>
      <xdr:spPr>
        <a:xfrm>
          <a:off x="15798800" y="11505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1,567.72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32258</xdr:rowOff>
    </xdr:from>
    <xdr:to>
      <xdr:col>22</xdr:col>
      <xdr:colOff>203200</xdr:colOff>
      <xdr:row>63</xdr:row>
      <xdr:rowOff>44001</xdr:rowOff>
    </xdr:to>
    <xdr:cxnSp macro="">
      <xdr:nvCxnSpPr>
        <xdr:cNvPr id="319" name="直線コネクタ 318"/>
        <xdr:cNvCxnSpPr/>
      </xdr:nvCxnSpPr>
      <xdr:spPr>
        <a:xfrm flipV="1">
          <a:off x="14401800" y="10833608"/>
          <a:ext cx="889000" cy="1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141313</xdr:rowOff>
    </xdr:from>
    <xdr:to>
      <xdr:col>22</xdr:col>
      <xdr:colOff>254000</xdr:colOff>
      <xdr:row>65</xdr:row>
      <xdr:rowOff>71463</xdr:rowOff>
    </xdr:to>
    <xdr:sp macro="" textlink="">
      <xdr:nvSpPr>
        <xdr:cNvPr id="320" name="フローチャート : 判断 319"/>
        <xdr:cNvSpPr/>
      </xdr:nvSpPr>
      <xdr:spPr>
        <a:xfrm>
          <a:off x="15240000" y="1111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56240</xdr:rowOff>
    </xdr:from>
    <xdr:ext cx="762000" cy="259045"/>
    <xdr:sp macro="" textlink="">
      <xdr:nvSpPr>
        <xdr:cNvPr id="321" name="テキスト ボックス 320"/>
        <xdr:cNvSpPr txBox="1"/>
      </xdr:nvSpPr>
      <xdr:spPr>
        <a:xfrm>
          <a:off x="14909800" y="112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44001</xdr:rowOff>
    </xdr:from>
    <xdr:to>
      <xdr:col>21</xdr:col>
      <xdr:colOff>0</xdr:colOff>
      <xdr:row>63</xdr:row>
      <xdr:rowOff>71067</xdr:rowOff>
    </xdr:to>
    <xdr:cxnSp macro="">
      <xdr:nvCxnSpPr>
        <xdr:cNvPr id="322" name="直線コネクタ 321"/>
        <xdr:cNvCxnSpPr/>
      </xdr:nvCxnSpPr>
      <xdr:spPr>
        <a:xfrm flipV="1">
          <a:off x="13512800" y="10845351"/>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145535</xdr:rowOff>
    </xdr:from>
    <xdr:to>
      <xdr:col>21</xdr:col>
      <xdr:colOff>50800</xdr:colOff>
      <xdr:row>65</xdr:row>
      <xdr:rowOff>75685</xdr:rowOff>
    </xdr:to>
    <xdr:sp macro="" textlink="">
      <xdr:nvSpPr>
        <xdr:cNvPr id="323" name="フローチャート : 判断 322"/>
        <xdr:cNvSpPr/>
      </xdr:nvSpPr>
      <xdr:spPr>
        <a:xfrm>
          <a:off x="14351000" y="111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60462</xdr:rowOff>
    </xdr:from>
    <xdr:ext cx="762000" cy="259045"/>
    <xdr:sp macro="" textlink="">
      <xdr:nvSpPr>
        <xdr:cNvPr id="324" name="テキスト ボックス 323"/>
        <xdr:cNvSpPr txBox="1"/>
      </xdr:nvSpPr>
      <xdr:spPr>
        <a:xfrm>
          <a:off x="14020800" y="112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65498</xdr:rowOff>
    </xdr:from>
    <xdr:to>
      <xdr:col>19</xdr:col>
      <xdr:colOff>533400</xdr:colOff>
      <xdr:row>65</xdr:row>
      <xdr:rowOff>167098</xdr:rowOff>
    </xdr:to>
    <xdr:sp macro="" textlink="">
      <xdr:nvSpPr>
        <xdr:cNvPr id="325" name="フローチャート : 判断 324"/>
        <xdr:cNvSpPr/>
      </xdr:nvSpPr>
      <xdr:spPr>
        <a:xfrm>
          <a:off x="13462000" y="1120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151875</xdr:rowOff>
    </xdr:from>
    <xdr:ext cx="762000" cy="259045"/>
    <xdr:sp macro="" textlink="">
      <xdr:nvSpPr>
        <xdr:cNvPr id="326" name="テキスト ボックス 325"/>
        <xdr:cNvSpPr txBox="1"/>
      </xdr:nvSpPr>
      <xdr:spPr>
        <a:xfrm>
          <a:off x="13131800" y="1129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44076</xdr:rowOff>
    </xdr:from>
    <xdr:to>
      <xdr:col>24</xdr:col>
      <xdr:colOff>609600</xdr:colOff>
      <xdr:row>63</xdr:row>
      <xdr:rowOff>145676</xdr:rowOff>
    </xdr:to>
    <xdr:sp macro="" textlink="">
      <xdr:nvSpPr>
        <xdr:cNvPr id="332" name="円/楕円 331"/>
        <xdr:cNvSpPr/>
      </xdr:nvSpPr>
      <xdr:spPr>
        <a:xfrm>
          <a:off x="16967200" y="108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16153</xdr:rowOff>
    </xdr:from>
    <xdr:ext cx="762000" cy="259045"/>
    <xdr:sp macro="" textlink="">
      <xdr:nvSpPr>
        <xdr:cNvPr id="333" name="定員管理の状況該当値テキスト"/>
        <xdr:cNvSpPr txBox="1"/>
      </xdr:nvSpPr>
      <xdr:spPr>
        <a:xfrm>
          <a:off x="17106900" y="1081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1,425.17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8604</xdr:rowOff>
    </xdr:from>
    <xdr:to>
      <xdr:col>23</xdr:col>
      <xdr:colOff>457200</xdr:colOff>
      <xdr:row>63</xdr:row>
      <xdr:rowOff>110204</xdr:rowOff>
    </xdr:to>
    <xdr:sp macro="" textlink="">
      <xdr:nvSpPr>
        <xdr:cNvPr id="334" name="円/楕円 333"/>
        <xdr:cNvSpPr/>
      </xdr:nvSpPr>
      <xdr:spPr>
        <a:xfrm>
          <a:off x="16129000" y="108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120381</xdr:rowOff>
    </xdr:from>
    <xdr:ext cx="736600" cy="259045"/>
    <xdr:sp macro="" textlink="">
      <xdr:nvSpPr>
        <xdr:cNvPr id="335" name="テキスト ボックス 334"/>
        <xdr:cNvSpPr txBox="1"/>
      </xdr:nvSpPr>
      <xdr:spPr>
        <a:xfrm>
          <a:off x="15798800" y="1057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1,416.35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152908</xdr:rowOff>
    </xdr:from>
    <xdr:to>
      <xdr:col>22</xdr:col>
      <xdr:colOff>254000</xdr:colOff>
      <xdr:row>63</xdr:row>
      <xdr:rowOff>83058</xdr:rowOff>
    </xdr:to>
    <xdr:sp macro="" textlink="">
      <xdr:nvSpPr>
        <xdr:cNvPr id="336" name="円/楕円 335"/>
        <xdr:cNvSpPr/>
      </xdr:nvSpPr>
      <xdr:spPr>
        <a:xfrm>
          <a:off x="15240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93235</xdr:rowOff>
    </xdr:from>
    <xdr:ext cx="762000" cy="259045"/>
    <xdr:sp macro="" textlink="">
      <xdr:nvSpPr>
        <xdr:cNvPr id="337" name="テキスト ボックス 336"/>
        <xdr:cNvSpPr txBox="1"/>
      </xdr:nvSpPr>
      <xdr:spPr>
        <a:xfrm>
          <a:off x="14909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1,409.60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164651</xdr:rowOff>
    </xdr:from>
    <xdr:to>
      <xdr:col>21</xdr:col>
      <xdr:colOff>50800</xdr:colOff>
      <xdr:row>63</xdr:row>
      <xdr:rowOff>94801</xdr:rowOff>
    </xdr:to>
    <xdr:sp macro="" textlink="">
      <xdr:nvSpPr>
        <xdr:cNvPr id="338" name="円/楕円 337"/>
        <xdr:cNvSpPr/>
      </xdr:nvSpPr>
      <xdr:spPr>
        <a:xfrm>
          <a:off x="14351000" y="107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104978</xdr:rowOff>
    </xdr:from>
    <xdr:ext cx="762000" cy="259045"/>
    <xdr:sp macro="" textlink="">
      <xdr:nvSpPr>
        <xdr:cNvPr id="339" name="テキスト ボックス 338"/>
        <xdr:cNvSpPr txBox="1"/>
      </xdr:nvSpPr>
      <xdr:spPr>
        <a:xfrm>
          <a:off x="14020800" y="1056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1,412.52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20267</xdr:rowOff>
    </xdr:from>
    <xdr:to>
      <xdr:col>19</xdr:col>
      <xdr:colOff>533400</xdr:colOff>
      <xdr:row>63</xdr:row>
      <xdr:rowOff>121867</xdr:rowOff>
    </xdr:to>
    <xdr:sp macro="" textlink="">
      <xdr:nvSpPr>
        <xdr:cNvPr id="340" name="円/楕円 339"/>
        <xdr:cNvSpPr/>
      </xdr:nvSpPr>
      <xdr:spPr>
        <a:xfrm>
          <a:off x="13462000" y="108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132044</xdr:rowOff>
    </xdr:from>
    <xdr:ext cx="762000" cy="259045"/>
    <xdr:sp macro="" textlink="">
      <xdr:nvSpPr>
        <xdr:cNvPr id="341" name="テキスト ボックス 340"/>
        <xdr:cNvSpPr txBox="1"/>
      </xdr:nvSpPr>
      <xdr:spPr>
        <a:xfrm>
          <a:off x="13131800" y="1059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3" name="テキスト ボックス 342"/>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4" name="テキスト ボックス 343"/>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沖縄振興特別措置法等に基づく補助率の特例措置（高率補助）により事業費に対する県負担が小さく、県債発行額が他都道府県に比べ抑制されているため元利償還金が抑えられていること、また、景気拡大や税制改正の影響等で税収が伸びたことにより標準財政規模が増加していることから、類似団体平均、都道府県平均を下回っているが、今後も、「第７次沖縄県行財政改革プラン」に基づき、国の経済対策や地方財政対策等に係るものを除いた県債発行額の抑制に努める。</a:t>
          </a: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6" name="直線コネクタ 35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7" name="テキスト ボックス 35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8" name="直線コネクタ 35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9" name="テキスト ボックス 35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0" name="直線コネクタ 35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1" name="テキスト ボックス 36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2" name="直線コネクタ 36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3" name="テキスト ボックス 36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4" name="直線コネクタ 36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5" name="テキスト ボックス 36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6" name="直線コネクタ 36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7" name="テキスト ボックス 36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9" name="テキスト ボックス 36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46265</xdr:rowOff>
    </xdr:to>
    <xdr:cxnSp macro="">
      <xdr:nvCxnSpPr>
        <xdr:cNvPr id="371" name="直線コネクタ 370"/>
        <xdr:cNvCxnSpPr/>
      </xdr:nvCxnSpPr>
      <xdr:spPr>
        <a:xfrm flipV="1">
          <a:off x="17018000" y="622662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18342</xdr:rowOff>
    </xdr:from>
    <xdr:ext cx="762000" cy="259045"/>
    <xdr:sp macro="" textlink="">
      <xdr:nvSpPr>
        <xdr:cNvPr id="372" name="公債費負担の状況最小値テキスト"/>
        <xdr:cNvSpPr txBox="1"/>
      </xdr:nvSpPr>
      <xdr:spPr>
        <a:xfrm>
          <a:off x="17106900" y="79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46</xdr:row>
      <xdr:rowOff>46265</xdr:rowOff>
    </xdr:from>
    <xdr:to>
      <xdr:col>24</xdr:col>
      <xdr:colOff>647700</xdr:colOff>
      <xdr:row>46</xdr:row>
      <xdr:rowOff>46265</xdr:rowOff>
    </xdr:to>
    <xdr:cxnSp macro="">
      <xdr:nvCxnSpPr>
        <xdr:cNvPr id="373" name="直線コネクタ 372"/>
        <xdr:cNvCxnSpPr/>
      </xdr:nvCxnSpPr>
      <xdr:spPr>
        <a:xfrm>
          <a:off x="16929100" y="79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7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75" name="直線コネクタ 37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20864</xdr:rowOff>
    </xdr:from>
    <xdr:to>
      <xdr:col>24</xdr:col>
      <xdr:colOff>558800</xdr:colOff>
      <xdr:row>37</xdr:row>
      <xdr:rowOff>158750</xdr:rowOff>
    </xdr:to>
    <xdr:cxnSp macro="">
      <xdr:nvCxnSpPr>
        <xdr:cNvPr id="376" name="直線コネクタ 375"/>
        <xdr:cNvCxnSpPr/>
      </xdr:nvCxnSpPr>
      <xdr:spPr>
        <a:xfrm flipV="1">
          <a:off x="16179800" y="636451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64605</xdr:rowOff>
    </xdr:from>
    <xdr:ext cx="762000" cy="259045"/>
    <xdr:sp macro="" textlink="">
      <xdr:nvSpPr>
        <xdr:cNvPr id="377" name="公債費負担の状況平均値テキスト"/>
        <xdr:cNvSpPr txBox="1"/>
      </xdr:nvSpPr>
      <xdr:spPr>
        <a:xfrm>
          <a:off x="17106900" y="675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378" name="フローチャート : 判断 377"/>
        <xdr:cNvSpPr/>
      </xdr:nvSpPr>
      <xdr:spPr>
        <a:xfrm>
          <a:off x="169672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37</xdr:row>
      <xdr:rowOff>158750</xdr:rowOff>
    </xdr:to>
    <xdr:cxnSp macro="">
      <xdr:nvCxnSpPr>
        <xdr:cNvPr id="379" name="直線コネクタ 378"/>
        <xdr:cNvCxnSpPr/>
      </xdr:nvCxnSpPr>
      <xdr:spPr>
        <a:xfrm>
          <a:off x="15290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23585</xdr:rowOff>
    </xdr:from>
    <xdr:to>
      <xdr:col>23</xdr:col>
      <xdr:colOff>457200</xdr:colOff>
      <xdr:row>39</xdr:row>
      <xdr:rowOff>125185</xdr:rowOff>
    </xdr:to>
    <xdr:sp macro="" textlink="">
      <xdr:nvSpPr>
        <xdr:cNvPr id="380" name="フローチャート : 判断 379"/>
        <xdr:cNvSpPr/>
      </xdr:nvSpPr>
      <xdr:spPr>
        <a:xfrm>
          <a:off x="16129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109962</xdr:rowOff>
    </xdr:from>
    <xdr:ext cx="736600" cy="259045"/>
    <xdr:sp macro="" textlink="">
      <xdr:nvSpPr>
        <xdr:cNvPr id="381" name="テキスト ボックス 380"/>
        <xdr:cNvSpPr txBox="1"/>
      </xdr:nvSpPr>
      <xdr:spPr>
        <a:xfrm>
          <a:off x="15798800" y="679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123372</xdr:rowOff>
    </xdr:from>
    <xdr:to>
      <xdr:col>22</xdr:col>
      <xdr:colOff>203200</xdr:colOff>
      <xdr:row>37</xdr:row>
      <xdr:rowOff>158750</xdr:rowOff>
    </xdr:to>
    <xdr:cxnSp macro="">
      <xdr:nvCxnSpPr>
        <xdr:cNvPr id="382" name="直線コネクタ 381"/>
        <xdr:cNvCxnSpPr/>
      </xdr:nvCxnSpPr>
      <xdr:spPr>
        <a:xfrm>
          <a:off x="14401800" y="62955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41728</xdr:rowOff>
    </xdr:from>
    <xdr:to>
      <xdr:col>22</xdr:col>
      <xdr:colOff>254000</xdr:colOff>
      <xdr:row>40</xdr:row>
      <xdr:rowOff>143328</xdr:rowOff>
    </xdr:to>
    <xdr:sp macro="" textlink="">
      <xdr:nvSpPr>
        <xdr:cNvPr id="383" name="フローチャート : 判断 382"/>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128105</xdr:rowOff>
    </xdr:from>
    <xdr:ext cx="762000" cy="259045"/>
    <xdr:sp macro="" textlink="">
      <xdr:nvSpPr>
        <xdr:cNvPr id="384" name="テキスト ボックス 383"/>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123372</xdr:rowOff>
    </xdr:from>
    <xdr:to>
      <xdr:col>21</xdr:col>
      <xdr:colOff>0</xdr:colOff>
      <xdr:row>36</xdr:row>
      <xdr:rowOff>123372</xdr:rowOff>
    </xdr:to>
    <xdr:cxnSp macro="">
      <xdr:nvCxnSpPr>
        <xdr:cNvPr id="385" name="直線コネクタ 384"/>
        <xdr:cNvCxnSpPr/>
      </xdr:nvCxnSpPr>
      <xdr:spPr>
        <a:xfrm>
          <a:off x="13512800" y="6295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127907</xdr:rowOff>
    </xdr:from>
    <xdr:to>
      <xdr:col>21</xdr:col>
      <xdr:colOff>50800</xdr:colOff>
      <xdr:row>41</xdr:row>
      <xdr:rowOff>58057</xdr:rowOff>
    </xdr:to>
    <xdr:sp macro="" textlink="">
      <xdr:nvSpPr>
        <xdr:cNvPr id="386" name="フローチャート : 判断 385"/>
        <xdr:cNvSpPr/>
      </xdr:nvSpPr>
      <xdr:spPr>
        <a:xfrm>
          <a:off x="14351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42834</xdr:rowOff>
    </xdr:from>
    <xdr:ext cx="762000" cy="259045"/>
    <xdr:sp macro="" textlink="">
      <xdr:nvSpPr>
        <xdr:cNvPr id="387" name="テキスト ボックス 386"/>
        <xdr:cNvSpPr txBox="1"/>
      </xdr:nvSpPr>
      <xdr:spPr>
        <a:xfrm>
          <a:off x="14020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8165</xdr:rowOff>
    </xdr:from>
    <xdr:to>
      <xdr:col>19</xdr:col>
      <xdr:colOff>533400</xdr:colOff>
      <xdr:row>41</xdr:row>
      <xdr:rowOff>109765</xdr:rowOff>
    </xdr:to>
    <xdr:sp macro="" textlink="">
      <xdr:nvSpPr>
        <xdr:cNvPr id="388" name="フローチャート : 判断 387"/>
        <xdr:cNvSpPr/>
      </xdr:nvSpPr>
      <xdr:spPr>
        <a:xfrm>
          <a:off x="13462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94542</xdr:rowOff>
    </xdr:from>
    <xdr:ext cx="762000" cy="259045"/>
    <xdr:sp macro="" textlink="">
      <xdr:nvSpPr>
        <xdr:cNvPr id="389" name="テキスト ボックス 388"/>
        <xdr:cNvSpPr txBox="1"/>
      </xdr:nvSpPr>
      <xdr:spPr>
        <a:xfrm>
          <a:off x="1313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141514</xdr:rowOff>
    </xdr:from>
    <xdr:to>
      <xdr:col>24</xdr:col>
      <xdr:colOff>609600</xdr:colOff>
      <xdr:row>37</xdr:row>
      <xdr:rowOff>71664</xdr:rowOff>
    </xdr:to>
    <xdr:sp macro="" textlink="">
      <xdr:nvSpPr>
        <xdr:cNvPr id="395" name="円/楕円 394"/>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158041</xdr:rowOff>
    </xdr:from>
    <xdr:ext cx="762000" cy="259045"/>
    <xdr:sp macro="" textlink="">
      <xdr:nvSpPr>
        <xdr:cNvPr id="396" name="公債費負担の状況該当値テキスト"/>
        <xdr:cNvSpPr txBox="1"/>
      </xdr:nvSpPr>
      <xdr:spPr>
        <a:xfrm>
          <a:off x="17106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397" name="円/楕円 396"/>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398" name="テキスト ボックス 397"/>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107950</xdr:rowOff>
    </xdr:from>
    <xdr:to>
      <xdr:col>22</xdr:col>
      <xdr:colOff>254000</xdr:colOff>
      <xdr:row>38</xdr:row>
      <xdr:rowOff>38100</xdr:rowOff>
    </xdr:to>
    <xdr:sp macro="" textlink="">
      <xdr:nvSpPr>
        <xdr:cNvPr id="399" name="円/楕円 398"/>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48277</xdr:rowOff>
    </xdr:from>
    <xdr:ext cx="762000" cy="259045"/>
    <xdr:sp macro="" textlink="">
      <xdr:nvSpPr>
        <xdr:cNvPr id="400" name="テキスト ボックス 399"/>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72572</xdr:rowOff>
    </xdr:from>
    <xdr:to>
      <xdr:col>21</xdr:col>
      <xdr:colOff>50800</xdr:colOff>
      <xdr:row>37</xdr:row>
      <xdr:rowOff>2722</xdr:rowOff>
    </xdr:to>
    <xdr:sp macro="" textlink="">
      <xdr:nvSpPr>
        <xdr:cNvPr id="401" name="円/楕円 400"/>
        <xdr:cNvSpPr/>
      </xdr:nvSpPr>
      <xdr:spPr>
        <a:xfrm>
          <a:off x="14351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12899</xdr:rowOff>
    </xdr:from>
    <xdr:ext cx="762000" cy="259045"/>
    <xdr:sp macro="" textlink="">
      <xdr:nvSpPr>
        <xdr:cNvPr id="402" name="テキスト ボックス 401"/>
        <xdr:cNvSpPr txBox="1"/>
      </xdr:nvSpPr>
      <xdr:spPr>
        <a:xfrm>
          <a:off x="14020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72572</xdr:rowOff>
    </xdr:from>
    <xdr:to>
      <xdr:col>19</xdr:col>
      <xdr:colOff>533400</xdr:colOff>
      <xdr:row>37</xdr:row>
      <xdr:rowOff>2722</xdr:rowOff>
    </xdr:to>
    <xdr:sp macro="" textlink="">
      <xdr:nvSpPr>
        <xdr:cNvPr id="403" name="円/楕円 402"/>
        <xdr:cNvSpPr/>
      </xdr:nvSpPr>
      <xdr:spPr>
        <a:xfrm>
          <a:off x="13462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12899</xdr:rowOff>
    </xdr:from>
    <xdr:ext cx="762000" cy="259045"/>
    <xdr:sp macro="" textlink="">
      <xdr:nvSpPr>
        <xdr:cNvPr id="404" name="テキスト ボックス 403"/>
        <xdr:cNvSpPr txBox="1"/>
      </xdr:nvSpPr>
      <xdr:spPr>
        <a:xfrm>
          <a:off x="13131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6" name="テキスト ボックス 405"/>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7" name="テキスト ボックス 406"/>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新沖縄県定員管理適正化計画に基づき定数管理を行ってきたことによる退職手当負担見込額減や沖縄県行財政改革プランに基づき国の経済対策や地方財政対策等に係るものを除いた県債発行額の抑制に努めてきたことによる地方債現在高の減、また、充当可能基金及び基準財政需要額算入見込額が増加していること、さらに、景気拡大や税制改正の影響等で税収が伸びたことによる標準財政規模の増などにより、将来負担比率は低下しているが、今後も、「第７次沖縄県行財政改革プラン」に基づき、国の経済対策や地方財政対策等に係るものを除いた県債発行額の抑制に努め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30" name="テキスト ボックス 429"/>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148251</xdr:rowOff>
    </xdr:from>
    <xdr:to>
      <xdr:col>24</xdr:col>
      <xdr:colOff>558800</xdr:colOff>
      <xdr:row>22</xdr:row>
      <xdr:rowOff>28067</xdr:rowOff>
    </xdr:to>
    <xdr:cxnSp macro="">
      <xdr:nvCxnSpPr>
        <xdr:cNvPr id="432" name="直線コネクタ 431"/>
        <xdr:cNvCxnSpPr/>
      </xdr:nvCxnSpPr>
      <xdr:spPr>
        <a:xfrm flipV="1">
          <a:off x="17018000" y="2377101"/>
          <a:ext cx="0" cy="1422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xdr:rowOff>
    </xdr:from>
    <xdr:ext cx="762000" cy="259045"/>
    <xdr:sp macro="" textlink="">
      <xdr:nvSpPr>
        <xdr:cNvPr id="433" name="将来負担の状況最小値テキスト"/>
        <xdr:cNvSpPr txBox="1"/>
      </xdr:nvSpPr>
      <xdr:spPr>
        <a:xfrm>
          <a:off x="17106900" y="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a:t>
          </a:r>
          <a:endParaRPr kumimoji="1" lang="ja-JP" altLang="en-US" sz="1000" b="1">
            <a:latin typeface="ＭＳ Ｐゴシック"/>
          </a:endParaRPr>
        </a:p>
      </xdr:txBody>
    </xdr:sp>
    <xdr:clientData/>
  </xdr:oneCellAnchor>
  <xdr:twoCellAnchor>
    <xdr:from>
      <xdr:col>24</xdr:col>
      <xdr:colOff>469900</xdr:colOff>
      <xdr:row>22</xdr:row>
      <xdr:rowOff>28067</xdr:rowOff>
    </xdr:from>
    <xdr:to>
      <xdr:col>24</xdr:col>
      <xdr:colOff>647700</xdr:colOff>
      <xdr:row>22</xdr:row>
      <xdr:rowOff>28067</xdr:rowOff>
    </xdr:to>
    <xdr:cxnSp macro="">
      <xdr:nvCxnSpPr>
        <xdr:cNvPr id="434" name="直線コネクタ 433"/>
        <xdr:cNvCxnSpPr/>
      </xdr:nvCxnSpPr>
      <xdr:spPr>
        <a:xfrm>
          <a:off x="16929100" y="3799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63178</xdr:rowOff>
    </xdr:from>
    <xdr:ext cx="762000" cy="259045"/>
    <xdr:sp macro="" textlink="">
      <xdr:nvSpPr>
        <xdr:cNvPr id="435" name="将来負担の状況最大値テキスト"/>
        <xdr:cNvSpPr txBox="1"/>
      </xdr:nvSpPr>
      <xdr:spPr>
        <a:xfrm>
          <a:off x="17106900" y="212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13</xdr:row>
      <xdr:rowOff>148251</xdr:rowOff>
    </xdr:from>
    <xdr:to>
      <xdr:col>24</xdr:col>
      <xdr:colOff>647700</xdr:colOff>
      <xdr:row>13</xdr:row>
      <xdr:rowOff>148251</xdr:rowOff>
    </xdr:to>
    <xdr:cxnSp macro="">
      <xdr:nvCxnSpPr>
        <xdr:cNvPr id="436" name="直線コネクタ 435"/>
        <xdr:cNvCxnSpPr/>
      </xdr:nvCxnSpPr>
      <xdr:spPr>
        <a:xfrm>
          <a:off x="16929100" y="237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148251</xdr:rowOff>
    </xdr:from>
    <xdr:to>
      <xdr:col>24</xdr:col>
      <xdr:colOff>558800</xdr:colOff>
      <xdr:row>14</xdr:row>
      <xdr:rowOff>28279</xdr:rowOff>
    </xdr:to>
    <xdr:cxnSp macro="">
      <xdr:nvCxnSpPr>
        <xdr:cNvPr id="437" name="直線コネクタ 436"/>
        <xdr:cNvCxnSpPr/>
      </xdr:nvCxnSpPr>
      <xdr:spPr>
        <a:xfrm flipV="1">
          <a:off x="16179800" y="2377101"/>
          <a:ext cx="8382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163805</xdr:rowOff>
    </xdr:from>
    <xdr:ext cx="762000" cy="259045"/>
    <xdr:sp macro="" textlink="">
      <xdr:nvSpPr>
        <xdr:cNvPr id="438" name="将来負担の状況平均値テキスト"/>
        <xdr:cNvSpPr txBox="1"/>
      </xdr:nvSpPr>
      <xdr:spPr>
        <a:xfrm>
          <a:off x="17106900" y="3249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20278</xdr:rowOff>
    </xdr:from>
    <xdr:to>
      <xdr:col>24</xdr:col>
      <xdr:colOff>609600</xdr:colOff>
      <xdr:row>19</xdr:row>
      <xdr:rowOff>121878</xdr:rowOff>
    </xdr:to>
    <xdr:sp macro="" textlink="">
      <xdr:nvSpPr>
        <xdr:cNvPr id="439" name="フローチャート : 判断 438"/>
        <xdr:cNvSpPr/>
      </xdr:nvSpPr>
      <xdr:spPr>
        <a:xfrm>
          <a:off x="169672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28279</xdr:rowOff>
    </xdr:from>
    <xdr:to>
      <xdr:col>23</xdr:col>
      <xdr:colOff>406400</xdr:colOff>
      <xdr:row>14</xdr:row>
      <xdr:rowOff>98256</xdr:rowOff>
    </xdr:to>
    <xdr:cxnSp macro="">
      <xdr:nvCxnSpPr>
        <xdr:cNvPr id="440" name="直線コネクタ 439"/>
        <xdr:cNvCxnSpPr/>
      </xdr:nvCxnSpPr>
      <xdr:spPr>
        <a:xfrm flipV="1">
          <a:off x="15290800" y="2428579"/>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53382</xdr:rowOff>
    </xdr:from>
    <xdr:to>
      <xdr:col>23</xdr:col>
      <xdr:colOff>457200</xdr:colOff>
      <xdr:row>18</xdr:row>
      <xdr:rowOff>154982</xdr:rowOff>
    </xdr:to>
    <xdr:sp macro="" textlink="">
      <xdr:nvSpPr>
        <xdr:cNvPr id="441" name="フローチャート : 判断 440"/>
        <xdr:cNvSpPr/>
      </xdr:nvSpPr>
      <xdr:spPr>
        <a:xfrm>
          <a:off x="16129000" y="313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139759</xdr:rowOff>
    </xdr:from>
    <xdr:ext cx="736600" cy="259045"/>
    <xdr:sp macro="" textlink="">
      <xdr:nvSpPr>
        <xdr:cNvPr id="442" name="テキスト ボックス 441"/>
        <xdr:cNvSpPr txBox="1"/>
      </xdr:nvSpPr>
      <xdr:spPr>
        <a:xfrm>
          <a:off x="15798800" y="322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98256</xdr:rowOff>
    </xdr:from>
    <xdr:to>
      <xdr:col>22</xdr:col>
      <xdr:colOff>203200</xdr:colOff>
      <xdr:row>15</xdr:row>
      <xdr:rowOff>50673</xdr:rowOff>
    </xdr:to>
    <xdr:cxnSp macro="">
      <xdr:nvCxnSpPr>
        <xdr:cNvPr id="443" name="直線コネクタ 442"/>
        <xdr:cNvCxnSpPr/>
      </xdr:nvCxnSpPr>
      <xdr:spPr>
        <a:xfrm flipV="1">
          <a:off x="14401800" y="2498556"/>
          <a:ext cx="8890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41191</xdr:rowOff>
    </xdr:from>
    <xdr:to>
      <xdr:col>22</xdr:col>
      <xdr:colOff>254000</xdr:colOff>
      <xdr:row>19</xdr:row>
      <xdr:rowOff>142791</xdr:rowOff>
    </xdr:to>
    <xdr:sp macro="" textlink="">
      <xdr:nvSpPr>
        <xdr:cNvPr id="444" name="フローチャート : 判断 443"/>
        <xdr:cNvSpPr/>
      </xdr:nvSpPr>
      <xdr:spPr>
        <a:xfrm>
          <a:off x="15240000" y="329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127568</xdr:rowOff>
    </xdr:from>
    <xdr:ext cx="762000" cy="259045"/>
    <xdr:sp macro="" textlink="">
      <xdr:nvSpPr>
        <xdr:cNvPr id="445" name="テキスト ボックス 444"/>
        <xdr:cNvSpPr txBox="1"/>
      </xdr:nvSpPr>
      <xdr:spPr>
        <a:xfrm>
          <a:off x="14909800" y="338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50673</xdr:rowOff>
    </xdr:from>
    <xdr:to>
      <xdr:col>21</xdr:col>
      <xdr:colOff>0</xdr:colOff>
      <xdr:row>15</xdr:row>
      <xdr:rowOff>130302</xdr:rowOff>
    </xdr:to>
    <xdr:cxnSp macro="">
      <xdr:nvCxnSpPr>
        <xdr:cNvPr id="446" name="直線コネクタ 445"/>
        <xdr:cNvCxnSpPr/>
      </xdr:nvCxnSpPr>
      <xdr:spPr>
        <a:xfrm flipV="1">
          <a:off x="13512800" y="262242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164253</xdr:rowOff>
    </xdr:from>
    <xdr:to>
      <xdr:col>21</xdr:col>
      <xdr:colOff>50800</xdr:colOff>
      <xdr:row>20</xdr:row>
      <xdr:rowOff>94403</xdr:rowOff>
    </xdr:to>
    <xdr:sp macro="" textlink="">
      <xdr:nvSpPr>
        <xdr:cNvPr id="447" name="フローチャート : 判断 446"/>
        <xdr:cNvSpPr/>
      </xdr:nvSpPr>
      <xdr:spPr>
        <a:xfrm>
          <a:off x="14351000" y="342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79180</xdr:rowOff>
    </xdr:from>
    <xdr:ext cx="762000" cy="259045"/>
    <xdr:sp macro="" textlink="">
      <xdr:nvSpPr>
        <xdr:cNvPr id="448" name="テキスト ボックス 447"/>
        <xdr:cNvSpPr txBox="1"/>
      </xdr:nvSpPr>
      <xdr:spPr>
        <a:xfrm>
          <a:off x="14020800" y="35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57150</xdr:rowOff>
    </xdr:from>
    <xdr:to>
      <xdr:col>19</xdr:col>
      <xdr:colOff>533400</xdr:colOff>
      <xdr:row>20</xdr:row>
      <xdr:rowOff>158750</xdr:rowOff>
    </xdr:to>
    <xdr:sp macro="" textlink="">
      <xdr:nvSpPr>
        <xdr:cNvPr id="449" name="フローチャート : 判断 448"/>
        <xdr:cNvSpPr/>
      </xdr:nvSpPr>
      <xdr:spPr>
        <a:xfrm>
          <a:off x="13462000" y="34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143527</xdr:rowOff>
    </xdr:from>
    <xdr:ext cx="762000" cy="259045"/>
    <xdr:sp macro="" textlink="">
      <xdr:nvSpPr>
        <xdr:cNvPr id="450" name="テキスト ボックス 449"/>
        <xdr:cNvSpPr txBox="1"/>
      </xdr:nvSpPr>
      <xdr:spPr>
        <a:xfrm>
          <a:off x="13131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97451</xdr:rowOff>
    </xdr:from>
    <xdr:to>
      <xdr:col>24</xdr:col>
      <xdr:colOff>609600</xdr:colOff>
      <xdr:row>14</xdr:row>
      <xdr:rowOff>27601</xdr:rowOff>
    </xdr:to>
    <xdr:sp macro="" textlink="">
      <xdr:nvSpPr>
        <xdr:cNvPr id="456" name="円/楕円 455"/>
        <xdr:cNvSpPr/>
      </xdr:nvSpPr>
      <xdr:spPr>
        <a:xfrm>
          <a:off x="16967200" y="23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18728</xdr:rowOff>
    </xdr:from>
    <xdr:ext cx="762000" cy="259045"/>
    <xdr:sp macro="" textlink="">
      <xdr:nvSpPr>
        <xdr:cNvPr id="457" name="将来負担の状況該当値テキスト"/>
        <xdr:cNvSpPr txBox="1"/>
      </xdr:nvSpPr>
      <xdr:spPr>
        <a:xfrm>
          <a:off x="17106900" y="224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148929</xdr:rowOff>
    </xdr:from>
    <xdr:to>
      <xdr:col>23</xdr:col>
      <xdr:colOff>457200</xdr:colOff>
      <xdr:row>14</xdr:row>
      <xdr:rowOff>79079</xdr:rowOff>
    </xdr:to>
    <xdr:sp macro="" textlink="">
      <xdr:nvSpPr>
        <xdr:cNvPr id="458" name="円/楕円 457"/>
        <xdr:cNvSpPr/>
      </xdr:nvSpPr>
      <xdr:spPr>
        <a:xfrm>
          <a:off x="16129000" y="23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89256</xdr:rowOff>
    </xdr:from>
    <xdr:ext cx="736600" cy="259045"/>
    <xdr:sp macro="" textlink="">
      <xdr:nvSpPr>
        <xdr:cNvPr id="459" name="テキスト ボックス 458"/>
        <xdr:cNvSpPr txBox="1"/>
      </xdr:nvSpPr>
      <xdr:spPr>
        <a:xfrm>
          <a:off x="15798800" y="214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47456</xdr:rowOff>
    </xdr:from>
    <xdr:to>
      <xdr:col>22</xdr:col>
      <xdr:colOff>254000</xdr:colOff>
      <xdr:row>14</xdr:row>
      <xdr:rowOff>149056</xdr:rowOff>
    </xdr:to>
    <xdr:sp macro="" textlink="">
      <xdr:nvSpPr>
        <xdr:cNvPr id="460" name="円/楕円 459"/>
        <xdr:cNvSpPr/>
      </xdr:nvSpPr>
      <xdr:spPr>
        <a:xfrm>
          <a:off x="152400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159233</xdr:rowOff>
    </xdr:from>
    <xdr:ext cx="762000" cy="259045"/>
    <xdr:sp macro="" textlink="">
      <xdr:nvSpPr>
        <xdr:cNvPr id="461" name="テキスト ボックス 460"/>
        <xdr:cNvSpPr txBox="1"/>
      </xdr:nvSpPr>
      <xdr:spPr>
        <a:xfrm>
          <a:off x="14909800" y="221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171323</xdr:rowOff>
    </xdr:from>
    <xdr:to>
      <xdr:col>21</xdr:col>
      <xdr:colOff>50800</xdr:colOff>
      <xdr:row>15</xdr:row>
      <xdr:rowOff>101473</xdr:rowOff>
    </xdr:to>
    <xdr:sp macro="" textlink="">
      <xdr:nvSpPr>
        <xdr:cNvPr id="462" name="円/楕円 461"/>
        <xdr:cNvSpPr/>
      </xdr:nvSpPr>
      <xdr:spPr>
        <a:xfrm>
          <a:off x="14351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111650</xdr:rowOff>
    </xdr:from>
    <xdr:ext cx="762000" cy="259045"/>
    <xdr:sp macro="" textlink="">
      <xdr:nvSpPr>
        <xdr:cNvPr id="463" name="テキスト ボックス 462"/>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79502</xdr:rowOff>
    </xdr:from>
    <xdr:to>
      <xdr:col>19</xdr:col>
      <xdr:colOff>533400</xdr:colOff>
      <xdr:row>16</xdr:row>
      <xdr:rowOff>9652</xdr:rowOff>
    </xdr:to>
    <xdr:sp macro="" textlink="">
      <xdr:nvSpPr>
        <xdr:cNvPr id="464" name="円/楕円 463"/>
        <xdr:cNvSpPr/>
      </xdr:nvSpPr>
      <xdr:spPr>
        <a:xfrm>
          <a:off x="13462000" y="26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19829</xdr:rowOff>
    </xdr:from>
    <xdr:ext cx="762000" cy="259045"/>
    <xdr:sp macro="" textlink="">
      <xdr:nvSpPr>
        <xdr:cNvPr id="465" name="テキスト ボックス 464"/>
        <xdr:cNvSpPr txBox="1"/>
      </xdr:nvSpPr>
      <xdr:spPr>
        <a:xfrm>
          <a:off x="13131800" y="242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1,461,231
1,448,656
2,281.12
745,035,197
724,891,952
3,674,769
369,063,572
662,979,388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50.8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人件費に係る経常収支比率は類似団体、全国平均と比較して高い水準で推移しているが、これは本土復帰に伴う職員の大量採用の結果、</a:t>
          </a:r>
          <a:r>
            <a:rPr kumimoji="1" lang="en-US" altLang="ja-JP" sz="1200">
              <a:latin typeface="ＭＳ Ｐゴシック"/>
            </a:rPr>
            <a:t>50</a:t>
          </a:r>
          <a:r>
            <a:rPr kumimoji="1" lang="ja-JP" altLang="en-US" sz="1200">
              <a:latin typeface="ＭＳ Ｐゴシック"/>
            </a:rPr>
            <a:t>代職員の割合が他県と比較し高かったこと等によるもの。</a:t>
          </a:r>
        </a:p>
        <a:p>
          <a:r>
            <a:rPr kumimoji="1" lang="ja-JP" altLang="en-US" sz="1200">
              <a:latin typeface="ＭＳ Ｐゴシック"/>
            </a:rPr>
            <a:t>　給与制度の総合的見直しの影響を考慮し講じた経過措置により平成</a:t>
          </a:r>
          <a:r>
            <a:rPr kumimoji="1" lang="en-US" altLang="ja-JP" sz="1200">
              <a:latin typeface="ＭＳ Ｐゴシック"/>
            </a:rPr>
            <a:t>26</a:t>
          </a:r>
          <a:r>
            <a:rPr kumimoji="1" lang="ja-JP" altLang="en-US" sz="1200">
              <a:latin typeface="ＭＳ Ｐゴシック"/>
            </a:rPr>
            <a:t>年度は人件費が増加し、平成</a:t>
          </a:r>
          <a:r>
            <a:rPr kumimoji="1" lang="en-US" altLang="ja-JP" sz="1200">
              <a:latin typeface="ＭＳ Ｐゴシック"/>
            </a:rPr>
            <a:t>27</a:t>
          </a:r>
          <a:r>
            <a:rPr kumimoji="1" lang="ja-JP" altLang="en-US" sz="1200">
              <a:latin typeface="ＭＳ Ｐゴシック"/>
            </a:rPr>
            <a:t>年度は横ばいとなった。</a:t>
          </a:r>
        </a:p>
        <a:p>
          <a:r>
            <a:rPr kumimoji="1" lang="ja-JP" altLang="en-US" sz="1200">
              <a:latin typeface="ＭＳ Ｐゴシック"/>
            </a:rPr>
            <a:t>　今後とも、人事委員会の勧告及び国並びに他の都道府県の状況等を踏まえた適正な給与管理に努める。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86178</xdr:rowOff>
    </xdr:from>
    <xdr:to>
      <xdr:col>7</xdr:col>
      <xdr:colOff>15875</xdr:colOff>
      <xdr:row>40</xdr:row>
      <xdr:rowOff>45357</xdr:rowOff>
    </xdr:to>
    <xdr:cxnSp macro="">
      <xdr:nvCxnSpPr>
        <xdr:cNvPr id="62" name="直線コネクタ 61"/>
        <xdr:cNvCxnSpPr/>
      </xdr:nvCxnSpPr>
      <xdr:spPr>
        <a:xfrm flipV="1">
          <a:off x="4826000" y="5744028"/>
          <a:ext cx="0" cy="115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17434</xdr:rowOff>
    </xdr:from>
    <xdr:ext cx="762000" cy="259045"/>
    <xdr:sp macro="" textlink="">
      <xdr:nvSpPr>
        <xdr:cNvPr id="63" name="人件費最小値テキスト"/>
        <xdr:cNvSpPr txBox="1"/>
      </xdr:nvSpPr>
      <xdr:spPr>
        <a:xfrm>
          <a:off x="49149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612775</xdr:colOff>
      <xdr:row>40</xdr:row>
      <xdr:rowOff>45357</xdr:rowOff>
    </xdr:from>
    <xdr:to>
      <xdr:col>7</xdr:col>
      <xdr:colOff>104775</xdr:colOff>
      <xdr:row>40</xdr:row>
      <xdr:rowOff>45357</xdr:rowOff>
    </xdr:to>
    <xdr:cxnSp macro="">
      <xdr:nvCxnSpPr>
        <xdr:cNvPr id="64" name="直線コネクタ 63"/>
        <xdr:cNvCxnSpPr/>
      </xdr:nvCxnSpPr>
      <xdr:spPr>
        <a:xfrm>
          <a:off x="4737100" y="690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1105</xdr:rowOff>
    </xdr:from>
    <xdr:ext cx="762000" cy="259045"/>
    <xdr:sp macro="" textlink="">
      <xdr:nvSpPr>
        <xdr:cNvPr id="65" name="人件費最大値テキスト"/>
        <xdr:cNvSpPr txBox="1"/>
      </xdr:nvSpPr>
      <xdr:spPr>
        <a:xfrm>
          <a:off x="4914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33</xdr:row>
      <xdr:rowOff>86178</xdr:rowOff>
    </xdr:from>
    <xdr:to>
      <xdr:col>7</xdr:col>
      <xdr:colOff>104775</xdr:colOff>
      <xdr:row>33</xdr:row>
      <xdr:rowOff>86178</xdr:rowOff>
    </xdr:to>
    <xdr:cxnSp macro="">
      <xdr:nvCxnSpPr>
        <xdr:cNvPr id="66" name="直線コネクタ 65"/>
        <xdr:cNvCxnSpPr/>
      </xdr:nvCxnSpPr>
      <xdr:spPr>
        <a:xfrm>
          <a:off x="4737100" y="57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45357</xdr:rowOff>
    </xdr:from>
    <xdr:to>
      <xdr:col>7</xdr:col>
      <xdr:colOff>15875</xdr:colOff>
      <xdr:row>40</xdr:row>
      <xdr:rowOff>45357</xdr:rowOff>
    </xdr:to>
    <xdr:cxnSp macro="">
      <xdr:nvCxnSpPr>
        <xdr:cNvPr id="67" name="直線コネクタ 66"/>
        <xdr:cNvCxnSpPr/>
      </xdr:nvCxnSpPr>
      <xdr:spPr>
        <a:xfrm>
          <a:off x="3987800" y="6903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43741</xdr:rowOff>
    </xdr:from>
    <xdr:ext cx="762000" cy="259045"/>
    <xdr:sp macro="" textlink="">
      <xdr:nvSpPr>
        <xdr:cNvPr id="68"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69" name="フローチャート : 判断 68"/>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102507</xdr:rowOff>
    </xdr:from>
    <xdr:to>
      <xdr:col>5</xdr:col>
      <xdr:colOff>549275</xdr:colOff>
      <xdr:row>40</xdr:row>
      <xdr:rowOff>45357</xdr:rowOff>
    </xdr:to>
    <xdr:cxnSp macro="">
      <xdr:nvCxnSpPr>
        <xdr:cNvPr id="70" name="直線コネクタ 69"/>
        <xdr:cNvCxnSpPr/>
      </xdr:nvCxnSpPr>
      <xdr:spPr>
        <a:xfrm>
          <a:off x="3098800" y="67890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125186</xdr:rowOff>
    </xdr:from>
    <xdr:to>
      <xdr:col>5</xdr:col>
      <xdr:colOff>600075</xdr:colOff>
      <xdr:row>35</xdr:row>
      <xdr:rowOff>55336</xdr:rowOff>
    </xdr:to>
    <xdr:sp macro="" textlink="">
      <xdr:nvSpPr>
        <xdr:cNvPr id="71" name="フローチャート : 判断 70"/>
        <xdr:cNvSpPr/>
      </xdr:nvSpPr>
      <xdr:spPr>
        <a:xfrm>
          <a:off x="3937000" y="595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65513</xdr:rowOff>
    </xdr:from>
    <xdr:ext cx="736600" cy="259045"/>
    <xdr:sp macro="" textlink="">
      <xdr:nvSpPr>
        <xdr:cNvPr id="72" name="テキスト ボックス 71"/>
        <xdr:cNvSpPr txBox="1"/>
      </xdr:nvSpPr>
      <xdr:spPr>
        <a:xfrm>
          <a:off x="3606800" y="572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102507</xdr:rowOff>
    </xdr:from>
    <xdr:to>
      <xdr:col>4</xdr:col>
      <xdr:colOff>346075</xdr:colOff>
      <xdr:row>41</xdr:row>
      <xdr:rowOff>53522</xdr:rowOff>
    </xdr:to>
    <xdr:cxnSp macro="">
      <xdr:nvCxnSpPr>
        <xdr:cNvPr id="73" name="直線コネクタ 72"/>
        <xdr:cNvCxnSpPr/>
      </xdr:nvCxnSpPr>
      <xdr:spPr>
        <a:xfrm flipV="1">
          <a:off x="2209800" y="67890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2722</xdr:rowOff>
    </xdr:from>
    <xdr:to>
      <xdr:col>4</xdr:col>
      <xdr:colOff>396875</xdr:colOff>
      <xdr:row>35</xdr:row>
      <xdr:rowOff>104322</xdr:rowOff>
    </xdr:to>
    <xdr:sp macro="" textlink="">
      <xdr:nvSpPr>
        <xdr:cNvPr id="74" name="フローチャート : 判断 73"/>
        <xdr:cNvSpPr/>
      </xdr:nvSpPr>
      <xdr:spPr>
        <a:xfrm>
          <a:off x="3048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114499</xdr:rowOff>
    </xdr:from>
    <xdr:ext cx="762000" cy="259045"/>
    <xdr:sp macro="" textlink="">
      <xdr:nvSpPr>
        <xdr:cNvPr id="75" name="テキスト ボックス 74"/>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53522</xdr:rowOff>
    </xdr:from>
    <xdr:to>
      <xdr:col>3</xdr:col>
      <xdr:colOff>142875</xdr:colOff>
      <xdr:row>42</xdr:row>
      <xdr:rowOff>78015</xdr:rowOff>
    </xdr:to>
    <xdr:cxnSp macro="">
      <xdr:nvCxnSpPr>
        <xdr:cNvPr id="76" name="直線コネクタ 75"/>
        <xdr:cNvCxnSpPr/>
      </xdr:nvCxnSpPr>
      <xdr:spPr>
        <a:xfrm flipV="1">
          <a:off x="1320800" y="70829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43543</xdr:rowOff>
    </xdr:from>
    <xdr:to>
      <xdr:col>3</xdr:col>
      <xdr:colOff>193675</xdr:colOff>
      <xdr:row>36</xdr:row>
      <xdr:rowOff>145143</xdr:rowOff>
    </xdr:to>
    <xdr:sp macro="" textlink="">
      <xdr:nvSpPr>
        <xdr:cNvPr id="77" name="フローチャート : 判断 76"/>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155320</xdr:rowOff>
    </xdr:from>
    <xdr:ext cx="762000" cy="259045"/>
    <xdr:sp macro="" textlink="">
      <xdr:nvSpPr>
        <xdr:cNvPr id="78" name="テキスト ボックス 77"/>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141514</xdr:rowOff>
    </xdr:from>
    <xdr:to>
      <xdr:col>1</xdr:col>
      <xdr:colOff>676275</xdr:colOff>
      <xdr:row>37</xdr:row>
      <xdr:rowOff>71664</xdr:rowOff>
    </xdr:to>
    <xdr:sp macro="" textlink="">
      <xdr:nvSpPr>
        <xdr:cNvPr id="79" name="フローチャート : 判断 78"/>
        <xdr:cNvSpPr/>
      </xdr:nvSpPr>
      <xdr:spPr>
        <a:xfrm>
          <a:off x="1270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81841</xdr:rowOff>
    </xdr:from>
    <xdr:ext cx="762000" cy="259045"/>
    <xdr:sp macro="" textlink="">
      <xdr:nvSpPr>
        <xdr:cNvPr id="80" name="テキスト ボックス 79"/>
        <xdr:cNvSpPr txBox="1"/>
      </xdr:nvSpPr>
      <xdr:spPr>
        <a:xfrm>
          <a:off x="939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166007</xdr:rowOff>
    </xdr:from>
    <xdr:to>
      <xdr:col>7</xdr:col>
      <xdr:colOff>66675</xdr:colOff>
      <xdr:row>40</xdr:row>
      <xdr:rowOff>96157</xdr:rowOff>
    </xdr:to>
    <xdr:sp macro="" textlink="">
      <xdr:nvSpPr>
        <xdr:cNvPr id="86" name="円/楕円 85"/>
        <xdr:cNvSpPr/>
      </xdr:nvSpPr>
      <xdr:spPr>
        <a:xfrm>
          <a:off x="4775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74584</xdr:rowOff>
    </xdr:from>
    <xdr:ext cx="762000" cy="259045"/>
    <xdr:sp macro="" textlink="">
      <xdr:nvSpPr>
        <xdr:cNvPr id="87" name="人件費該当値テキスト"/>
        <xdr:cNvSpPr txBox="1"/>
      </xdr:nvSpPr>
      <xdr:spPr>
        <a:xfrm>
          <a:off x="49149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166007</xdr:rowOff>
    </xdr:from>
    <xdr:to>
      <xdr:col>5</xdr:col>
      <xdr:colOff>600075</xdr:colOff>
      <xdr:row>40</xdr:row>
      <xdr:rowOff>96157</xdr:rowOff>
    </xdr:to>
    <xdr:sp macro="" textlink="">
      <xdr:nvSpPr>
        <xdr:cNvPr id="88" name="円/楕円 87"/>
        <xdr:cNvSpPr/>
      </xdr:nvSpPr>
      <xdr:spPr>
        <a:xfrm>
          <a:off x="3937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80934</xdr:rowOff>
    </xdr:from>
    <xdr:ext cx="736600" cy="259045"/>
    <xdr:sp macro="" textlink="">
      <xdr:nvSpPr>
        <xdr:cNvPr id="89" name="テキスト ボックス 88"/>
        <xdr:cNvSpPr txBox="1"/>
      </xdr:nvSpPr>
      <xdr:spPr>
        <a:xfrm>
          <a:off x="3606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51707</xdr:rowOff>
    </xdr:from>
    <xdr:to>
      <xdr:col>4</xdr:col>
      <xdr:colOff>396875</xdr:colOff>
      <xdr:row>39</xdr:row>
      <xdr:rowOff>153307</xdr:rowOff>
    </xdr:to>
    <xdr:sp macro="" textlink="">
      <xdr:nvSpPr>
        <xdr:cNvPr id="90" name="円/楕円 89"/>
        <xdr:cNvSpPr/>
      </xdr:nvSpPr>
      <xdr:spPr>
        <a:xfrm>
          <a:off x="3048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138084</xdr:rowOff>
    </xdr:from>
    <xdr:ext cx="762000" cy="259045"/>
    <xdr:sp macro="" textlink="">
      <xdr:nvSpPr>
        <xdr:cNvPr id="91" name="テキスト ボックス 90"/>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2722</xdr:rowOff>
    </xdr:from>
    <xdr:to>
      <xdr:col>3</xdr:col>
      <xdr:colOff>193675</xdr:colOff>
      <xdr:row>41</xdr:row>
      <xdr:rowOff>104322</xdr:rowOff>
    </xdr:to>
    <xdr:sp macro="" textlink="">
      <xdr:nvSpPr>
        <xdr:cNvPr id="92" name="円/楕円 91"/>
        <xdr:cNvSpPr/>
      </xdr:nvSpPr>
      <xdr:spPr>
        <a:xfrm>
          <a:off x="2159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89099</xdr:rowOff>
    </xdr:from>
    <xdr:ext cx="762000" cy="259045"/>
    <xdr:sp macro="" textlink="">
      <xdr:nvSpPr>
        <xdr:cNvPr id="93" name="テキスト ボックス 92"/>
        <xdr:cNvSpPr txBox="1"/>
      </xdr:nvSpPr>
      <xdr:spPr>
        <a:xfrm>
          <a:off x="1828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27215</xdr:rowOff>
    </xdr:from>
    <xdr:to>
      <xdr:col>1</xdr:col>
      <xdr:colOff>676275</xdr:colOff>
      <xdr:row>42</xdr:row>
      <xdr:rowOff>128815</xdr:rowOff>
    </xdr:to>
    <xdr:sp macro="" textlink="">
      <xdr:nvSpPr>
        <xdr:cNvPr id="94" name="円/楕円 93"/>
        <xdr:cNvSpPr/>
      </xdr:nvSpPr>
      <xdr:spPr>
        <a:xfrm>
          <a:off x="1270000" y="72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113592</xdr:rowOff>
    </xdr:from>
    <xdr:ext cx="762000" cy="259045"/>
    <xdr:sp macro="" textlink="">
      <xdr:nvSpPr>
        <xdr:cNvPr id="95" name="テキスト ボックス 94"/>
        <xdr:cNvSpPr txBox="1"/>
      </xdr:nvSpPr>
      <xdr:spPr>
        <a:xfrm>
          <a:off x="939800" y="73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予算編成方針において、旅費、需用費等の事務的経費に要求基準を設け、事務的経費の節減・合理化に努めており、物件費に係る経常収支比率は類似団体平均となっている。</a:t>
          </a:r>
        </a:p>
      </xdr:txBody>
    </xdr:sp>
    <xdr:clientData/>
  </xdr:twoCellAnchor>
  <xdr:oneCellAnchor>
    <xdr:from>
      <xdr:col>18</xdr:col>
      <xdr:colOff>34925</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9" name="テキスト ボックス 108"/>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1" name="テキスト ボックス 110"/>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3" name="テキスト ボックス 112"/>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5" name="テキスト ボックス 114"/>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24130</xdr:rowOff>
    </xdr:to>
    <xdr:cxnSp macro="">
      <xdr:nvCxnSpPr>
        <xdr:cNvPr id="119" name="直線コネクタ 118"/>
        <xdr:cNvCxnSpPr/>
      </xdr:nvCxnSpPr>
      <xdr:spPr>
        <a:xfrm flipV="1">
          <a:off x="16510000" y="2344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619125</xdr:colOff>
      <xdr:row>21</xdr:row>
      <xdr:rowOff>24130</xdr:rowOff>
    </xdr:from>
    <xdr:to>
      <xdr:col>24</xdr:col>
      <xdr:colOff>111125</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2"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3" name="直線コネクタ 122"/>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69850</xdr:rowOff>
    </xdr:from>
    <xdr:to>
      <xdr:col>24</xdr:col>
      <xdr:colOff>22225</xdr:colOff>
      <xdr:row>17</xdr:row>
      <xdr:rowOff>161290</xdr:rowOff>
    </xdr:to>
    <xdr:cxnSp macro="">
      <xdr:nvCxnSpPr>
        <xdr:cNvPr id="124" name="直線コネクタ 123"/>
        <xdr:cNvCxnSpPr/>
      </xdr:nvCxnSpPr>
      <xdr:spPr>
        <a:xfrm flipV="1">
          <a:off x="15671800" y="2984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35577</xdr:rowOff>
    </xdr:from>
    <xdr:ext cx="762000" cy="259045"/>
    <xdr:sp macro="" textlink="">
      <xdr:nvSpPr>
        <xdr:cNvPr id="125"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6" name="フローチャート : 判断 125"/>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24130</xdr:rowOff>
    </xdr:from>
    <xdr:to>
      <xdr:col>22</xdr:col>
      <xdr:colOff>555625</xdr:colOff>
      <xdr:row>17</xdr:row>
      <xdr:rowOff>161290</xdr:rowOff>
    </xdr:to>
    <xdr:cxnSp macro="">
      <xdr:nvCxnSpPr>
        <xdr:cNvPr id="127" name="直線コネクタ 126"/>
        <xdr:cNvCxnSpPr/>
      </xdr:nvCxnSpPr>
      <xdr:spPr>
        <a:xfrm>
          <a:off x="14782800" y="2938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8" name="フローチャート : 判断 127"/>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116857</xdr:rowOff>
    </xdr:from>
    <xdr:ext cx="736600" cy="259045"/>
    <xdr:sp macro="" textlink="">
      <xdr:nvSpPr>
        <xdr:cNvPr id="129" name="テキスト ボックス 128"/>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24130</xdr:rowOff>
    </xdr:from>
    <xdr:to>
      <xdr:col>21</xdr:col>
      <xdr:colOff>352425</xdr:colOff>
      <xdr:row>17</xdr:row>
      <xdr:rowOff>24130</xdr:rowOff>
    </xdr:to>
    <xdr:cxnSp macro="">
      <xdr:nvCxnSpPr>
        <xdr:cNvPr id="130" name="直線コネクタ 129"/>
        <xdr:cNvCxnSpPr/>
      </xdr:nvCxnSpPr>
      <xdr:spPr>
        <a:xfrm>
          <a:off x="13893800" y="293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17</xdr:row>
      <xdr:rowOff>19050</xdr:rowOff>
    </xdr:from>
    <xdr:to>
      <xdr:col>21</xdr:col>
      <xdr:colOff>403225</xdr:colOff>
      <xdr:row>17</xdr:row>
      <xdr:rowOff>120650</xdr:rowOff>
    </xdr:to>
    <xdr:sp macro="" textlink="">
      <xdr:nvSpPr>
        <xdr:cNvPr id="131" name="フローチャート : 判断 130"/>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105427</xdr:rowOff>
    </xdr:from>
    <xdr:ext cx="762000" cy="259045"/>
    <xdr:sp macro="" textlink="">
      <xdr:nvSpPr>
        <xdr:cNvPr id="132" name="テキスト ボックス 131"/>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24130</xdr:rowOff>
    </xdr:from>
    <xdr:to>
      <xdr:col>20</xdr:col>
      <xdr:colOff>149225</xdr:colOff>
      <xdr:row>17</xdr:row>
      <xdr:rowOff>24130</xdr:rowOff>
    </xdr:to>
    <xdr:cxnSp macro="">
      <xdr:nvCxnSpPr>
        <xdr:cNvPr id="133" name="直線コネクタ 132"/>
        <xdr:cNvCxnSpPr/>
      </xdr:nvCxnSpPr>
      <xdr:spPr>
        <a:xfrm>
          <a:off x="13004800" y="293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17</xdr:row>
      <xdr:rowOff>19050</xdr:rowOff>
    </xdr:from>
    <xdr:to>
      <xdr:col>20</xdr:col>
      <xdr:colOff>200025</xdr:colOff>
      <xdr:row>17</xdr:row>
      <xdr:rowOff>120650</xdr:rowOff>
    </xdr:to>
    <xdr:sp macro="" textlink="">
      <xdr:nvSpPr>
        <xdr:cNvPr id="134" name="フローチャート : 判断 133"/>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105427</xdr:rowOff>
    </xdr:from>
    <xdr:ext cx="762000" cy="259045"/>
    <xdr:sp macro="" textlink="">
      <xdr:nvSpPr>
        <xdr:cNvPr id="135" name="テキスト ボックス 134"/>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19050</xdr:rowOff>
    </xdr:from>
    <xdr:to>
      <xdr:col>18</xdr:col>
      <xdr:colOff>682625</xdr:colOff>
      <xdr:row>17</xdr:row>
      <xdr:rowOff>120650</xdr:rowOff>
    </xdr:to>
    <xdr:sp macro="" textlink="">
      <xdr:nvSpPr>
        <xdr:cNvPr id="136" name="フローチャート : 判断 135"/>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105427</xdr:rowOff>
    </xdr:from>
    <xdr:ext cx="762000" cy="259045"/>
    <xdr:sp macro="" textlink="">
      <xdr:nvSpPr>
        <xdr:cNvPr id="137" name="テキスト ボックス 13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43" name="円/楕円 142"/>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162577</xdr:rowOff>
    </xdr:from>
    <xdr:ext cx="762000" cy="259045"/>
    <xdr:sp macro="" textlink="">
      <xdr:nvSpPr>
        <xdr:cNvPr id="144"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110490</xdr:rowOff>
    </xdr:from>
    <xdr:to>
      <xdr:col>22</xdr:col>
      <xdr:colOff>606425</xdr:colOff>
      <xdr:row>18</xdr:row>
      <xdr:rowOff>40640</xdr:rowOff>
    </xdr:to>
    <xdr:sp macro="" textlink="">
      <xdr:nvSpPr>
        <xdr:cNvPr id="145" name="円/楕円 144"/>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50817</xdr:rowOff>
    </xdr:from>
    <xdr:ext cx="736600" cy="259045"/>
    <xdr:sp macro="" textlink="">
      <xdr:nvSpPr>
        <xdr:cNvPr id="146" name="テキスト ボックス 145"/>
        <xdr:cNvSpPr txBox="1"/>
      </xdr:nvSpPr>
      <xdr:spPr>
        <a:xfrm>
          <a:off x="15290800" y="2794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144780</xdr:rowOff>
    </xdr:from>
    <xdr:to>
      <xdr:col>21</xdr:col>
      <xdr:colOff>403225</xdr:colOff>
      <xdr:row>17</xdr:row>
      <xdr:rowOff>74930</xdr:rowOff>
    </xdr:to>
    <xdr:sp macro="" textlink="">
      <xdr:nvSpPr>
        <xdr:cNvPr id="147" name="円/楕円 146"/>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85107</xdr:rowOff>
    </xdr:from>
    <xdr:ext cx="762000" cy="259045"/>
    <xdr:sp macro="" textlink="">
      <xdr:nvSpPr>
        <xdr:cNvPr id="148" name="テキスト ボックス 147"/>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144780</xdr:rowOff>
    </xdr:from>
    <xdr:to>
      <xdr:col>20</xdr:col>
      <xdr:colOff>200025</xdr:colOff>
      <xdr:row>17</xdr:row>
      <xdr:rowOff>74930</xdr:rowOff>
    </xdr:to>
    <xdr:sp macro="" textlink="">
      <xdr:nvSpPr>
        <xdr:cNvPr id="149" name="円/楕円 148"/>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85107</xdr:rowOff>
    </xdr:from>
    <xdr:ext cx="762000" cy="259045"/>
    <xdr:sp macro="" textlink="">
      <xdr:nvSpPr>
        <xdr:cNvPr id="150" name="テキスト ボックス 149"/>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581025</xdr:colOff>
      <xdr:row>16</xdr:row>
      <xdr:rowOff>144780</xdr:rowOff>
    </xdr:from>
    <xdr:to>
      <xdr:col>18</xdr:col>
      <xdr:colOff>682625</xdr:colOff>
      <xdr:row>17</xdr:row>
      <xdr:rowOff>74930</xdr:rowOff>
    </xdr:to>
    <xdr:sp macro="" textlink="">
      <xdr:nvSpPr>
        <xdr:cNvPr id="151" name="円/楕円 150"/>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85107</xdr:rowOff>
    </xdr:from>
    <xdr:ext cx="762000" cy="259045"/>
    <xdr:sp macro="" textlink="">
      <xdr:nvSpPr>
        <xdr:cNvPr id="152" name="テキスト ボックス 151"/>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生活保護率が平成</a:t>
          </a:r>
          <a:r>
            <a:rPr kumimoji="1" lang="en-US" altLang="ja-JP" sz="1300">
              <a:latin typeface="ＭＳ Ｐゴシック"/>
            </a:rPr>
            <a:t>23</a:t>
          </a:r>
          <a:r>
            <a:rPr kumimoji="1" lang="ja-JP" altLang="en-US" sz="1300">
              <a:latin typeface="ＭＳ Ｐゴシック"/>
            </a:rPr>
            <a:t>年度で</a:t>
          </a:r>
          <a:r>
            <a:rPr kumimoji="1" lang="en-US" altLang="ja-JP" sz="1300">
              <a:latin typeface="ＭＳ Ｐゴシック"/>
            </a:rPr>
            <a:t>22.6</a:t>
          </a:r>
          <a:r>
            <a:rPr kumimoji="1" lang="ja-JP" altLang="en-US" sz="1300">
              <a:latin typeface="ＭＳ Ｐゴシック"/>
            </a:rPr>
            <a:t>パーミル（全国６位）、平成</a:t>
          </a:r>
          <a:r>
            <a:rPr kumimoji="1" lang="en-US" altLang="ja-JP" sz="1300">
              <a:latin typeface="ＭＳ Ｐゴシック"/>
            </a:rPr>
            <a:t>27</a:t>
          </a:r>
          <a:r>
            <a:rPr kumimoji="1" lang="ja-JP" altLang="en-US" sz="1300">
              <a:latin typeface="ＭＳ Ｐゴシック"/>
            </a:rPr>
            <a:t>年度で</a:t>
          </a:r>
          <a:r>
            <a:rPr kumimoji="1" lang="en-US" altLang="ja-JP" sz="1300">
              <a:latin typeface="ＭＳ Ｐゴシック"/>
            </a:rPr>
            <a:t>25.6</a:t>
          </a:r>
          <a:r>
            <a:rPr kumimoji="1" lang="ja-JP" altLang="en-US" sz="1300">
              <a:latin typeface="ＭＳ Ｐゴシック"/>
            </a:rPr>
            <a:t>パーミル（全国５位）と高くなっているため生活保護費が高くなっており、類似団体や全国平均と比較して、扶助費に係る経常収支比率が高い水準で推移している。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59</xdr:row>
      <xdr:rowOff>46990</xdr:rowOff>
    </xdr:to>
    <xdr:cxnSp macro="">
      <xdr:nvCxnSpPr>
        <xdr:cNvPr id="176" name="直線コネクタ 175"/>
        <xdr:cNvCxnSpPr/>
      </xdr:nvCxnSpPr>
      <xdr:spPr>
        <a:xfrm flipV="1">
          <a:off x="4826000" y="924814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19067</xdr:rowOff>
    </xdr:from>
    <xdr:ext cx="762000" cy="259045"/>
    <xdr:sp macro="" textlink="">
      <xdr:nvSpPr>
        <xdr:cNvPr id="177" name="扶助費最小値テキスト"/>
        <xdr:cNvSpPr txBox="1"/>
      </xdr:nvSpPr>
      <xdr:spPr>
        <a:xfrm>
          <a:off x="4914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612775</xdr:colOff>
      <xdr:row>59</xdr:row>
      <xdr:rowOff>46990</xdr:rowOff>
    </xdr:from>
    <xdr:to>
      <xdr:col>7</xdr:col>
      <xdr:colOff>104775</xdr:colOff>
      <xdr:row>59</xdr:row>
      <xdr:rowOff>46990</xdr:rowOff>
    </xdr:to>
    <xdr:cxnSp macro="">
      <xdr:nvCxnSpPr>
        <xdr:cNvPr id="178" name="直線コネクタ 177"/>
        <xdr:cNvCxnSpPr/>
      </xdr:nvCxnSpPr>
      <xdr:spPr>
        <a:xfrm>
          <a:off x="4737100" y="1016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1270</xdr:rowOff>
    </xdr:from>
    <xdr:to>
      <xdr:col>7</xdr:col>
      <xdr:colOff>15875</xdr:colOff>
      <xdr:row>59</xdr:row>
      <xdr:rowOff>46990</xdr:rowOff>
    </xdr:to>
    <xdr:cxnSp macro="">
      <xdr:nvCxnSpPr>
        <xdr:cNvPr id="181" name="直線コネクタ 180"/>
        <xdr:cNvCxnSpPr/>
      </xdr:nvCxnSpPr>
      <xdr:spPr>
        <a:xfrm>
          <a:off x="3987800" y="10116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2"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3" name="フローチャート : 判断 182"/>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1270</xdr:rowOff>
    </xdr:from>
    <xdr:to>
      <xdr:col>5</xdr:col>
      <xdr:colOff>549275</xdr:colOff>
      <xdr:row>59</xdr:row>
      <xdr:rowOff>46990</xdr:rowOff>
    </xdr:to>
    <xdr:cxnSp macro="">
      <xdr:nvCxnSpPr>
        <xdr:cNvPr id="184" name="直線コネクタ 183"/>
        <xdr:cNvCxnSpPr/>
      </xdr:nvCxnSpPr>
      <xdr:spPr>
        <a:xfrm flipV="1">
          <a:off x="3098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5" name="フローチャート : 判断 184"/>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86" name="テキスト ボックス 185"/>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46990</xdr:rowOff>
    </xdr:from>
    <xdr:to>
      <xdr:col>4</xdr:col>
      <xdr:colOff>346075</xdr:colOff>
      <xdr:row>59</xdr:row>
      <xdr:rowOff>92710</xdr:rowOff>
    </xdr:to>
    <xdr:cxnSp macro="">
      <xdr:nvCxnSpPr>
        <xdr:cNvPr id="187" name="直線コネクタ 186"/>
        <xdr:cNvCxnSpPr/>
      </xdr:nvCxnSpPr>
      <xdr:spPr>
        <a:xfrm flipV="1">
          <a:off x="2209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88" name="フローチャート : 判断 187"/>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119397</xdr:rowOff>
    </xdr:from>
    <xdr:ext cx="762000" cy="259045"/>
    <xdr:sp macro="" textlink="">
      <xdr:nvSpPr>
        <xdr:cNvPr id="189" name="テキスト ボックス 188"/>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92710</xdr:rowOff>
    </xdr:from>
    <xdr:to>
      <xdr:col>3</xdr:col>
      <xdr:colOff>142875</xdr:colOff>
      <xdr:row>59</xdr:row>
      <xdr:rowOff>138430</xdr:rowOff>
    </xdr:to>
    <xdr:cxnSp macro="">
      <xdr:nvCxnSpPr>
        <xdr:cNvPr id="190" name="直線コネクタ 189"/>
        <xdr:cNvCxnSpPr/>
      </xdr:nvCxnSpPr>
      <xdr:spPr>
        <a:xfrm flipV="1">
          <a:off x="1320800" y="1020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1" name="フローチャート : 判断 190"/>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2" name="テキスト ボックス 191"/>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193" name="フローチャート : 判断 192"/>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39387</xdr:rowOff>
    </xdr:from>
    <xdr:ext cx="762000" cy="259045"/>
    <xdr:sp macro="" textlink="">
      <xdr:nvSpPr>
        <xdr:cNvPr id="194" name="テキスト ボックス 193"/>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167640</xdr:rowOff>
    </xdr:from>
    <xdr:to>
      <xdr:col>7</xdr:col>
      <xdr:colOff>66675</xdr:colOff>
      <xdr:row>59</xdr:row>
      <xdr:rowOff>97790</xdr:rowOff>
    </xdr:to>
    <xdr:sp macro="" textlink="">
      <xdr:nvSpPr>
        <xdr:cNvPr id="200" name="円/楕円 199"/>
        <xdr:cNvSpPr/>
      </xdr:nvSpPr>
      <xdr:spPr>
        <a:xfrm>
          <a:off x="4775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76217</xdr:rowOff>
    </xdr:from>
    <xdr:ext cx="762000" cy="259045"/>
    <xdr:sp macro="" textlink="">
      <xdr:nvSpPr>
        <xdr:cNvPr id="201" name="扶助費該当値テキスト"/>
        <xdr:cNvSpPr txBox="1"/>
      </xdr:nvSpPr>
      <xdr:spPr>
        <a:xfrm>
          <a:off x="4914900" y="1002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121920</xdr:rowOff>
    </xdr:from>
    <xdr:to>
      <xdr:col>5</xdr:col>
      <xdr:colOff>600075</xdr:colOff>
      <xdr:row>59</xdr:row>
      <xdr:rowOff>52070</xdr:rowOff>
    </xdr:to>
    <xdr:sp macro="" textlink="">
      <xdr:nvSpPr>
        <xdr:cNvPr id="202" name="円/楕円 201"/>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36847</xdr:rowOff>
    </xdr:from>
    <xdr:ext cx="736600" cy="259045"/>
    <xdr:sp macro="" textlink="">
      <xdr:nvSpPr>
        <xdr:cNvPr id="203" name="テキスト ボックス 202"/>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167640</xdr:rowOff>
    </xdr:from>
    <xdr:to>
      <xdr:col>4</xdr:col>
      <xdr:colOff>396875</xdr:colOff>
      <xdr:row>59</xdr:row>
      <xdr:rowOff>97790</xdr:rowOff>
    </xdr:to>
    <xdr:sp macro="" textlink="">
      <xdr:nvSpPr>
        <xdr:cNvPr id="204" name="円/楕円 203"/>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82567</xdr:rowOff>
    </xdr:from>
    <xdr:ext cx="762000" cy="259045"/>
    <xdr:sp macro="" textlink="">
      <xdr:nvSpPr>
        <xdr:cNvPr id="205" name="テキスト ボックス 204"/>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41910</xdr:rowOff>
    </xdr:from>
    <xdr:to>
      <xdr:col>3</xdr:col>
      <xdr:colOff>193675</xdr:colOff>
      <xdr:row>59</xdr:row>
      <xdr:rowOff>143510</xdr:rowOff>
    </xdr:to>
    <xdr:sp macro="" textlink="">
      <xdr:nvSpPr>
        <xdr:cNvPr id="206" name="円/楕円 205"/>
        <xdr:cNvSpPr/>
      </xdr:nvSpPr>
      <xdr:spPr>
        <a:xfrm>
          <a:off x="2159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128287</xdr:rowOff>
    </xdr:from>
    <xdr:ext cx="762000" cy="259045"/>
    <xdr:sp macro="" textlink="">
      <xdr:nvSpPr>
        <xdr:cNvPr id="207" name="テキスト ボックス 206"/>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87630</xdr:rowOff>
    </xdr:from>
    <xdr:to>
      <xdr:col>1</xdr:col>
      <xdr:colOff>676275</xdr:colOff>
      <xdr:row>60</xdr:row>
      <xdr:rowOff>17780</xdr:rowOff>
    </xdr:to>
    <xdr:sp macro="" textlink="">
      <xdr:nvSpPr>
        <xdr:cNvPr id="208" name="円/楕円 207"/>
        <xdr:cNvSpPr/>
      </xdr:nvSpPr>
      <xdr:spPr>
        <a:xfrm>
          <a:off x="1270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2557</xdr:rowOff>
    </xdr:from>
    <xdr:ext cx="762000" cy="259045"/>
    <xdr:sp macro="" textlink="">
      <xdr:nvSpPr>
        <xdr:cNvPr id="209" name="テキスト ボックス 208"/>
        <xdr:cNvSpPr txBox="1"/>
      </xdr:nvSpPr>
      <xdr:spPr>
        <a:xfrm>
          <a:off x="939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単独融資制度による各種貸付（短期運転資金、資金繰り円滑化借換資金、小規模企業対策資金、創業者支援資金、ベンチャー支援資金など）を行い、中小零細企業の支援を実施していることにより、貸付金が大きくなっているため、類似団体の中でも高くなっている。</a:t>
          </a: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2" name="直線コネクタ 22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3" name="テキスト ボックス 222"/>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4" name="直線コネクタ 22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5" name="テキスト ボックス 224"/>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8" name="直線コネクタ 22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9" name="テキスト ボックス 228"/>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0" name="直線コネクタ 22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1" name="テキスト ボックス 230"/>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107950</xdr:rowOff>
    </xdr:from>
    <xdr:to>
      <xdr:col>24</xdr:col>
      <xdr:colOff>22225</xdr:colOff>
      <xdr:row>60</xdr:row>
      <xdr:rowOff>12700</xdr:rowOff>
    </xdr:to>
    <xdr:cxnSp macro="">
      <xdr:nvCxnSpPr>
        <xdr:cNvPr id="234" name="直線コネクタ 233"/>
        <xdr:cNvCxnSpPr/>
      </xdr:nvCxnSpPr>
      <xdr:spPr>
        <a:xfrm flipV="1">
          <a:off x="16510000" y="91948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35"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36" name="直線コネクタ 235"/>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22877</xdr:rowOff>
    </xdr:from>
    <xdr:ext cx="762000" cy="259045"/>
    <xdr:sp macro="" textlink="">
      <xdr:nvSpPr>
        <xdr:cNvPr id="237"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53</xdr:row>
      <xdr:rowOff>107950</xdr:rowOff>
    </xdr:from>
    <xdr:to>
      <xdr:col>24</xdr:col>
      <xdr:colOff>111125</xdr:colOff>
      <xdr:row>53</xdr:row>
      <xdr:rowOff>107950</xdr:rowOff>
    </xdr:to>
    <xdr:cxnSp macro="">
      <xdr:nvCxnSpPr>
        <xdr:cNvPr id="238" name="直線コネクタ 237"/>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60</xdr:row>
      <xdr:rowOff>12700</xdr:rowOff>
    </xdr:from>
    <xdr:to>
      <xdr:col>24</xdr:col>
      <xdr:colOff>22225</xdr:colOff>
      <xdr:row>60</xdr:row>
      <xdr:rowOff>50800</xdr:rowOff>
    </xdr:to>
    <xdr:cxnSp macro="">
      <xdr:nvCxnSpPr>
        <xdr:cNvPr id="239" name="直線コネクタ 238"/>
        <xdr:cNvCxnSpPr/>
      </xdr:nvCxnSpPr>
      <xdr:spPr>
        <a:xfrm flipV="1">
          <a:off x="15671800" y="1029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111777</xdr:rowOff>
    </xdr:from>
    <xdr:ext cx="762000" cy="259045"/>
    <xdr:sp macro="" textlink="">
      <xdr:nvSpPr>
        <xdr:cNvPr id="240" name="その他平均値テキスト"/>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95250</xdr:rowOff>
    </xdr:from>
    <xdr:to>
      <xdr:col>24</xdr:col>
      <xdr:colOff>73025</xdr:colOff>
      <xdr:row>56</xdr:row>
      <xdr:rowOff>25400</xdr:rowOff>
    </xdr:to>
    <xdr:sp macro="" textlink="">
      <xdr:nvSpPr>
        <xdr:cNvPr id="241" name="フローチャート : 判断 240"/>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60</xdr:row>
      <xdr:rowOff>50800</xdr:rowOff>
    </xdr:from>
    <xdr:to>
      <xdr:col>22</xdr:col>
      <xdr:colOff>555625</xdr:colOff>
      <xdr:row>60</xdr:row>
      <xdr:rowOff>127000</xdr:rowOff>
    </xdr:to>
    <xdr:cxnSp macro="">
      <xdr:nvCxnSpPr>
        <xdr:cNvPr id="242" name="直線コネクタ 241"/>
        <xdr:cNvCxnSpPr/>
      </xdr:nvCxnSpPr>
      <xdr:spPr>
        <a:xfrm flipV="1">
          <a:off x="14782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95250</xdr:rowOff>
    </xdr:from>
    <xdr:to>
      <xdr:col>22</xdr:col>
      <xdr:colOff>606425</xdr:colOff>
      <xdr:row>58</xdr:row>
      <xdr:rowOff>25400</xdr:rowOff>
    </xdr:to>
    <xdr:sp macro="" textlink="">
      <xdr:nvSpPr>
        <xdr:cNvPr id="243" name="フローチャート : 判断 242"/>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35577</xdr:rowOff>
    </xdr:from>
    <xdr:ext cx="736600" cy="259045"/>
    <xdr:sp macro="" textlink="">
      <xdr:nvSpPr>
        <xdr:cNvPr id="244" name="テキスト ボックス 243"/>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20</xdr:col>
      <xdr:colOff>149225</xdr:colOff>
      <xdr:row>60</xdr:row>
      <xdr:rowOff>50800</xdr:rowOff>
    </xdr:from>
    <xdr:to>
      <xdr:col>21</xdr:col>
      <xdr:colOff>352425</xdr:colOff>
      <xdr:row>60</xdr:row>
      <xdr:rowOff>127000</xdr:rowOff>
    </xdr:to>
    <xdr:cxnSp macro="">
      <xdr:nvCxnSpPr>
        <xdr:cNvPr id="245" name="直線コネクタ 244"/>
        <xdr:cNvCxnSpPr/>
      </xdr:nvCxnSpPr>
      <xdr:spPr>
        <a:xfrm>
          <a:off x="13893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38100</xdr:rowOff>
    </xdr:from>
    <xdr:to>
      <xdr:col>21</xdr:col>
      <xdr:colOff>403225</xdr:colOff>
      <xdr:row>56</xdr:row>
      <xdr:rowOff>139700</xdr:rowOff>
    </xdr:to>
    <xdr:sp macro="" textlink="">
      <xdr:nvSpPr>
        <xdr:cNvPr id="246" name="フローチャート : 判断 24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149877</xdr:rowOff>
    </xdr:from>
    <xdr:ext cx="762000" cy="259045"/>
    <xdr:sp macro="" textlink="">
      <xdr:nvSpPr>
        <xdr:cNvPr id="247" name="テキスト ボックス 24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60</xdr:row>
      <xdr:rowOff>50800</xdr:rowOff>
    </xdr:from>
    <xdr:to>
      <xdr:col>20</xdr:col>
      <xdr:colOff>149225</xdr:colOff>
      <xdr:row>61</xdr:row>
      <xdr:rowOff>31750</xdr:rowOff>
    </xdr:to>
    <xdr:cxnSp macro="">
      <xdr:nvCxnSpPr>
        <xdr:cNvPr id="248" name="直線コネクタ 247"/>
        <xdr:cNvCxnSpPr/>
      </xdr:nvCxnSpPr>
      <xdr:spPr>
        <a:xfrm flipV="1">
          <a:off x="13004800" y="10337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38100</xdr:rowOff>
    </xdr:from>
    <xdr:to>
      <xdr:col>20</xdr:col>
      <xdr:colOff>200025</xdr:colOff>
      <xdr:row>56</xdr:row>
      <xdr:rowOff>139700</xdr:rowOff>
    </xdr:to>
    <xdr:sp macro="" textlink="">
      <xdr:nvSpPr>
        <xdr:cNvPr id="249" name="フローチャート : 判断 248"/>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149877</xdr:rowOff>
    </xdr:from>
    <xdr:ext cx="762000" cy="259045"/>
    <xdr:sp macro="" textlink="">
      <xdr:nvSpPr>
        <xdr:cNvPr id="250" name="テキスト ボックス 249"/>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51" name="フローチャート : 判断 250"/>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149877</xdr:rowOff>
    </xdr:from>
    <xdr:ext cx="762000" cy="259045"/>
    <xdr:sp macro="" textlink="">
      <xdr:nvSpPr>
        <xdr:cNvPr id="252" name="テキスト ボックス 251"/>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59</xdr:row>
      <xdr:rowOff>133350</xdr:rowOff>
    </xdr:from>
    <xdr:to>
      <xdr:col>24</xdr:col>
      <xdr:colOff>73025</xdr:colOff>
      <xdr:row>60</xdr:row>
      <xdr:rowOff>63500</xdr:rowOff>
    </xdr:to>
    <xdr:sp macro="" textlink="">
      <xdr:nvSpPr>
        <xdr:cNvPr id="258" name="円/楕円 257"/>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41927</xdr:rowOff>
    </xdr:from>
    <xdr:ext cx="762000" cy="259045"/>
    <xdr:sp macro="" textlink="">
      <xdr:nvSpPr>
        <xdr:cNvPr id="259"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504825</xdr:colOff>
      <xdr:row>60</xdr:row>
      <xdr:rowOff>0</xdr:rowOff>
    </xdr:from>
    <xdr:to>
      <xdr:col>22</xdr:col>
      <xdr:colOff>606425</xdr:colOff>
      <xdr:row>60</xdr:row>
      <xdr:rowOff>101600</xdr:rowOff>
    </xdr:to>
    <xdr:sp macro="" textlink="">
      <xdr:nvSpPr>
        <xdr:cNvPr id="260" name="円/楕円 259"/>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60</xdr:row>
      <xdr:rowOff>86377</xdr:rowOff>
    </xdr:from>
    <xdr:ext cx="736600" cy="259045"/>
    <xdr:sp macro="" textlink="">
      <xdr:nvSpPr>
        <xdr:cNvPr id="261" name="テキスト ボックス 260"/>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301625</xdr:colOff>
      <xdr:row>60</xdr:row>
      <xdr:rowOff>76200</xdr:rowOff>
    </xdr:from>
    <xdr:to>
      <xdr:col>21</xdr:col>
      <xdr:colOff>403225</xdr:colOff>
      <xdr:row>61</xdr:row>
      <xdr:rowOff>6350</xdr:rowOff>
    </xdr:to>
    <xdr:sp macro="" textlink="">
      <xdr:nvSpPr>
        <xdr:cNvPr id="262" name="円/楕円 261"/>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60</xdr:row>
      <xdr:rowOff>162577</xdr:rowOff>
    </xdr:from>
    <xdr:ext cx="762000" cy="259045"/>
    <xdr:sp macro="" textlink="">
      <xdr:nvSpPr>
        <xdr:cNvPr id="263" name="テキスト ボックス 262"/>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98425</xdr:colOff>
      <xdr:row>60</xdr:row>
      <xdr:rowOff>0</xdr:rowOff>
    </xdr:from>
    <xdr:to>
      <xdr:col>20</xdr:col>
      <xdr:colOff>200025</xdr:colOff>
      <xdr:row>60</xdr:row>
      <xdr:rowOff>101600</xdr:rowOff>
    </xdr:to>
    <xdr:sp macro="" textlink="">
      <xdr:nvSpPr>
        <xdr:cNvPr id="264" name="円/楕円 263"/>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60</xdr:row>
      <xdr:rowOff>86377</xdr:rowOff>
    </xdr:from>
    <xdr:ext cx="762000" cy="259045"/>
    <xdr:sp macro="" textlink="">
      <xdr:nvSpPr>
        <xdr:cNvPr id="265" name="テキスト ボックス 264"/>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581025</xdr:colOff>
      <xdr:row>60</xdr:row>
      <xdr:rowOff>152400</xdr:rowOff>
    </xdr:from>
    <xdr:to>
      <xdr:col>18</xdr:col>
      <xdr:colOff>682625</xdr:colOff>
      <xdr:row>61</xdr:row>
      <xdr:rowOff>82550</xdr:rowOff>
    </xdr:to>
    <xdr:sp macro="" textlink="">
      <xdr:nvSpPr>
        <xdr:cNvPr id="266" name="円/楕円 265"/>
        <xdr:cNvSpPr/>
      </xdr:nvSpPr>
      <xdr:spPr>
        <a:xfrm>
          <a:off x="12954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61</xdr:row>
      <xdr:rowOff>67327</xdr:rowOff>
    </xdr:from>
    <xdr:ext cx="762000" cy="259045"/>
    <xdr:sp macro="" textlink="">
      <xdr:nvSpPr>
        <xdr:cNvPr id="267" name="テキスト ボックス 266"/>
        <xdr:cNvSpPr txBox="1"/>
      </xdr:nvSpPr>
      <xdr:spPr>
        <a:xfrm>
          <a:off x="12623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1" name="正方形/長方形 270"/>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2" name="正方形/長方形 271"/>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4" name="正方形/長方形 273"/>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6" name="テキスト ボックス 275"/>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高齢化の進行等による社会保障関係費（国民健康保険に係る経費等）の増に伴い、補助費等は増加傾向にあり、今後も一層の増加が見込まれるため、「第７次沖縄県行財政改革プラン」の着実な実施等により持続可能な財政基盤の確立に努める。</a:t>
          </a:r>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9" name="テキスト ボックス 278"/>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0" name="直線コネクタ 27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1" name="テキスト ボックス 280"/>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2" name="直線コネクタ 28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3" name="テキスト ボックス 282"/>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4" name="直線コネクタ 28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5" name="テキスト ボックス 284"/>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6" name="直線コネクタ 28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7" name="テキスト ボックス 286"/>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8" name="直線コネクタ 28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9" name="テキスト ボックス 288"/>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69850</xdr:rowOff>
    </xdr:from>
    <xdr:to>
      <xdr:col>24</xdr:col>
      <xdr:colOff>22225</xdr:colOff>
      <xdr:row>41</xdr:row>
      <xdr:rowOff>146050</xdr:rowOff>
    </xdr:to>
    <xdr:cxnSp macro="">
      <xdr:nvCxnSpPr>
        <xdr:cNvPr id="293" name="直線コネクタ 292"/>
        <xdr:cNvCxnSpPr/>
      </xdr:nvCxnSpPr>
      <xdr:spPr>
        <a:xfrm flipV="1">
          <a:off x="16510000" y="5727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118127</xdr:rowOff>
    </xdr:from>
    <xdr:ext cx="762000" cy="259045"/>
    <xdr:sp macro="" textlink="">
      <xdr:nvSpPr>
        <xdr:cNvPr id="294"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619125</xdr:colOff>
      <xdr:row>41</xdr:row>
      <xdr:rowOff>146050</xdr:rowOff>
    </xdr:from>
    <xdr:to>
      <xdr:col>24</xdr:col>
      <xdr:colOff>111125</xdr:colOff>
      <xdr:row>41</xdr:row>
      <xdr:rowOff>146050</xdr:rowOff>
    </xdr:to>
    <xdr:cxnSp macro="">
      <xdr:nvCxnSpPr>
        <xdr:cNvPr id="295" name="直線コネクタ 294"/>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156227</xdr:rowOff>
    </xdr:from>
    <xdr:ext cx="762000" cy="259045"/>
    <xdr:sp macro="" textlink="">
      <xdr:nvSpPr>
        <xdr:cNvPr id="296"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619125</xdr:colOff>
      <xdr:row>33</xdr:row>
      <xdr:rowOff>69850</xdr:rowOff>
    </xdr:from>
    <xdr:to>
      <xdr:col>24</xdr:col>
      <xdr:colOff>111125</xdr:colOff>
      <xdr:row>33</xdr:row>
      <xdr:rowOff>69850</xdr:rowOff>
    </xdr:to>
    <xdr:cxnSp macro="">
      <xdr:nvCxnSpPr>
        <xdr:cNvPr id="297" name="直線コネクタ 296"/>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38</xdr:row>
      <xdr:rowOff>165100</xdr:rowOff>
    </xdr:from>
    <xdr:to>
      <xdr:col>24</xdr:col>
      <xdr:colOff>22225</xdr:colOff>
      <xdr:row>40</xdr:row>
      <xdr:rowOff>12700</xdr:rowOff>
    </xdr:to>
    <xdr:cxnSp macro="">
      <xdr:nvCxnSpPr>
        <xdr:cNvPr id="298" name="直線コネクタ 297"/>
        <xdr:cNvCxnSpPr/>
      </xdr:nvCxnSpPr>
      <xdr:spPr>
        <a:xfrm>
          <a:off x="15671800" y="6680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16527</xdr:rowOff>
    </xdr:from>
    <xdr:ext cx="762000" cy="259045"/>
    <xdr:sp macro="" textlink="">
      <xdr:nvSpPr>
        <xdr:cNvPr id="299"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0</xdr:rowOff>
    </xdr:from>
    <xdr:to>
      <xdr:col>24</xdr:col>
      <xdr:colOff>73025</xdr:colOff>
      <xdr:row>38</xdr:row>
      <xdr:rowOff>101600</xdr:rowOff>
    </xdr:to>
    <xdr:sp macro="" textlink="">
      <xdr:nvSpPr>
        <xdr:cNvPr id="300" name="フローチャート : 判断 299"/>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12700</xdr:rowOff>
    </xdr:from>
    <xdr:to>
      <xdr:col>22</xdr:col>
      <xdr:colOff>555625</xdr:colOff>
      <xdr:row>38</xdr:row>
      <xdr:rowOff>165100</xdr:rowOff>
    </xdr:to>
    <xdr:cxnSp macro="">
      <xdr:nvCxnSpPr>
        <xdr:cNvPr id="301" name="直線コネクタ 300"/>
        <xdr:cNvCxnSpPr/>
      </xdr:nvCxnSpPr>
      <xdr:spPr>
        <a:xfrm>
          <a:off x="14782800" y="6527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35</xdr:row>
      <xdr:rowOff>95250</xdr:rowOff>
    </xdr:from>
    <xdr:to>
      <xdr:col>22</xdr:col>
      <xdr:colOff>606425</xdr:colOff>
      <xdr:row>36</xdr:row>
      <xdr:rowOff>25400</xdr:rowOff>
    </xdr:to>
    <xdr:sp macro="" textlink="">
      <xdr:nvSpPr>
        <xdr:cNvPr id="302" name="フローチャート : 判断 301"/>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35577</xdr:rowOff>
    </xdr:from>
    <xdr:ext cx="736600" cy="259045"/>
    <xdr:sp macro="" textlink="">
      <xdr:nvSpPr>
        <xdr:cNvPr id="303" name="テキスト ボックス 302"/>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20</xdr:col>
      <xdr:colOff>149225</xdr:colOff>
      <xdr:row>38</xdr:row>
      <xdr:rowOff>12700</xdr:rowOff>
    </xdr:from>
    <xdr:to>
      <xdr:col>21</xdr:col>
      <xdr:colOff>352425</xdr:colOff>
      <xdr:row>38</xdr:row>
      <xdr:rowOff>127000</xdr:rowOff>
    </xdr:to>
    <xdr:cxnSp macro="">
      <xdr:nvCxnSpPr>
        <xdr:cNvPr id="304" name="直線コネクタ 303"/>
        <xdr:cNvCxnSpPr/>
      </xdr:nvCxnSpPr>
      <xdr:spPr>
        <a:xfrm flipV="1">
          <a:off x="13893800" y="652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19050</xdr:rowOff>
    </xdr:from>
    <xdr:to>
      <xdr:col>21</xdr:col>
      <xdr:colOff>403225</xdr:colOff>
      <xdr:row>36</xdr:row>
      <xdr:rowOff>120650</xdr:rowOff>
    </xdr:to>
    <xdr:sp macro="" textlink="">
      <xdr:nvSpPr>
        <xdr:cNvPr id="305" name="フローチャート : 判断 304"/>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130827</xdr:rowOff>
    </xdr:from>
    <xdr:ext cx="762000" cy="259045"/>
    <xdr:sp macro="" textlink="">
      <xdr:nvSpPr>
        <xdr:cNvPr id="306" name="テキスト ボックス 305"/>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146050</xdr:rowOff>
    </xdr:from>
    <xdr:to>
      <xdr:col>20</xdr:col>
      <xdr:colOff>149225</xdr:colOff>
      <xdr:row>38</xdr:row>
      <xdr:rowOff>127000</xdr:rowOff>
    </xdr:to>
    <xdr:cxnSp macro="">
      <xdr:nvCxnSpPr>
        <xdr:cNvPr id="307" name="直線コネクタ 306"/>
        <xdr:cNvCxnSpPr/>
      </xdr:nvCxnSpPr>
      <xdr:spPr>
        <a:xfrm>
          <a:off x="13004800" y="61468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152400</xdr:rowOff>
    </xdr:from>
    <xdr:to>
      <xdr:col>20</xdr:col>
      <xdr:colOff>200025</xdr:colOff>
      <xdr:row>36</xdr:row>
      <xdr:rowOff>82550</xdr:rowOff>
    </xdr:to>
    <xdr:sp macro="" textlink="">
      <xdr:nvSpPr>
        <xdr:cNvPr id="308" name="フローチャート : 判断 307"/>
        <xdr:cNvSpPr/>
      </xdr:nvSpPr>
      <xdr:spPr>
        <a:xfrm>
          <a:off x="13843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92727</xdr:rowOff>
    </xdr:from>
    <xdr:ext cx="762000" cy="259045"/>
    <xdr:sp macro="" textlink="">
      <xdr:nvSpPr>
        <xdr:cNvPr id="309" name="テキスト ボックス 308"/>
        <xdr:cNvSpPr txBox="1"/>
      </xdr:nvSpPr>
      <xdr:spPr>
        <a:xfrm>
          <a:off x="13512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38100</xdr:rowOff>
    </xdr:from>
    <xdr:to>
      <xdr:col>18</xdr:col>
      <xdr:colOff>682625</xdr:colOff>
      <xdr:row>34</xdr:row>
      <xdr:rowOff>139700</xdr:rowOff>
    </xdr:to>
    <xdr:sp macro="" textlink="">
      <xdr:nvSpPr>
        <xdr:cNvPr id="310" name="フローチャート : 判断 309"/>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149877</xdr:rowOff>
    </xdr:from>
    <xdr:ext cx="762000" cy="259045"/>
    <xdr:sp macro="" textlink="">
      <xdr:nvSpPr>
        <xdr:cNvPr id="311" name="テキスト ボックス 310"/>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39</xdr:row>
      <xdr:rowOff>133350</xdr:rowOff>
    </xdr:from>
    <xdr:to>
      <xdr:col>24</xdr:col>
      <xdr:colOff>73025</xdr:colOff>
      <xdr:row>40</xdr:row>
      <xdr:rowOff>63500</xdr:rowOff>
    </xdr:to>
    <xdr:sp macro="" textlink="">
      <xdr:nvSpPr>
        <xdr:cNvPr id="317" name="円/楕円 316"/>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39</xdr:row>
      <xdr:rowOff>105427</xdr:rowOff>
    </xdr:from>
    <xdr:ext cx="762000" cy="259045"/>
    <xdr:sp macro="" textlink="">
      <xdr:nvSpPr>
        <xdr:cNvPr id="318" name="補助費等該当値テキスト"/>
        <xdr:cNvSpPr txBox="1"/>
      </xdr:nvSpPr>
      <xdr:spPr>
        <a:xfrm>
          <a:off x="16598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22</xdr:col>
      <xdr:colOff>504825</xdr:colOff>
      <xdr:row>38</xdr:row>
      <xdr:rowOff>114300</xdr:rowOff>
    </xdr:from>
    <xdr:to>
      <xdr:col>22</xdr:col>
      <xdr:colOff>606425</xdr:colOff>
      <xdr:row>39</xdr:row>
      <xdr:rowOff>44450</xdr:rowOff>
    </xdr:to>
    <xdr:sp macro="" textlink="">
      <xdr:nvSpPr>
        <xdr:cNvPr id="319" name="円/楕円 318"/>
        <xdr:cNvSpPr/>
      </xdr:nvSpPr>
      <xdr:spPr>
        <a:xfrm>
          <a:off x="15621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29227</xdr:rowOff>
    </xdr:from>
    <xdr:ext cx="736600" cy="259045"/>
    <xdr:sp macro="" textlink="">
      <xdr:nvSpPr>
        <xdr:cNvPr id="320" name="テキスト ボックス 319"/>
        <xdr:cNvSpPr txBox="1"/>
      </xdr:nvSpPr>
      <xdr:spPr>
        <a:xfrm>
          <a:off x="15290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21</xdr:col>
      <xdr:colOff>301625</xdr:colOff>
      <xdr:row>37</xdr:row>
      <xdr:rowOff>133350</xdr:rowOff>
    </xdr:from>
    <xdr:to>
      <xdr:col>21</xdr:col>
      <xdr:colOff>403225</xdr:colOff>
      <xdr:row>38</xdr:row>
      <xdr:rowOff>63500</xdr:rowOff>
    </xdr:to>
    <xdr:sp macro="" textlink="">
      <xdr:nvSpPr>
        <xdr:cNvPr id="321" name="円/楕円 320"/>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48277</xdr:rowOff>
    </xdr:from>
    <xdr:ext cx="762000" cy="259045"/>
    <xdr:sp macro="" textlink="">
      <xdr:nvSpPr>
        <xdr:cNvPr id="322" name="テキスト ボックス 321"/>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98425</xdr:colOff>
      <xdr:row>38</xdr:row>
      <xdr:rowOff>76200</xdr:rowOff>
    </xdr:from>
    <xdr:to>
      <xdr:col>20</xdr:col>
      <xdr:colOff>200025</xdr:colOff>
      <xdr:row>39</xdr:row>
      <xdr:rowOff>6350</xdr:rowOff>
    </xdr:to>
    <xdr:sp macro="" textlink="">
      <xdr:nvSpPr>
        <xdr:cNvPr id="323" name="円/楕円 322"/>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38</xdr:row>
      <xdr:rowOff>162577</xdr:rowOff>
    </xdr:from>
    <xdr:ext cx="762000" cy="259045"/>
    <xdr:sp macro="" textlink="">
      <xdr:nvSpPr>
        <xdr:cNvPr id="324" name="テキスト ボックス 323"/>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95250</xdr:rowOff>
    </xdr:from>
    <xdr:to>
      <xdr:col>18</xdr:col>
      <xdr:colOff>682625</xdr:colOff>
      <xdr:row>36</xdr:row>
      <xdr:rowOff>25400</xdr:rowOff>
    </xdr:to>
    <xdr:sp macro="" textlink="">
      <xdr:nvSpPr>
        <xdr:cNvPr id="325" name="円/楕円 324"/>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10177</xdr:rowOff>
    </xdr:from>
    <xdr:ext cx="762000" cy="259045"/>
    <xdr:sp macro="" textlink="">
      <xdr:nvSpPr>
        <xdr:cNvPr id="326" name="テキスト ボックス 325"/>
        <xdr:cNvSpPr txBox="1"/>
      </xdr:nvSpPr>
      <xdr:spPr>
        <a:xfrm>
          <a:off x="12623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沖縄振興特別措置法等に基づく補助率の特例措置により事業費に対する県負担が小さく、県債発行額が他都道府県に比べ抑制されているため、低い水準で推移している。税収や地方交付税が伸びたことにより平成</a:t>
          </a:r>
          <a:r>
            <a:rPr kumimoji="1" lang="en-US" altLang="ja-JP" sz="1200">
              <a:latin typeface="ＭＳ Ｐゴシック"/>
            </a:rPr>
            <a:t>27</a:t>
          </a:r>
          <a:r>
            <a:rPr kumimoji="1" lang="ja-JP" altLang="en-US" sz="1200">
              <a:latin typeface="ＭＳ Ｐゴシック"/>
            </a:rPr>
            <a:t>年度は減少した。</a:t>
          </a:r>
        </a:p>
        <a:p>
          <a:r>
            <a:rPr kumimoji="1" lang="ja-JP" altLang="en-US" sz="1200">
              <a:latin typeface="ＭＳ Ｐゴシック"/>
            </a:rPr>
            <a:t>　今後も、「第７次沖縄県行財政改革プラン」に基づき、国の経済対策や地方財政対策等に係る県債を除いた県債発行額を抑制するとともに、金利動向等を踏まえた借換えなどを行い、金利負担の軽減を図る。</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80</xdr:row>
      <xdr:rowOff>96520</xdr:rowOff>
    </xdr:to>
    <xdr:cxnSp macro="">
      <xdr:nvCxnSpPr>
        <xdr:cNvPr id="352" name="直線コネクタ 351"/>
        <xdr:cNvCxnSpPr/>
      </xdr:nvCxnSpPr>
      <xdr:spPr>
        <a:xfrm flipV="1">
          <a:off x="4826000" y="1267714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68597</xdr:rowOff>
    </xdr:from>
    <xdr:ext cx="762000" cy="259045"/>
    <xdr:sp macro="" textlink="">
      <xdr:nvSpPr>
        <xdr:cNvPr id="353" name="公債費最小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80</xdr:row>
      <xdr:rowOff>96520</xdr:rowOff>
    </xdr:from>
    <xdr:to>
      <xdr:col>7</xdr:col>
      <xdr:colOff>104775</xdr:colOff>
      <xdr:row>80</xdr:row>
      <xdr:rowOff>96520</xdr:rowOff>
    </xdr:to>
    <xdr:cxnSp macro="">
      <xdr:nvCxnSpPr>
        <xdr:cNvPr id="354" name="直線コネクタ 353"/>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55"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56" name="直線コネクタ 355"/>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161290</xdr:rowOff>
    </xdr:from>
    <xdr:to>
      <xdr:col>7</xdr:col>
      <xdr:colOff>15875</xdr:colOff>
      <xdr:row>74</xdr:row>
      <xdr:rowOff>50800</xdr:rowOff>
    </xdr:to>
    <xdr:cxnSp macro="">
      <xdr:nvCxnSpPr>
        <xdr:cNvPr id="357" name="直線コネクタ 356"/>
        <xdr:cNvCxnSpPr/>
      </xdr:nvCxnSpPr>
      <xdr:spPr>
        <a:xfrm flipV="1">
          <a:off x="3987800" y="12677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135907</xdr:rowOff>
    </xdr:from>
    <xdr:ext cx="762000" cy="259045"/>
    <xdr:sp macro="" textlink="">
      <xdr:nvSpPr>
        <xdr:cNvPr id="358" name="公債費平均値テキスト"/>
        <xdr:cNvSpPr txBox="1"/>
      </xdr:nvSpPr>
      <xdr:spPr>
        <a:xfrm>
          <a:off x="4914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163830</xdr:rowOff>
    </xdr:from>
    <xdr:to>
      <xdr:col>7</xdr:col>
      <xdr:colOff>66675</xdr:colOff>
      <xdr:row>78</xdr:row>
      <xdr:rowOff>93980</xdr:rowOff>
    </xdr:to>
    <xdr:sp macro="" textlink="">
      <xdr:nvSpPr>
        <xdr:cNvPr id="359" name="フローチャート : 判断 358"/>
        <xdr:cNvSpPr/>
      </xdr:nvSpPr>
      <xdr:spPr>
        <a:xfrm>
          <a:off x="4775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50800</xdr:rowOff>
    </xdr:from>
    <xdr:to>
      <xdr:col>5</xdr:col>
      <xdr:colOff>549275</xdr:colOff>
      <xdr:row>75</xdr:row>
      <xdr:rowOff>92710</xdr:rowOff>
    </xdr:to>
    <xdr:cxnSp macro="">
      <xdr:nvCxnSpPr>
        <xdr:cNvPr id="360" name="直線コネクタ 359"/>
        <xdr:cNvCxnSpPr/>
      </xdr:nvCxnSpPr>
      <xdr:spPr>
        <a:xfrm flipV="1">
          <a:off x="3098800" y="127381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163830</xdr:rowOff>
    </xdr:from>
    <xdr:to>
      <xdr:col>5</xdr:col>
      <xdr:colOff>600075</xdr:colOff>
      <xdr:row>78</xdr:row>
      <xdr:rowOff>93980</xdr:rowOff>
    </xdr:to>
    <xdr:sp macro="" textlink="">
      <xdr:nvSpPr>
        <xdr:cNvPr id="361" name="フローチャート : 判断 360"/>
        <xdr:cNvSpPr/>
      </xdr:nvSpPr>
      <xdr:spPr>
        <a:xfrm>
          <a:off x="3937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78757</xdr:rowOff>
    </xdr:from>
    <xdr:ext cx="736600" cy="259045"/>
    <xdr:sp macro="" textlink="">
      <xdr:nvSpPr>
        <xdr:cNvPr id="362" name="テキスト ボックス 361"/>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111760</xdr:rowOff>
    </xdr:from>
    <xdr:to>
      <xdr:col>4</xdr:col>
      <xdr:colOff>346075</xdr:colOff>
      <xdr:row>75</xdr:row>
      <xdr:rowOff>92710</xdr:rowOff>
    </xdr:to>
    <xdr:cxnSp macro="">
      <xdr:nvCxnSpPr>
        <xdr:cNvPr id="363" name="直線コネクタ 362"/>
        <xdr:cNvCxnSpPr/>
      </xdr:nvCxnSpPr>
      <xdr:spPr>
        <a:xfrm>
          <a:off x="2209800" y="127990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38100</xdr:rowOff>
    </xdr:from>
    <xdr:to>
      <xdr:col>4</xdr:col>
      <xdr:colOff>396875</xdr:colOff>
      <xdr:row>78</xdr:row>
      <xdr:rowOff>139700</xdr:rowOff>
    </xdr:to>
    <xdr:sp macro="" textlink="">
      <xdr:nvSpPr>
        <xdr:cNvPr id="364" name="フローチャート : 判断 363"/>
        <xdr:cNvSpPr/>
      </xdr:nvSpPr>
      <xdr:spPr>
        <a:xfrm>
          <a:off x="3048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124477</xdr:rowOff>
    </xdr:from>
    <xdr:ext cx="762000" cy="259045"/>
    <xdr:sp macro="" textlink="">
      <xdr:nvSpPr>
        <xdr:cNvPr id="365" name="テキスト ボックス 364"/>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130810</xdr:rowOff>
    </xdr:from>
    <xdr:to>
      <xdr:col>3</xdr:col>
      <xdr:colOff>142875</xdr:colOff>
      <xdr:row>74</xdr:row>
      <xdr:rowOff>111760</xdr:rowOff>
    </xdr:to>
    <xdr:cxnSp macro="">
      <xdr:nvCxnSpPr>
        <xdr:cNvPr id="366" name="直線コネクタ 365"/>
        <xdr:cNvCxnSpPr/>
      </xdr:nvCxnSpPr>
      <xdr:spPr>
        <a:xfrm>
          <a:off x="1320800" y="126466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45720</xdr:rowOff>
    </xdr:from>
    <xdr:to>
      <xdr:col>3</xdr:col>
      <xdr:colOff>193675</xdr:colOff>
      <xdr:row>78</xdr:row>
      <xdr:rowOff>147320</xdr:rowOff>
    </xdr:to>
    <xdr:sp macro="" textlink="">
      <xdr:nvSpPr>
        <xdr:cNvPr id="367" name="フローチャート : 判断 366"/>
        <xdr:cNvSpPr/>
      </xdr:nvSpPr>
      <xdr:spPr>
        <a:xfrm>
          <a:off x="2159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132097</xdr:rowOff>
    </xdr:from>
    <xdr:ext cx="762000" cy="259045"/>
    <xdr:sp macro="" textlink="">
      <xdr:nvSpPr>
        <xdr:cNvPr id="368" name="テキスト ボックス 367"/>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69" name="フローチャート : 判断 368"/>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70" name="テキスト ボックス 369"/>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110490</xdr:rowOff>
    </xdr:from>
    <xdr:to>
      <xdr:col>7</xdr:col>
      <xdr:colOff>66675</xdr:colOff>
      <xdr:row>74</xdr:row>
      <xdr:rowOff>40640</xdr:rowOff>
    </xdr:to>
    <xdr:sp macro="" textlink="">
      <xdr:nvSpPr>
        <xdr:cNvPr id="376" name="円/楕円 375"/>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19067</xdr:rowOff>
    </xdr:from>
    <xdr:ext cx="762000" cy="259045"/>
    <xdr:sp macro="" textlink="">
      <xdr:nvSpPr>
        <xdr:cNvPr id="377" name="公債費該当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0</xdr:rowOff>
    </xdr:from>
    <xdr:to>
      <xdr:col>5</xdr:col>
      <xdr:colOff>600075</xdr:colOff>
      <xdr:row>74</xdr:row>
      <xdr:rowOff>101600</xdr:rowOff>
    </xdr:to>
    <xdr:sp macro="" textlink="">
      <xdr:nvSpPr>
        <xdr:cNvPr id="378" name="円/楕円 377"/>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111777</xdr:rowOff>
    </xdr:from>
    <xdr:ext cx="736600" cy="259045"/>
    <xdr:sp macro="" textlink="">
      <xdr:nvSpPr>
        <xdr:cNvPr id="379" name="テキスト ボックス 378"/>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380" name="円/楕円 379"/>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153687</xdr:rowOff>
    </xdr:from>
    <xdr:ext cx="762000" cy="259045"/>
    <xdr:sp macro="" textlink="">
      <xdr:nvSpPr>
        <xdr:cNvPr id="381" name="テキスト ボックス 380"/>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60960</xdr:rowOff>
    </xdr:from>
    <xdr:to>
      <xdr:col>3</xdr:col>
      <xdr:colOff>193675</xdr:colOff>
      <xdr:row>74</xdr:row>
      <xdr:rowOff>162560</xdr:rowOff>
    </xdr:to>
    <xdr:sp macro="" textlink="">
      <xdr:nvSpPr>
        <xdr:cNvPr id="382" name="円/楕円 381"/>
        <xdr:cNvSpPr/>
      </xdr:nvSpPr>
      <xdr:spPr>
        <a:xfrm>
          <a:off x="2159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1287</xdr:rowOff>
    </xdr:from>
    <xdr:ext cx="762000" cy="259045"/>
    <xdr:sp macro="" textlink="">
      <xdr:nvSpPr>
        <xdr:cNvPr id="383" name="テキスト ボックス 382"/>
        <xdr:cNvSpPr txBox="1"/>
      </xdr:nvSpPr>
      <xdr:spPr>
        <a:xfrm>
          <a:off x="1828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80010</xdr:rowOff>
    </xdr:from>
    <xdr:to>
      <xdr:col>1</xdr:col>
      <xdr:colOff>676275</xdr:colOff>
      <xdr:row>74</xdr:row>
      <xdr:rowOff>10160</xdr:rowOff>
    </xdr:to>
    <xdr:sp macro="" textlink="">
      <xdr:nvSpPr>
        <xdr:cNvPr id="384" name="円/楕円 383"/>
        <xdr:cNvSpPr/>
      </xdr:nvSpPr>
      <xdr:spPr>
        <a:xfrm>
          <a:off x="1270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20337</xdr:rowOff>
    </xdr:from>
    <xdr:ext cx="762000" cy="259045"/>
    <xdr:sp macro="" textlink="">
      <xdr:nvSpPr>
        <xdr:cNvPr id="385" name="テキスト ボックス 384"/>
        <xdr:cNvSpPr txBox="1"/>
      </xdr:nvSpPr>
      <xdr:spPr>
        <a:xfrm>
          <a:off x="939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類似団体と比較して公債費が低いこと、かつ、人件費や扶助費が高いことから、当該項目においても高くなっている。</a:t>
          </a: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8" name="直線コネクタ 39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9" name="テキスト ボックス 398"/>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0" name="直線コネクタ 39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1" name="テキスト ボックス 400"/>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2" name="直線コネクタ 40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3" name="テキスト ボックス 402"/>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4" name="直線コネクタ 40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5" name="テキスト ボックス 404"/>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6" name="直線コネクタ 40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7" name="テキスト ボックス 406"/>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8" name="直線コネクタ 40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9" name="テキスト ボックス 408"/>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67128</xdr:rowOff>
    </xdr:from>
    <xdr:to>
      <xdr:col>24</xdr:col>
      <xdr:colOff>22225</xdr:colOff>
      <xdr:row>81</xdr:row>
      <xdr:rowOff>15421</xdr:rowOff>
    </xdr:to>
    <xdr:cxnSp macro="">
      <xdr:nvCxnSpPr>
        <xdr:cNvPr id="413" name="直線コネクタ 412"/>
        <xdr:cNvCxnSpPr/>
      </xdr:nvCxnSpPr>
      <xdr:spPr>
        <a:xfrm flipV="1">
          <a:off x="16510000" y="12411528"/>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5" name="直線コネクタ 41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153505</xdr:rowOff>
    </xdr:from>
    <xdr:ext cx="762000" cy="259045"/>
    <xdr:sp macro="" textlink="">
      <xdr:nvSpPr>
        <xdr:cNvPr id="416" name="公債費以外最大値テキスト"/>
        <xdr:cNvSpPr txBox="1"/>
      </xdr:nvSpPr>
      <xdr:spPr>
        <a:xfrm>
          <a:off x="16598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23</xdr:col>
      <xdr:colOff>619125</xdr:colOff>
      <xdr:row>72</xdr:row>
      <xdr:rowOff>67128</xdr:rowOff>
    </xdr:from>
    <xdr:to>
      <xdr:col>24</xdr:col>
      <xdr:colOff>111125</xdr:colOff>
      <xdr:row>72</xdr:row>
      <xdr:rowOff>67128</xdr:rowOff>
    </xdr:to>
    <xdr:cxnSp macro="">
      <xdr:nvCxnSpPr>
        <xdr:cNvPr id="417" name="直線コネクタ 416"/>
        <xdr:cNvCxnSpPr/>
      </xdr:nvCxnSpPr>
      <xdr:spPr>
        <a:xfrm>
          <a:off x="16421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80</xdr:row>
      <xdr:rowOff>99786</xdr:rowOff>
    </xdr:from>
    <xdr:to>
      <xdr:col>24</xdr:col>
      <xdr:colOff>22225</xdr:colOff>
      <xdr:row>81</xdr:row>
      <xdr:rowOff>15421</xdr:rowOff>
    </xdr:to>
    <xdr:cxnSp macro="">
      <xdr:nvCxnSpPr>
        <xdr:cNvPr id="418" name="直線コネクタ 417"/>
        <xdr:cNvCxnSpPr/>
      </xdr:nvCxnSpPr>
      <xdr:spPr>
        <a:xfrm>
          <a:off x="15671800" y="138157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62792</xdr:rowOff>
    </xdr:from>
    <xdr:ext cx="762000" cy="259045"/>
    <xdr:sp macro="" textlink="">
      <xdr:nvSpPr>
        <xdr:cNvPr id="419" name="公債費以外平均値テキスト"/>
        <xdr:cNvSpPr txBox="1"/>
      </xdr:nvSpPr>
      <xdr:spPr>
        <a:xfrm>
          <a:off x="16598900" y="12750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46265</xdr:rowOff>
    </xdr:from>
    <xdr:to>
      <xdr:col>24</xdr:col>
      <xdr:colOff>73025</xdr:colOff>
      <xdr:row>75</xdr:row>
      <xdr:rowOff>147864</xdr:rowOff>
    </xdr:to>
    <xdr:sp macro="" textlink="">
      <xdr:nvSpPr>
        <xdr:cNvPr id="420" name="フローチャート : 判断 419"/>
        <xdr:cNvSpPr/>
      </xdr:nvSpPr>
      <xdr:spPr>
        <a:xfrm>
          <a:off x="164592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107950</xdr:rowOff>
    </xdr:from>
    <xdr:to>
      <xdr:col>22</xdr:col>
      <xdr:colOff>555625</xdr:colOff>
      <xdr:row>80</xdr:row>
      <xdr:rowOff>99786</xdr:rowOff>
    </xdr:to>
    <xdr:cxnSp macro="">
      <xdr:nvCxnSpPr>
        <xdr:cNvPr id="421" name="直線コネクタ 420"/>
        <xdr:cNvCxnSpPr/>
      </xdr:nvCxnSpPr>
      <xdr:spPr>
        <a:xfrm>
          <a:off x="14782800" y="136525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73</xdr:row>
      <xdr:rowOff>127907</xdr:rowOff>
    </xdr:from>
    <xdr:to>
      <xdr:col>22</xdr:col>
      <xdr:colOff>606425</xdr:colOff>
      <xdr:row>74</xdr:row>
      <xdr:rowOff>58057</xdr:rowOff>
    </xdr:to>
    <xdr:sp macro="" textlink="">
      <xdr:nvSpPr>
        <xdr:cNvPr id="422" name="フローチャート : 判断 421"/>
        <xdr:cNvSpPr/>
      </xdr:nvSpPr>
      <xdr:spPr>
        <a:xfrm>
          <a:off x="15621000" y="1264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68234</xdr:rowOff>
    </xdr:from>
    <xdr:ext cx="736600" cy="259045"/>
    <xdr:sp macro="" textlink="">
      <xdr:nvSpPr>
        <xdr:cNvPr id="423" name="テキスト ボックス 422"/>
        <xdr:cNvSpPr txBox="1"/>
      </xdr:nvSpPr>
      <xdr:spPr>
        <a:xfrm>
          <a:off x="15290800" y="1241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20</xdr:col>
      <xdr:colOff>149225</xdr:colOff>
      <xdr:row>79</xdr:row>
      <xdr:rowOff>107950</xdr:rowOff>
    </xdr:from>
    <xdr:to>
      <xdr:col>21</xdr:col>
      <xdr:colOff>352425</xdr:colOff>
      <xdr:row>81</xdr:row>
      <xdr:rowOff>15421</xdr:rowOff>
    </xdr:to>
    <xdr:cxnSp macro="">
      <xdr:nvCxnSpPr>
        <xdr:cNvPr id="424" name="直線コネクタ 423"/>
        <xdr:cNvCxnSpPr/>
      </xdr:nvCxnSpPr>
      <xdr:spPr>
        <a:xfrm flipV="1">
          <a:off x="13893800" y="13652500"/>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73</xdr:row>
      <xdr:rowOff>117022</xdr:rowOff>
    </xdr:from>
    <xdr:to>
      <xdr:col>21</xdr:col>
      <xdr:colOff>403225</xdr:colOff>
      <xdr:row>74</xdr:row>
      <xdr:rowOff>47172</xdr:rowOff>
    </xdr:to>
    <xdr:sp macro="" textlink="">
      <xdr:nvSpPr>
        <xdr:cNvPr id="425" name="フローチャート : 判断 424"/>
        <xdr:cNvSpPr/>
      </xdr:nvSpPr>
      <xdr:spPr>
        <a:xfrm>
          <a:off x="14732000" y="1263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57349</xdr:rowOff>
    </xdr:from>
    <xdr:ext cx="762000" cy="259045"/>
    <xdr:sp macro="" textlink="">
      <xdr:nvSpPr>
        <xdr:cNvPr id="426" name="テキスト ボックス 425"/>
        <xdr:cNvSpPr txBox="1"/>
      </xdr:nvSpPr>
      <xdr:spPr>
        <a:xfrm>
          <a:off x="14401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18</xdr:col>
      <xdr:colOff>631825</xdr:colOff>
      <xdr:row>80</xdr:row>
      <xdr:rowOff>88900</xdr:rowOff>
    </xdr:from>
    <xdr:to>
      <xdr:col>20</xdr:col>
      <xdr:colOff>149225</xdr:colOff>
      <xdr:row>81</xdr:row>
      <xdr:rowOff>15421</xdr:rowOff>
    </xdr:to>
    <xdr:cxnSp macro="">
      <xdr:nvCxnSpPr>
        <xdr:cNvPr id="427" name="直線コネクタ 426"/>
        <xdr:cNvCxnSpPr/>
      </xdr:nvCxnSpPr>
      <xdr:spPr>
        <a:xfrm>
          <a:off x="13004800" y="13804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74</xdr:row>
      <xdr:rowOff>54428</xdr:rowOff>
    </xdr:from>
    <xdr:to>
      <xdr:col>20</xdr:col>
      <xdr:colOff>200025</xdr:colOff>
      <xdr:row>74</xdr:row>
      <xdr:rowOff>156028</xdr:rowOff>
    </xdr:to>
    <xdr:sp macro="" textlink="">
      <xdr:nvSpPr>
        <xdr:cNvPr id="428" name="フローチャート : 判断 427"/>
        <xdr:cNvSpPr/>
      </xdr:nvSpPr>
      <xdr:spPr>
        <a:xfrm>
          <a:off x="13843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166205</xdr:rowOff>
    </xdr:from>
    <xdr:ext cx="762000" cy="259045"/>
    <xdr:sp macro="" textlink="">
      <xdr:nvSpPr>
        <xdr:cNvPr id="429" name="テキスト ボックス 428"/>
        <xdr:cNvSpPr txBox="1"/>
      </xdr:nvSpPr>
      <xdr:spPr>
        <a:xfrm>
          <a:off x="13512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160565</xdr:rowOff>
    </xdr:from>
    <xdr:to>
      <xdr:col>18</xdr:col>
      <xdr:colOff>682625</xdr:colOff>
      <xdr:row>74</xdr:row>
      <xdr:rowOff>90715</xdr:rowOff>
    </xdr:to>
    <xdr:sp macro="" textlink="">
      <xdr:nvSpPr>
        <xdr:cNvPr id="430" name="フローチャート : 判断 429"/>
        <xdr:cNvSpPr/>
      </xdr:nvSpPr>
      <xdr:spPr>
        <a:xfrm>
          <a:off x="12954000" y="1267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100892</xdr:rowOff>
    </xdr:from>
    <xdr:ext cx="762000" cy="259045"/>
    <xdr:sp macro="" textlink="">
      <xdr:nvSpPr>
        <xdr:cNvPr id="431" name="テキスト ボックス 430"/>
        <xdr:cNvSpPr txBox="1"/>
      </xdr:nvSpPr>
      <xdr:spPr>
        <a:xfrm>
          <a:off x="12623800" y="1244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80</xdr:row>
      <xdr:rowOff>136071</xdr:rowOff>
    </xdr:from>
    <xdr:to>
      <xdr:col>24</xdr:col>
      <xdr:colOff>73025</xdr:colOff>
      <xdr:row>81</xdr:row>
      <xdr:rowOff>66221</xdr:rowOff>
    </xdr:to>
    <xdr:sp macro="" textlink="">
      <xdr:nvSpPr>
        <xdr:cNvPr id="437" name="円/楕円 436"/>
        <xdr:cNvSpPr/>
      </xdr:nvSpPr>
      <xdr:spPr>
        <a:xfrm>
          <a:off x="164592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80</xdr:row>
      <xdr:rowOff>44648</xdr:rowOff>
    </xdr:from>
    <xdr:ext cx="762000" cy="259045"/>
    <xdr:sp macro="" textlink="">
      <xdr:nvSpPr>
        <xdr:cNvPr id="438" name="公債費以外該当値テキスト"/>
        <xdr:cNvSpPr txBox="1"/>
      </xdr:nvSpPr>
      <xdr:spPr>
        <a:xfrm>
          <a:off x="16598900" y="137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504825</xdr:colOff>
      <xdr:row>80</xdr:row>
      <xdr:rowOff>48986</xdr:rowOff>
    </xdr:from>
    <xdr:to>
      <xdr:col>22</xdr:col>
      <xdr:colOff>606425</xdr:colOff>
      <xdr:row>80</xdr:row>
      <xdr:rowOff>150586</xdr:rowOff>
    </xdr:to>
    <xdr:sp macro="" textlink="">
      <xdr:nvSpPr>
        <xdr:cNvPr id="439" name="円/楕円 438"/>
        <xdr:cNvSpPr/>
      </xdr:nvSpPr>
      <xdr:spPr>
        <a:xfrm>
          <a:off x="15621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80</xdr:row>
      <xdr:rowOff>135363</xdr:rowOff>
    </xdr:from>
    <xdr:ext cx="736600" cy="259045"/>
    <xdr:sp macro="" textlink="">
      <xdr:nvSpPr>
        <xdr:cNvPr id="440" name="テキスト ボックス 439"/>
        <xdr:cNvSpPr txBox="1"/>
      </xdr:nvSpPr>
      <xdr:spPr>
        <a:xfrm>
          <a:off x="15290800" y="1385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57150</xdr:rowOff>
    </xdr:from>
    <xdr:to>
      <xdr:col>21</xdr:col>
      <xdr:colOff>403225</xdr:colOff>
      <xdr:row>79</xdr:row>
      <xdr:rowOff>158750</xdr:rowOff>
    </xdr:to>
    <xdr:sp macro="" textlink="">
      <xdr:nvSpPr>
        <xdr:cNvPr id="441" name="円/楕円 440"/>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143527</xdr:rowOff>
    </xdr:from>
    <xdr:ext cx="762000" cy="259045"/>
    <xdr:sp macro="" textlink="">
      <xdr:nvSpPr>
        <xdr:cNvPr id="442" name="テキスト ボックス 441"/>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98425</xdr:colOff>
      <xdr:row>80</xdr:row>
      <xdr:rowOff>136071</xdr:rowOff>
    </xdr:from>
    <xdr:to>
      <xdr:col>20</xdr:col>
      <xdr:colOff>200025</xdr:colOff>
      <xdr:row>81</xdr:row>
      <xdr:rowOff>66221</xdr:rowOff>
    </xdr:to>
    <xdr:sp macro="" textlink="">
      <xdr:nvSpPr>
        <xdr:cNvPr id="443" name="円/楕円 442"/>
        <xdr:cNvSpPr/>
      </xdr:nvSpPr>
      <xdr:spPr>
        <a:xfrm>
          <a:off x="13843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81</xdr:row>
      <xdr:rowOff>50998</xdr:rowOff>
    </xdr:from>
    <xdr:ext cx="762000" cy="259045"/>
    <xdr:sp macro="" textlink="">
      <xdr:nvSpPr>
        <xdr:cNvPr id="444" name="テキスト ボックス 443"/>
        <xdr:cNvSpPr txBox="1"/>
      </xdr:nvSpPr>
      <xdr:spPr>
        <a:xfrm>
          <a:off x="13512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581025</xdr:colOff>
      <xdr:row>80</xdr:row>
      <xdr:rowOff>38100</xdr:rowOff>
    </xdr:from>
    <xdr:to>
      <xdr:col>18</xdr:col>
      <xdr:colOff>682625</xdr:colOff>
      <xdr:row>80</xdr:row>
      <xdr:rowOff>139700</xdr:rowOff>
    </xdr:to>
    <xdr:sp macro="" textlink="">
      <xdr:nvSpPr>
        <xdr:cNvPr id="445" name="円/楕円 444"/>
        <xdr:cNvSpPr/>
      </xdr:nvSpPr>
      <xdr:spPr>
        <a:xfrm>
          <a:off x="12954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80</xdr:row>
      <xdr:rowOff>124477</xdr:rowOff>
    </xdr:from>
    <xdr:ext cx="762000" cy="259045"/>
    <xdr:sp macro="" textlink="">
      <xdr:nvSpPr>
        <xdr:cNvPr id="446" name="テキスト ボックス 445"/>
        <xdr:cNvSpPr txBox="1"/>
      </xdr:nvSpPr>
      <xdr:spPr>
        <a:xfrm>
          <a:off x="12623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76632</xdr:rowOff>
    </xdr:from>
    <xdr:to>
      <xdr:col>4</xdr:col>
      <xdr:colOff>1117600</xdr:colOff>
      <xdr:row>18</xdr:row>
      <xdr:rowOff>144374</xdr:rowOff>
    </xdr:to>
    <xdr:cxnSp macro="">
      <xdr:nvCxnSpPr>
        <xdr:cNvPr id="45" name="直線コネクタ 44"/>
        <xdr:cNvCxnSpPr/>
      </xdr:nvCxnSpPr>
      <xdr:spPr bwMode="auto">
        <a:xfrm flipV="1">
          <a:off x="5651500" y="2010207"/>
          <a:ext cx="0" cy="1267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116451</xdr:rowOff>
    </xdr:from>
    <xdr:ext cx="762000" cy="259045"/>
    <xdr:sp macro="" textlink="">
      <xdr:nvSpPr>
        <xdr:cNvPr id="46" name="人口1人当たり決算額の推移最小値テキスト130"/>
        <xdr:cNvSpPr txBox="1"/>
      </xdr:nvSpPr>
      <xdr:spPr>
        <a:xfrm>
          <a:off x="5740400" y="32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107,294</a:t>
          </a:r>
          <a:endParaRPr kumimoji="1" lang="ja-JP" altLang="en-US" sz="1000" b="1">
            <a:latin typeface="ＭＳ Ｐゴシック"/>
          </a:endParaRPr>
        </a:p>
      </xdr:txBody>
    </xdr:sp>
    <xdr:clientData/>
  </xdr:oneCellAnchor>
  <xdr:twoCellAnchor>
    <xdr:from>
      <xdr:col>4</xdr:col>
      <xdr:colOff>1028700</xdr:colOff>
      <xdr:row>18</xdr:row>
      <xdr:rowOff>144374</xdr:rowOff>
    </xdr:from>
    <xdr:to>
      <xdr:col>5</xdr:col>
      <xdr:colOff>73025</xdr:colOff>
      <xdr:row>18</xdr:row>
      <xdr:rowOff>144374</xdr:rowOff>
    </xdr:to>
    <xdr:cxnSp macro="">
      <xdr:nvCxnSpPr>
        <xdr:cNvPr id="47" name="直線コネクタ 46"/>
        <xdr:cNvCxnSpPr/>
      </xdr:nvCxnSpPr>
      <xdr:spPr bwMode="auto">
        <a:xfrm>
          <a:off x="5562600" y="3278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163009</xdr:rowOff>
    </xdr:from>
    <xdr:ext cx="762000" cy="259045"/>
    <xdr:sp macro="" textlink="">
      <xdr:nvSpPr>
        <xdr:cNvPr id="48" name="人口1人当たり決算額の推移最大値テキスト130"/>
        <xdr:cNvSpPr txBox="1"/>
      </xdr:nvSpPr>
      <xdr:spPr>
        <a:xfrm>
          <a:off x="5740400" y="17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140,572</a:t>
          </a:r>
          <a:endParaRPr kumimoji="1" lang="ja-JP" altLang="en-US" sz="1000" b="1">
            <a:latin typeface="ＭＳ Ｐゴシック"/>
          </a:endParaRPr>
        </a:p>
      </xdr:txBody>
    </xdr:sp>
    <xdr:clientData/>
  </xdr:oneCellAnchor>
  <xdr:twoCellAnchor>
    <xdr:from>
      <xdr:col>4</xdr:col>
      <xdr:colOff>1028700</xdr:colOff>
      <xdr:row>11</xdr:row>
      <xdr:rowOff>76632</xdr:rowOff>
    </xdr:from>
    <xdr:to>
      <xdr:col>5</xdr:col>
      <xdr:colOff>73025</xdr:colOff>
      <xdr:row>11</xdr:row>
      <xdr:rowOff>76632</xdr:rowOff>
    </xdr:to>
    <xdr:cxnSp macro="">
      <xdr:nvCxnSpPr>
        <xdr:cNvPr id="49" name="直線コネクタ 48"/>
        <xdr:cNvCxnSpPr/>
      </xdr:nvCxnSpPr>
      <xdr:spPr bwMode="auto">
        <a:xfrm>
          <a:off x="5562600" y="2010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2108</xdr:rowOff>
    </xdr:from>
    <xdr:to>
      <xdr:col>4</xdr:col>
      <xdr:colOff>1117600</xdr:colOff>
      <xdr:row>15</xdr:row>
      <xdr:rowOff>43713</xdr:rowOff>
    </xdr:to>
    <xdr:cxnSp macro="">
      <xdr:nvCxnSpPr>
        <xdr:cNvPr id="50" name="直線コネクタ 49"/>
        <xdr:cNvCxnSpPr/>
      </xdr:nvCxnSpPr>
      <xdr:spPr bwMode="auto">
        <a:xfrm flipV="1">
          <a:off x="5003800" y="2621483"/>
          <a:ext cx="647700" cy="41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112387</xdr:rowOff>
    </xdr:from>
    <xdr:ext cx="762000" cy="259045"/>
    <xdr:sp macro="" textlink="">
      <xdr:nvSpPr>
        <xdr:cNvPr id="51" name="人口1人当たり決算額の推移平均値テキスト130"/>
        <xdr:cNvSpPr txBox="1"/>
      </xdr:nvSpPr>
      <xdr:spPr>
        <a:xfrm>
          <a:off x="5740400" y="2388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95860</xdr:rowOff>
    </xdr:from>
    <xdr:to>
      <xdr:col>5</xdr:col>
      <xdr:colOff>34925</xdr:colOff>
      <xdr:row>15</xdr:row>
      <xdr:rowOff>26010</xdr:rowOff>
    </xdr:to>
    <xdr:sp macro="" textlink="">
      <xdr:nvSpPr>
        <xdr:cNvPr id="52" name="フローチャート : 判断 51"/>
        <xdr:cNvSpPr/>
      </xdr:nvSpPr>
      <xdr:spPr bwMode="auto">
        <a:xfrm>
          <a:off x="5600700" y="2543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43713</xdr:rowOff>
    </xdr:from>
    <xdr:to>
      <xdr:col>4</xdr:col>
      <xdr:colOff>469900</xdr:colOff>
      <xdr:row>16</xdr:row>
      <xdr:rowOff>19101</xdr:rowOff>
    </xdr:to>
    <xdr:cxnSp macro="">
      <xdr:nvCxnSpPr>
        <xdr:cNvPr id="53" name="直線コネクタ 52"/>
        <xdr:cNvCxnSpPr/>
      </xdr:nvCxnSpPr>
      <xdr:spPr bwMode="auto">
        <a:xfrm flipV="1">
          <a:off x="4305300" y="2663088"/>
          <a:ext cx="698500" cy="146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11</xdr:row>
      <xdr:rowOff>168478</xdr:rowOff>
    </xdr:from>
    <xdr:to>
      <xdr:col>4</xdr:col>
      <xdr:colOff>520700</xdr:colOff>
      <xdr:row>12</xdr:row>
      <xdr:rowOff>98628</xdr:rowOff>
    </xdr:to>
    <xdr:sp macro="" textlink="">
      <xdr:nvSpPr>
        <xdr:cNvPr id="54" name="フローチャート : 判断 53"/>
        <xdr:cNvSpPr/>
      </xdr:nvSpPr>
      <xdr:spPr bwMode="auto">
        <a:xfrm>
          <a:off x="4953000" y="2102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108805</xdr:rowOff>
    </xdr:from>
    <xdr:ext cx="736600" cy="259045"/>
    <xdr:sp macro="" textlink="">
      <xdr:nvSpPr>
        <xdr:cNvPr id="55" name="テキスト ボックス 54"/>
        <xdr:cNvSpPr txBox="1"/>
      </xdr:nvSpPr>
      <xdr:spPr>
        <a:xfrm>
          <a:off x="4622800" y="1870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136,828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38417</xdr:rowOff>
    </xdr:from>
    <xdr:to>
      <xdr:col>3</xdr:col>
      <xdr:colOff>904875</xdr:colOff>
      <xdr:row>16</xdr:row>
      <xdr:rowOff>19101</xdr:rowOff>
    </xdr:to>
    <xdr:cxnSp macro="">
      <xdr:nvCxnSpPr>
        <xdr:cNvPr id="56" name="直線コネクタ 55"/>
        <xdr:cNvCxnSpPr/>
      </xdr:nvCxnSpPr>
      <xdr:spPr bwMode="auto">
        <a:xfrm>
          <a:off x="3606800" y="2657792"/>
          <a:ext cx="698500" cy="15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28727</xdr:rowOff>
    </xdr:from>
    <xdr:to>
      <xdr:col>3</xdr:col>
      <xdr:colOff>955675</xdr:colOff>
      <xdr:row>14</xdr:row>
      <xdr:rowOff>130327</xdr:rowOff>
    </xdr:to>
    <xdr:sp macro="" textlink="">
      <xdr:nvSpPr>
        <xdr:cNvPr id="57" name="フローチャート : 判断 56"/>
        <xdr:cNvSpPr/>
      </xdr:nvSpPr>
      <xdr:spPr bwMode="auto">
        <a:xfrm>
          <a:off x="4254500" y="247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140504</xdr:rowOff>
    </xdr:from>
    <xdr:ext cx="762000" cy="259045"/>
    <xdr:sp macro="" textlink="">
      <xdr:nvSpPr>
        <xdr:cNvPr id="58" name="テキスト ボックス 57"/>
        <xdr:cNvSpPr txBox="1"/>
      </xdr:nvSpPr>
      <xdr:spPr>
        <a:xfrm>
          <a:off x="3924300" y="224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128867</xdr:rowOff>
    </xdr:from>
    <xdr:to>
      <xdr:col>3</xdr:col>
      <xdr:colOff>206375</xdr:colOff>
      <xdr:row>15</xdr:row>
      <xdr:rowOff>38417</xdr:rowOff>
    </xdr:to>
    <xdr:cxnSp macro="">
      <xdr:nvCxnSpPr>
        <xdr:cNvPr id="59" name="直線コネクタ 58"/>
        <xdr:cNvCxnSpPr/>
      </xdr:nvCxnSpPr>
      <xdr:spPr bwMode="auto">
        <a:xfrm>
          <a:off x="2908300" y="2576792"/>
          <a:ext cx="698500" cy="81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27203</xdr:rowOff>
    </xdr:from>
    <xdr:to>
      <xdr:col>3</xdr:col>
      <xdr:colOff>257175</xdr:colOff>
      <xdr:row>13</xdr:row>
      <xdr:rowOff>128803</xdr:rowOff>
    </xdr:to>
    <xdr:sp macro="" textlink="">
      <xdr:nvSpPr>
        <xdr:cNvPr id="60" name="フローチャート : 判断 59"/>
        <xdr:cNvSpPr/>
      </xdr:nvSpPr>
      <xdr:spPr bwMode="auto">
        <a:xfrm>
          <a:off x="3556000" y="230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138980</xdr:rowOff>
    </xdr:from>
    <xdr:ext cx="762000" cy="259045"/>
    <xdr:sp macro="" textlink="">
      <xdr:nvSpPr>
        <xdr:cNvPr id="61" name="テキスト ボックス 60"/>
        <xdr:cNvSpPr txBox="1"/>
      </xdr:nvSpPr>
      <xdr:spPr>
        <a:xfrm>
          <a:off x="3225800" y="207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84506</xdr:rowOff>
    </xdr:from>
    <xdr:to>
      <xdr:col>2</xdr:col>
      <xdr:colOff>692150</xdr:colOff>
      <xdr:row>13</xdr:row>
      <xdr:rowOff>14656</xdr:rowOff>
    </xdr:to>
    <xdr:sp macro="" textlink="">
      <xdr:nvSpPr>
        <xdr:cNvPr id="62" name="フローチャート : 判断 61"/>
        <xdr:cNvSpPr/>
      </xdr:nvSpPr>
      <xdr:spPr bwMode="auto">
        <a:xfrm>
          <a:off x="2857500" y="2189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24833</xdr:rowOff>
    </xdr:from>
    <xdr:ext cx="762000" cy="259045"/>
    <xdr:sp macro="" textlink="">
      <xdr:nvSpPr>
        <xdr:cNvPr id="63" name="テキスト ボックス 62"/>
        <xdr:cNvSpPr txBox="1"/>
      </xdr:nvSpPr>
      <xdr:spPr>
        <a:xfrm>
          <a:off x="2527300" y="195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122758</xdr:rowOff>
    </xdr:from>
    <xdr:to>
      <xdr:col>5</xdr:col>
      <xdr:colOff>34925</xdr:colOff>
      <xdr:row>15</xdr:row>
      <xdr:rowOff>52908</xdr:rowOff>
    </xdr:to>
    <xdr:sp macro="" textlink="">
      <xdr:nvSpPr>
        <xdr:cNvPr id="69" name="円/楕円 68"/>
        <xdr:cNvSpPr/>
      </xdr:nvSpPr>
      <xdr:spPr bwMode="auto">
        <a:xfrm>
          <a:off x="5600700" y="257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94835</xdr:rowOff>
    </xdr:from>
    <xdr:ext cx="762000" cy="259045"/>
    <xdr:sp macro="" textlink="">
      <xdr:nvSpPr>
        <xdr:cNvPr id="70" name="人口1人当たり決算額の推移該当値テキスト130"/>
        <xdr:cNvSpPr txBox="1"/>
      </xdr:nvSpPr>
      <xdr:spPr>
        <a:xfrm>
          <a:off x="5740400" y="254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124,528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164363</xdr:rowOff>
    </xdr:from>
    <xdr:to>
      <xdr:col>4</xdr:col>
      <xdr:colOff>520700</xdr:colOff>
      <xdr:row>15</xdr:row>
      <xdr:rowOff>94513</xdr:rowOff>
    </xdr:to>
    <xdr:sp macro="" textlink="">
      <xdr:nvSpPr>
        <xdr:cNvPr id="71" name="円/楕円 70"/>
        <xdr:cNvSpPr/>
      </xdr:nvSpPr>
      <xdr:spPr bwMode="auto">
        <a:xfrm>
          <a:off x="4953000" y="2612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79290</xdr:rowOff>
    </xdr:from>
    <xdr:ext cx="736600" cy="259045"/>
    <xdr:sp macro="" textlink="">
      <xdr:nvSpPr>
        <xdr:cNvPr id="72" name="テキスト ボックス 71"/>
        <xdr:cNvSpPr txBox="1"/>
      </xdr:nvSpPr>
      <xdr:spPr>
        <a:xfrm>
          <a:off x="4622800" y="2698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123,436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139751</xdr:rowOff>
    </xdr:from>
    <xdr:to>
      <xdr:col>3</xdr:col>
      <xdr:colOff>955675</xdr:colOff>
      <xdr:row>16</xdr:row>
      <xdr:rowOff>69901</xdr:rowOff>
    </xdr:to>
    <xdr:sp macro="" textlink="">
      <xdr:nvSpPr>
        <xdr:cNvPr id="73" name="円/楕円 72"/>
        <xdr:cNvSpPr/>
      </xdr:nvSpPr>
      <xdr:spPr bwMode="auto">
        <a:xfrm>
          <a:off x="4254500" y="275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54678</xdr:rowOff>
    </xdr:from>
    <xdr:ext cx="762000" cy="259045"/>
    <xdr:sp macro="" textlink="">
      <xdr:nvSpPr>
        <xdr:cNvPr id="74" name="テキスト ボックス 73"/>
        <xdr:cNvSpPr txBox="1"/>
      </xdr:nvSpPr>
      <xdr:spPr>
        <a:xfrm>
          <a:off x="3924300" y="284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119,582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159067</xdr:rowOff>
    </xdr:from>
    <xdr:to>
      <xdr:col>3</xdr:col>
      <xdr:colOff>257175</xdr:colOff>
      <xdr:row>15</xdr:row>
      <xdr:rowOff>89217</xdr:rowOff>
    </xdr:to>
    <xdr:sp macro="" textlink="">
      <xdr:nvSpPr>
        <xdr:cNvPr id="75" name="円/楕円 74"/>
        <xdr:cNvSpPr/>
      </xdr:nvSpPr>
      <xdr:spPr bwMode="auto">
        <a:xfrm>
          <a:off x="3556000" y="260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73994</xdr:rowOff>
    </xdr:from>
    <xdr:ext cx="762000" cy="259045"/>
    <xdr:sp macro="" textlink="">
      <xdr:nvSpPr>
        <xdr:cNvPr id="76" name="テキスト ボックス 75"/>
        <xdr:cNvSpPr txBox="1"/>
      </xdr:nvSpPr>
      <xdr:spPr>
        <a:xfrm>
          <a:off x="3225800" y="269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123,575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78067</xdr:rowOff>
    </xdr:from>
    <xdr:to>
      <xdr:col>2</xdr:col>
      <xdr:colOff>692150</xdr:colOff>
      <xdr:row>15</xdr:row>
      <xdr:rowOff>8217</xdr:rowOff>
    </xdr:to>
    <xdr:sp macro="" textlink="">
      <xdr:nvSpPr>
        <xdr:cNvPr id="77" name="円/楕円 76"/>
        <xdr:cNvSpPr/>
      </xdr:nvSpPr>
      <xdr:spPr bwMode="auto">
        <a:xfrm>
          <a:off x="2857500" y="2525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164444</xdr:rowOff>
    </xdr:from>
    <xdr:ext cx="762000" cy="259045"/>
    <xdr:sp macro="" textlink="">
      <xdr:nvSpPr>
        <xdr:cNvPr id="78" name="テキスト ボックス 77"/>
        <xdr:cNvSpPr txBox="1"/>
      </xdr:nvSpPr>
      <xdr:spPr>
        <a:xfrm>
          <a:off x="2527300" y="261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140579</xdr:rowOff>
    </xdr:from>
    <xdr:to>
      <xdr:col>4</xdr:col>
      <xdr:colOff>1117600</xdr:colOff>
      <xdr:row>37</xdr:row>
      <xdr:rowOff>305125</xdr:rowOff>
    </xdr:to>
    <xdr:cxnSp macro="">
      <xdr:nvCxnSpPr>
        <xdr:cNvPr id="106" name="直線コネクタ 105"/>
        <xdr:cNvCxnSpPr/>
      </xdr:nvCxnSpPr>
      <xdr:spPr bwMode="auto">
        <a:xfrm flipV="1">
          <a:off x="5651500" y="6065129"/>
          <a:ext cx="0" cy="13646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277202</xdr:rowOff>
    </xdr:from>
    <xdr:ext cx="762000" cy="259045"/>
    <xdr:sp macro="" textlink="">
      <xdr:nvSpPr>
        <xdr:cNvPr id="107" name="人口1人当たり決算額の推移最小値テキスト445"/>
        <xdr:cNvSpPr txBox="1"/>
      </xdr:nvSpPr>
      <xdr:spPr>
        <a:xfrm>
          <a:off x="5740400" y="74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21,104</a:t>
          </a:r>
          <a:endParaRPr kumimoji="1" lang="ja-JP" altLang="en-US" sz="1000" b="1">
            <a:latin typeface="ＭＳ Ｐゴシック"/>
          </a:endParaRPr>
        </a:p>
      </xdr:txBody>
    </xdr:sp>
    <xdr:clientData/>
  </xdr:oneCellAnchor>
  <xdr:twoCellAnchor>
    <xdr:from>
      <xdr:col>4</xdr:col>
      <xdr:colOff>1028700</xdr:colOff>
      <xdr:row>37</xdr:row>
      <xdr:rowOff>305125</xdr:rowOff>
    </xdr:from>
    <xdr:to>
      <xdr:col>5</xdr:col>
      <xdr:colOff>73025</xdr:colOff>
      <xdr:row>37</xdr:row>
      <xdr:rowOff>305125</xdr:rowOff>
    </xdr:to>
    <xdr:cxnSp macro="">
      <xdr:nvCxnSpPr>
        <xdr:cNvPr id="108" name="直線コネクタ 107"/>
        <xdr:cNvCxnSpPr/>
      </xdr:nvCxnSpPr>
      <xdr:spPr bwMode="auto">
        <a:xfrm>
          <a:off x="5562600" y="74298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55506</xdr:rowOff>
    </xdr:from>
    <xdr:ext cx="762000" cy="259045"/>
    <xdr:sp macro="" textlink="">
      <xdr:nvSpPr>
        <xdr:cNvPr id="109" name="人口1人当たり決算額の推移最大値テキスト445"/>
        <xdr:cNvSpPr txBox="1"/>
      </xdr:nvSpPr>
      <xdr:spPr>
        <a:xfrm>
          <a:off x="5740400" y="580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50,953</a:t>
          </a:r>
          <a:endParaRPr kumimoji="1" lang="ja-JP" altLang="en-US" sz="1000" b="1">
            <a:latin typeface="ＭＳ Ｐゴシック"/>
          </a:endParaRPr>
        </a:p>
      </xdr:txBody>
    </xdr:sp>
    <xdr:clientData/>
  </xdr:oneCellAnchor>
  <xdr:twoCellAnchor>
    <xdr:from>
      <xdr:col>4</xdr:col>
      <xdr:colOff>1028700</xdr:colOff>
      <xdr:row>33</xdr:row>
      <xdr:rowOff>140579</xdr:rowOff>
    </xdr:from>
    <xdr:to>
      <xdr:col>5</xdr:col>
      <xdr:colOff>73025</xdr:colOff>
      <xdr:row>33</xdr:row>
      <xdr:rowOff>140579</xdr:rowOff>
    </xdr:to>
    <xdr:cxnSp macro="">
      <xdr:nvCxnSpPr>
        <xdr:cNvPr id="110" name="直線コネクタ 109"/>
        <xdr:cNvCxnSpPr/>
      </xdr:nvCxnSpPr>
      <xdr:spPr bwMode="auto">
        <a:xfrm>
          <a:off x="5562600" y="6065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207193</xdr:rowOff>
    </xdr:from>
    <xdr:to>
      <xdr:col>4</xdr:col>
      <xdr:colOff>1117600</xdr:colOff>
      <xdr:row>37</xdr:row>
      <xdr:rowOff>305125</xdr:rowOff>
    </xdr:to>
    <xdr:cxnSp macro="">
      <xdr:nvCxnSpPr>
        <xdr:cNvPr id="111" name="直線コネクタ 110"/>
        <xdr:cNvCxnSpPr/>
      </xdr:nvCxnSpPr>
      <xdr:spPr bwMode="auto">
        <a:xfrm>
          <a:off x="5003800" y="7331893"/>
          <a:ext cx="647700" cy="9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160027</xdr:rowOff>
    </xdr:from>
    <xdr:ext cx="762000" cy="259045"/>
    <xdr:sp macro="" textlink="">
      <xdr:nvSpPr>
        <xdr:cNvPr id="112" name="人口1人当たり決算額の推移平均値テキスト445"/>
        <xdr:cNvSpPr txBox="1"/>
      </xdr:nvSpPr>
      <xdr:spPr>
        <a:xfrm>
          <a:off x="5740400" y="677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314950</xdr:rowOff>
    </xdr:from>
    <xdr:to>
      <xdr:col>5</xdr:col>
      <xdr:colOff>34925</xdr:colOff>
      <xdr:row>36</xdr:row>
      <xdr:rowOff>73650</xdr:rowOff>
    </xdr:to>
    <xdr:sp macro="" textlink="">
      <xdr:nvSpPr>
        <xdr:cNvPr id="113" name="フローチャート : 判断 112"/>
        <xdr:cNvSpPr/>
      </xdr:nvSpPr>
      <xdr:spPr bwMode="auto">
        <a:xfrm>
          <a:off x="56007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331688</xdr:rowOff>
    </xdr:from>
    <xdr:to>
      <xdr:col>4</xdr:col>
      <xdr:colOff>469900</xdr:colOff>
      <xdr:row>37</xdr:row>
      <xdr:rowOff>207193</xdr:rowOff>
    </xdr:to>
    <xdr:cxnSp macro="">
      <xdr:nvCxnSpPr>
        <xdr:cNvPr id="114" name="直線コネクタ 113"/>
        <xdr:cNvCxnSpPr/>
      </xdr:nvCxnSpPr>
      <xdr:spPr bwMode="auto">
        <a:xfrm>
          <a:off x="4305300" y="6942038"/>
          <a:ext cx="698500" cy="38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221224</xdr:rowOff>
    </xdr:from>
    <xdr:to>
      <xdr:col>4</xdr:col>
      <xdr:colOff>520700</xdr:colOff>
      <xdr:row>35</xdr:row>
      <xdr:rowOff>322824</xdr:rowOff>
    </xdr:to>
    <xdr:sp macro="" textlink="">
      <xdr:nvSpPr>
        <xdr:cNvPr id="115" name="フローチャート : 判断 114"/>
        <xdr:cNvSpPr/>
      </xdr:nvSpPr>
      <xdr:spPr bwMode="auto">
        <a:xfrm>
          <a:off x="4953000" y="6831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333001</xdr:rowOff>
    </xdr:from>
    <xdr:ext cx="736600" cy="259045"/>
    <xdr:sp macro="" textlink="">
      <xdr:nvSpPr>
        <xdr:cNvPr id="116" name="テキスト ボックス 115"/>
        <xdr:cNvSpPr txBox="1"/>
      </xdr:nvSpPr>
      <xdr:spPr>
        <a:xfrm>
          <a:off x="4622800" y="6600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33,078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331688</xdr:rowOff>
    </xdr:from>
    <xdr:to>
      <xdr:col>3</xdr:col>
      <xdr:colOff>904875</xdr:colOff>
      <xdr:row>37</xdr:row>
      <xdr:rowOff>73005</xdr:rowOff>
    </xdr:to>
    <xdr:cxnSp macro="">
      <xdr:nvCxnSpPr>
        <xdr:cNvPr id="117" name="直線コネクタ 116"/>
        <xdr:cNvCxnSpPr/>
      </xdr:nvCxnSpPr>
      <xdr:spPr bwMode="auto">
        <a:xfrm flipV="1">
          <a:off x="3606800" y="6942038"/>
          <a:ext cx="698500" cy="255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67330</xdr:rowOff>
    </xdr:from>
    <xdr:to>
      <xdr:col>3</xdr:col>
      <xdr:colOff>955675</xdr:colOff>
      <xdr:row>35</xdr:row>
      <xdr:rowOff>168930</xdr:rowOff>
    </xdr:to>
    <xdr:sp macro="" textlink="">
      <xdr:nvSpPr>
        <xdr:cNvPr id="118" name="フローチャート : 判断 117"/>
        <xdr:cNvSpPr/>
      </xdr:nvSpPr>
      <xdr:spPr bwMode="auto">
        <a:xfrm>
          <a:off x="42545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179107</xdr:rowOff>
    </xdr:from>
    <xdr:ext cx="762000" cy="259045"/>
    <xdr:sp macro="" textlink="">
      <xdr:nvSpPr>
        <xdr:cNvPr id="119" name="テキスト ボックス 118"/>
        <xdr:cNvSpPr txBox="1"/>
      </xdr:nvSpPr>
      <xdr:spPr>
        <a:xfrm>
          <a:off x="3924300" y="64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73005</xdr:rowOff>
    </xdr:from>
    <xdr:to>
      <xdr:col>3</xdr:col>
      <xdr:colOff>206375</xdr:colOff>
      <xdr:row>37</xdr:row>
      <xdr:rowOff>195169</xdr:rowOff>
    </xdr:to>
    <xdr:cxnSp macro="">
      <xdr:nvCxnSpPr>
        <xdr:cNvPr id="120" name="直線コネクタ 119"/>
        <xdr:cNvCxnSpPr/>
      </xdr:nvCxnSpPr>
      <xdr:spPr bwMode="auto">
        <a:xfrm flipV="1">
          <a:off x="2908300" y="7197705"/>
          <a:ext cx="698500" cy="12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338724</xdr:rowOff>
    </xdr:from>
    <xdr:to>
      <xdr:col>3</xdr:col>
      <xdr:colOff>257175</xdr:colOff>
      <xdr:row>35</xdr:row>
      <xdr:rowOff>97424</xdr:rowOff>
    </xdr:to>
    <xdr:sp macro="" textlink="">
      <xdr:nvSpPr>
        <xdr:cNvPr id="121" name="フローチャート : 判断 120"/>
        <xdr:cNvSpPr/>
      </xdr:nvSpPr>
      <xdr:spPr bwMode="auto">
        <a:xfrm>
          <a:off x="3556000" y="6606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107601</xdr:rowOff>
    </xdr:from>
    <xdr:ext cx="762000" cy="259045"/>
    <xdr:sp macro="" textlink="">
      <xdr:nvSpPr>
        <xdr:cNvPr id="122" name="テキスト ボックス 121"/>
        <xdr:cNvSpPr txBox="1"/>
      </xdr:nvSpPr>
      <xdr:spPr>
        <a:xfrm>
          <a:off x="3225800" y="637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288432</xdr:rowOff>
    </xdr:from>
    <xdr:to>
      <xdr:col>2</xdr:col>
      <xdr:colOff>692150</xdr:colOff>
      <xdr:row>35</xdr:row>
      <xdr:rowOff>47132</xdr:rowOff>
    </xdr:to>
    <xdr:sp macro="" textlink="">
      <xdr:nvSpPr>
        <xdr:cNvPr id="123" name="フローチャート : 判断 122"/>
        <xdr:cNvSpPr/>
      </xdr:nvSpPr>
      <xdr:spPr bwMode="auto">
        <a:xfrm>
          <a:off x="2857500" y="655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57309</xdr:rowOff>
    </xdr:from>
    <xdr:ext cx="762000" cy="259045"/>
    <xdr:sp macro="" textlink="">
      <xdr:nvSpPr>
        <xdr:cNvPr id="124" name="テキスト ボックス 123"/>
        <xdr:cNvSpPr txBox="1"/>
      </xdr:nvSpPr>
      <xdr:spPr>
        <a:xfrm>
          <a:off x="2527300" y="63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254325</xdr:rowOff>
    </xdr:from>
    <xdr:to>
      <xdr:col>5</xdr:col>
      <xdr:colOff>34925</xdr:colOff>
      <xdr:row>38</xdr:row>
      <xdr:rowOff>13025</xdr:rowOff>
    </xdr:to>
    <xdr:sp macro="" textlink="">
      <xdr:nvSpPr>
        <xdr:cNvPr id="130" name="円/楕円 129"/>
        <xdr:cNvSpPr/>
      </xdr:nvSpPr>
      <xdr:spPr bwMode="auto">
        <a:xfrm>
          <a:off x="5600700" y="737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162902</xdr:rowOff>
    </xdr:from>
    <xdr:ext cx="762000" cy="259045"/>
    <xdr:sp macro="" textlink="">
      <xdr:nvSpPr>
        <xdr:cNvPr id="131" name="人口1人当たり決算額の推移該当値テキスト445"/>
        <xdr:cNvSpPr txBox="1"/>
      </xdr:nvSpPr>
      <xdr:spPr>
        <a:xfrm>
          <a:off x="5740400" y="72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21,104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156393</xdr:rowOff>
    </xdr:from>
    <xdr:to>
      <xdr:col>4</xdr:col>
      <xdr:colOff>520700</xdr:colOff>
      <xdr:row>37</xdr:row>
      <xdr:rowOff>257993</xdr:rowOff>
    </xdr:to>
    <xdr:sp macro="" textlink="">
      <xdr:nvSpPr>
        <xdr:cNvPr id="132" name="円/楕円 131"/>
        <xdr:cNvSpPr/>
      </xdr:nvSpPr>
      <xdr:spPr bwMode="auto">
        <a:xfrm>
          <a:off x="4953000" y="728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242770</xdr:rowOff>
    </xdr:from>
    <xdr:ext cx="736600" cy="259045"/>
    <xdr:sp macro="" textlink="">
      <xdr:nvSpPr>
        <xdr:cNvPr id="133" name="テキスト ボックス 132"/>
        <xdr:cNvSpPr txBox="1"/>
      </xdr:nvSpPr>
      <xdr:spPr>
        <a:xfrm>
          <a:off x="4622800" y="736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280888</xdr:rowOff>
    </xdr:from>
    <xdr:to>
      <xdr:col>3</xdr:col>
      <xdr:colOff>955675</xdr:colOff>
      <xdr:row>36</xdr:row>
      <xdr:rowOff>39588</xdr:rowOff>
    </xdr:to>
    <xdr:sp macro="" textlink="">
      <xdr:nvSpPr>
        <xdr:cNvPr id="134" name="円/楕円 133"/>
        <xdr:cNvSpPr/>
      </xdr:nvSpPr>
      <xdr:spPr bwMode="auto">
        <a:xfrm>
          <a:off x="4254500" y="689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24365</xdr:rowOff>
    </xdr:from>
    <xdr:ext cx="762000" cy="259045"/>
    <xdr:sp macro="" textlink="">
      <xdr:nvSpPr>
        <xdr:cNvPr id="135" name="テキスト ボックス 134"/>
        <xdr:cNvSpPr txBox="1"/>
      </xdr:nvSpPr>
      <xdr:spPr>
        <a:xfrm>
          <a:off x="3924300" y="697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22205</xdr:rowOff>
    </xdr:from>
    <xdr:to>
      <xdr:col>3</xdr:col>
      <xdr:colOff>257175</xdr:colOff>
      <xdr:row>37</xdr:row>
      <xdr:rowOff>123805</xdr:rowOff>
    </xdr:to>
    <xdr:sp macro="" textlink="">
      <xdr:nvSpPr>
        <xdr:cNvPr id="136" name="円/楕円 135"/>
        <xdr:cNvSpPr/>
      </xdr:nvSpPr>
      <xdr:spPr bwMode="auto">
        <a:xfrm>
          <a:off x="3556000" y="7146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108582</xdr:rowOff>
    </xdr:from>
    <xdr:ext cx="762000" cy="259045"/>
    <xdr:sp macro="" textlink="">
      <xdr:nvSpPr>
        <xdr:cNvPr id="137" name="テキスト ボックス 136"/>
        <xdr:cNvSpPr txBox="1"/>
      </xdr:nvSpPr>
      <xdr:spPr>
        <a:xfrm>
          <a:off x="3225800" y="72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144369</xdr:rowOff>
    </xdr:from>
    <xdr:to>
      <xdr:col>2</xdr:col>
      <xdr:colOff>692150</xdr:colOff>
      <xdr:row>37</xdr:row>
      <xdr:rowOff>245969</xdr:rowOff>
    </xdr:to>
    <xdr:sp macro="" textlink="">
      <xdr:nvSpPr>
        <xdr:cNvPr id="138" name="円/楕円 137"/>
        <xdr:cNvSpPr/>
      </xdr:nvSpPr>
      <xdr:spPr bwMode="auto">
        <a:xfrm>
          <a:off x="2857500" y="726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230746</xdr:rowOff>
    </xdr:from>
    <xdr:ext cx="762000" cy="259045"/>
    <xdr:sp macro="" textlink="">
      <xdr:nvSpPr>
        <xdr:cNvPr id="139" name="テキスト ボックス 138"/>
        <xdr:cNvSpPr txBox="1"/>
      </xdr:nvSpPr>
      <xdr:spPr>
        <a:xfrm>
          <a:off x="2527300" y="735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1,461,231
1,448,656
2,281.12
745,035,197
724,891,952
3,674,769
369,063,572
662,979,388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50.8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73368</xdr:rowOff>
    </xdr:from>
    <xdr:to>
      <xdr:col>6</xdr:col>
      <xdr:colOff>510540</xdr:colOff>
      <xdr:row>38</xdr:row>
      <xdr:rowOff>13170</xdr:rowOff>
    </xdr:to>
    <xdr:cxnSp macro="">
      <xdr:nvCxnSpPr>
        <xdr:cNvPr id="56" name="直線コネクタ 55"/>
        <xdr:cNvCxnSpPr/>
      </xdr:nvCxnSpPr>
      <xdr:spPr>
        <a:xfrm flipV="1">
          <a:off x="4633595" y="5216868"/>
          <a:ext cx="127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16997</xdr:rowOff>
    </xdr:from>
    <xdr:ext cx="599010" cy="259045"/>
    <xdr:sp macro="" textlink="">
      <xdr:nvSpPr>
        <xdr:cNvPr id="57" name="人件費最小値テキスト"/>
        <xdr:cNvSpPr txBox="1"/>
      </xdr:nvSpPr>
      <xdr:spPr>
        <a:xfrm>
          <a:off x="4686300" y="65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115,321</a:t>
          </a:r>
          <a:endParaRPr kumimoji="1" lang="ja-JP" altLang="en-US" sz="1000" b="1">
            <a:latin typeface="ＭＳ Ｐゴシック"/>
          </a:endParaRPr>
        </a:p>
      </xdr:txBody>
    </xdr:sp>
    <xdr:clientData/>
  </xdr:oneCellAnchor>
  <xdr:twoCellAnchor>
    <xdr:from>
      <xdr:col>6</xdr:col>
      <xdr:colOff>422275</xdr:colOff>
      <xdr:row>38</xdr:row>
      <xdr:rowOff>13170</xdr:rowOff>
    </xdr:from>
    <xdr:to>
      <xdr:col>6</xdr:col>
      <xdr:colOff>600075</xdr:colOff>
      <xdr:row>38</xdr:row>
      <xdr:rowOff>13170</xdr:rowOff>
    </xdr:to>
    <xdr:cxnSp macro="">
      <xdr:nvCxnSpPr>
        <xdr:cNvPr id="58" name="直線コネクタ 57"/>
        <xdr:cNvCxnSpPr/>
      </xdr:nvCxnSpPr>
      <xdr:spPr>
        <a:xfrm>
          <a:off x="4546600" y="652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20045</xdr:rowOff>
    </xdr:from>
    <xdr:ext cx="599010" cy="259045"/>
    <xdr:sp macro="" textlink="">
      <xdr:nvSpPr>
        <xdr:cNvPr id="59" name="人件費最大値テキスト"/>
        <xdr:cNvSpPr txBox="1"/>
      </xdr:nvSpPr>
      <xdr:spPr>
        <a:xfrm>
          <a:off x="4686300" y="499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149,741</a:t>
          </a:r>
          <a:endParaRPr kumimoji="1" lang="ja-JP" altLang="en-US" sz="1000" b="1">
            <a:latin typeface="ＭＳ Ｐゴシック"/>
          </a:endParaRPr>
        </a:p>
      </xdr:txBody>
    </xdr:sp>
    <xdr:clientData/>
  </xdr:oneCellAnchor>
  <xdr:twoCellAnchor>
    <xdr:from>
      <xdr:col>6</xdr:col>
      <xdr:colOff>422275</xdr:colOff>
      <xdr:row>30</xdr:row>
      <xdr:rowOff>73368</xdr:rowOff>
    </xdr:from>
    <xdr:to>
      <xdr:col>6</xdr:col>
      <xdr:colOff>600075</xdr:colOff>
      <xdr:row>30</xdr:row>
      <xdr:rowOff>73368</xdr:rowOff>
    </xdr:to>
    <xdr:cxnSp macro="">
      <xdr:nvCxnSpPr>
        <xdr:cNvPr id="60" name="直線コネクタ 59"/>
        <xdr:cNvCxnSpPr/>
      </xdr:nvCxnSpPr>
      <xdr:spPr>
        <a:xfrm>
          <a:off x="4546600" y="521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51918</xdr:rowOff>
    </xdr:from>
    <xdr:to>
      <xdr:col>6</xdr:col>
      <xdr:colOff>511175</xdr:colOff>
      <xdr:row>35</xdr:row>
      <xdr:rowOff>64757</xdr:rowOff>
    </xdr:to>
    <xdr:cxnSp macro="">
      <xdr:nvCxnSpPr>
        <xdr:cNvPr id="61" name="直線コネクタ 60"/>
        <xdr:cNvCxnSpPr/>
      </xdr:nvCxnSpPr>
      <xdr:spPr>
        <a:xfrm flipV="1">
          <a:off x="3797300" y="6052668"/>
          <a:ext cx="8382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160774</xdr:rowOff>
    </xdr:from>
    <xdr:ext cx="599010" cy="259045"/>
    <xdr:sp macro="" textlink="">
      <xdr:nvSpPr>
        <xdr:cNvPr id="62" name="人件費平均値テキスト"/>
        <xdr:cNvSpPr txBox="1"/>
      </xdr:nvSpPr>
      <xdr:spPr>
        <a:xfrm>
          <a:off x="4686300" y="5647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137897</xdr:rowOff>
    </xdr:from>
    <xdr:to>
      <xdr:col>6</xdr:col>
      <xdr:colOff>561975</xdr:colOff>
      <xdr:row>34</xdr:row>
      <xdr:rowOff>68047</xdr:rowOff>
    </xdr:to>
    <xdr:sp macro="" textlink="">
      <xdr:nvSpPr>
        <xdr:cNvPr id="63" name="フローチャート : 判断 62"/>
        <xdr:cNvSpPr/>
      </xdr:nvSpPr>
      <xdr:spPr>
        <a:xfrm>
          <a:off x="45847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64757</xdr:rowOff>
    </xdr:from>
    <xdr:to>
      <xdr:col>5</xdr:col>
      <xdr:colOff>358775</xdr:colOff>
      <xdr:row>36</xdr:row>
      <xdr:rowOff>30658</xdr:rowOff>
    </xdr:to>
    <xdr:cxnSp macro="">
      <xdr:nvCxnSpPr>
        <xdr:cNvPr id="64" name="直線コネクタ 63"/>
        <xdr:cNvCxnSpPr/>
      </xdr:nvCxnSpPr>
      <xdr:spPr>
        <a:xfrm flipV="1">
          <a:off x="2908300" y="6065507"/>
          <a:ext cx="889000" cy="13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31</xdr:row>
      <xdr:rowOff>92062</xdr:rowOff>
    </xdr:from>
    <xdr:to>
      <xdr:col>5</xdr:col>
      <xdr:colOff>409575</xdr:colOff>
      <xdr:row>32</xdr:row>
      <xdr:rowOff>22212</xdr:rowOff>
    </xdr:to>
    <xdr:sp macro="" textlink="">
      <xdr:nvSpPr>
        <xdr:cNvPr id="65" name="フローチャート : 判断 64"/>
        <xdr:cNvSpPr/>
      </xdr:nvSpPr>
      <xdr:spPr>
        <a:xfrm>
          <a:off x="3746500" y="54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30</xdr:row>
      <xdr:rowOff>38739</xdr:rowOff>
    </xdr:from>
    <xdr:ext cx="599010" cy="259045"/>
    <xdr:sp macro="" textlink="">
      <xdr:nvSpPr>
        <xdr:cNvPr id="66" name="テキスト ボックス 65"/>
        <xdr:cNvSpPr txBox="1"/>
      </xdr:nvSpPr>
      <xdr:spPr>
        <a:xfrm>
          <a:off x="3485094" y="518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143,417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129299</xdr:rowOff>
    </xdr:from>
    <xdr:to>
      <xdr:col>4</xdr:col>
      <xdr:colOff>155575</xdr:colOff>
      <xdr:row>36</xdr:row>
      <xdr:rowOff>30658</xdr:rowOff>
    </xdr:to>
    <xdr:cxnSp macro="">
      <xdr:nvCxnSpPr>
        <xdr:cNvPr id="67" name="直線コネクタ 66"/>
        <xdr:cNvCxnSpPr/>
      </xdr:nvCxnSpPr>
      <xdr:spPr>
        <a:xfrm>
          <a:off x="2019300" y="5958599"/>
          <a:ext cx="889000" cy="2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108064</xdr:rowOff>
    </xdr:from>
    <xdr:to>
      <xdr:col>4</xdr:col>
      <xdr:colOff>206375</xdr:colOff>
      <xdr:row>34</xdr:row>
      <xdr:rowOff>38214</xdr:rowOff>
    </xdr:to>
    <xdr:sp macro="" textlink="">
      <xdr:nvSpPr>
        <xdr:cNvPr id="68" name="フローチャート : 判断 67"/>
        <xdr:cNvSpPr/>
      </xdr:nvSpPr>
      <xdr:spPr>
        <a:xfrm>
          <a:off x="2857500" y="57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54741</xdr:rowOff>
    </xdr:from>
    <xdr:ext cx="599010" cy="259045"/>
    <xdr:sp macro="" textlink="">
      <xdr:nvSpPr>
        <xdr:cNvPr id="69" name="テキスト ボックス 68"/>
        <xdr:cNvSpPr txBox="1"/>
      </xdr:nvSpPr>
      <xdr:spPr>
        <a:xfrm>
          <a:off x="2608794" y="554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133,997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30391</xdr:rowOff>
    </xdr:from>
    <xdr:to>
      <xdr:col>2</xdr:col>
      <xdr:colOff>638175</xdr:colOff>
      <xdr:row>34</xdr:row>
      <xdr:rowOff>129299</xdr:rowOff>
    </xdr:to>
    <xdr:cxnSp macro="">
      <xdr:nvCxnSpPr>
        <xdr:cNvPr id="70" name="直線コネクタ 69"/>
        <xdr:cNvCxnSpPr/>
      </xdr:nvCxnSpPr>
      <xdr:spPr>
        <a:xfrm>
          <a:off x="1130300" y="5859691"/>
          <a:ext cx="889000" cy="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70041</xdr:rowOff>
    </xdr:from>
    <xdr:to>
      <xdr:col>3</xdr:col>
      <xdr:colOff>3175</xdr:colOff>
      <xdr:row>33</xdr:row>
      <xdr:rowOff>191</xdr:rowOff>
    </xdr:to>
    <xdr:sp macro="" textlink="">
      <xdr:nvSpPr>
        <xdr:cNvPr id="71" name="フローチャート : 判断 70"/>
        <xdr:cNvSpPr/>
      </xdr:nvSpPr>
      <xdr:spPr>
        <a:xfrm>
          <a:off x="1968500" y="555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16718</xdr:rowOff>
    </xdr:from>
    <xdr:ext cx="599010" cy="259045"/>
    <xdr:sp macro="" textlink="">
      <xdr:nvSpPr>
        <xdr:cNvPr id="72" name="テキスト ボックス 71"/>
        <xdr:cNvSpPr txBox="1"/>
      </xdr:nvSpPr>
      <xdr:spPr>
        <a:xfrm>
          <a:off x="1719794" y="533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139,495</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158204</xdr:rowOff>
    </xdr:from>
    <xdr:to>
      <xdr:col>1</xdr:col>
      <xdr:colOff>485775</xdr:colOff>
      <xdr:row>32</xdr:row>
      <xdr:rowOff>88354</xdr:rowOff>
    </xdr:to>
    <xdr:sp macro="" textlink="">
      <xdr:nvSpPr>
        <xdr:cNvPr id="73" name="フローチャート : 判断 72"/>
        <xdr:cNvSpPr/>
      </xdr:nvSpPr>
      <xdr:spPr>
        <a:xfrm>
          <a:off x="1079500" y="547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104881</xdr:rowOff>
    </xdr:from>
    <xdr:ext cx="599010" cy="259045"/>
    <xdr:sp macro="" textlink="">
      <xdr:nvSpPr>
        <xdr:cNvPr id="74" name="テキスト ボックス 73"/>
        <xdr:cNvSpPr txBox="1"/>
      </xdr:nvSpPr>
      <xdr:spPr>
        <a:xfrm>
          <a:off x="830794" y="524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1118</xdr:rowOff>
    </xdr:from>
    <xdr:to>
      <xdr:col>6</xdr:col>
      <xdr:colOff>561975</xdr:colOff>
      <xdr:row>35</xdr:row>
      <xdr:rowOff>102718</xdr:rowOff>
    </xdr:to>
    <xdr:sp macro="" textlink="">
      <xdr:nvSpPr>
        <xdr:cNvPr id="80" name="円/楕円 79"/>
        <xdr:cNvSpPr/>
      </xdr:nvSpPr>
      <xdr:spPr>
        <a:xfrm>
          <a:off x="4584700" y="60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150995</xdr:rowOff>
    </xdr:from>
    <xdr:ext cx="599010" cy="259045"/>
    <xdr:sp macro="" textlink="">
      <xdr:nvSpPr>
        <xdr:cNvPr id="81" name="人件費該当値テキスト"/>
        <xdr:cNvSpPr txBox="1"/>
      </xdr:nvSpPr>
      <xdr:spPr>
        <a:xfrm>
          <a:off x="4686300" y="598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127,804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13957</xdr:rowOff>
    </xdr:from>
    <xdr:to>
      <xdr:col>5</xdr:col>
      <xdr:colOff>409575</xdr:colOff>
      <xdr:row>35</xdr:row>
      <xdr:rowOff>115557</xdr:rowOff>
    </xdr:to>
    <xdr:sp macro="" textlink="">
      <xdr:nvSpPr>
        <xdr:cNvPr id="82" name="円/楕円 81"/>
        <xdr:cNvSpPr/>
      </xdr:nvSpPr>
      <xdr:spPr>
        <a:xfrm>
          <a:off x="3746500" y="601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35</xdr:row>
      <xdr:rowOff>106684</xdr:rowOff>
    </xdr:from>
    <xdr:ext cx="599010" cy="259045"/>
    <xdr:sp macro="" textlink="">
      <xdr:nvSpPr>
        <xdr:cNvPr id="83" name="テキスト ボックス 82"/>
        <xdr:cNvSpPr txBox="1"/>
      </xdr:nvSpPr>
      <xdr:spPr>
        <a:xfrm>
          <a:off x="3485094" y="610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127,467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151308</xdr:rowOff>
    </xdr:from>
    <xdr:to>
      <xdr:col>4</xdr:col>
      <xdr:colOff>206375</xdr:colOff>
      <xdr:row>36</xdr:row>
      <xdr:rowOff>81458</xdr:rowOff>
    </xdr:to>
    <xdr:sp macro="" textlink="">
      <xdr:nvSpPr>
        <xdr:cNvPr id="84" name="円/楕円 83"/>
        <xdr:cNvSpPr/>
      </xdr:nvSpPr>
      <xdr:spPr>
        <a:xfrm>
          <a:off x="2857500" y="61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72585</xdr:rowOff>
    </xdr:from>
    <xdr:ext cx="599010" cy="259045"/>
    <xdr:sp macro="" textlink="">
      <xdr:nvSpPr>
        <xdr:cNvPr id="85" name="テキスト ボックス 84"/>
        <xdr:cNvSpPr txBox="1"/>
      </xdr:nvSpPr>
      <xdr:spPr>
        <a:xfrm>
          <a:off x="2608794" y="624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123,862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78499</xdr:rowOff>
    </xdr:from>
    <xdr:to>
      <xdr:col>3</xdr:col>
      <xdr:colOff>3175</xdr:colOff>
      <xdr:row>35</xdr:row>
      <xdr:rowOff>8649</xdr:rowOff>
    </xdr:to>
    <xdr:sp macro="" textlink="">
      <xdr:nvSpPr>
        <xdr:cNvPr id="86" name="円/楕円 85"/>
        <xdr:cNvSpPr/>
      </xdr:nvSpPr>
      <xdr:spPr>
        <a:xfrm>
          <a:off x="1968500" y="590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171226</xdr:rowOff>
    </xdr:from>
    <xdr:ext cx="599010" cy="259045"/>
    <xdr:sp macro="" textlink="">
      <xdr:nvSpPr>
        <xdr:cNvPr id="87" name="テキスト ボックス 86"/>
        <xdr:cNvSpPr txBox="1"/>
      </xdr:nvSpPr>
      <xdr:spPr>
        <a:xfrm>
          <a:off x="1719794" y="600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130,273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151041</xdr:rowOff>
    </xdr:from>
    <xdr:to>
      <xdr:col>1</xdr:col>
      <xdr:colOff>485775</xdr:colOff>
      <xdr:row>34</xdr:row>
      <xdr:rowOff>81191</xdr:rowOff>
    </xdr:to>
    <xdr:sp macro="" textlink="">
      <xdr:nvSpPr>
        <xdr:cNvPr id="88" name="円/楕円 87"/>
        <xdr:cNvSpPr/>
      </xdr:nvSpPr>
      <xdr:spPr>
        <a:xfrm>
          <a:off x="1079500" y="580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72318</xdr:rowOff>
    </xdr:from>
    <xdr:ext cx="599010" cy="259045"/>
    <xdr:sp macro="" textlink="">
      <xdr:nvSpPr>
        <xdr:cNvPr id="89" name="テキスト ボックス 88"/>
        <xdr:cNvSpPr txBox="1"/>
      </xdr:nvSpPr>
      <xdr:spPr>
        <a:xfrm>
          <a:off x="830794" y="590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8" name="テキスト ボックス 97"/>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43753</xdr:rowOff>
    </xdr:from>
    <xdr:to>
      <xdr:col>6</xdr:col>
      <xdr:colOff>510540</xdr:colOff>
      <xdr:row>58</xdr:row>
      <xdr:rowOff>147734</xdr:rowOff>
    </xdr:to>
    <xdr:cxnSp macro="">
      <xdr:nvCxnSpPr>
        <xdr:cNvPr id="114" name="直線コネクタ 113"/>
        <xdr:cNvCxnSpPr/>
      </xdr:nvCxnSpPr>
      <xdr:spPr>
        <a:xfrm flipV="1">
          <a:off x="4633595" y="8787703"/>
          <a:ext cx="1270" cy="130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151561</xdr:rowOff>
    </xdr:from>
    <xdr:ext cx="534377" cy="259045"/>
    <xdr:sp macro="" textlink="">
      <xdr:nvSpPr>
        <xdr:cNvPr id="115" name="物件費最小値テキスト"/>
        <xdr:cNvSpPr txBox="1"/>
      </xdr:nvSpPr>
      <xdr:spPr>
        <a:xfrm>
          <a:off x="4686300" y="100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11,877</a:t>
          </a:r>
          <a:endParaRPr kumimoji="1" lang="ja-JP" altLang="en-US" sz="1000" b="1">
            <a:latin typeface="ＭＳ Ｐゴシック"/>
          </a:endParaRPr>
        </a:p>
      </xdr:txBody>
    </xdr:sp>
    <xdr:clientData/>
  </xdr:oneCellAnchor>
  <xdr:twoCellAnchor>
    <xdr:from>
      <xdr:col>6</xdr:col>
      <xdr:colOff>422275</xdr:colOff>
      <xdr:row>58</xdr:row>
      <xdr:rowOff>147734</xdr:rowOff>
    </xdr:from>
    <xdr:to>
      <xdr:col>6</xdr:col>
      <xdr:colOff>600075</xdr:colOff>
      <xdr:row>58</xdr:row>
      <xdr:rowOff>147734</xdr:rowOff>
    </xdr:to>
    <xdr:cxnSp macro="">
      <xdr:nvCxnSpPr>
        <xdr:cNvPr id="116" name="直線コネクタ 115"/>
        <xdr:cNvCxnSpPr/>
      </xdr:nvCxnSpPr>
      <xdr:spPr>
        <a:xfrm>
          <a:off x="4546600" y="1009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161880</xdr:rowOff>
    </xdr:from>
    <xdr:ext cx="534377" cy="259045"/>
    <xdr:sp macro="" textlink="">
      <xdr:nvSpPr>
        <xdr:cNvPr id="117" name="物件費最大値テキスト"/>
        <xdr:cNvSpPr txBox="1"/>
      </xdr:nvSpPr>
      <xdr:spPr>
        <a:xfrm>
          <a:off x="4686300" y="85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31,844</a:t>
          </a:r>
          <a:endParaRPr kumimoji="1" lang="ja-JP" altLang="en-US" sz="1000" b="1">
            <a:latin typeface="ＭＳ Ｐゴシック"/>
          </a:endParaRPr>
        </a:p>
      </xdr:txBody>
    </xdr:sp>
    <xdr:clientData/>
  </xdr:oneCellAnchor>
  <xdr:twoCellAnchor>
    <xdr:from>
      <xdr:col>6</xdr:col>
      <xdr:colOff>422275</xdr:colOff>
      <xdr:row>51</xdr:row>
      <xdr:rowOff>43753</xdr:rowOff>
    </xdr:from>
    <xdr:to>
      <xdr:col>6</xdr:col>
      <xdr:colOff>600075</xdr:colOff>
      <xdr:row>51</xdr:row>
      <xdr:rowOff>43753</xdr:rowOff>
    </xdr:to>
    <xdr:cxnSp macro="">
      <xdr:nvCxnSpPr>
        <xdr:cNvPr id="118" name="直線コネクタ 117"/>
        <xdr:cNvCxnSpPr/>
      </xdr:nvCxnSpPr>
      <xdr:spPr>
        <a:xfrm>
          <a:off x="4546600" y="878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43753</xdr:rowOff>
    </xdr:from>
    <xdr:to>
      <xdr:col>6</xdr:col>
      <xdr:colOff>511175</xdr:colOff>
      <xdr:row>51</xdr:row>
      <xdr:rowOff>102928</xdr:rowOff>
    </xdr:to>
    <xdr:cxnSp macro="">
      <xdr:nvCxnSpPr>
        <xdr:cNvPr id="119" name="直線コネクタ 118"/>
        <xdr:cNvCxnSpPr/>
      </xdr:nvCxnSpPr>
      <xdr:spPr>
        <a:xfrm flipV="1">
          <a:off x="3797300" y="8787703"/>
          <a:ext cx="8382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159159</xdr:rowOff>
    </xdr:from>
    <xdr:ext cx="534377" cy="259045"/>
    <xdr:sp macro="" textlink="">
      <xdr:nvSpPr>
        <xdr:cNvPr id="120" name="物件費平均値テキスト"/>
        <xdr:cNvSpPr txBox="1"/>
      </xdr:nvSpPr>
      <xdr:spPr>
        <a:xfrm>
          <a:off x="4686300" y="958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9282</xdr:rowOff>
    </xdr:from>
    <xdr:to>
      <xdr:col>6</xdr:col>
      <xdr:colOff>561975</xdr:colOff>
      <xdr:row>56</xdr:row>
      <xdr:rowOff>110882</xdr:rowOff>
    </xdr:to>
    <xdr:sp macro="" textlink="">
      <xdr:nvSpPr>
        <xdr:cNvPr id="121" name="フローチャート : 判断 120"/>
        <xdr:cNvSpPr/>
      </xdr:nvSpPr>
      <xdr:spPr>
        <a:xfrm>
          <a:off x="45847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88167</xdr:rowOff>
    </xdr:from>
    <xdr:to>
      <xdr:col>5</xdr:col>
      <xdr:colOff>358775</xdr:colOff>
      <xdr:row>51</xdr:row>
      <xdr:rowOff>102928</xdr:rowOff>
    </xdr:to>
    <xdr:cxnSp macro="">
      <xdr:nvCxnSpPr>
        <xdr:cNvPr id="122" name="直線コネクタ 121"/>
        <xdr:cNvCxnSpPr/>
      </xdr:nvCxnSpPr>
      <xdr:spPr>
        <a:xfrm>
          <a:off x="2908300" y="8832117"/>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22214</xdr:rowOff>
    </xdr:from>
    <xdr:to>
      <xdr:col>5</xdr:col>
      <xdr:colOff>409575</xdr:colOff>
      <xdr:row>53</xdr:row>
      <xdr:rowOff>123814</xdr:rowOff>
    </xdr:to>
    <xdr:sp macro="" textlink="">
      <xdr:nvSpPr>
        <xdr:cNvPr id="123" name="フローチャート : 判断 122"/>
        <xdr:cNvSpPr/>
      </xdr:nvSpPr>
      <xdr:spPr>
        <a:xfrm>
          <a:off x="3746500" y="9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114941</xdr:rowOff>
    </xdr:from>
    <xdr:ext cx="534377" cy="259045"/>
    <xdr:sp macro="" textlink="">
      <xdr:nvSpPr>
        <xdr:cNvPr id="124" name="テキスト ボックス 123"/>
        <xdr:cNvSpPr txBox="1"/>
      </xdr:nvSpPr>
      <xdr:spPr>
        <a:xfrm>
          <a:off x="3517411" y="920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26,146</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80264</xdr:rowOff>
    </xdr:from>
    <xdr:to>
      <xdr:col>4</xdr:col>
      <xdr:colOff>155575</xdr:colOff>
      <xdr:row>51</xdr:row>
      <xdr:rowOff>88167</xdr:rowOff>
    </xdr:to>
    <xdr:cxnSp macro="">
      <xdr:nvCxnSpPr>
        <xdr:cNvPr id="125" name="直線コネクタ 124"/>
        <xdr:cNvCxnSpPr/>
      </xdr:nvCxnSpPr>
      <xdr:spPr>
        <a:xfrm>
          <a:off x="2019300" y="8824214"/>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99677</xdr:rowOff>
    </xdr:from>
    <xdr:to>
      <xdr:col>4</xdr:col>
      <xdr:colOff>206375</xdr:colOff>
      <xdr:row>56</xdr:row>
      <xdr:rowOff>29827</xdr:rowOff>
    </xdr:to>
    <xdr:sp macro="" textlink="">
      <xdr:nvSpPr>
        <xdr:cNvPr id="126" name="フローチャート : 判断 125"/>
        <xdr:cNvSpPr/>
      </xdr:nvSpPr>
      <xdr:spPr>
        <a:xfrm>
          <a:off x="2857500" y="95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20954</xdr:rowOff>
    </xdr:from>
    <xdr:ext cx="534377" cy="259045"/>
    <xdr:sp macro="" textlink="">
      <xdr:nvSpPr>
        <xdr:cNvPr id="127" name="テキスト ボックス 126"/>
        <xdr:cNvSpPr txBox="1"/>
      </xdr:nvSpPr>
      <xdr:spPr>
        <a:xfrm>
          <a:off x="2641111" y="96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19,710</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80264</xdr:rowOff>
    </xdr:from>
    <xdr:to>
      <xdr:col>2</xdr:col>
      <xdr:colOff>638175</xdr:colOff>
      <xdr:row>52</xdr:row>
      <xdr:rowOff>101622</xdr:rowOff>
    </xdr:to>
    <xdr:cxnSp macro="">
      <xdr:nvCxnSpPr>
        <xdr:cNvPr id="128" name="直線コネクタ 127"/>
        <xdr:cNvCxnSpPr/>
      </xdr:nvCxnSpPr>
      <xdr:spPr>
        <a:xfrm flipV="1">
          <a:off x="1130300" y="8824214"/>
          <a:ext cx="889000" cy="19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113850</xdr:rowOff>
    </xdr:from>
    <xdr:to>
      <xdr:col>3</xdr:col>
      <xdr:colOff>3175</xdr:colOff>
      <xdr:row>56</xdr:row>
      <xdr:rowOff>44000</xdr:rowOff>
    </xdr:to>
    <xdr:sp macro="" textlink="">
      <xdr:nvSpPr>
        <xdr:cNvPr id="129" name="フローチャート : 判断 128"/>
        <xdr:cNvSpPr/>
      </xdr:nvSpPr>
      <xdr:spPr>
        <a:xfrm>
          <a:off x="1968500" y="9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35127</xdr:rowOff>
    </xdr:from>
    <xdr:ext cx="534377" cy="259045"/>
    <xdr:sp macro="" textlink="">
      <xdr:nvSpPr>
        <xdr:cNvPr id="130" name="テキスト ボックス 129"/>
        <xdr:cNvSpPr txBox="1"/>
      </xdr:nvSpPr>
      <xdr:spPr>
        <a:xfrm>
          <a:off x="1752111" y="96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19,493</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26264</xdr:rowOff>
    </xdr:from>
    <xdr:to>
      <xdr:col>1</xdr:col>
      <xdr:colOff>485775</xdr:colOff>
      <xdr:row>54</xdr:row>
      <xdr:rowOff>127864</xdr:rowOff>
    </xdr:to>
    <xdr:sp macro="" textlink="">
      <xdr:nvSpPr>
        <xdr:cNvPr id="131" name="フローチャート : 判断 130"/>
        <xdr:cNvSpPr/>
      </xdr:nvSpPr>
      <xdr:spPr>
        <a:xfrm>
          <a:off x="1079500" y="92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118991</xdr:rowOff>
    </xdr:from>
    <xdr:ext cx="534377" cy="259045"/>
    <xdr:sp macro="" textlink="">
      <xdr:nvSpPr>
        <xdr:cNvPr id="132" name="テキスト ボックス 131"/>
        <xdr:cNvSpPr txBox="1"/>
      </xdr:nvSpPr>
      <xdr:spPr>
        <a:xfrm>
          <a:off x="863111" y="937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164403</xdr:rowOff>
    </xdr:from>
    <xdr:to>
      <xdr:col>6</xdr:col>
      <xdr:colOff>561975</xdr:colOff>
      <xdr:row>51</xdr:row>
      <xdr:rowOff>94553</xdr:rowOff>
    </xdr:to>
    <xdr:sp macro="" textlink="">
      <xdr:nvSpPr>
        <xdr:cNvPr id="138" name="円/楕円 137"/>
        <xdr:cNvSpPr/>
      </xdr:nvSpPr>
      <xdr:spPr>
        <a:xfrm>
          <a:off x="4584700" y="873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117430</xdr:rowOff>
    </xdr:from>
    <xdr:ext cx="534377" cy="259045"/>
    <xdr:sp macro="" textlink="">
      <xdr:nvSpPr>
        <xdr:cNvPr id="139" name="物件費該当値テキスト"/>
        <xdr:cNvSpPr txBox="1"/>
      </xdr:nvSpPr>
      <xdr:spPr>
        <a:xfrm>
          <a:off x="4686300" y="868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31,844</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52128</xdr:rowOff>
    </xdr:from>
    <xdr:to>
      <xdr:col>5</xdr:col>
      <xdr:colOff>409575</xdr:colOff>
      <xdr:row>51</xdr:row>
      <xdr:rowOff>153728</xdr:rowOff>
    </xdr:to>
    <xdr:sp macro="" textlink="">
      <xdr:nvSpPr>
        <xdr:cNvPr id="140" name="円/楕円 139"/>
        <xdr:cNvSpPr/>
      </xdr:nvSpPr>
      <xdr:spPr>
        <a:xfrm>
          <a:off x="3746500" y="87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49</xdr:row>
      <xdr:rowOff>170255</xdr:rowOff>
    </xdr:from>
    <xdr:ext cx="534377" cy="259045"/>
    <xdr:sp macro="" textlink="">
      <xdr:nvSpPr>
        <xdr:cNvPr id="141" name="テキスト ボックス 140"/>
        <xdr:cNvSpPr txBox="1"/>
      </xdr:nvSpPr>
      <xdr:spPr>
        <a:xfrm>
          <a:off x="3517411" y="85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30,938</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37367</xdr:rowOff>
    </xdr:from>
    <xdr:to>
      <xdr:col>4</xdr:col>
      <xdr:colOff>206375</xdr:colOff>
      <xdr:row>51</xdr:row>
      <xdr:rowOff>138967</xdr:rowOff>
    </xdr:to>
    <xdr:sp macro="" textlink="">
      <xdr:nvSpPr>
        <xdr:cNvPr id="142" name="円/楕円 141"/>
        <xdr:cNvSpPr/>
      </xdr:nvSpPr>
      <xdr:spPr>
        <a:xfrm>
          <a:off x="2857500" y="878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155494</xdr:rowOff>
    </xdr:from>
    <xdr:ext cx="534377" cy="259045"/>
    <xdr:sp macro="" textlink="">
      <xdr:nvSpPr>
        <xdr:cNvPr id="143" name="テキスト ボックス 142"/>
        <xdr:cNvSpPr txBox="1"/>
      </xdr:nvSpPr>
      <xdr:spPr>
        <a:xfrm>
          <a:off x="2641111" y="855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31,164</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29464</xdr:rowOff>
    </xdr:from>
    <xdr:to>
      <xdr:col>3</xdr:col>
      <xdr:colOff>3175</xdr:colOff>
      <xdr:row>51</xdr:row>
      <xdr:rowOff>131064</xdr:rowOff>
    </xdr:to>
    <xdr:sp macro="" textlink="">
      <xdr:nvSpPr>
        <xdr:cNvPr id="144" name="円/楕円 143"/>
        <xdr:cNvSpPr/>
      </xdr:nvSpPr>
      <xdr:spPr>
        <a:xfrm>
          <a:off x="1968500" y="877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147591</xdr:rowOff>
    </xdr:from>
    <xdr:ext cx="534377" cy="259045"/>
    <xdr:sp macro="" textlink="">
      <xdr:nvSpPr>
        <xdr:cNvPr id="145" name="テキスト ボックス 144"/>
        <xdr:cNvSpPr txBox="1"/>
      </xdr:nvSpPr>
      <xdr:spPr>
        <a:xfrm>
          <a:off x="1752111" y="854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31,285</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50822</xdr:rowOff>
    </xdr:from>
    <xdr:to>
      <xdr:col>1</xdr:col>
      <xdr:colOff>485775</xdr:colOff>
      <xdr:row>52</xdr:row>
      <xdr:rowOff>152422</xdr:rowOff>
    </xdr:to>
    <xdr:sp macro="" textlink="">
      <xdr:nvSpPr>
        <xdr:cNvPr id="146" name="円/楕円 145"/>
        <xdr:cNvSpPr/>
      </xdr:nvSpPr>
      <xdr:spPr>
        <a:xfrm>
          <a:off x="1079500" y="89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168949</xdr:rowOff>
    </xdr:from>
    <xdr:ext cx="534377" cy="259045"/>
    <xdr:sp macro="" textlink="">
      <xdr:nvSpPr>
        <xdr:cNvPr id="147" name="テキスト ボックス 146"/>
        <xdr:cNvSpPr txBox="1"/>
      </xdr:nvSpPr>
      <xdr:spPr>
        <a:xfrm>
          <a:off x="863111" y="87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146068</xdr:rowOff>
    </xdr:from>
    <xdr:to>
      <xdr:col>6</xdr:col>
      <xdr:colOff>510540</xdr:colOff>
      <xdr:row>79</xdr:row>
      <xdr:rowOff>122065</xdr:rowOff>
    </xdr:to>
    <xdr:cxnSp macro="">
      <xdr:nvCxnSpPr>
        <xdr:cNvPr id="172" name="直線コネクタ 171"/>
        <xdr:cNvCxnSpPr/>
      </xdr:nvCxnSpPr>
      <xdr:spPr>
        <a:xfrm flipV="1">
          <a:off x="4633595" y="12147568"/>
          <a:ext cx="1270" cy="151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125892</xdr:rowOff>
    </xdr:from>
    <xdr:ext cx="469744" cy="259045"/>
    <xdr:sp macro="" textlink="">
      <xdr:nvSpPr>
        <xdr:cNvPr id="173" name="維持補修費最小値テキスト"/>
        <xdr:cNvSpPr txBox="1"/>
      </xdr:nvSpPr>
      <xdr:spPr>
        <a:xfrm>
          <a:off x="4686300" y="136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6</xdr:col>
      <xdr:colOff>422275</xdr:colOff>
      <xdr:row>79</xdr:row>
      <xdr:rowOff>122065</xdr:rowOff>
    </xdr:from>
    <xdr:to>
      <xdr:col>6</xdr:col>
      <xdr:colOff>600075</xdr:colOff>
      <xdr:row>79</xdr:row>
      <xdr:rowOff>122065</xdr:rowOff>
    </xdr:to>
    <xdr:cxnSp macro="">
      <xdr:nvCxnSpPr>
        <xdr:cNvPr id="174" name="直線コネクタ 173"/>
        <xdr:cNvCxnSpPr/>
      </xdr:nvCxnSpPr>
      <xdr:spPr>
        <a:xfrm>
          <a:off x="4546600" y="1366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92745</xdr:rowOff>
    </xdr:from>
    <xdr:ext cx="534377" cy="259045"/>
    <xdr:sp macro="" textlink="">
      <xdr:nvSpPr>
        <xdr:cNvPr id="175" name="維持補修費最大値テキスト"/>
        <xdr:cNvSpPr txBox="1"/>
      </xdr:nvSpPr>
      <xdr:spPr>
        <a:xfrm>
          <a:off x="4686300" y="119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11,161</a:t>
          </a:r>
          <a:endParaRPr kumimoji="1" lang="ja-JP" altLang="en-US" sz="1000" b="1">
            <a:latin typeface="ＭＳ Ｐゴシック"/>
          </a:endParaRPr>
        </a:p>
      </xdr:txBody>
    </xdr:sp>
    <xdr:clientData/>
  </xdr:oneCellAnchor>
  <xdr:twoCellAnchor>
    <xdr:from>
      <xdr:col>6</xdr:col>
      <xdr:colOff>422275</xdr:colOff>
      <xdr:row>70</xdr:row>
      <xdr:rowOff>146068</xdr:rowOff>
    </xdr:from>
    <xdr:to>
      <xdr:col>6</xdr:col>
      <xdr:colOff>600075</xdr:colOff>
      <xdr:row>70</xdr:row>
      <xdr:rowOff>146068</xdr:rowOff>
    </xdr:to>
    <xdr:cxnSp macro="">
      <xdr:nvCxnSpPr>
        <xdr:cNvPr id="176" name="直線コネクタ 175"/>
        <xdr:cNvCxnSpPr/>
      </xdr:nvCxnSpPr>
      <xdr:spPr>
        <a:xfrm>
          <a:off x="4546600" y="1214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122065</xdr:rowOff>
    </xdr:from>
    <xdr:to>
      <xdr:col>6</xdr:col>
      <xdr:colOff>511175</xdr:colOff>
      <xdr:row>79</xdr:row>
      <xdr:rowOff>134311</xdr:rowOff>
    </xdr:to>
    <xdr:cxnSp macro="">
      <xdr:nvCxnSpPr>
        <xdr:cNvPr id="177" name="直線コネクタ 176"/>
        <xdr:cNvCxnSpPr/>
      </xdr:nvCxnSpPr>
      <xdr:spPr>
        <a:xfrm flipV="1">
          <a:off x="3797300" y="13666615"/>
          <a:ext cx="8382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128269</xdr:rowOff>
    </xdr:from>
    <xdr:ext cx="469744" cy="259045"/>
    <xdr:sp macro="" textlink="">
      <xdr:nvSpPr>
        <xdr:cNvPr id="178" name="維持補修費平均値テキスト"/>
        <xdr:cNvSpPr txBox="1"/>
      </xdr:nvSpPr>
      <xdr:spPr>
        <a:xfrm>
          <a:off x="4686300" y="12987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105392</xdr:rowOff>
    </xdr:from>
    <xdr:to>
      <xdr:col>6</xdr:col>
      <xdr:colOff>561975</xdr:colOff>
      <xdr:row>77</xdr:row>
      <xdr:rowOff>35542</xdr:rowOff>
    </xdr:to>
    <xdr:sp macro="" textlink="">
      <xdr:nvSpPr>
        <xdr:cNvPr id="179" name="フローチャート : 判断 178"/>
        <xdr:cNvSpPr/>
      </xdr:nvSpPr>
      <xdr:spPr>
        <a:xfrm>
          <a:off x="45847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134311</xdr:rowOff>
    </xdr:from>
    <xdr:to>
      <xdr:col>5</xdr:col>
      <xdr:colOff>358775</xdr:colOff>
      <xdr:row>80</xdr:row>
      <xdr:rowOff>4663</xdr:rowOff>
    </xdr:to>
    <xdr:cxnSp macro="">
      <xdr:nvCxnSpPr>
        <xdr:cNvPr id="180" name="直線コネクタ 179"/>
        <xdr:cNvCxnSpPr/>
      </xdr:nvCxnSpPr>
      <xdr:spPr>
        <a:xfrm flipV="1">
          <a:off x="2908300" y="13678861"/>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52650</xdr:rowOff>
    </xdr:from>
    <xdr:to>
      <xdr:col>5</xdr:col>
      <xdr:colOff>409575</xdr:colOff>
      <xdr:row>75</xdr:row>
      <xdr:rowOff>154251</xdr:rowOff>
    </xdr:to>
    <xdr:sp macro="" textlink="">
      <xdr:nvSpPr>
        <xdr:cNvPr id="181" name="フローチャート : 判断 180"/>
        <xdr:cNvSpPr/>
      </xdr:nvSpPr>
      <xdr:spPr>
        <a:xfrm>
          <a:off x="3746500" y="129114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73</xdr:row>
      <xdr:rowOff>170777</xdr:rowOff>
    </xdr:from>
    <xdr:ext cx="469744" cy="259045"/>
    <xdr:sp macro="" textlink="">
      <xdr:nvSpPr>
        <xdr:cNvPr id="182" name="テキスト ボックス 181"/>
        <xdr:cNvSpPr txBox="1"/>
      </xdr:nvSpPr>
      <xdr:spPr>
        <a:xfrm>
          <a:off x="3549727" y="126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149661</xdr:rowOff>
    </xdr:from>
    <xdr:to>
      <xdr:col>4</xdr:col>
      <xdr:colOff>155575</xdr:colOff>
      <xdr:row>80</xdr:row>
      <xdr:rowOff>4663</xdr:rowOff>
    </xdr:to>
    <xdr:cxnSp macro="">
      <xdr:nvCxnSpPr>
        <xdr:cNvPr id="183" name="直線コネクタ 182"/>
        <xdr:cNvCxnSpPr/>
      </xdr:nvCxnSpPr>
      <xdr:spPr>
        <a:xfrm>
          <a:off x="2019300" y="13694211"/>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170053</xdr:rowOff>
    </xdr:from>
    <xdr:to>
      <xdr:col>4</xdr:col>
      <xdr:colOff>206375</xdr:colOff>
      <xdr:row>77</xdr:row>
      <xdr:rowOff>100203</xdr:rowOff>
    </xdr:to>
    <xdr:sp macro="" textlink="">
      <xdr:nvSpPr>
        <xdr:cNvPr id="184" name="フローチャート : 判断 183"/>
        <xdr:cNvSpPr/>
      </xdr:nvSpPr>
      <xdr:spPr>
        <a:xfrm>
          <a:off x="2857500" y="1320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116730</xdr:rowOff>
    </xdr:from>
    <xdr:ext cx="469744" cy="259045"/>
    <xdr:sp macro="" textlink="">
      <xdr:nvSpPr>
        <xdr:cNvPr id="185" name="テキスト ボックス 184"/>
        <xdr:cNvSpPr txBox="1"/>
      </xdr:nvSpPr>
      <xdr:spPr>
        <a:xfrm>
          <a:off x="2673427" y="1297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149661</xdr:rowOff>
    </xdr:from>
    <xdr:to>
      <xdr:col>2</xdr:col>
      <xdr:colOff>638175</xdr:colOff>
      <xdr:row>79</xdr:row>
      <xdr:rowOff>168602</xdr:rowOff>
    </xdr:to>
    <xdr:cxnSp macro="">
      <xdr:nvCxnSpPr>
        <xdr:cNvPr id="186" name="直線コネクタ 185"/>
        <xdr:cNvCxnSpPr/>
      </xdr:nvCxnSpPr>
      <xdr:spPr>
        <a:xfrm flipV="1">
          <a:off x="1130300" y="13694211"/>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135110</xdr:rowOff>
    </xdr:from>
    <xdr:to>
      <xdr:col>3</xdr:col>
      <xdr:colOff>3175</xdr:colOff>
      <xdr:row>77</xdr:row>
      <xdr:rowOff>65260</xdr:rowOff>
    </xdr:to>
    <xdr:sp macro="" textlink="">
      <xdr:nvSpPr>
        <xdr:cNvPr id="187" name="フローチャート : 判断 186"/>
        <xdr:cNvSpPr/>
      </xdr:nvSpPr>
      <xdr:spPr>
        <a:xfrm>
          <a:off x="1968500" y="131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81787</xdr:rowOff>
    </xdr:from>
    <xdr:ext cx="469744" cy="259045"/>
    <xdr:sp macro="" textlink="">
      <xdr:nvSpPr>
        <xdr:cNvPr id="188" name="テキスト ボックス 187"/>
        <xdr:cNvSpPr txBox="1"/>
      </xdr:nvSpPr>
      <xdr:spPr>
        <a:xfrm>
          <a:off x="1784427" y="1294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64080</xdr:rowOff>
    </xdr:from>
    <xdr:to>
      <xdr:col>1</xdr:col>
      <xdr:colOff>485775</xdr:colOff>
      <xdr:row>76</xdr:row>
      <xdr:rowOff>165680</xdr:rowOff>
    </xdr:to>
    <xdr:sp macro="" textlink="">
      <xdr:nvSpPr>
        <xdr:cNvPr id="189" name="フローチャート : 判断 188"/>
        <xdr:cNvSpPr/>
      </xdr:nvSpPr>
      <xdr:spPr>
        <a:xfrm>
          <a:off x="1079500" y="130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10758</xdr:rowOff>
    </xdr:from>
    <xdr:ext cx="469744" cy="259045"/>
    <xdr:sp macro="" textlink="">
      <xdr:nvSpPr>
        <xdr:cNvPr id="190" name="テキスト ボックス 189"/>
        <xdr:cNvSpPr txBox="1"/>
      </xdr:nvSpPr>
      <xdr:spPr>
        <a:xfrm>
          <a:off x="895427" y="1286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71265</xdr:rowOff>
    </xdr:from>
    <xdr:to>
      <xdr:col>6</xdr:col>
      <xdr:colOff>561975</xdr:colOff>
      <xdr:row>80</xdr:row>
      <xdr:rowOff>1415</xdr:rowOff>
    </xdr:to>
    <xdr:sp macro="" textlink="">
      <xdr:nvSpPr>
        <xdr:cNvPr id="196" name="円/楕円 195"/>
        <xdr:cNvSpPr/>
      </xdr:nvSpPr>
      <xdr:spPr>
        <a:xfrm>
          <a:off x="4584700" y="136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157642</xdr:rowOff>
    </xdr:from>
    <xdr:ext cx="469744" cy="259045"/>
    <xdr:sp macro="" textlink="">
      <xdr:nvSpPr>
        <xdr:cNvPr id="197" name="維持補修費該当値テキスト"/>
        <xdr:cNvSpPr txBox="1"/>
      </xdr:nvSpPr>
      <xdr:spPr>
        <a:xfrm>
          <a:off x="4686300" y="1353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83511</xdr:rowOff>
    </xdr:from>
    <xdr:to>
      <xdr:col>5</xdr:col>
      <xdr:colOff>409575</xdr:colOff>
      <xdr:row>80</xdr:row>
      <xdr:rowOff>13661</xdr:rowOff>
    </xdr:to>
    <xdr:sp macro="" textlink="">
      <xdr:nvSpPr>
        <xdr:cNvPr id="198" name="円/楕円 197"/>
        <xdr:cNvSpPr/>
      </xdr:nvSpPr>
      <xdr:spPr>
        <a:xfrm>
          <a:off x="3746500" y="1362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80</xdr:row>
      <xdr:rowOff>4788</xdr:rowOff>
    </xdr:from>
    <xdr:ext cx="469744" cy="259045"/>
    <xdr:sp macro="" textlink="">
      <xdr:nvSpPr>
        <xdr:cNvPr id="199" name="テキスト ボックス 198"/>
        <xdr:cNvSpPr txBox="1"/>
      </xdr:nvSpPr>
      <xdr:spPr>
        <a:xfrm>
          <a:off x="3549727" y="1372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125313</xdr:rowOff>
    </xdr:from>
    <xdr:to>
      <xdr:col>4</xdr:col>
      <xdr:colOff>206375</xdr:colOff>
      <xdr:row>80</xdr:row>
      <xdr:rowOff>55463</xdr:rowOff>
    </xdr:to>
    <xdr:sp macro="" textlink="">
      <xdr:nvSpPr>
        <xdr:cNvPr id="200" name="円/楕円 199"/>
        <xdr:cNvSpPr/>
      </xdr:nvSpPr>
      <xdr:spPr>
        <a:xfrm>
          <a:off x="2857500" y="136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80</xdr:row>
      <xdr:rowOff>46590</xdr:rowOff>
    </xdr:from>
    <xdr:ext cx="469744" cy="259045"/>
    <xdr:sp macro="" textlink="">
      <xdr:nvSpPr>
        <xdr:cNvPr id="201" name="テキスト ボックス 200"/>
        <xdr:cNvSpPr txBox="1"/>
      </xdr:nvSpPr>
      <xdr:spPr>
        <a:xfrm>
          <a:off x="2673427" y="1376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98861</xdr:rowOff>
    </xdr:from>
    <xdr:to>
      <xdr:col>3</xdr:col>
      <xdr:colOff>3175</xdr:colOff>
      <xdr:row>80</xdr:row>
      <xdr:rowOff>29011</xdr:rowOff>
    </xdr:to>
    <xdr:sp macro="" textlink="">
      <xdr:nvSpPr>
        <xdr:cNvPr id="202" name="円/楕円 201"/>
        <xdr:cNvSpPr/>
      </xdr:nvSpPr>
      <xdr:spPr>
        <a:xfrm>
          <a:off x="1968500" y="1364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80</xdr:row>
      <xdr:rowOff>20138</xdr:rowOff>
    </xdr:from>
    <xdr:ext cx="469744" cy="259045"/>
    <xdr:sp macro="" textlink="">
      <xdr:nvSpPr>
        <xdr:cNvPr id="203" name="テキスト ボックス 202"/>
        <xdr:cNvSpPr txBox="1"/>
      </xdr:nvSpPr>
      <xdr:spPr>
        <a:xfrm>
          <a:off x="1784427" y="1373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117802</xdr:rowOff>
    </xdr:from>
    <xdr:to>
      <xdr:col>1</xdr:col>
      <xdr:colOff>485775</xdr:colOff>
      <xdr:row>80</xdr:row>
      <xdr:rowOff>47952</xdr:rowOff>
    </xdr:to>
    <xdr:sp macro="" textlink="">
      <xdr:nvSpPr>
        <xdr:cNvPr id="204" name="円/楕円 203"/>
        <xdr:cNvSpPr/>
      </xdr:nvSpPr>
      <xdr:spPr>
        <a:xfrm>
          <a:off x="1079500" y="1366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80</xdr:row>
      <xdr:rowOff>39079</xdr:rowOff>
    </xdr:from>
    <xdr:ext cx="469744" cy="259045"/>
    <xdr:sp macro="" textlink="">
      <xdr:nvSpPr>
        <xdr:cNvPr id="205" name="テキスト ボックス 204"/>
        <xdr:cNvSpPr txBox="1"/>
      </xdr:nvSpPr>
      <xdr:spPr>
        <a:xfrm>
          <a:off x="895427" y="137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14" name="テキスト ボックス 21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6" name="テキスト ボックス 215"/>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8" name="テキスト ボックス 217"/>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83058</xdr:rowOff>
    </xdr:from>
    <xdr:to>
      <xdr:col>6</xdr:col>
      <xdr:colOff>510540</xdr:colOff>
      <xdr:row>98</xdr:row>
      <xdr:rowOff>101854</xdr:rowOff>
    </xdr:to>
    <xdr:cxnSp macro="">
      <xdr:nvCxnSpPr>
        <xdr:cNvPr id="228" name="直線コネクタ 227"/>
        <xdr:cNvCxnSpPr/>
      </xdr:nvCxnSpPr>
      <xdr:spPr>
        <a:xfrm flipV="1">
          <a:off x="4633595" y="15513558"/>
          <a:ext cx="1270" cy="13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105681</xdr:rowOff>
    </xdr:from>
    <xdr:ext cx="469744" cy="259045"/>
    <xdr:sp macro="" textlink="">
      <xdr:nvSpPr>
        <xdr:cNvPr id="229" name="扶助費最小値テキスト"/>
        <xdr:cNvSpPr txBox="1"/>
      </xdr:nvSpPr>
      <xdr:spPr>
        <a:xfrm>
          <a:off x="4686300" y="169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6,898</a:t>
          </a:r>
          <a:endParaRPr kumimoji="1" lang="ja-JP" altLang="en-US" sz="1000" b="1">
            <a:latin typeface="ＭＳ Ｐゴシック"/>
          </a:endParaRPr>
        </a:p>
      </xdr:txBody>
    </xdr:sp>
    <xdr:clientData/>
  </xdr:oneCellAnchor>
  <xdr:twoCellAnchor>
    <xdr:from>
      <xdr:col>6</xdr:col>
      <xdr:colOff>422275</xdr:colOff>
      <xdr:row>98</xdr:row>
      <xdr:rowOff>101854</xdr:rowOff>
    </xdr:from>
    <xdr:to>
      <xdr:col>6</xdr:col>
      <xdr:colOff>600075</xdr:colOff>
      <xdr:row>98</xdr:row>
      <xdr:rowOff>101854</xdr:rowOff>
    </xdr:to>
    <xdr:cxnSp macro="">
      <xdr:nvCxnSpPr>
        <xdr:cNvPr id="230" name="直線コネクタ 229"/>
        <xdr:cNvCxnSpPr/>
      </xdr:nvCxnSpPr>
      <xdr:spPr>
        <a:xfrm>
          <a:off x="4546600" y="1690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29735</xdr:rowOff>
    </xdr:from>
    <xdr:ext cx="534377" cy="259045"/>
    <xdr:sp macro="" textlink="">
      <xdr:nvSpPr>
        <xdr:cNvPr id="231" name="扶助費最大値テキスト"/>
        <xdr:cNvSpPr txBox="1"/>
      </xdr:nvSpPr>
      <xdr:spPr>
        <a:xfrm>
          <a:off x="4686300" y="152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17,846</a:t>
          </a:r>
          <a:endParaRPr kumimoji="1" lang="ja-JP" altLang="en-US" sz="1000" b="1">
            <a:latin typeface="ＭＳ Ｐゴシック"/>
          </a:endParaRPr>
        </a:p>
      </xdr:txBody>
    </xdr:sp>
    <xdr:clientData/>
  </xdr:oneCellAnchor>
  <xdr:twoCellAnchor>
    <xdr:from>
      <xdr:col>6</xdr:col>
      <xdr:colOff>422275</xdr:colOff>
      <xdr:row>90</xdr:row>
      <xdr:rowOff>83058</xdr:rowOff>
    </xdr:from>
    <xdr:to>
      <xdr:col>6</xdr:col>
      <xdr:colOff>600075</xdr:colOff>
      <xdr:row>90</xdr:row>
      <xdr:rowOff>83058</xdr:rowOff>
    </xdr:to>
    <xdr:cxnSp macro="">
      <xdr:nvCxnSpPr>
        <xdr:cNvPr id="232" name="直線コネクタ 231"/>
        <xdr:cNvCxnSpPr/>
      </xdr:nvCxnSpPr>
      <xdr:spPr>
        <a:xfrm>
          <a:off x="4546600" y="1551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83058</xdr:rowOff>
    </xdr:from>
    <xdr:to>
      <xdr:col>6</xdr:col>
      <xdr:colOff>511175</xdr:colOff>
      <xdr:row>90</xdr:row>
      <xdr:rowOff>164464</xdr:rowOff>
    </xdr:to>
    <xdr:cxnSp macro="">
      <xdr:nvCxnSpPr>
        <xdr:cNvPr id="233" name="直線コネクタ 232"/>
        <xdr:cNvCxnSpPr/>
      </xdr:nvCxnSpPr>
      <xdr:spPr>
        <a:xfrm flipV="1">
          <a:off x="3797300" y="15513558"/>
          <a:ext cx="838200" cy="8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134256</xdr:rowOff>
    </xdr:from>
    <xdr:ext cx="534377" cy="259045"/>
    <xdr:sp macro="" textlink="">
      <xdr:nvSpPr>
        <xdr:cNvPr id="234" name="扶助費平均値テキスト"/>
        <xdr:cNvSpPr txBox="1"/>
      </xdr:nvSpPr>
      <xdr:spPr>
        <a:xfrm>
          <a:off x="4686300" y="16079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155829</xdr:rowOff>
    </xdr:from>
    <xdr:to>
      <xdr:col>6</xdr:col>
      <xdr:colOff>561975</xdr:colOff>
      <xdr:row>94</xdr:row>
      <xdr:rowOff>85979</xdr:rowOff>
    </xdr:to>
    <xdr:sp macro="" textlink="">
      <xdr:nvSpPr>
        <xdr:cNvPr id="235" name="フローチャート : 判断 234"/>
        <xdr:cNvSpPr/>
      </xdr:nvSpPr>
      <xdr:spPr>
        <a:xfrm>
          <a:off x="45847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148210</xdr:rowOff>
    </xdr:from>
    <xdr:to>
      <xdr:col>5</xdr:col>
      <xdr:colOff>358775</xdr:colOff>
      <xdr:row>90</xdr:row>
      <xdr:rowOff>164464</xdr:rowOff>
    </xdr:to>
    <xdr:cxnSp macro="">
      <xdr:nvCxnSpPr>
        <xdr:cNvPr id="236" name="直線コネクタ 235"/>
        <xdr:cNvCxnSpPr/>
      </xdr:nvCxnSpPr>
      <xdr:spPr>
        <a:xfrm>
          <a:off x="2908300" y="15578710"/>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104012</xdr:rowOff>
    </xdr:from>
    <xdr:to>
      <xdr:col>5</xdr:col>
      <xdr:colOff>409575</xdr:colOff>
      <xdr:row>94</xdr:row>
      <xdr:rowOff>34162</xdr:rowOff>
    </xdr:to>
    <xdr:sp macro="" textlink="">
      <xdr:nvSpPr>
        <xdr:cNvPr id="237" name="フローチャート : 判断 236"/>
        <xdr:cNvSpPr/>
      </xdr:nvSpPr>
      <xdr:spPr>
        <a:xfrm>
          <a:off x="3746500" y="1604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25289</xdr:rowOff>
    </xdr:from>
    <xdr:ext cx="534377" cy="259045"/>
    <xdr:sp macro="" textlink="">
      <xdr:nvSpPr>
        <xdr:cNvPr id="238" name="テキスト ボックス 237"/>
        <xdr:cNvSpPr txBox="1"/>
      </xdr:nvSpPr>
      <xdr:spPr>
        <a:xfrm>
          <a:off x="3517411" y="161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13,231</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91060</xdr:rowOff>
    </xdr:from>
    <xdr:to>
      <xdr:col>4</xdr:col>
      <xdr:colOff>155575</xdr:colOff>
      <xdr:row>90</xdr:row>
      <xdr:rowOff>148210</xdr:rowOff>
    </xdr:to>
    <xdr:cxnSp macro="">
      <xdr:nvCxnSpPr>
        <xdr:cNvPr id="239" name="直線コネクタ 238"/>
        <xdr:cNvCxnSpPr/>
      </xdr:nvCxnSpPr>
      <xdr:spPr>
        <a:xfrm>
          <a:off x="2019300" y="155215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106045</xdr:rowOff>
    </xdr:from>
    <xdr:to>
      <xdr:col>4</xdr:col>
      <xdr:colOff>206375</xdr:colOff>
      <xdr:row>94</xdr:row>
      <xdr:rowOff>36195</xdr:rowOff>
    </xdr:to>
    <xdr:sp macro="" textlink="">
      <xdr:nvSpPr>
        <xdr:cNvPr id="240" name="フローチャート : 判断 239"/>
        <xdr:cNvSpPr/>
      </xdr:nvSpPr>
      <xdr:spPr>
        <a:xfrm>
          <a:off x="285750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27322</xdr:rowOff>
    </xdr:from>
    <xdr:ext cx="534377" cy="259045"/>
    <xdr:sp macro="" textlink="">
      <xdr:nvSpPr>
        <xdr:cNvPr id="241" name="テキスト ボックス 240"/>
        <xdr:cNvSpPr txBox="1"/>
      </xdr:nvSpPr>
      <xdr:spPr>
        <a:xfrm>
          <a:off x="2641111" y="161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13,215</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14987</xdr:rowOff>
    </xdr:from>
    <xdr:to>
      <xdr:col>2</xdr:col>
      <xdr:colOff>638175</xdr:colOff>
      <xdr:row>90</xdr:row>
      <xdr:rowOff>91060</xdr:rowOff>
    </xdr:to>
    <xdr:cxnSp macro="">
      <xdr:nvCxnSpPr>
        <xdr:cNvPr id="242" name="直線コネクタ 241"/>
        <xdr:cNvCxnSpPr/>
      </xdr:nvCxnSpPr>
      <xdr:spPr>
        <a:xfrm>
          <a:off x="1130300" y="15445487"/>
          <a:ext cx="88900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139954</xdr:rowOff>
    </xdr:from>
    <xdr:to>
      <xdr:col>3</xdr:col>
      <xdr:colOff>3175</xdr:colOff>
      <xdr:row>94</xdr:row>
      <xdr:rowOff>70104</xdr:rowOff>
    </xdr:to>
    <xdr:sp macro="" textlink="">
      <xdr:nvSpPr>
        <xdr:cNvPr id="243" name="フローチャート : 判断 242"/>
        <xdr:cNvSpPr/>
      </xdr:nvSpPr>
      <xdr:spPr>
        <a:xfrm>
          <a:off x="1968500" y="160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61231</xdr:rowOff>
    </xdr:from>
    <xdr:ext cx="534377" cy="259045"/>
    <xdr:sp macro="" textlink="">
      <xdr:nvSpPr>
        <xdr:cNvPr id="244" name="テキスト ボックス 243"/>
        <xdr:cNvSpPr txBox="1"/>
      </xdr:nvSpPr>
      <xdr:spPr>
        <a:xfrm>
          <a:off x="1752111" y="1617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12,948</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75057</xdr:rowOff>
    </xdr:from>
    <xdr:to>
      <xdr:col>1</xdr:col>
      <xdr:colOff>485775</xdr:colOff>
      <xdr:row>93</xdr:row>
      <xdr:rowOff>5207</xdr:rowOff>
    </xdr:to>
    <xdr:sp macro="" textlink="">
      <xdr:nvSpPr>
        <xdr:cNvPr id="245" name="フローチャート : 判断 244"/>
        <xdr:cNvSpPr/>
      </xdr:nvSpPr>
      <xdr:spPr>
        <a:xfrm>
          <a:off x="1079500" y="158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167784</xdr:rowOff>
    </xdr:from>
    <xdr:ext cx="534377" cy="259045"/>
    <xdr:sp macro="" textlink="">
      <xdr:nvSpPr>
        <xdr:cNvPr id="246" name="テキスト ボックス 245"/>
        <xdr:cNvSpPr txBox="1"/>
      </xdr:nvSpPr>
      <xdr:spPr>
        <a:xfrm>
          <a:off x="863111" y="159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32258</xdr:rowOff>
    </xdr:from>
    <xdr:to>
      <xdr:col>6</xdr:col>
      <xdr:colOff>561975</xdr:colOff>
      <xdr:row>90</xdr:row>
      <xdr:rowOff>133858</xdr:rowOff>
    </xdr:to>
    <xdr:sp macro="" textlink="">
      <xdr:nvSpPr>
        <xdr:cNvPr id="252" name="円/楕円 251"/>
        <xdr:cNvSpPr/>
      </xdr:nvSpPr>
      <xdr:spPr>
        <a:xfrm>
          <a:off x="4584700" y="1546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156735</xdr:rowOff>
    </xdr:from>
    <xdr:ext cx="534377" cy="259045"/>
    <xdr:sp macro="" textlink="">
      <xdr:nvSpPr>
        <xdr:cNvPr id="253" name="扶助費該当値テキスト"/>
        <xdr:cNvSpPr txBox="1"/>
      </xdr:nvSpPr>
      <xdr:spPr>
        <a:xfrm>
          <a:off x="4686300" y="154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17,846</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113664</xdr:rowOff>
    </xdr:from>
    <xdr:to>
      <xdr:col>5</xdr:col>
      <xdr:colOff>409575</xdr:colOff>
      <xdr:row>91</xdr:row>
      <xdr:rowOff>43814</xdr:rowOff>
    </xdr:to>
    <xdr:sp macro="" textlink="">
      <xdr:nvSpPr>
        <xdr:cNvPr id="254" name="円/楕円 253"/>
        <xdr:cNvSpPr/>
      </xdr:nvSpPr>
      <xdr:spPr>
        <a:xfrm>
          <a:off x="3746500" y="155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89</xdr:row>
      <xdr:rowOff>60341</xdr:rowOff>
    </xdr:from>
    <xdr:ext cx="534377" cy="259045"/>
    <xdr:sp macro="" textlink="">
      <xdr:nvSpPr>
        <xdr:cNvPr id="255" name="テキスト ボックス 254"/>
        <xdr:cNvSpPr txBox="1"/>
      </xdr:nvSpPr>
      <xdr:spPr>
        <a:xfrm>
          <a:off x="3517411" y="153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17,205</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97410</xdr:rowOff>
    </xdr:from>
    <xdr:to>
      <xdr:col>4</xdr:col>
      <xdr:colOff>206375</xdr:colOff>
      <xdr:row>91</xdr:row>
      <xdr:rowOff>27560</xdr:rowOff>
    </xdr:to>
    <xdr:sp macro="" textlink="">
      <xdr:nvSpPr>
        <xdr:cNvPr id="256" name="円/楕円 255"/>
        <xdr:cNvSpPr/>
      </xdr:nvSpPr>
      <xdr:spPr>
        <a:xfrm>
          <a:off x="2857500" y="155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89</xdr:row>
      <xdr:rowOff>44087</xdr:rowOff>
    </xdr:from>
    <xdr:ext cx="534377" cy="259045"/>
    <xdr:sp macro="" textlink="">
      <xdr:nvSpPr>
        <xdr:cNvPr id="257" name="テキスト ボックス 256"/>
        <xdr:cNvSpPr txBox="1"/>
      </xdr:nvSpPr>
      <xdr:spPr>
        <a:xfrm>
          <a:off x="2641111" y="1530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17,333</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40260</xdr:rowOff>
    </xdr:from>
    <xdr:to>
      <xdr:col>3</xdr:col>
      <xdr:colOff>3175</xdr:colOff>
      <xdr:row>90</xdr:row>
      <xdr:rowOff>141860</xdr:rowOff>
    </xdr:to>
    <xdr:sp macro="" textlink="">
      <xdr:nvSpPr>
        <xdr:cNvPr id="258" name="円/楕円 257"/>
        <xdr:cNvSpPr/>
      </xdr:nvSpPr>
      <xdr:spPr>
        <a:xfrm>
          <a:off x="1968500" y="154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88</xdr:row>
      <xdr:rowOff>158387</xdr:rowOff>
    </xdr:from>
    <xdr:ext cx="534377" cy="259045"/>
    <xdr:sp macro="" textlink="">
      <xdr:nvSpPr>
        <xdr:cNvPr id="259" name="テキスト ボックス 258"/>
        <xdr:cNvSpPr txBox="1"/>
      </xdr:nvSpPr>
      <xdr:spPr>
        <a:xfrm>
          <a:off x="1752111" y="1524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17,783</a:t>
          </a:r>
          <a:endParaRPr kumimoji="1" lang="ja-JP" altLang="en-US" sz="1000" b="1">
            <a:solidFill>
              <a:srgbClr val="FF0000"/>
            </a:solidFill>
            <a:latin typeface="ＭＳ Ｐゴシック"/>
          </a:endParaRPr>
        </a:p>
      </xdr:txBody>
    </xdr:sp>
    <xdr:clientData/>
  </xdr:oneCellAnchor>
  <xdr:twoCellAnchor>
    <xdr:from>
      <xdr:col>1</xdr:col>
      <xdr:colOff>384175</xdr:colOff>
      <xdr:row>89</xdr:row>
      <xdr:rowOff>135637</xdr:rowOff>
    </xdr:from>
    <xdr:to>
      <xdr:col>1</xdr:col>
      <xdr:colOff>485775</xdr:colOff>
      <xdr:row>90</xdr:row>
      <xdr:rowOff>65787</xdr:rowOff>
    </xdr:to>
    <xdr:sp macro="" textlink="">
      <xdr:nvSpPr>
        <xdr:cNvPr id="260" name="円/楕円 259"/>
        <xdr:cNvSpPr/>
      </xdr:nvSpPr>
      <xdr:spPr>
        <a:xfrm>
          <a:off x="1079500" y="153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82314</xdr:rowOff>
    </xdr:from>
    <xdr:ext cx="534377" cy="259045"/>
    <xdr:sp macro="" textlink="">
      <xdr:nvSpPr>
        <xdr:cNvPr id="261" name="テキスト ボックス 260"/>
        <xdr:cNvSpPr txBox="1"/>
      </xdr:nvSpPr>
      <xdr:spPr>
        <a:xfrm>
          <a:off x="863111" y="1516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91122</xdr:rowOff>
    </xdr:from>
    <xdr:to>
      <xdr:col>15</xdr:col>
      <xdr:colOff>180340</xdr:colOff>
      <xdr:row>36</xdr:row>
      <xdr:rowOff>6243</xdr:rowOff>
    </xdr:to>
    <xdr:cxnSp macro="">
      <xdr:nvCxnSpPr>
        <xdr:cNvPr id="282" name="直線コネクタ 281"/>
        <xdr:cNvCxnSpPr/>
      </xdr:nvCxnSpPr>
      <xdr:spPr>
        <a:xfrm flipV="1">
          <a:off x="10475595" y="5234622"/>
          <a:ext cx="1270" cy="94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10070</xdr:rowOff>
    </xdr:from>
    <xdr:ext cx="599010" cy="259045"/>
    <xdr:sp macro="" textlink="">
      <xdr:nvSpPr>
        <xdr:cNvPr id="283" name="補助費等最小値テキスト"/>
        <xdr:cNvSpPr txBox="1"/>
      </xdr:nvSpPr>
      <xdr:spPr>
        <a:xfrm>
          <a:off x="10528300" y="61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100,838</a:t>
          </a:r>
          <a:endParaRPr kumimoji="1" lang="ja-JP" altLang="en-US" sz="1000" b="1">
            <a:latin typeface="ＭＳ Ｐゴシック"/>
          </a:endParaRPr>
        </a:p>
      </xdr:txBody>
    </xdr:sp>
    <xdr:clientData/>
  </xdr:oneCellAnchor>
  <xdr:twoCellAnchor>
    <xdr:from>
      <xdr:col>15</xdr:col>
      <xdr:colOff>92075</xdr:colOff>
      <xdr:row>36</xdr:row>
      <xdr:rowOff>6243</xdr:rowOff>
    </xdr:from>
    <xdr:to>
      <xdr:col>15</xdr:col>
      <xdr:colOff>269875</xdr:colOff>
      <xdr:row>36</xdr:row>
      <xdr:rowOff>6243</xdr:rowOff>
    </xdr:to>
    <xdr:cxnSp macro="">
      <xdr:nvCxnSpPr>
        <xdr:cNvPr id="284" name="直線コネクタ 283"/>
        <xdr:cNvCxnSpPr/>
      </xdr:nvCxnSpPr>
      <xdr:spPr>
        <a:xfrm>
          <a:off x="10388600" y="617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37799</xdr:rowOff>
    </xdr:from>
    <xdr:ext cx="599010" cy="259045"/>
    <xdr:sp macro="" textlink="">
      <xdr:nvSpPr>
        <xdr:cNvPr id="285" name="補助費等最大値テキスト"/>
        <xdr:cNvSpPr txBox="1"/>
      </xdr:nvSpPr>
      <xdr:spPr>
        <a:xfrm>
          <a:off x="10528300" y="500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142,125</a:t>
          </a:r>
          <a:endParaRPr kumimoji="1" lang="ja-JP" altLang="en-US" sz="1000" b="1">
            <a:latin typeface="ＭＳ Ｐゴシック"/>
          </a:endParaRPr>
        </a:p>
      </xdr:txBody>
    </xdr:sp>
    <xdr:clientData/>
  </xdr:oneCellAnchor>
  <xdr:twoCellAnchor>
    <xdr:from>
      <xdr:col>15</xdr:col>
      <xdr:colOff>92075</xdr:colOff>
      <xdr:row>30</xdr:row>
      <xdr:rowOff>91122</xdr:rowOff>
    </xdr:from>
    <xdr:to>
      <xdr:col>15</xdr:col>
      <xdr:colOff>269875</xdr:colOff>
      <xdr:row>30</xdr:row>
      <xdr:rowOff>91122</xdr:rowOff>
    </xdr:to>
    <xdr:cxnSp macro="">
      <xdr:nvCxnSpPr>
        <xdr:cNvPr id="286" name="直線コネクタ 285"/>
        <xdr:cNvCxnSpPr/>
      </xdr:nvCxnSpPr>
      <xdr:spPr>
        <a:xfrm>
          <a:off x="10388600" y="523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114028</xdr:rowOff>
    </xdr:from>
    <xdr:to>
      <xdr:col>15</xdr:col>
      <xdr:colOff>180975</xdr:colOff>
      <xdr:row>33</xdr:row>
      <xdr:rowOff>136088</xdr:rowOff>
    </xdr:to>
    <xdr:cxnSp macro="">
      <xdr:nvCxnSpPr>
        <xdr:cNvPr id="287" name="直線コネクタ 286"/>
        <xdr:cNvCxnSpPr/>
      </xdr:nvCxnSpPr>
      <xdr:spPr>
        <a:xfrm flipV="1">
          <a:off x="9639300" y="5600428"/>
          <a:ext cx="838200" cy="19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11594</xdr:rowOff>
    </xdr:from>
    <xdr:ext cx="599010" cy="259045"/>
    <xdr:sp macro="" textlink="">
      <xdr:nvSpPr>
        <xdr:cNvPr id="288" name="補助費等平均値テキスト"/>
        <xdr:cNvSpPr txBox="1"/>
      </xdr:nvSpPr>
      <xdr:spPr>
        <a:xfrm>
          <a:off x="10528300" y="584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33167</xdr:rowOff>
    </xdr:from>
    <xdr:to>
      <xdr:col>15</xdr:col>
      <xdr:colOff>231775</xdr:colOff>
      <xdr:row>34</xdr:row>
      <xdr:rowOff>134767</xdr:rowOff>
    </xdr:to>
    <xdr:sp macro="" textlink="">
      <xdr:nvSpPr>
        <xdr:cNvPr id="289" name="フローチャート : 判断 288"/>
        <xdr:cNvSpPr/>
      </xdr:nvSpPr>
      <xdr:spPr>
        <a:xfrm>
          <a:off x="104267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136088</xdr:rowOff>
    </xdr:from>
    <xdr:to>
      <xdr:col>14</xdr:col>
      <xdr:colOff>28575</xdr:colOff>
      <xdr:row>34</xdr:row>
      <xdr:rowOff>112519</xdr:rowOff>
    </xdr:to>
    <xdr:cxnSp macro="">
      <xdr:nvCxnSpPr>
        <xdr:cNvPr id="290" name="直線コネクタ 289"/>
        <xdr:cNvCxnSpPr/>
      </xdr:nvCxnSpPr>
      <xdr:spPr>
        <a:xfrm flipV="1">
          <a:off x="8750300" y="5793938"/>
          <a:ext cx="889000" cy="14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36436</xdr:rowOff>
    </xdr:from>
    <xdr:to>
      <xdr:col>14</xdr:col>
      <xdr:colOff>79375</xdr:colOff>
      <xdr:row>34</xdr:row>
      <xdr:rowOff>138036</xdr:rowOff>
    </xdr:to>
    <xdr:sp macro="" textlink="">
      <xdr:nvSpPr>
        <xdr:cNvPr id="291" name="フローチャート : 判断 290"/>
        <xdr:cNvSpPr/>
      </xdr:nvSpPr>
      <xdr:spPr>
        <a:xfrm>
          <a:off x="9588500" y="58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34</xdr:row>
      <xdr:rowOff>129163</xdr:rowOff>
    </xdr:from>
    <xdr:ext cx="599010" cy="259045"/>
    <xdr:sp macro="" textlink="">
      <xdr:nvSpPr>
        <xdr:cNvPr id="292" name="テキスト ボックス 291"/>
        <xdr:cNvSpPr txBox="1"/>
      </xdr:nvSpPr>
      <xdr:spPr>
        <a:xfrm>
          <a:off x="9327094" y="595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112,295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112519</xdr:rowOff>
    </xdr:from>
    <xdr:to>
      <xdr:col>12</xdr:col>
      <xdr:colOff>511175</xdr:colOff>
      <xdr:row>36</xdr:row>
      <xdr:rowOff>73292</xdr:rowOff>
    </xdr:to>
    <xdr:cxnSp macro="">
      <xdr:nvCxnSpPr>
        <xdr:cNvPr id="293" name="直線コネクタ 292"/>
        <xdr:cNvCxnSpPr/>
      </xdr:nvCxnSpPr>
      <xdr:spPr>
        <a:xfrm flipV="1">
          <a:off x="7861300" y="5941819"/>
          <a:ext cx="889000" cy="30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103736</xdr:rowOff>
    </xdr:from>
    <xdr:to>
      <xdr:col>12</xdr:col>
      <xdr:colOff>561975</xdr:colOff>
      <xdr:row>36</xdr:row>
      <xdr:rowOff>33886</xdr:rowOff>
    </xdr:to>
    <xdr:sp macro="" textlink="">
      <xdr:nvSpPr>
        <xdr:cNvPr id="294" name="フローチャート : 判断 293"/>
        <xdr:cNvSpPr/>
      </xdr:nvSpPr>
      <xdr:spPr>
        <a:xfrm>
          <a:off x="8699500" y="610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25013</xdr:rowOff>
    </xdr:from>
    <xdr:ext cx="599010" cy="259045"/>
    <xdr:sp macro="" textlink="">
      <xdr:nvSpPr>
        <xdr:cNvPr id="295" name="テキスト ボックス 294"/>
        <xdr:cNvSpPr txBox="1"/>
      </xdr:nvSpPr>
      <xdr:spPr>
        <a:xfrm>
          <a:off x="8450794" y="619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101,851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73292</xdr:rowOff>
    </xdr:from>
    <xdr:to>
      <xdr:col>11</xdr:col>
      <xdr:colOff>307975</xdr:colOff>
      <xdr:row>38</xdr:row>
      <xdr:rowOff>63073</xdr:rowOff>
    </xdr:to>
    <xdr:cxnSp macro="">
      <xdr:nvCxnSpPr>
        <xdr:cNvPr id="296" name="直線コネクタ 295"/>
        <xdr:cNvCxnSpPr/>
      </xdr:nvCxnSpPr>
      <xdr:spPr>
        <a:xfrm flipV="1">
          <a:off x="6972300" y="6245492"/>
          <a:ext cx="889000" cy="33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74978</xdr:rowOff>
    </xdr:from>
    <xdr:to>
      <xdr:col>11</xdr:col>
      <xdr:colOff>358775</xdr:colOff>
      <xdr:row>36</xdr:row>
      <xdr:rowOff>5128</xdr:rowOff>
    </xdr:to>
    <xdr:sp macro="" textlink="">
      <xdr:nvSpPr>
        <xdr:cNvPr id="297" name="フローチャート : 判断 296"/>
        <xdr:cNvSpPr/>
      </xdr:nvSpPr>
      <xdr:spPr>
        <a:xfrm>
          <a:off x="7810500" y="607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21655</xdr:rowOff>
    </xdr:from>
    <xdr:ext cx="599010" cy="259045"/>
    <xdr:sp macro="" textlink="">
      <xdr:nvSpPr>
        <xdr:cNvPr id="298" name="テキスト ボックス 297"/>
        <xdr:cNvSpPr txBox="1"/>
      </xdr:nvSpPr>
      <xdr:spPr>
        <a:xfrm>
          <a:off x="7561794" y="585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111554</xdr:rowOff>
    </xdr:from>
    <xdr:to>
      <xdr:col>10</xdr:col>
      <xdr:colOff>155575</xdr:colOff>
      <xdr:row>36</xdr:row>
      <xdr:rowOff>41704</xdr:rowOff>
    </xdr:to>
    <xdr:sp macro="" textlink="">
      <xdr:nvSpPr>
        <xdr:cNvPr id="299" name="フローチャート : 判断 298"/>
        <xdr:cNvSpPr/>
      </xdr:nvSpPr>
      <xdr:spPr>
        <a:xfrm>
          <a:off x="6921500" y="611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58231</xdr:rowOff>
    </xdr:from>
    <xdr:ext cx="599010" cy="259045"/>
    <xdr:sp macro="" textlink="">
      <xdr:nvSpPr>
        <xdr:cNvPr id="300" name="テキスト ボックス 299"/>
        <xdr:cNvSpPr txBox="1"/>
      </xdr:nvSpPr>
      <xdr:spPr>
        <a:xfrm>
          <a:off x="6672794" y="588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101,509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63228</xdr:rowOff>
    </xdr:from>
    <xdr:to>
      <xdr:col>15</xdr:col>
      <xdr:colOff>231775</xdr:colOff>
      <xdr:row>32</xdr:row>
      <xdr:rowOff>164828</xdr:rowOff>
    </xdr:to>
    <xdr:sp macro="" textlink="">
      <xdr:nvSpPr>
        <xdr:cNvPr id="306" name="円/楕円 305"/>
        <xdr:cNvSpPr/>
      </xdr:nvSpPr>
      <xdr:spPr>
        <a:xfrm>
          <a:off x="10426700" y="554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86105</xdr:rowOff>
    </xdr:from>
    <xdr:ext cx="599010" cy="259045"/>
    <xdr:sp macro="" textlink="">
      <xdr:nvSpPr>
        <xdr:cNvPr id="307" name="補助費等該当値テキスト"/>
        <xdr:cNvSpPr txBox="1"/>
      </xdr:nvSpPr>
      <xdr:spPr>
        <a:xfrm>
          <a:off x="10528300" y="540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126,123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85288</xdr:rowOff>
    </xdr:from>
    <xdr:to>
      <xdr:col>14</xdr:col>
      <xdr:colOff>79375</xdr:colOff>
      <xdr:row>34</xdr:row>
      <xdr:rowOff>15438</xdr:rowOff>
    </xdr:to>
    <xdr:sp macro="" textlink="">
      <xdr:nvSpPr>
        <xdr:cNvPr id="308" name="円/楕円 307"/>
        <xdr:cNvSpPr/>
      </xdr:nvSpPr>
      <xdr:spPr>
        <a:xfrm>
          <a:off x="9588500" y="574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32</xdr:row>
      <xdr:rowOff>31965</xdr:rowOff>
    </xdr:from>
    <xdr:ext cx="599010" cy="259045"/>
    <xdr:sp macro="" textlink="">
      <xdr:nvSpPr>
        <xdr:cNvPr id="309" name="テキスト ボックス 308"/>
        <xdr:cNvSpPr txBox="1"/>
      </xdr:nvSpPr>
      <xdr:spPr>
        <a:xfrm>
          <a:off x="9327094" y="551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61719</xdr:rowOff>
    </xdr:from>
    <xdr:to>
      <xdr:col>12</xdr:col>
      <xdr:colOff>561975</xdr:colOff>
      <xdr:row>34</xdr:row>
      <xdr:rowOff>163319</xdr:rowOff>
    </xdr:to>
    <xdr:sp macro="" textlink="">
      <xdr:nvSpPr>
        <xdr:cNvPr id="310" name="円/楕円 309"/>
        <xdr:cNvSpPr/>
      </xdr:nvSpPr>
      <xdr:spPr>
        <a:xfrm>
          <a:off x="8699500" y="58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8396</xdr:rowOff>
    </xdr:from>
    <xdr:ext cx="599010" cy="259045"/>
    <xdr:sp macro="" textlink="">
      <xdr:nvSpPr>
        <xdr:cNvPr id="311" name="テキスト ボックス 310"/>
        <xdr:cNvSpPr txBox="1"/>
      </xdr:nvSpPr>
      <xdr:spPr>
        <a:xfrm>
          <a:off x="8450794" y="566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111,189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22492</xdr:rowOff>
    </xdr:from>
    <xdr:to>
      <xdr:col>11</xdr:col>
      <xdr:colOff>358775</xdr:colOff>
      <xdr:row>36</xdr:row>
      <xdr:rowOff>124092</xdr:rowOff>
    </xdr:to>
    <xdr:sp macro="" textlink="">
      <xdr:nvSpPr>
        <xdr:cNvPr id="312" name="円/楕円 311"/>
        <xdr:cNvSpPr/>
      </xdr:nvSpPr>
      <xdr:spPr>
        <a:xfrm>
          <a:off x="7810500" y="61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115219</xdr:rowOff>
    </xdr:from>
    <xdr:ext cx="534377" cy="259045"/>
    <xdr:sp macro="" textlink="">
      <xdr:nvSpPr>
        <xdr:cNvPr id="313" name="テキスト ボックス 312"/>
        <xdr:cNvSpPr txBox="1"/>
      </xdr:nvSpPr>
      <xdr:spPr>
        <a:xfrm>
          <a:off x="7594111" y="628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97,905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12273</xdr:rowOff>
    </xdr:from>
    <xdr:to>
      <xdr:col>10</xdr:col>
      <xdr:colOff>155575</xdr:colOff>
      <xdr:row>38</xdr:row>
      <xdr:rowOff>113873</xdr:rowOff>
    </xdr:to>
    <xdr:sp macro="" textlink="">
      <xdr:nvSpPr>
        <xdr:cNvPr id="314" name="円/楕円 313"/>
        <xdr:cNvSpPr/>
      </xdr:nvSpPr>
      <xdr:spPr>
        <a:xfrm>
          <a:off x="6921500" y="65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105000</xdr:rowOff>
    </xdr:from>
    <xdr:ext cx="534377" cy="259045"/>
    <xdr:sp macro="" textlink="">
      <xdr:nvSpPr>
        <xdr:cNvPr id="315" name="テキスト ボックス 314"/>
        <xdr:cNvSpPr txBox="1"/>
      </xdr:nvSpPr>
      <xdr:spPr>
        <a:xfrm>
          <a:off x="6705111" y="66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140881</xdr:rowOff>
    </xdr:from>
    <xdr:to>
      <xdr:col>15</xdr:col>
      <xdr:colOff>180340</xdr:colOff>
      <xdr:row>58</xdr:row>
      <xdr:rowOff>55670</xdr:rowOff>
    </xdr:to>
    <xdr:cxnSp macro="">
      <xdr:nvCxnSpPr>
        <xdr:cNvPr id="338" name="直線コネクタ 337"/>
        <xdr:cNvCxnSpPr/>
      </xdr:nvCxnSpPr>
      <xdr:spPr>
        <a:xfrm flipV="1">
          <a:off x="10475595" y="8541931"/>
          <a:ext cx="1270" cy="1457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59497</xdr:rowOff>
    </xdr:from>
    <xdr:ext cx="534377" cy="259045"/>
    <xdr:sp macro="" textlink="">
      <xdr:nvSpPr>
        <xdr:cNvPr id="339" name="普通建設事業費最小値テキスト"/>
        <xdr:cNvSpPr txBox="1"/>
      </xdr:nvSpPr>
      <xdr:spPr>
        <a:xfrm>
          <a:off x="10528300" y="100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68,411</a:t>
          </a:r>
          <a:endParaRPr kumimoji="1" lang="ja-JP" altLang="en-US" sz="1000" b="1">
            <a:latin typeface="ＭＳ Ｐゴシック"/>
          </a:endParaRPr>
        </a:p>
      </xdr:txBody>
    </xdr:sp>
    <xdr:clientData/>
  </xdr:oneCellAnchor>
  <xdr:twoCellAnchor>
    <xdr:from>
      <xdr:col>15</xdr:col>
      <xdr:colOff>92075</xdr:colOff>
      <xdr:row>58</xdr:row>
      <xdr:rowOff>55670</xdr:rowOff>
    </xdr:from>
    <xdr:to>
      <xdr:col>15</xdr:col>
      <xdr:colOff>269875</xdr:colOff>
      <xdr:row>58</xdr:row>
      <xdr:rowOff>55670</xdr:rowOff>
    </xdr:to>
    <xdr:cxnSp macro="">
      <xdr:nvCxnSpPr>
        <xdr:cNvPr id="340" name="直線コネクタ 339"/>
        <xdr:cNvCxnSpPr/>
      </xdr:nvCxnSpPr>
      <xdr:spPr>
        <a:xfrm>
          <a:off x="10388600" y="99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87558</xdr:rowOff>
    </xdr:from>
    <xdr:ext cx="599010" cy="259045"/>
    <xdr:sp macro="" textlink="">
      <xdr:nvSpPr>
        <xdr:cNvPr id="341" name="普通建設事業費最大値テキスト"/>
        <xdr:cNvSpPr txBox="1"/>
      </xdr:nvSpPr>
      <xdr:spPr>
        <a:xfrm>
          <a:off x="10528300" y="83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144,938</a:t>
          </a:r>
          <a:endParaRPr kumimoji="1" lang="ja-JP" altLang="en-US" sz="1000" b="1">
            <a:latin typeface="ＭＳ Ｐゴシック"/>
          </a:endParaRPr>
        </a:p>
      </xdr:txBody>
    </xdr:sp>
    <xdr:clientData/>
  </xdr:oneCellAnchor>
  <xdr:twoCellAnchor>
    <xdr:from>
      <xdr:col>15</xdr:col>
      <xdr:colOff>92075</xdr:colOff>
      <xdr:row>49</xdr:row>
      <xdr:rowOff>140881</xdr:rowOff>
    </xdr:from>
    <xdr:to>
      <xdr:col>15</xdr:col>
      <xdr:colOff>269875</xdr:colOff>
      <xdr:row>49</xdr:row>
      <xdr:rowOff>140881</xdr:rowOff>
    </xdr:to>
    <xdr:cxnSp macro="">
      <xdr:nvCxnSpPr>
        <xdr:cNvPr id="342" name="直線コネクタ 341"/>
        <xdr:cNvCxnSpPr/>
      </xdr:nvCxnSpPr>
      <xdr:spPr>
        <a:xfrm>
          <a:off x="10388600" y="854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65215</xdr:rowOff>
    </xdr:from>
    <xdr:to>
      <xdr:col>15</xdr:col>
      <xdr:colOff>180975</xdr:colOff>
      <xdr:row>52</xdr:row>
      <xdr:rowOff>86265</xdr:rowOff>
    </xdr:to>
    <xdr:cxnSp macro="">
      <xdr:nvCxnSpPr>
        <xdr:cNvPr id="343" name="直線コネクタ 342"/>
        <xdr:cNvCxnSpPr/>
      </xdr:nvCxnSpPr>
      <xdr:spPr>
        <a:xfrm flipV="1">
          <a:off x="9639300" y="8980615"/>
          <a:ext cx="8382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121410</xdr:rowOff>
    </xdr:from>
    <xdr:ext cx="534377" cy="259045"/>
    <xdr:sp macro="" textlink="">
      <xdr:nvSpPr>
        <xdr:cNvPr id="344" name="普通建設事業費平均値テキスト"/>
        <xdr:cNvSpPr txBox="1"/>
      </xdr:nvSpPr>
      <xdr:spPr>
        <a:xfrm>
          <a:off x="10528300" y="937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142983</xdr:rowOff>
    </xdr:from>
    <xdr:to>
      <xdr:col>15</xdr:col>
      <xdr:colOff>231775</xdr:colOff>
      <xdr:row>55</xdr:row>
      <xdr:rowOff>73133</xdr:rowOff>
    </xdr:to>
    <xdr:sp macro="" textlink="">
      <xdr:nvSpPr>
        <xdr:cNvPr id="345" name="フローチャート : 判断 344"/>
        <xdr:cNvSpPr/>
      </xdr:nvSpPr>
      <xdr:spPr>
        <a:xfrm>
          <a:off x="10426700" y="940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86265</xdr:rowOff>
    </xdr:from>
    <xdr:to>
      <xdr:col>14</xdr:col>
      <xdr:colOff>28575</xdr:colOff>
      <xdr:row>53</xdr:row>
      <xdr:rowOff>106305</xdr:rowOff>
    </xdr:to>
    <xdr:cxnSp macro="">
      <xdr:nvCxnSpPr>
        <xdr:cNvPr id="346" name="直線コネクタ 345"/>
        <xdr:cNvCxnSpPr/>
      </xdr:nvCxnSpPr>
      <xdr:spPr>
        <a:xfrm flipV="1">
          <a:off x="8750300" y="9001665"/>
          <a:ext cx="889000" cy="1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51</xdr:row>
      <xdr:rowOff>152470</xdr:rowOff>
    </xdr:from>
    <xdr:to>
      <xdr:col>14</xdr:col>
      <xdr:colOff>79375</xdr:colOff>
      <xdr:row>52</xdr:row>
      <xdr:rowOff>82620</xdr:rowOff>
    </xdr:to>
    <xdr:sp macro="" textlink="">
      <xdr:nvSpPr>
        <xdr:cNvPr id="347" name="フローチャート : 判断 346"/>
        <xdr:cNvSpPr/>
      </xdr:nvSpPr>
      <xdr:spPr>
        <a:xfrm>
          <a:off x="9588500" y="88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50</xdr:row>
      <xdr:rowOff>99147</xdr:rowOff>
    </xdr:from>
    <xdr:ext cx="599010" cy="259045"/>
    <xdr:sp macro="" textlink="">
      <xdr:nvSpPr>
        <xdr:cNvPr id="348" name="テキスト ボックス 347"/>
        <xdr:cNvSpPr txBox="1"/>
      </xdr:nvSpPr>
      <xdr:spPr>
        <a:xfrm>
          <a:off x="9327094" y="86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123,663</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106305</xdr:rowOff>
    </xdr:from>
    <xdr:to>
      <xdr:col>12</xdr:col>
      <xdr:colOff>511175</xdr:colOff>
      <xdr:row>55</xdr:row>
      <xdr:rowOff>71463</xdr:rowOff>
    </xdr:to>
    <xdr:cxnSp macro="">
      <xdr:nvCxnSpPr>
        <xdr:cNvPr id="349" name="直線コネクタ 348"/>
        <xdr:cNvCxnSpPr/>
      </xdr:nvCxnSpPr>
      <xdr:spPr>
        <a:xfrm flipV="1">
          <a:off x="7861300" y="9193155"/>
          <a:ext cx="889000" cy="30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164529</xdr:rowOff>
    </xdr:from>
    <xdr:to>
      <xdr:col>12</xdr:col>
      <xdr:colOff>561975</xdr:colOff>
      <xdr:row>53</xdr:row>
      <xdr:rowOff>94679</xdr:rowOff>
    </xdr:to>
    <xdr:sp macro="" textlink="">
      <xdr:nvSpPr>
        <xdr:cNvPr id="350" name="フローチャート : 判断 349"/>
        <xdr:cNvSpPr/>
      </xdr:nvSpPr>
      <xdr:spPr>
        <a:xfrm>
          <a:off x="8699500" y="9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111206</xdr:rowOff>
    </xdr:from>
    <xdr:ext cx="599010" cy="259045"/>
    <xdr:sp macro="" textlink="">
      <xdr:nvSpPr>
        <xdr:cNvPr id="351" name="テキスト ボックス 350"/>
        <xdr:cNvSpPr txBox="1"/>
      </xdr:nvSpPr>
      <xdr:spPr>
        <a:xfrm>
          <a:off x="8450794" y="885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114,030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71463</xdr:rowOff>
    </xdr:from>
    <xdr:to>
      <xdr:col>11</xdr:col>
      <xdr:colOff>307975</xdr:colOff>
      <xdr:row>56</xdr:row>
      <xdr:rowOff>9207</xdr:rowOff>
    </xdr:to>
    <xdr:cxnSp macro="">
      <xdr:nvCxnSpPr>
        <xdr:cNvPr id="352" name="直線コネクタ 351"/>
        <xdr:cNvCxnSpPr/>
      </xdr:nvCxnSpPr>
      <xdr:spPr>
        <a:xfrm flipV="1">
          <a:off x="6972300" y="9501213"/>
          <a:ext cx="889000" cy="10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108769</xdr:rowOff>
    </xdr:from>
    <xdr:to>
      <xdr:col>11</xdr:col>
      <xdr:colOff>358775</xdr:colOff>
      <xdr:row>55</xdr:row>
      <xdr:rowOff>38919</xdr:rowOff>
    </xdr:to>
    <xdr:sp macro="" textlink="">
      <xdr:nvSpPr>
        <xdr:cNvPr id="353" name="フローチャート : 判断 352"/>
        <xdr:cNvSpPr/>
      </xdr:nvSpPr>
      <xdr:spPr>
        <a:xfrm>
          <a:off x="7810500" y="936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55446</xdr:rowOff>
    </xdr:from>
    <xdr:ext cx="534377" cy="259045"/>
    <xdr:sp macro="" textlink="">
      <xdr:nvSpPr>
        <xdr:cNvPr id="354" name="テキスト ボックス 353"/>
        <xdr:cNvSpPr txBox="1"/>
      </xdr:nvSpPr>
      <xdr:spPr>
        <a:xfrm>
          <a:off x="7594111" y="91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98,957</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113912</xdr:rowOff>
    </xdr:from>
    <xdr:to>
      <xdr:col>10</xdr:col>
      <xdr:colOff>155575</xdr:colOff>
      <xdr:row>54</xdr:row>
      <xdr:rowOff>44062</xdr:rowOff>
    </xdr:to>
    <xdr:sp macro="" textlink="">
      <xdr:nvSpPr>
        <xdr:cNvPr id="355" name="フローチャート : 判断 354"/>
        <xdr:cNvSpPr/>
      </xdr:nvSpPr>
      <xdr:spPr>
        <a:xfrm>
          <a:off x="6921500" y="920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60589</xdr:rowOff>
    </xdr:from>
    <xdr:ext cx="599010" cy="259045"/>
    <xdr:sp macro="" textlink="">
      <xdr:nvSpPr>
        <xdr:cNvPr id="356" name="テキスト ボックス 355"/>
        <xdr:cNvSpPr txBox="1"/>
      </xdr:nvSpPr>
      <xdr:spPr>
        <a:xfrm>
          <a:off x="6672794" y="897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14415</xdr:rowOff>
    </xdr:from>
    <xdr:to>
      <xdr:col>15</xdr:col>
      <xdr:colOff>231775</xdr:colOff>
      <xdr:row>52</xdr:row>
      <xdr:rowOff>116015</xdr:rowOff>
    </xdr:to>
    <xdr:sp macro="" textlink="">
      <xdr:nvSpPr>
        <xdr:cNvPr id="362" name="円/楕円 361"/>
        <xdr:cNvSpPr/>
      </xdr:nvSpPr>
      <xdr:spPr>
        <a:xfrm>
          <a:off x="10426700" y="892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37292</xdr:rowOff>
    </xdr:from>
    <xdr:ext cx="599010" cy="259045"/>
    <xdr:sp macro="" textlink="">
      <xdr:nvSpPr>
        <xdr:cNvPr id="363" name="普通建設事業費該当値テキスト"/>
        <xdr:cNvSpPr txBox="1"/>
      </xdr:nvSpPr>
      <xdr:spPr>
        <a:xfrm>
          <a:off x="10528300" y="878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121,910</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35465</xdr:rowOff>
    </xdr:from>
    <xdr:to>
      <xdr:col>14</xdr:col>
      <xdr:colOff>79375</xdr:colOff>
      <xdr:row>52</xdr:row>
      <xdr:rowOff>137065</xdr:rowOff>
    </xdr:to>
    <xdr:sp macro="" textlink="">
      <xdr:nvSpPr>
        <xdr:cNvPr id="364" name="円/楕円 363"/>
        <xdr:cNvSpPr/>
      </xdr:nvSpPr>
      <xdr:spPr>
        <a:xfrm>
          <a:off x="9588500" y="89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52</xdr:row>
      <xdr:rowOff>128192</xdr:rowOff>
    </xdr:from>
    <xdr:ext cx="599010" cy="259045"/>
    <xdr:sp macro="" textlink="">
      <xdr:nvSpPr>
        <xdr:cNvPr id="365" name="テキスト ボックス 364"/>
        <xdr:cNvSpPr txBox="1"/>
      </xdr:nvSpPr>
      <xdr:spPr>
        <a:xfrm>
          <a:off x="9327094" y="904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120,805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55505</xdr:rowOff>
    </xdr:from>
    <xdr:to>
      <xdr:col>12</xdr:col>
      <xdr:colOff>561975</xdr:colOff>
      <xdr:row>53</xdr:row>
      <xdr:rowOff>157105</xdr:rowOff>
    </xdr:to>
    <xdr:sp macro="" textlink="">
      <xdr:nvSpPr>
        <xdr:cNvPr id="366" name="円/楕円 365"/>
        <xdr:cNvSpPr/>
      </xdr:nvSpPr>
      <xdr:spPr>
        <a:xfrm>
          <a:off x="8699500" y="9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148232</xdr:rowOff>
    </xdr:from>
    <xdr:ext cx="599010" cy="259045"/>
    <xdr:sp macro="" textlink="">
      <xdr:nvSpPr>
        <xdr:cNvPr id="367" name="テキスト ボックス 366"/>
        <xdr:cNvSpPr txBox="1"/>
      </xdr:nvSpPr>
      <xdr:spPr>
        <a:xfrm>
          <a:off x="8450794" y="923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20663</xdr:rowOff>
    </xdr:from>
    <xdr:to>
      <xdr:col>11</xdr:col>
      <xdr:colOff>358775</xdr:colOff>
      <xdr:row>55</xdr:row>
      <xdr:rowOff>122263</xdr:rowOff>
    </xdr:to>
    <xdr:sp macro="" textlink="">
      <xdr:nvSpPr>
        <xdr:cNvPr id="368" name="円/楕円 367"/>
        <xdr:cNvSpPr/>
      </xdr:nvSpPr>
      <xdr:spPr>
        <a:xfrm>
          <a:off x="7810500" y="945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113390</xdr:rowOff>
    </xdr:from>
    <xdr:ext cx="534377" cy="259045"/>
    <xdr:sp macro="" textlink="">
      <xdr:nvSpPr>
        <xdr:cNvPr id="369" name="テキスト ボックス 368"/>
        <xdr:cNvSpPr txBox="1"/>
      </xdr:nvSpPr>
      <xdr:spPr>
        <a:xfrm>
          <a:off x="7594111" y="95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94,582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129857</xdr:rowOff>
    </xdr:from>
    <xdr:to>
      <xdr:col>10</xdr:col>
      <xdr:colOff>155575</xdr:colOff>
      <xdr:row>56</xdr:row>
      <xdr:rowOff>60007</xdr:rowOff>
    </xdr:to>
    <xdr:sp macro="" textlink="">
      <xdr:nvSpPr>
        <xdr:cNvPr id="370" name="円/楕円 369"/>
        <xdr:cNvSpPr/>
      </xdr:nvSpPr>
      <xdr:spPr>
        <a:xfrm>
          <a:off x="6921500" y="95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51134</xdr:rowOff>
    </xdr:from>
    <xdr:ext cx="534377" cy="259045"/>
    <xdr:sp macro="" textlink="">
      <xdr:nvSpPr>
        <xdr:cNvPr id="371" name="テキスト ボックス 370"/>
        <xdr:cNvSpPr txBox="1"/>
      </xdr:nvSpPr>
      <xdr:spPr>
        <a:xfrm>
          <a:off x="6705111" y="96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28848</xdr:rowOff>
    </xdr:from>
    <xdr:to>
      <xdr:col>15</xdr:col>
      <xdr:colOff>180340</xdr:colOff>
      <xdr:row>78</xdr:row>
      <xdr:rowOff>67405</xdr:rowOff>
    </xdr:to>
    <xdr:cxnSp macro="">
      <xdr:nvCxnSpPr>
        <xdr:cNvPr id="393" name="直線コネクタ 392"/>
        <xdr:cNvCxnSpPr/>
      </xdr:nvCxnSpPr>
      <xdr:spPr>
        <a:xfrm flipV="1">
          <a:off x="10475595" y="12201798"/>
          <a:ext cx="1270" cy="12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71232</xdr:rowOff>
    </xdr:from>
    <xdr:ext cx="469744" cy="259045"/>
    <xdr:sp macro="" textlink="">
      <xdr:nvSpPr>
        <xdr:cNvPr id="394" name="普通建設事業費 （ うち新規整備　）最小値テキスト"/>
        <xdr:cNvSpPr txBox="1"/>
      </xdr:nvSpPr>
      <xdr:spPr>
        <a:xfrm>
          <a:off x="10528300" y="134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7,795</a:t>
          </a:r>
          <a:endParaRPr kumimoji="1" lang="ja-JP" altLang="en-US" sz="1000" b="1">
            <a:latin typeface="ＭＳ Ｐゴシック"/>
          </a:endParaRPr>
        </a:p>
      </xdr:txBody>
    </xdr:sp>
    <xdr:clientData/>
  </xdr:oneCellAnchor>
  <xdr:twoCellAnchor>
    <xdr:from>
      <xdr:col>15</xdr:col>
      <xdr:colOff>92075</xdr:colOff>
      <xdr:row>78</xdr:row>
      <xdr:rowOff>67405</xdr:rowOff>
    </xdr:from>
    <xdr:to>
      <xdr:col>15</xdr:col>
      <xdr:colOff>269875</xdr:colOff>
      <xdr:row>78</xdr:row>
      <xdr:rowOff>67405</xdr:rowOff>
    </xdr:to>
    <xdr:cxnSp macro="">
      <xdr:nvCxnSpPr>
        <xdr:cNvPr id="395" name="直線コネクタ 394"/>
        <xdr:cNvCxnSpPr/>
      </xdr:nvCxnSpPr>
      <xdr:spPr>
        <a:xfrm>
          <a:off x="10388600" y="13440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146975</xdr:rowOff>
    </xdr:from>
    <xdr:ext cx="534377" cy="259045"/>
    <xdr:sp macro="" textlink="">
      <xdr:nvSpPr>
        <xdr:cNvPr id="396" name="普通建設事業費 （ うち新規整備　）最大値テキスト"/>
        <xdr:cNvSpPr txBox="1"/>
      </xdr:nvSpPr>
      <xdr:spPr>
        <a:xfrm>
          <a:off x="10528300" y="119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72,819</a:t>
          </a:r>
          <a:endParaRPr kumimoji="1" lang="ja-JP" altLang="en-US" sz="1000" b="1">
            <a:latin typeface="ＭＳ Ｐゴシック"/>
          </a:endParaRPr>
        </a:p>
      </xdr:txBody>
    </xdr:sp>
    <xdr:clientData/>
  </xdr:oneCellAnchor>
  <xdr:twoCellAnchor>
    <xdr:from>
      <xdr:col>15</xdr:col>
      <xdr:colOff>92075</xdr:colOff>
      <xdr:row>71</xdr:row>
      <xdr:rowOff>28848</xdr:rowOff>
    </xdr:from>
    <xdr:to>
      <xdr:col>15</xdr:col>
      <xdr:colOff>269875</xdr:colOff>
      <xdr:row>71</xdr:row>
      <xdr:rowOff>28848</xdr:rowOff>
    </xdr:to>
    <xdr:cxnSp macro="">
      <xdr:nvCxnSpPr>
        <xdr:cNvPr id="397" name="直線コネクタ 396"/>
        <xdr:cNvCxnSpPr/>
      </xdr:nvCxnSpPr>
      <xdr:spPr>
        <a:xfrm>
          <a:off x="10388600" y="1220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50851</xdr:rowOff>
    </xdr:from>
    <xdr:to>
      <xdr:col>15</xdr:col>
      <xdr:colOff>180975</xdr:colOff>
      <xdr:row>74</xdr:row>
      <xdr:rowOff>124117</xdr:rowOff>
    </xdr:to>
    <xdr:cxnSp macro="">
      <xdr:nvCxnSpPr>
        <xdr:cNvPr id="398" name="直線コネクタ 397"/>
        <xdr:cNvCxnSpPr/>
      </xdr:nvCxnSpPr>
      <xdr:spPr>
        <a:xfrm>
          <a:off x="9639300" y="12738151"/>
          <a:ext cx="8382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98893</xdr:rowOff>
    </xdr:from>
    <xdr:ext cx="534377" cy="259045"/>
    <xdr:sp macro="" textlink="">
      <xdr:nvSpPr>
        <xdr:cNvPr id="399" name="普通建設事業費 （ うち新規整備　）平均値テキスト"/>
        <xdr:cNvSpPr txBox="1"/>
      </xdr:nvSpPr>
      <xdr:spPr>
        <a:xfrm>
          <a:off x="10528300" y="12786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120466</xdr:rowOff>
    </xdr:from>
    <xdr:to>
      <xdr:col>15</xdr:col>
      <xdr:colOff>231775</xdr:colOff>
      <xdr:row>75</xdr:row>
      <xdr:rowOff>50616</xdr:rowOff>
    </xdr:to>
    <xdr:sp macro="" textlink="">
      <xdr:nvSpPr>
        <xdr:cNvPr id="400" name="フローチャート : 判断 399"/>
        <xdr:cNvSpPr/>
      </xdr:nvSpPr>
      <xdr:spPr>
        <a:xfrm>
          <a:off x="104267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72</xdr:row>
      <xdr:rowOff>143097</xdr:rowOff>
    </xdr:from>
    <xdr:to>
      <xdr:col>14</xdr:col>
      <xdr:colOff>79375</xdr:colOff>
      <xdr:row>73</xdr:row>
      <xdr:rowOff>73247</xdr:rowOff>
    </xdr:to>
    <xdr:sp macro="" textlink="">
      <xdr:nvSpPr>
        <xdr:cNvPr id="401" name="フローチャート : 判断 400"/>
        <xdr:cNvSpPr/>
      </xdr:nvSpPr>
      <xdr:spPr>
        <a:xfrm>
          <a:off x="9588500" y="124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89774</xdr:rowOff>
    </xdr:from>
    <xdr:ext cx="534377" cy="259045"/>
    <xdr:sp macro="" textlink="">
      <xdr:nvSpPr>
        <xdr:cNvPr id="402" name="テキスト ボックス 401"/>
        <xdr:cNvSpPr txBox="1"/>
      </xdr:nvSpPr>
      <xdr:spPr>
        <a:xfrm>
          <a:off x="9359411" y="1226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55,155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73317</xdr:rowOff>
    </xdr:from>
    <xdr:to>
      <xdr:col>15</xdr:col>
      <xdr:colOff>231775</xdr:colOff>
      <xdr:row>75</xdr:row>
      <xdr:rowOff>3467</xdr:rowOff>
    </xdr:to>
    <xdr:sp macro="" textlink="">
      <xdr:nvSpPr>
        <xdr:cNvPr id="408" name="円/楕円 407"/>
        <xdr:cNvSpPr/>
      </xdr:nvSpPr>
      <xdr:spPr>
        <a:xfrm>
          <a:off x="10426700" y="127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96194</xdr:rowOff>
    </xdr:from>
    <xdr:ext cx="534377" cy="259045"/>
    <xdr:sp macro="" textlink="">
      <xdr:nvSpPr>
        <xdr:cNvPr id="409" name="普通建設事業費 （ うち新規整備　）該当値テキスト"/>
        <xdr:cNvSpPr txBox="1"/>
      </xdr:nvSpPr>
      <xdr:spPr>
        <a:xfrm>
          <a:off x="10528300" y="1261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40,818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51</xdr:rowOff>
    </xdr:from>
    <xdr:to>
      <xdr:col>14</xdr:col>
      <xdr:colOff>79375</xdr:colOff>
      <xdr:row>74</xdr:row>
      <xdr:rowOff>101651</xdr:rowOff>
    </xdr:to>
    <xdr:sp macro="" textlink="">
      <xdr:nvSpPr>
        <xdr:cNvPr id="410" name="円/楕円 409"/>
        <xdr:cNvSpPr/>
      </xdr:nvSpPr>
      <xdr:spPr>
        <a:xfrm>
          <a:off x="9588500" y="1268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92778</xdr:rowOff>
    </xdr:from>
    <xdr:ext cx="534377" cy="259045"/>
    <xdr:sp macro="" textlink="">
      <xdr:nvSpPr>
        <xdr:cNvPr id="411" name="テキスト ボックス 410"/>
        <xdr:cNvSpPr txBox="1"/>
      </xdr:nvSpPr>
      <xdr:spPr>
        <a:xfrm>
          <a:off x="9359411" y="1278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2" name="正方形/長方形 41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3" name="正方形/長方形 41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4" name="正方形/長方形 41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5" name="正方形/長方形 41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6" name="正方形/長方形 41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7" name="正方形/長方形 41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8" name="テキスト ボックス 41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9" name="直線コネクタ 41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1" name="テキスト ボックス 42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1" name="テキスト ボックス 43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118230</xdr:rowOff>
    </xdr:from>
    <xdr:to>
      <xdr:col>15</xdr:col>
      <xdr:colOff>180340</xdr:colOff>
      <xdr:row>97</xdr:row>
      <xdr:rowOff>127527</xdr:rowOff>
    </xdr:to>
    <xdr:cxnSp macro="">
      <xdr:nvCxnSpPr>
        <xdr:cNvPr id="433" name="直線コネクタ 432"/>
        <xdr:cNvCxnSpPr/>
      </xdr:nvCxnSpPr>
      <xdr:spPr>
        <a:xfrm flipV="1">
          <a:off x="10475595" y="15548730"/>
          <a:ext cx="1270" cy="120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131354</xdr:rowOff>
    </xdr:from>
    <xdr:ext cx="534377" cy="259045"/>
    <xdr:sp macro="" textlink="">
      <xdr:nvSpPr>
        <xdr:cNvPr id="434" name="普通建設事業費 （ うち更新整備　）最小値テキスト"/>
        <xdr:cNvSpPr txBox="1"/>
      </xdr:nvSpPr>
      <xdr:spPr>
        <a:xfrm>
          <a:off x="10528300" y="167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13,639</a:t>
          </a:r>
          <a:endParaRPr kumimoji="1" lang="ja-JP" altLang="en-US" sz="1000" b="1">
            <a:latin typeface="ＭＳ Ｐゴシック"/>
          </a:endParaRPr>
        </a:p>
      </xdr:txBody>
    </xdr:sp>
    <xdr:clientData/>
  </xdr:oneCellAnchor>
  <xdr:twoCellAnchor>
    <xdr:from>
      <xdr:col>15</xdr:col>
      <xdr:colOff>92075</xdr:colOff>
      <xdr:row>97</xdr:row>
      <xdr:rowOff>127527</xdr:rowOff>
    </xdr:from>
    <xdr:to>
      <xdr:col>15</xdr:col>
      <xdr:colOff>269875</xdr:colOff>
      <xdr:row>97</xdr:row>
      <xdr:rowOff>127527</xdr:rowOff>
    </xdr:to>
    <xdr:cxnSp macro="">
      <xdr:nvCxnSpPr>
        <xdr:cNvPr id="435" name="直線コネクタ 434"/>
        <xdr:cNvCxnSpPr/>
      </xdr:nvCxnSpPr>
      <xdr:spPr>
        <a:xfrm>
          <a:off x="10388600" y="16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64907</xdr:rowOff>
    </xdr:from>
    <xdr:ext cx="534377" cy="259045"/>
    <xdr:sp macro="" textlink="">
      <xdr:nvSpPr>
        <xdr:cNvPr id="436" name="普通建設事業費 （ うち更新整備　）最大値テキスト"/>
        <xdr:cNvSpPr txBox="1"/>
      </xdr:nvSpPr>
      <xdr:spPr>
        <a:xfrm>
          <a:off x="10528300" y="153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77,127</a:t>
          </a:r>
          <a:endParaRPr kumimoji="1" lang="ja-JP" altLang="en-US" sz="1000" b="1">
            <a:latin typeface="ＭＳ Ｐゴシック"/>
          </a:endParaRPr>
        </a:p>
      </xdr:txBody>
    </xdr:sp>
    <xdr:clientData/>
  </xdr:oneCellAnchor>
  <xdr:twoCellAnchor>
    <xdr:from>
      <xdr:col>15</xdr:col>
      <xdr:colOff>92075</xdr:colOff>
      <xdr:row>90</xdr:row>
      <xdr:rowOff>118230</xdr:rowOff>
    </xdr:from>
    <xdr:to>
      <xdr:col>15</xdr:col>
      <xdr:colOff>269875</xdr:colOff>
      <xdr:row>90</xdr:row>
      <xdr:rowOff>118230</xdr:rowOff>
    </xdr:to>
    <xdr:cxnSp macro="">
      <xdr:nvCxnSpPr>
        <xdr:cNvPr id="437" name="直線コネクタ 436"/>
        <xdr:cNvCxnSpPr/>
      </xdr:nvCxnSpPr>
      <xdr:spPr>
        <a:xfrm>
          <a:off x="10388600" y="1554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90951</xdr:rowOff>
    </xdr:from>
    <xdr:to>
      <xdr:col>15</xdr:col>
      <xdr:colOff>180975</xdr:colOff>
      <xdr:row>96</xdr:row>
      <xdr:rowOff>104553</xdr:rowOff>
    </xdr:to>
    <xdr:cxnSp macro="">
      <xdr:nvCxnSpPr>
        <xdr:cNvPr id="438" name="直線コネクタ 437"/>
        <xdr:cNvCxnSpPr/>
      </xdr:nvCxnSpPr>
      <xdr:spPr>
        <a:xfrm flipV="1">
          <a:off x="9639300" y="16550151"/>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20471</xdr:rowOff>
    </xdr:from>
    <xdr:ext cx="534377" cy="259045"/>
    <xdr:sp macro="" textlink="">
      <xdr:nvSpPr>
        <xdr:cNvPr id="439" name="普通建設事業費 （ うち更新整備　）平均値テキスト"/>
        <xdr:cNvSpPr txBox="1"/>
      </xdr:nvSpPr>
      <xdr:spPr>
        <a:xfrm>
          <a:off x="10528300" y="16308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169044</xdr:rowOff>
    </xdr:from>
    <xdr:to>
      <xdr:col>15</xdr:col>
      <xdr:colOff>231775</xdr:colOff>
      <xdr:row>96</xdr:row>
      <xdr:rowOff>99194</xdr:rowOff>
    </xdr:to>
    <xdr:sp macro="" textlink="">
      <xdr:nvSpPr>
        <xdr:cNvPr id="440" name="フローチャート : 判断 439"/>
        <xdr:cNvSpPr/>
      </xdr:nvSpPr>
      <xdr:spPr>
        <a:xfrm>
          <a:off x="10426700" y="164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163137</xdr:rowOff>
    </xdr:from>
    <xdr:to>
      <xdr:col>14</xdr:col>
      <xdr:colOff>79375</xdr:colOff>
      <xdr:row>96</xdr:row>
      <xdr:rowOff>93287</xdr:rowOff>
    </xdr:to>
    <xdr:sp macro="" textlink="">
      <xdr:nvSpPr>
        <xdr:cNvPr id="441" name="フローチャート : 判断 440"/>
        <xdr:cNvSpPr/>
      </xdr:nvSpPr>
      <xdr:spPr>
        <a:xfrm>
          <a:off x="9588500" y="1645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109814</xdr:rowOff>
    </xdr:from>
    <xdr:ext cx="534377" cy="259045"/>
    <xdr:sp macro="" textlink="">
      <xdr:nvSpPr>
        <xdr:cNvPr id="442" name="テキスト ボックス 441"/>
        <xdr:cNvSpPr txBox="1"/>
      </xdr:nvSpPr>
      <xdr:spPr>
        <a:xfrm>
          <a:off x="9359411" y="1622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40151</xdr:rowOff>
    </xdr:from>
    <xdr:to>
      <xdr:col>15</xdr:col>
      <xdr:colOff>231775</xdr:colOff>
      <xdr:row>96</xdr:row>
      <xdr:rowOff>141751</xdr:rowOff>
    </xdr:to>
    <xdr:sp macro="" textlink="">
      <xdr:nvSpPr>
        <xdr:cNvPr id="448" name="円/楕円 447"/>
        <xdr:cNvSpPr/>
      </xdr:nvSpPr>
      <xdr:spPr>
        <a:xfrm>
          <a:off x="10426700" y="164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18578</xdr:rowOff>
    </xdr:from>
    <xdr:ext cx="534377" cy="259045"/>
    <xdr:sp macro="" textlink="">
      <xdr:nvSpPr>
        <xdr:cNvPr id="449" name="普通建設事業費 （ うち更新整備　）該当値テキスト"/>
        <xdr:cNvSpPr txBox="1"/>
      </xdr:nvSpPr>
      <xdr:spPr>
        <a:xfrm>
          <a:off x="10528300" y="164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24,559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53753</xdr:rowOff>
    </xdr:from>
    <xdr:to>
      <xdr:col>14</xdr:col>
      <xdr:colOff>79375</xdr:colOff>
      <xdr:row>96</xdr:row>
      <xdr:rowOff>155353</xdr:rowOff>
    </xdr:to>
    <xdr:sp macro="" textlink="">
      <xdr:nvSpPr>
        <xdr:cNvPr id="450" name="円/楕円 449"/>
        <xdr:cNvSpPr/>
      </xdr:nvSpPr>
      <xdr:spPr>
        <a:xfrm>
          <a:off x="9588500" y="165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146480</xdr:rowOff>
    </xdr:from>
    <xdr:ext cx="534377" cy="259045"/>
    <xdr:sp macro="" textlink="">
      <xdr:nvSpPr>
        <xdr:cNvPr id="451" name="テキスト ボックス 450"/>
        <xdr:cNvSpPr txBox="1"/>
      </xdr:nvSpPr>
      <xdr:spPr>
        <a:xfrm>
          <a:off x="9359411" y="1660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3" name="テキスト ボックス 46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65" name="テキスト ボックス 46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67" name="テキスト ボックス 46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69" name="テキスト ボックス 46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104820</xdr:rowOff>
    </xdr:from>
    <xdr:to>
      <xdr:col>23</xdr:col>
      <xdr:colOff>516889</xdr:colOff>
      <xdr:row>39</xdr:row>
      <xdr:rowOff>36049</xdr:rowOff>
    </xdr:to>
    <xdr:cxnSp macro="">
      <xdr:nvCxnSpPr>
        <xdr:cNvPr id="473" name="直線コネクタ 472"/>
        <xdr:cNvCxnSpPr/>
      </xdr:nvCxnSpPr>
      <xdr:spPr>
        <a:xfrm flipV="1">
          <a:off x="16317595" y="5248320"/>
          <a:ext cx="1269" cy="147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39876</xdr:rowOff>
    </xdr:from>
    <xdr:ext cx="378565" cy="259045"/>
    <xdr:sp macro="" textlink="">
      <xdr:nvSpPr>
        <xdr:cNvPr id="474" name="災害復旧事業費最小値テキスト"/>
        <xdr:cNvSpPr txBox="1"/>
      </xdr:nvSpPr>
      <xdr:spPr>
        <a:xfrm>
          <a:off x="16370300" y="672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39</xdr:row>
      <xdr:rowOff>36049</xdr:rowOff>
    </xdr:from>
    <xdr:to>
      <xdr:col>23</xdr:col>
      <xdr:colOff>606425</xdr:colOff>
      <xdr:row>39</xdr:row>
      <xdr:rowOff>36049</xdr:rowOff>
    </xdr:to>
    <xdr:cxnSp macro="">
      <xdr:nvCxnSpPr>
        <xdr:cNvPr id="475" name="直線コネクタ 474"/>
        <xdr:cNvCxnSpPr/>
      </xdr:nvCxnSpPr>
      <xdr:spPr>
        <a:xfrm>
          <a:off x="16230600" y="672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51497</xdr:rowOff>
    </xdr:from>
    <xdr:ext cx="534377" cy="259045"/>
    <xdr:sp macro="" textlink="">
      <xdr:nvSpPr>
        <xdr:cNvPr id="476" name="災害復旧事業費最大値テキスト"/>
        <xdr:cNvSpPr txBox="1"/>
      </xdr:nvSpPr>
      <xdr:spPr>
        <a:xfrm>
          <a:off x="16370300" y="50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30</xdr:row>
      <xdr:rowOff>104820</xdr:rowOff>
    </xdr:from>
    <xdr:to>
      <xdr:col>23</xdr:col>
      <xdr:colOff>606425</xdr:colOff>
      <xdr:row>30</xdr:row>
      <xdr:rowOff>104820</xdr:rowOff>
    </xdr:to>
    <xdr:cxnSp macro="">
      <xdr:nvCxnSpPr>
        <xdr:cNvPr id="477" name="直線コネクタ 476"/>
        <xdr:cNvCxnSpPr/>
      </xdr:nvCxnSpPr>
      <xdr:spPr>
        <a:xfrm>
          <a:off x="16230600" y="524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19114</xdr:rowOff>
    </xdr:from>
    <xdr:to>
      <xdr:col>23</xdr:col>
      <xdr:colOff>517525</xdr:colOff>
      <xdr:row>39</xdr:row>
      <xdr:rowOff>33458</xdr:rowOff>
    </xdr:to>
    <xdr:cxnSp macro="">
      <xdr:nvCxnSpPr>
        <xdr:cNvPr id="478" name="直線コネクタ 477"/>
        <xdr:cNvCxnSpPr/>
      </xdr:nvCxnSpPr>
      <xdr:spPr>
        <a:xfrm flipV="1">
          <a:off x="15481300" y="6705664"/>
          <a:ext cx="8382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35406</xdr:rowOff>
    </xdr:from>
    <xdr:ext cx="469744" cy="259045"/>
    <xdr:sp macro="" textlink="">
      <xdr:nvSpPr>
        <xdr:cNvPr id="479" name="災害復旧事業費平均値テキスト"/>
        <xdr:cNvSpPr txBox="1"/>
      </xdr:nvSpPr>
      <xdr:spPr>
        <a:xfrm>
          <a:off x="16370300" y="63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12529</xdr:rowOff>
    </xdr:from>
    <xdr:to>
      <xdr:col>23</xdr:col>
      <xdr:colOff>568325</xdr:colOff>
      <xdr:row>38</xdr:row>
      <xdr:rowOff>114129</xdr:rowOff>
    </xdr:to>
    <xdr:sp macro="" textlink="">
      <xdr:nvSpPr>
        <xdr:cNvPr id="480" name="フローチャート : 判断 479"/>
        <xdr:cNvSpPr/>
      </xdr:nvSpPr>
      <xdr:spPr>
        <a:xfrm>
          <a:off x="162687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32372</xdr:rowOff>
    </xdr:from>
    <xdr:to>
      <xdr:col>22</xdr:col>
      <xdr:colOff>365125</xdr:colOff>
      <xdr:row>39</xdr:row>
      <xdr:rowOff>33458</xdr:rowOff>
    </xdr:to>
    <xdr:cxnSp macro="">
      <xdr:nvCxnSpPr>
        <xdr:cNvPr id="481" name="直線コネクタ 480"/>
        <xdr:cNvCxnSpPr/>
      </xdr:nvCxnSpPr>
      <xdr:spPr>
        <a:xfrm>
          <a:off x="14592300" y="6718922"/>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77603</xdr:rowOff>
    </xdr:from>
    <xdr:to>
      <xdr:col>22</xdr:col>
      <xdr:colOff>415925</xdr:colOff>
      <xdr:row>39</xdr:row>
      <xdr:rowOff>7753</xdr:rowOff>
    </xdr:to>
    <xdr:sp macro="" textlink="">
      <xdr:nvSpPr>
        <xdr:cNvPr id="482" name="フローチャート : 判断 481"/>
        <xdr:cNvSpPr/>
      </xdr:nvSpPr>
      <xdr:spPr>
        <a:xfrm>
          <a:off x="15430500" y="65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37</xdr:row>
      <xdr:rowOff>24280</xdr:rowOff>
    </xdr:from>
    <xdr:ext cx="469744" cy="259045"/>
    <xdr:sp macro="" textlink="">
      <xdr:nvSpPr>
        <xdr:cNvPr id="483" name="テキスト ボックス 482"/>
        <xdr:cNvSpPr txBox="1"/>
      </xdr:nvSpPr>
      <xdr:spPr>
        <a:xfrm>
          <a:off x="15233727" y="636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32315</xdr:rowOff>
    </xdr:from>
    <xdr:to>
      <xdr:col>21</xdr:col>
      <xdr:colOff>161925</xdr:colOff>
      <xdr:row>39</xdr:row>
      <xdr:rowOff>32372</xdr:rowOff>
    </xdr:to>
    <xdr:cxnSp macro="">
      <xdr:nvCxnSpPr>
        <xdr:cNvPr id="484" name="直線コネクタ 483"/>
        <xdr:cNvCxnSpPr/>
      </xdr:nvCxnSpPr>
      <xdr:spPr>
        <a:xfrm>
          <a:off x="13703300" y="6718865"/>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102692</xdr:rowOff>
    </xdr:from>
    <xdr:to>
      <xdr:col>21</xdr:col>
      <xdr:colOff>212725</xdr:colOff>
      <xdr:row>39</xdr:row>
      <xdr:rowOff>32842</xdr:rowOff>
    </xdr:to>
    <xdr:sp macro="" textlink="">
      <xdr:nvSpPr>
        <xdr:cNvPr id="485" name="フローチャート : 判断 484"/>
        <xdr:cNvSpPr/>
      </xdr:nvSpPr>
      <xdr:spPr>
        <a:xfrm>
          <a:off x="14541500" y="661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49369</xdr:rowOff>
    </xdr:from>
    <xdr:ext cx="469744" cy="259045"/>
    <xdr:sp macro="" textlink="">
      <xdr:nvSpPr>
        <xdr:cNvPr id="486" name="テキスト ボックス 485"/>
        <xdr:cNvSpPr txBox="1"/>
      </xdr:nvSpPr>
      <xdr:spPr>
        <a:xfrm>
          <a:off x="14357427" y="639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32315</xdr:rowOff>
    </xdr:from>
    <xdr:to>
      <xdr:col>19</xdr:col>
      <xdr:colOff>644525</xdr:colOff>
      <xdr:row>39</xdr:row>
      <xdr:rowOff>35516</xdr:rowOff>
    </xdr:to>
    <xdr:cxnSp macro="">
      <xdr:nvCxnSpPr>
        <xdr:cNvPr id="487" name="直線コネクタ 486"/>
        <xdr:cNvCxnSpPr/>
      </xdr:nvCxnSpPr>
      <xdr:spPr>
        <a:xfrm flipV="1">
          <a:off x="12814300" y="671886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165252</xdr:rowOff>
    </xdr:from>
    <xdr:to>
      <xdr:col>20</xdr:col>
      <xdr:colOff>9525</xdr:colOff>
      <xdr:row>37</xdr:row>
      <xdr:rowOff>95402</xdr:rowOff>
    </xdr:to>
    <xdr:sp macro="" textlink="">
      <xdr:nvSpPr>
        <xdr:cNvPr id="488" name="フローチャート : 判断 487"/>
        <xdr:cNvSpPr/>
      </xdr:nvSpPr>
      <xdr:spPr>
        <a:xfrm>
          <a:off x="13652500" y="633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111929</xdr:rowOff>
    </xdr:from>
    <xdr:ext cx="534377" cy="259045"/>
    <xdr:sp macro="" textlink="">
      <xdr:nvSpPr>
        <xdr:cNvPr id="489" name="テキスト ボックス 488"/>
        <xdr:cNvSpPr txBox="1"/>
      </xdr:nvSpPr>
      <xdr:spPr>
        <a:xfrm>
          <a:off x="13436111" y="611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156108</xdr:rowOff>
    </xdr:from>
    <xdr:to>
      <xdr:col>18</xdr:col>
      <xdr:colOff>492125</xdr:colOff>
      <xdr:row>38</xdr:row>
      <xdr:rowOff>86258</xdr:rowOff>
    </xdr:to>
    <xdr:sp macro="" textlink="">
      <xdr:nvSpPr>
        <xdr:cNvPr id="490" name="フローチャート : 判断 489"/>
        <xdr:cNvSpPr/>
      </xdr:nvSpPr>
      <xdr:spPr>
        <a:xfrm>
          <a:off x="1276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102785</xdr:rowOff>
    </xdr:from>
    <xdr:ext cx="469744" cy="259045"/>
    <xdr:sp macro="" textlink="">
      <xdr:nvSpPr>
        <xdr:cNvPr id="491" name="テキスト ボックス 490"/>
        <xdr:cNvSpPr txBox="1"/>
      </xdr:nvSpPr>
      <xdr:spPr>
        <a:xfrm>
          <a:off x="12579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139764</xdr:rowOff>
    </xdr:from>
    <xdr:to>
      <xdr:col>23</xdr:col>
      <xdr:colOff>568325</xdr:colOff>
      <xdr:row>39</xdr:row>
      <xdr:rowOff>69914</xdr:rowOff>
    </xdr:to>
    <xdr:sp macro="" textlink="">
      <xdr:nvSpPr>
        <xdr:cNvPr id="497" name="円/楕円 496"/>
        <xdr:cNvSpPr/>
      </xdr:nvSpPr>
      <xdr:spPr>
        <a:xfrm>
          <a:off x="162687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54691</xdr:rowOff>
    </xdr:from>
    <xdr:ext cx="469744" cy="259045"/>
    <xdr:sp macro="" textlink="">
      <xdr:nvSpPr>
        <xdr:cNvPr id="498" name="災害復旧事業費該当値テキスト"/>
        <xdr:cNvSpPr txBox="1"/>
      </xdr:nvSpPr>
      <xdr:spPr>
        <a:xfrm>
          <a:off x="16370300" y="656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154108</xdr:rowOff>
    </xdr:from>
    <xdr:to>
      <xdr:col>22</xdr:col>
      <xdr:colOff>415925</xdr:colOff>
      <xdr:row>39</xdr:row>
      <xdr:rowOff>84258</xdr:rowOff>
    </xdr:to>
    <xdr:sp macro="" textlink="">
      <xdr:nvSpPr>
        <xdr:cNvPr id="499" name="円/楕円 498"/>
        <xdr:cNvSpPr/>
      </xdr:nvSpPr>
      <xdr:spPr>
        <a:xfrm>
          <a:off x="15430500" y="66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39</xdr:row>
      <xdr:rowOff>75385</xdr:rowOff>
    </xdr:from>
    <xdr:ext cx="378565" cy="259045"/>
    <xdr:sp macro="" textlink="">
      <xdr:nvSpPr>
        <xdr:cNvPr id="500" name="テキスト ボックス 499"/>
        <xdr:cNvSpPr txBox="1"/>
      </xdr:nvSpPr>
      <xdr:spPr>
        <a:xfrm>
          <a:off x="15279317" y="676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153022</xdr:rowOff>
    </xdr:from>
    <xdr:to>
      <xdr:col>21</xdr:col>
      <xdr:colOff>212725</xdr:colOff>
      <xdr:row>39</xdr:row>
      <xdr:rowOff>83172</xdr:rowOff>
    </xdr:to>
    <xdr:sp macro="" textlink="">
      <xdr:nvSpPr>
        <xdr:cNvPr id="501" name="円/楕円 500"/>
        <xdr:cNvSpPr/>
      </xdr:nvSpPr>
      <xdr:spPr>
        <a:xfrm>
          <a:off x="14541500" y="66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74299</xdr:rowOff>
    </xdr:from>
    <xdr:ext cx="378565" cy="259045"/>
    <xdr:sp macro="" textlink="">
      <xdr:nvSpPr>
        <xdr:cNvPr id="502" name="テキスト ボックス 501"/>
        <xdr:cNvSpPr txBox="1"/>
      </xdr:nvSpPr>
      <xdr:spPr>
        <a:xfrm>
          <a:off x="14403017" y="6760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152965</xdr:rowOff>
    </xdr:from>
    <xdr:to>
      <xdr:col>20</xdr:col>
      <xdr:colOff>9525</xdr:colOff>
      <xdr:row>39</xdr:row>
      <xdr:rowOff>83115</xdr:rowOff>
    </xdr:to>
    <xdr:sp macro="" textlink="">
      <xdr:nvSpPr>
        <xdr:cNvPr id="503" name="円/楕円 502"/>
        <xdr:cNvSpPr/>
      </xdr:nvSpPr>
      <xdr:spPr>
        <a:xfrm>
          <a:off x="13652500" y="66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74242</xdr:rowOff>
    </xdr:from>
    <xdr:ext cx="378565" cy="259045"/>
    <xdr:sp macro="" textlink="">
      <xdr:nvSpPr>
        <xdr:cNvPr id="504" name="テキスト ボックス 503"/>
        <xdr:cNvSpPr txBox="1"/>
      </xdr:nvSpPr>
      <xdr:spPr>
        <a:xfrm>
          <a:off x="13514017" y="6760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156166</xdr:rowOff>
    </xdr:from>
    <xdr:to>
      <xdr:col>18</xdr:col>
      <xdr:colOff>492125</xdr:colOff>
      <xdr:row>39</xdr:row>
      <xdr:rowOff>86316</xdr:rowOff>
    </xdr:to>
    <xdr:sp macro="" textlink="">
      <xdr:nvSpPr>
        <xdr:cNvPr id="505" name="円/楕円 504"/>
        <xdr:cNvSpPr/>
      </xdr:nvSpPr>
      <xdr:spPr>
        <a:xfrm>
          <a:off x="12763500" y="66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77443</xdr:rowOff>
    </xdr:from>
    <xdr:ext cx="378565" cy="259045"/>
    <xdr:sp macro="" textlink="">
      <xdr:nvSpPr>
        <xdr:cNvPr id="506" name="テキスト ボックス 505"/>
        <xdr:cNvSpPr txBox="1"/>
      </xdr:nvSpPr>
      <xdr:spPr>
        <a:xfrm>
          <a:off x="12625017" y="676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2" name="テキスト ボックス 56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63" name="直線コネクタ 56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64" name="テキスト ボックス 56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65" name="直線コネクタ 56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66" name="テキスト ボックス 56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67" name="直線コネクタ 56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68" name="テキスト ボックス 56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69" name="直線コネクタ 56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70" name="テキスト ボックス 56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71" name="直線コネクタ 57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72" name="テキスト ボックス 57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73" name="直線コネクタ 57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74" name="テキスト ボックス 57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5" name="直線コネクタ 57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6" name="テキスト ボックス 57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126495</xdr:rowOff>
    </xdr:from>
    <xdr:to>
      <xdr:col>23</xdr:col>
      <xdr:colOff>516889</xdr:colOff>
      <xdr:row>78</xdr:row>
      <xdr:rowOff>65873</xdr:rowOff>
    </xdr:to>
    <xdr:cxnSp macro="">
      <xdr:nvCxnSpPr>
        <xdr:cNvPr id="578" name="直線コネクタ 577"/>
        <xdr:cNvCxnSpPr/>
      </xdr:nvCxnSpPr>
      <xdr:spPr>
        <a:xfrm flipV="1">
          <a:off x="16317595" y="11956545"/>
          <a:ext cx="1269" cy="1482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69700</xdr:rowOff>
    </xdr:from>
    <xdr:ext cx="534377" cy="259045"/>
    <xdr:sp macro="" textlink="">
      <xdr:nvSpPr>
        <xdr:cNvPr id="579" name="公債費最小値テキスト"/>
        <xdr:cNvSpPr txBox="1"/>
      </xdr:nvSpPr>
      <xdr:spPr>
        <a:xfrm>
          <a:off x="16370300" y="134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48,782</a:t>
          </a:r>
          <a:endParaRPr kumimoji="1" lang="ja-JP" altLang="en-US" sz="1000" b="1">
            <a:latin typeface="ＭＳ Ｐゴシック"/>
          </a:endParaRPr>
        </a:p>
      </xdr:txBody>
    </xdr:sp>
    <xdr:clientData/>
  </xdr:oneCellAnchor>
  <xdr:twoCellAnchor>
    <xdr:from>
      <xdr:col>23</xdr:col>
      <xdr:colOff>428625</xdr:colOff>
      <xdr:row>78</xdr:row>
      <xdr:rowOff>65873</xdr:rowOff>
    </xdr:from>
    <xdr:to>
      <xdr:col>23</xdr:col>
      <xdr:colOff>606425</xdr:colOff>
      <xdr:row>78</xdr:row>
      <xdr:rowOff>65873</xdr:rowOff>
    </xdr:to>
    <xdr:cxnSp macro="">
      <xdr:nvCxnSpPr>
        <xdr:cNvPr id="580" name="直線コネクタ 579"/>
        <xdr:cNvCxnSpPr/>
      </xdr:nvCxnSpPr>
      <xdr:spPr>
        <a:xfrm>
          <a:off x="16230600" y="1343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73172</xdr:rowOff>
    </xdr:from>
    <xdr:ext cx="599010" cy="259045"/>
    <xdr:sp macro="" textlink="">
      <xdr:nvSpPr>
        <xdr:cNvPr id="581" name="公債費最大値テキスト"/>
        <xdr:cNvSpPr txBox="1"/>
      </xdr:nvSpPr>
      <xdr:spPr>
        <a:xfrm>
          <a:off x="16370300" y="1173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184,963</a:t>
          </a:r>
          <a:endParaRPr kumimoji="1" lang="ja-JP" altLang="en-US" sz="1000" b="1">
            <a:latin typeface="ＭＳ Ｐゴシック"/>
          </a:endParaRPr>
        </a:p>
      </xdr:txBody>
    </xdr:sp>
    <xdr:clientData/>
  </xdr:oneCellAnchor>
  <xdr:twoCellAnchor>
    <xdr:from>
      <xdr:col>23</xdr:col>
      <xdr:colOff>428625</xdr:colOff>
      <xdr:row>69</xdr:row>
      <xdr:rowOff>126495</xdr:rowOff>
    </xdr:from>
    <xdr:to>
      <xdr:col>23</xdr:col>
      <xdr:colOff>606425</xdr:colOff>
      <xdr:row>69</xdr:row>
      <xdr:rowOff>126495</xdr:rowOff>
    </xdr:to>
    <xdr:cxnSp macro="">
      <xdr:nvCxnSpPr>
        <xdr:cNvPr id="582" name="直線コネクタ 581"/>
        <xdr:cNvCxnSpPr/>
      </xdr:nvCxnSpPr>
      <xdr:spPr>
        <a:xfrm>
          <a:off x="16230600" y="1195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57229</xdr:rowOff>
    </xdr:from>
    <xdr:to>
      <xdr:col>23</xdr:col>
      <xdr:colOff>517525</xdr:colOff>
      <xdr:row>78</xdr:row>
      <xdr:rowOff>65873</xdr:rowOff>
    </xdr:to>
    <xdr:cxnSp macro="">
      <xdr:nvCxnSpPr>
        <xdr:cNvPr id="583" name="直線コネクタ 582"/>
        <xdr:cNvCxnSpPr/>
      </xdr:nvCxnSpPr>
      <xdr:spPr>
        <a:xfrm>
          <a:off x="15481300" y="13430329"/>
          <a:ext cx="838200" cy="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110830</xdr:rowOff>
    </xdr:from>
    <xdr:ext cx="534377" cy="259045"/>
    <xdr:sp macro="" textlink="">
      <xdr:nvSpPr>
        <xdr:cNvPr id="584" name="公債費平均値テキスト"/>
        <xdr:cNvSpPr txBox="1"/>
      </xdr:nvSpPr>
      <xdr:spPr>
        <a:xfrm>
          <a:off x="16370300" y="12798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87953</xdr:rowOff>
    </xdr:from>
    <xdr:to>
      <xdr:col>23</xdr:col>
      <xdr:colOff>568325</xdr:colOff>
      <xdr:row>76</xdr:row>
      <xdr:rowOff>18103</xdr:rowOff>
    </xdr:to>
    <xdr:sp macro="" textlink="">
      <xdr:nvSpPr>
        <xdr:cNvPr id="585" name="フローチャート : 判断 584"/>
        <xdr:cNvSpPr/>
      </xdr:nvSpPr>
      <xdr:spPr>
        <a:xfrm>
          <a:off x="16268700" y="1294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153851</xdr:rowOff>
    </xdr:from>
    <xdr:to>
      <xdr:col>22</xdr:col>
      <xdr:colOff>365125</xdr:colOff>
      <xdr:row>78</xdr:row>
      <xdr:rowOff>57229</xdr:rowOff>
    </xdr:to>
    <xdr:cxnSp macro="">
      <xdr:nvCxnSpPr>
        <xdr:cNvPr id="586" name="直線コネクタ 585"/>
        <xdr:cNvCxnSpPr/>
      </xdr:nvCxnSpPr>
      <xdr:spPr>
        <a:xfrm>
          <a:off x="14592300" y="13355501"/>
          <a:ext cx="889000" cy="7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65518</xdr:rowOff>
    </xdr:from>
    <xdr:to>
      <xdr:col>22</xdr:col>
      <xdr:colOff>415925</xdr:colOff>
      <xdr:row>75</xdr:row>
      <xdr:rowOff>167118</xdr:rowOff>
    </xdr:to>
    <xdr:sp macro="" textlink="">
      <xdr:nvSpPr>
        <xdr:cNvPr id="587" name="フローチャート : 判断 586"/>
        <xdr:cNvSpPr/>
      </xdr:nvSpPr>
      <xdr:spPr>
        <a:xfrm>
          <a:off x="15430500" y="1292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12195</xdr:rowOff>
    </xdr:from>
    <xdr:ext cx="534377" cy="259045"/>
    <xdr:sp macro="" textlink="">
      <xdr:nvSpPr>
        <xdr:cNvPr id="588" name="テキスト ボックス 587"/>
        <xdr:cNvSpPr txBox="1"/>
      </xdr:nvSpPr>
      <xdr:spPr>
        <a:xfrm>
          <a:off x="15201411" y="1269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91,398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153851</xdr:rowOff>
    </xdr:from>
    <xdr:to>
      <xdr:col>21</xdr:col>
      <xdr:colOff>161925</xdr:colOff>
      <xdr:row>78</xdr:row>
      <xdr:rowOff>35142</xdr:rowOff>
    </xdr:to>
    <xdr:cxnSp macro="">
      <xdr:nvCxnSpPr>
        <xdr:cNvPr id="589" name="直線コネクタ 588"/>
        <xdr:cNvCxnSpPr/>
      </xdr:nvCxnSpPr>
      <xdr:spPr>
        <a:xfrm flipV="1">
          <a:off x="13703300" y="13355501"/>
          <a:ext cx="889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119467</xdr:rowOff>
    </xdr:from>
    <xdr:to>
      <xdr:col>21</xdr:col>
      <xdr:colOff>212725</xdr:colOff>
      <xdr:row>76</xdr:row>
      <xdr:rowOff>49617</xdr:rowOff>
    </xdr:to>
    <xdr:sp macro="" textlink="">
      <xdr:nvSpPr>
        <xdr:cNvPr id="590" name="フローチャート : 判断 589"/>
        <xdr:cNvSpPr/>
      </xdr:nvSpPr>
      <xdr:spPr>
        <a:xfrm>
          <a:off x="14541500" y="1297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66144</xdr:rowOff>
    </xdr:from>
    <xdr:ext cx="534377" cy="259045"/>
    <xdr:sp macro="" textlink="">
      <xdr:nvSpPr>
        <xdr:cNvPr id="591" name="テキスト ボックス 590"/>
        <xdr:cNvSpPr txBox="1"/>
      </xdr:nvSpPr>
      <xdr:spPr>
        <a:xfrm>
          <a:off x="14325111" y="127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86,442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35142</xdr:rowOff>
    </xdr:from>
    <xdr:to>
      <xdr:col>19</xdr:col>
      <xdr:colOff>644525</xdr:colOff>
      <xdr:row>78</xdr:row>
      <xdr:rowOff>88657</xdr:rowOff>
    </xdr:to>
    <xdr:cxnSp macro="">
      <xdr:nvCxnSpPr>
        <xdr:cNvPr id="592" name="直線コネクタ 591"/>
        <xdr:cNvCxnSpPr/>
      </xdr:nvCxnSpPr>
      <xdr:spPr>
        <a:xfrm flipV="1">
          <a:off x="12814300" y="13408242"/>
          <a:ext cx="889000" cy="5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118422</xdr:rowOff>
    </xdr:from>
    <xdr:to>
      <xdr:col>20</xdr:col>
      <xdr:colOff>9525</xdr:colOff>
      <xdr:row>76</xdr:row>
      <xdr:rowOff>48572</xdr:rowOff>
    </xdr:to>
    <xdr:sp macro="" textlink="">
      <xdr:nvSpPr>
        <xdr:cNvPr id="593" name="フローチャート : 判断 592"/>
        <xdr:cNvSpPr/>
      </xdr:nvSpPr>
      <xdr:spPr>
        <a:xfrm>
          <a:off x="13652500" y="1297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65099</xdr:rowOff>
    </xdr:from>
    <xdr:ext cx="534377" cy="259045"/>
    <xdr:sp macro="" textlink="">
      <xdr:nvSpPr>
        <xdr:cNvPr id="594" name="テキスト ボックス 593"/>
        <xdr:cNvSpPr txBox="1"/>
      </xdr:nvSpPr>
      <xdr:spPr>
        <a:xfrm>
          <a:off x="13436111" y="1275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105980</xdr:rowOff>
    </xdr:from>
    <xdr:to>
      <xdr:col>18</xdr:col>
      <xdr:colOff>492125</xdr:colOff>
      <xdr:row>76</xdr:row>
      <xdr:rowOff>36130</xdr:rowOff>
    </xdr:to>
    <xdr:sp macro="" textlink="">
      <xdr:nvSpPr>
        <xdr:cNvPr id="595" name="フローチャート : 判断 594"/>
        <xdr:cNvSpPr/>
      </xdr:nvSpPr>
      <xdr:spPr>
        <a:xfrm>
          <a:off x="12763500" y="1296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52657</xdr:rowOff>
    </xdr:from>
    <xdr:ext cx="534377" cy="259045"/>
    <xdr:sp macro="" textlink="">
      <xdr:nvSpPr>
        <xdr:cNvPr id="596" name="テキスト ボックス 595"/>
        <xdr:cNvSpPr txBox="1"/>
      </xdr:nvSpPr>
      <xdr:spPr>
        <a:xfrm>
          <a:off x="12547111" y="127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87,681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7" name="テキスト ボックス 59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8" name="テキスト ボックス 59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9" name="テキスト ボックス 59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0" name="テキスト ボックス 59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1" name="テキスト ボックス 60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15073</xdr:rowOff>
    </xdr:from>
    <xdr:to>
      <xdr:col>23</xdr:col>
      <xdr:colOff>568325</xdr:colOff>
      <xdr:row>78</xdr:row>
      <xdr:rowOff>116673</xdr:rowOff>
    </xdr:to>
    <xdr:sp macro="" textlink="">
      <xdr:nvSpPr>
        <xdr:cNvPr id="602" name="円/楕円 601"/>
        <xdr:cNvSpPr/>
      </xdr:nvSpPr>
      <xdr:spPr>
        <a:xfrm>
          <a:off x="16268700" y="1338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101450</xdr:rowOff>
    </xdr:from>
    <xdr:ext cx="534377" cy="259045"/>
    <xdr:sp macro="" textlink="">
      <xdr:nvSpPr>
        <xdr:cNvPr id="603" name="公債費該当値テキスト"/>
        <xdr:cNvSpPr txBox="1"/>
      </xdr:nvSpPr>
      <xdr:spPr>
        <a:xfrm>
          <a:off x="16370300" y="1330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6429</xdr:rowOff>
    </xdr:from>
    <xdr:to>
      <xdr:col>22</xdr:col>
      <xdr:colOff>415925</xdr:colOff>
      <xdr:row>78</xdr:row>
      <xdr:rowOff>108029</xdr:rowOff>
    </xdr:to>
    <xdr:sp macro="" textlink="">
      <xdr:nvSpPr>
        <xdr:cNvPr id="604" name="円/楕円 603"/>
        <xdr:cNvSpPr/>
      </xdr:nvSpPr>
      <xdr:spPr>
        <a:xfrm>
          <a:off x="15430500" y="133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78</xdr:row>
      <xdr:rowOff>99156</xdr:rowOff>
    </xdr:from>
    <xdr:ext cx="534377" cy="259045"/>
    <xdr:sp macro="" textlink="">
      <xdr:nvSpPr>
        <xdr:cNvPr id="605" name="テキスト ボックス 604"/>
        <xdr:cNvSpPr txBox="1"/>
      </xdr:nvSpPr>
      <xdr:spPr>
        <a:xfrm>
          <a:off x="15201411" y="134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103051</xdr:rowOff>
    </xdr:from>
    <xdr:to>
      <xdr:col>21</xdr:col>
      <xdr:colOff>212725</xdr:colOff>
      <xdr:row>78</xdr:row>
      <xdr:rowOff>33201</xdr:rowOff>
    </xdr:to>
    <xdr:sp macro="" textlink="">
      <xdr:nvSpPr>
        <xdr:cNvPr id="606" name="円/楕円 605"/>
        <xdr:cNvSpPr/>
      </xdr:nvSpPr>
      <xdr:spPr>
        <a:xfrm>
          <a:off x="14541500" y="133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24328</xdr:rowOff>
    </xdr:from>
    <xdr:ext cx="534377" cy="259045"/>
    <xdr:sp macro="" textlink="">
      <xdr:nvSpPr>
        <xdr:cNvPr id="607" name="テキスト ボックス 606"/>
        <xdr:cNvSpPr txBox="1"/>
      </xdr:nvSpPr>
      <xdr:spPr>
        <a:xfrm>
          <a:off x="14325111" y="133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155792</xdr:rowOff>
    </xdr:from>
    <xdr:to>
      <xdr:col>20</xdr:col>
      <xdr:colOff>9525</xdr:colOff>
      <xdr:row>78</xdr:row>
      <xdr:rowOff>85942</xdr:rowOff>
    </xdr:to>
    <xdr:sp macro="" textlink="">
      <xdr:nvSpPr>
        <xdr:cNvPr id="608" name="円/楕円 607"/>
        <xdr:cNvSpPr/>
      </xdr:nvSpPr>
      <xdr:spPr>
        <a:xfrm>
          <a:off x="13652500" y="133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77069</xdr:rowOff>
    </xdr:from>
    <xdr:ext cx="534377" cy="259045"/>
    <xdr:sp macro="" textlink="">
      <xdr:nvSpPr>
        <xdr:cNvPr id="609" name="テキスト ボックス 608"/>
        <xdr:cNvSpPr txBox="1"/>
      </xdr:nvSpPr>
      <xdr:spPr>
        <a:xfrm>
          <a:off x="13436111"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37857</xdr:rowOff>
    </xdr:from>
    <xdr:to>
      <xdr:col>18</xdr:col>
      <xdr:colOff>492125</xdr:colOff>
      <xdr:row>78</xdr:row>
      <xdr:rowOff>139457</xdr:rowOff>
    </xdr:to>
    <xdr:sp macro="" textlink="">
      <xdr:nvSpPr>
        <xdr:cNvPr id="610" name="円/楕円 609"/>
        <xdr:cNvSpPr/>
      </xdr:nvSpPr>
      <xdr:spPr>
        <a:xfrm>
          <a:off x="12763500" y="1341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130584</xdr:rowOff>
    </xdr:from>
    <xdr:ext cx="534377" cy="259045"/>
    <xdr:sp macro="" textlink="">
      <xdr:nvSpPr>
        <xdr:cNvPr id="611" name="テキスト ボックス 610"/>
        <xdr:cNvSpPr txBox="1"/>
      </xdr:nvSpPr>
      <xdr:spPr>
        <a:xfrm>
          <a:off x="12547111" y="1350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2" name="正方形/長方形 61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3" name="正方形/長方形 61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4" name="正方形/長方形 61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5" name="正方形/長方形 61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6" name="正方形/長方形 61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20" name="直線コネクタ 61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21" name="テキスト ボックス 62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22" name="直線コネクタ 62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23" name="テキスト ボックス 62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24" name="直線コネクタ 62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25" name="テキスト ボックス 62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26" name="直線コネクタ 62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27" name="テキスト ボックス 62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28" name="直線コネクタ 62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29" name="テキスト ボックス 62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30" name="直線コネクタ 62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31" name="テキスト ボックス 630"/>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2" name="直線コネクタ 63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3" name="テキスト ボックス 63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12467</xdr:rowOff>
    </xdr:from>
    <xdr:to>
      <xdr:col>23</xdr:col>
      <xdr:colOff>516889</xdr:colOff>
      <xdr:row>98</xdr:row>
      <xdr:rowOff>145807</xdr:rowOff>
    </xdr:to>
    <xdr:cxnSp macro="">
      <xdr:nvCxnSpPr>
        <xdr:cNvPr id="635" name="直線コネクタ 634"/>
        <xdr:cNvCxnSpPr/>
      </xdr:nvCxnSpPr>
      <xdr:spPr>
        <a:xfrm flipV="1">
          <a:off x="16317595" y="15957317"/>
          <a:ext cx="1269" cy="99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149634</xdr:rowOff>
    </xdr:from>
    <xdr:ext cx="469744" cy="259045"/>
    <xdr:sp macro="" textlink="">
      <xdr:nvSpPr>
        <xdr:cNvPr id="636" name="積立金最小値テキスト"/>
        <xdr:cNvSpPr txBox="1"/>
      </xdr:nvSpPr>
      <xdr:spPr>
        <a:xfrm>
          <a:off x="16370300" y="1695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3,813</a:t>
          </a:r>
          <a:endParaRPr kumimoji="1" lang="ja-JP" altLang="en-US" sz="1000" b="1">
            <a:latin typeface="ＭＳ Ｐゴシック"/>
          </a:endParaRPr>
        </a:p>
      </xdr:txBody>
    </xdr:sp>
    <xdr:clientData/>
  </xdr:oneCellAnchor>
  <xdr:twoCellAnchor>
    <xdr:from>
      <xdr:col>23</xdr:col>
      <xdr:colOff>428625</xdr:colOff>
      <xdr:row>98</xdr:row>
      <xdr:rowOff>145807</xdr:rowOff>
    </xdr:from>
    <xdr:to>
      <xdr:col>23</xdr:col>
      <xdr:colOff>606425</xdr:colOff>
      <xdr:row>98</xdr:row>
      <xdr:rowOff>145807</xdr:rowOff>
    </xdr:to>
    <xdr:cxnSp macro="">
      <xdr:nvCxnSpPr>
        <xdr:cNvPr id="637" name="直線コネクタ 636"/>
        <xdr:cNvCxnSpPr/>
      </xdr:nvCxnSpPr>
      <xdr:spPr>
        <a:xfrm>
          <a:off x="16230600" y="1694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130594</xdr:rowOff>
    </xdr:from>
    <xdr:ext cx="534377" cy="259045"/>
    <xdr:sp macro="" textlink="">
      <xdr:nvSpPr>
        <xdr:cNvPr id="638" name="積立金最大値テキスト"/>
        <xdr:cNvSpPr txBox="1"/>
      </xdr:nvSpPr>
      <xdr:spPr>
        <a:xfrm>
          <a:off x="16370300" y="157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34,146</a:t>
          </a:r>
          <a:endParaRPr kumimoji="1" lang="ja-JP" altLang="en-US" sz="1000" b="1">
            <a:latin typeface="ＭＳ Ｐゴシック"/>
          </a:endParaRPr>
        </a:p>
      </xdr:txBody>
    </xdr:sp>
    <xdr:clientData/>
  </xdr:oneCellAnchor>
  <xdr:twoCellAnchor>
    <xdr:from>
      <xdr:col>23</xdr:col>
      <xdr:colOff>428625</xdr:colOff>
      <xdr:row>93</xdr:row>
      <xdr:rowOff>12467</xdr:rowOff>
    </xdr:from>
    <xdr:to>
      <xdr:col>23</xdr:col>
      <xdr:colOff>606425</xdr:colOff>
      <xdr:row>93</xdr:row>
      <xdr:rowOff>12467</xdr:rowOff>
    </xdr:to>
    <xdr:cxnSp macro="">
      <xdr:nvCxnSpPr>
        <xdr:cNvPr id="639" name="直線コネクタ 638"/>
        <xdr:cNvCxnSpPr/>
      </xdr:nvCxnSpPr>
      <xdr:spPr>
        <a:xfrm>
          <a:off x="16230600" y="1595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144239</xdr:rowOff>
    </xdr:from>
    <xdr:to>
      <xdr:col>23</xdr:col>
      <xdr:colOff>517525</xdr:colOff>
      <xdr:row>98</xdr:row>
      <xdr:rowOff>45614</xdr:rowOff>
    </xdr:to>
    <xdr:cxnSp macro="">
      <xdr:nvCxnSpPr>
        <xdr:cNvPr id="640" name="直線コネクタ 639"/>
        <xdr:cNvCxnSpPr/>
      </xdr:nvCxnSpPr>
      <xdr:spPr>
        <a:xfrm>
          <a:off x="15481300" y="16431989"/>
          <a:ext cx="838200" cy="4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26019</xdr:rowOff>
    </xdr:from>
    <xdr:ext cx="534377" cy="259045"/>
    <xdr:sp macro="" textlink="">
      <xdr:nvSpPr>
        <xdr:cNvPr id="641" name="積立金平均値テキスト"/>
        <xdr:cNvSpPr txBox="1"/>
      </xdr:nvSpPr>
      <xdr:spPr>
        <a:xfrm>
          <a:off x="16370300" y="1648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3142</xdr:rowOff>
    </xdr:from>
    <xdr:to>
      <xdr:col>23</xdr:col>
      <xdr:colOff>568325</xdr:colOff>
      <xdr:row>97</xdr:row>
      <xdr:rowOff>104742</xdr:rowOff>
    </xdr:to>
    <xdr:sp macro="" textlink="">
      <xdr:nvSpPr>
        <xdr:cNvPr id="642" name="フローチャート : 判断 641"/>
        <xdr:cNvSpPr/>
      </xdr:nvSpPr>
      <xdr:spPr>
        <a:xfrm>
          <a:off x="162687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144239</xdr:rowOff>
    </xdr:from>
    <xdr:to>
      <xdr:col>22</xdr:col>
      <xdr:colOff>365125</xdr:colOff>
      <xdr:row>96</xdr:row>
      <xdr:rowOff>92053</xdr:rowOff>
    </xdr:to>
    <xdr:cxnSp macro="">
      <xdr:nvCxnSpPr>
        <xdr:cNvPr id="643" name="直線コネクタ 642"/>
        <xdr:cNvCxnSpPr/>
      </xdr:nvCxnSpPr>
      <xdr:spPr>
        <a:xfrm flipV="1">
          <a:off x="14592300" y="16431989"/>
          <a:ext cx="889000" cy="1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44355</xdr:rowOff>
    </xdr:from>
    <xdr:to>
      <xdr:col>22</xdr:col>
      <xdr:colOff>415925</xdr:colOff>
      <xdr:row>96</xdr:row>
      <xdr:rowOff>145955</xdr:rowOff>
    </xdr:to>
    <xdr:sp macro="" textlink="">
      <xdr:nvSpPr>
        <xdr:cNvPr id="644" name="フローチャート : 判断 643"/>
        <xdr:cNvSpPr/>
      </xdr:nvSpPr>
      <xdr:spPr>
        <a:xfrm>
          <a:off x="15430500" y="165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137082</xdr:rowOff>
    </xdr:from>
    <xdr:ext cx="534377" cy="259045"/>
    <xdr:sp macro="" textlink="">
      <xdr:nvSpPr>
        <xdr:cNvPr id="645" name="テキスト ボックス 644"/>
        <xdr:cNvSpPr txBox="1"/>
      </xdr:nvSpPr>
      <xdr:spPr>
        <a:xfrm>
          <a:off x="15201411" y="165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152958</xdr:rowOff>
    </xdr:from>
    <xdr:to>
      <xdr:col>21</xdr:col>
      <xdr:colOff>161925</xdr:colOff>
      <xdr:row>96</xdr:row>
      <xdr:rowOff>92053</xdr:rowOff>
    </xdr:to>
    <xdr:cxnSp macro="">
      <xdr:nvCxnSpPr>
        <xdr:cNvPr id="646" name="直線コネクタ 645"/>
        <xdr:cNvCxnSpPr/>
      </xdr:nvCxnSpPr>
      <xdr:spPr>
        <a:xfrm>
          <a:off x="13703300" y="16440708"/>
          <a:ext cx="889000" cy="1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48242</xdr:rowOff>
    </xdr:from>
    <xdr:to>
      <xdr:col>21</xdr:col>
      <xdr:colOff>212725</xdr:colOff>
      <xdr:row>94</xdr:row>
      <xdr:rowOff>149842</xdr:rowOff>
    </xdr:to>
    <xdr:sp macro="" textlink="">
      <xdr:nvSpPr>
        <xdr:cNvPr id="647" name="フローチャート : 判断 646"/>
        <xdr:cNvSpPr/>
      </xdr:nvSpPr>
      <xdr:spPr>
        <a:xfrm>
          <a:off x="14541500" y="1616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166369</xdr:rowOff>
    </xdr:from>
    <xdr:ext cx="534377" cy="259045"/>
    <xdr:sp macro="" textlink="">
      <xdr:nvSpPr>
        <xdr:cNvPr id="648" name="テキスト ボックス 647"/>
        <xdr:cNvSpPr txBox="1"/>
      </xdr:nvSpPr>
      <xdr:spPr>
        <a:xfrm>
          <a:off x="14325111" y="1593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152958</xdr:rowOff>
    </xdr:from>
    <xdr:to>
      <xdr:col>19</xdr:col>
      <xdr:colOff>644525</xdr:colOff>
      <xdr:row>95</xdr:row>
      <xdr:rowOff>160176</xdr:rowOff>
    </xdr:to>
    <xdr:cxnSp macro="">
      <xdr:nvCxnSpPr>
        <xdr:cNvPr id="649" name="直線コネクタ 648"/>
        <xdr:cNvCxnSpPr/>
      </xdr:nvCxnSpPr>
      <xdr:spPr>
        <a:xfrm flipV="1">
          <a:off x="12814300" y="16440708"/>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69731</xdr:rowOff>
    </xdr:from>
    <xdr:to>
      <xdr:col>20</xdr:col>
      <xdr:colOff>9525</xdr:colOff>
      <xdr:row>94</xdr:row>
      <xdr:rowOff>171331</xdr:rowOff>
    </xdr:to>
    <xdr:sp macro="" textlink="">
      <xdr:nvSpPr>
        <xdr:cNvPr id="650" name="フローチャート : 判断 649"/>
        <xdr:cNvSpPr/>
      </xdr:nvSpPr>
      <xdr:spPr>
        <a:xfrm>
          <a:off x="13652500" y="161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16408</xdr:rowOff>
    </xdr:from>
    <xdr:ext cx="534377" cy="259045"/>
    <xdr:sp macro="" textlink="">
      <xdr:nvSpPr>
        <xdr:cNvPr id="651" name="テキスト ボックス 650"/>
        <xdr:cNvSpPr txBox="1"/>
      </xdr:nvSpPr>
      <xdr:spPr>
        <a:xfrm>
          <a:off x="13436111" y="159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25,587</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55491</xdr:rowOff>
    </xdr:from>
    <xdr:to>
      <xdr:col>18</xdr:col>
      <xdr:colOff>492125</xdr:colOff>
      <xdr:row>90</xdr:row>
      <xdr:rowOff>157091</xdr:rowOff>
    </xdr:to>
    <xdr:sp macro="" textlink="">
      <xdr:nvSpPr>
        <xdr:cNvPr id="652" name="フローチャート : 判断 651"/>
        <xdr:cNvSpPr/>
      </xdr:nvSpPr>
      <xdr:spPr>
        <a:xfrm>
          <a:off x="12763500" y="1548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2168</xdr:rowOff>
    </xdr:from>
    <xdr:ext cx="534377" cy="259045"/>
    <xdr:sp macro="" textlink="">
      <xdr:nvSpPr>
        <xdr:cNvPr id="653" name="テキスト ボックス 652"/>
        <xdr:cNvSpPr txBox="1"/>
      </xdr:nvSpPr>
      <xdr:spPr>
        <a:xfrm>
          <a:off x="12547111" y="152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4" name="テキスト ボックス 65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5" name="テキスト ボックス 65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6" name="テキスト ボックス 65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7" name="テキスト ボックス 65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8" name="テキスト ボックス 65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166264</xdr:rowOff>
    </xdr:from>
    <xdr:to>
      <xdr:col>23</xdr:col>
      <xdr:colOff>568325</xdr:colOff>
      <xdr:row>98</xdr:row>
      <xdr:rowOff>96414</xdr:rowOff>
    </xdr:to>
    <xdr:sp macro="" textlink="">
      <xdr:nvSpPr>
        <xdr:cNvPr id="659" name="円/楕円 658"/>
        <xdr:cNvSpPr/>
      </xdr:nvSpPr>
      <xdr:spPr>
        <a:xfrm>
          <a:off x="16268700" y="167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81191</xdr:rowOff>
    </xdr:from>
    <xdr:ext cx="469744" cy="259045"/>
    <xdr:sp macro="" textlink="">
      <xdr:nvSpPr>
        <xdr:cNvPr id="660" name="積立金該当値テキスト"/>
        <xdr:cNvSpPr txBox="1"/>
      </xdr:nvSpPr>
      <xdr:spPr>
        <a:xfrm>
          <a:off x="16370300" y="167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93439</xdr:rowOff>
    </xdr:from>
    <xdr:to>
      <xdr:col>22</xdr:col>
      <xdr:colOff>415925</xdr:colOff>
      <xdr:row>96</xdr:row>
      <xdr:rowOff>23589</xdr:rowOff>
    </xdr:to>
    <xdr:sp macro="" textlink="">
      <xdr:nvSpPr>
        <xdr:cNvPr id="661" name="円/楕円 660"/>
        <xdr:cNvSpPr/>
      </xdr:nvSpPr>
      <xdr:spPr>
        <a:xfrm>
          <a:off x="15430500" y="163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40116</xdr:rowOff>
    </xdr:from>
    <xdr:ext cx="534377" cy="259045"/>
    <xdr:sp macro="" textlink="">
      <xdr:nvSpPr>
        <xdr:cNvPr id="662" name="テキスト ボックス 661"/>
        <xdr:cNvSpPr txBox="1"/>
      </xdr:nvSpPr>
      <xdr:spPr>
        <a:xfrm>
          <a:off x="152014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41253</xdr:rowOff>
    </xdr:from>
    <xdr:to>
      <xdr:col>21</xdr:col>
      <xdr:colOff>212725</xdr:colOff>
      <xdr:row>96</xdr:row>
      <xdr:rowOff>142853</xdr:rowOff>
    </xdr:to>
    <xdr:sp macro="" textlink="">
      <xdr:nvSpPr>
        <xdr:cNvPr id="663" name="円/楕円 662"/>
        <xdr:cNvSpPr/>
      </xdr:nvSpPr>
      <xdr:spPr>
        <a:xfrm>
          <a:off x="14541500" y="165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133980</xdr:rowOff>
    </xdr:from>
    <xdr:ext cx="534377" cy="259045"/>
    <xdr:sp macro="" textlink="">
      <xdr:nvSpPr>
        <xdr:cNvPr id="664" name="テキスト ボックス 663"/>
        <xdr:cNvSpPr txBox="1"/>
      </xdr:nvSpPr>
      <xdr:spPr>
        <a:xfrm>
          <a:off x="14325111" y="1659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102158</xdr:rowOff>
    </xdr:from>
    <xdr:to>
      <xdr:col>20</xdr:col>
      <xdr:colOff>9525</xdr:colOff>
      <xdr:row>96</xdr:row>
      <xdr:rowOff>32308</xdr:rowOff>
    </xdr:to>
    <xdr:sp macro="" textlink="">
      <xdr:nvSpPr>
        <xdr:cNvPr id="665" name="円/楕円 664"/>
        <xdr:cNvSpPr/>
      </xdr:nvSpPr>
      <xdr:spPr>
        <a:xfrm>
          <a:off x="13652500" y="163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23435</xdr:rowOff>
    </xdr:from>
    <xdr:ext cx="534377" cy="259045"/>
    <xdr:sp macro="" textlink="">
      <xdr:nvSpPr>
        <xdr:cNvPr id="666" name="テキスト ボックス 665"/>
        <xdr:cNvSpPr txBox="1"/>
      </xdr:nvSpPr>
      <xdr:spPr>
        <a:xfrm>
          <a:off x="13436111" y="164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109376</xdr:rowOff>
    </xdr:from>
    <xdr:to>
      <xdr:col>18</xdr:col>
      <xdr:colOff>492125</xdr:colOff>
      <xdr:row>96</xdr:row>
      <xdr:rowOff>39526</xdr:rowOff>
    </xdr:to>
    <xdr:sp macro="" textlink="">
      <xdr:nvSpPr>
        <xdr:cNvPr id="667" name="円/楕円 666"/>
        <xdr:cNvSpPr/>
      </xdr:nvSpPr>
      <xdr:spPr>
        <a:xfrm>
          <a:off x="12763500" y="163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30653</xdr:rowOff>
    </xdr:from>
    <xdr:ext cx="534377" cy="259045"/>
    <xdr:sp macro="" textlink="">
      <xdr:nvSpPr>
        <xdr:cNvPr id="668" name="テキスト ボックス 667"/>
        <xdr:cNvSpPr txBox="1"/>
      </xdr:nvSpPr>
      <xdr:spPr>
        <a:xfrm>
          <a:off x="12547111" y="1648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9" name="正方形/長方形 66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0" name="正方形/長方形 66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1" name="正方形/長方形 67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2" name="正方形/長方形 67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3" name="正方形/長方形 67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4" name="正方形/長方形 67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5" name="テキスト ボックス 67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6" name="直線コネクタ 67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7" name="直線コネクタ 67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8" name="テキスト ボックス 67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9" name="直線コネクタ 67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0" name="テキスト ボックス 67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1" name="直線コネクタ 68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2" name="テキスト ボックス 68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3" name="直線コネクタ 68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4" name="テキスト ボックス 68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5" name="直線コネクタ 68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6" name="テキスト ボックス 68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58319</xdr:rowOff>
    </xdr:from>
    <xdr:to>
      <xdr:col>32</xdr:col>
      <xdr:colOff>186689</xdr:colOff>
      <xdr:row>38</xdr:row>
      <xdr:rowOff>139700</xdr:rowOff>
    </xdr:to>
    <xdr:cxnSp macro="">
      <xdr:nvCxnSpPr>
        <xdr:cNvPr id="688" name="直線コネクタ 687"/>
        <xdr:cNvCxnSpPr/>
      </xdr:nvCxnSpPr>
      <xdr:spPr>
        <a:xfrm flipV="1">
          <a:off x="22159595" y="5544719"/>
          <a:ext cx="1269" cy="111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0" name="直線コネクタ 68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4996</xdr:rowOff>
    </xdr:from>
    <xdr:ext cx="469744" cy="259045"/>
    <xdr:sp macro="" textlink="">
      <xdr:nvSpPr>
        <xdr:cNvPr id="691" name="投資及び出資金最大値テキスト"/>
        <xdr:cNvSpPr txBox="1"/>
      </xdr:nvSpPr>
      <xdr:spPr>
        <a:xfrm>
          <a:off x="22212300" y="53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2,428</a:t>
          </a:r>
          <a:endParaRPr kumimoji="1" lang="ja-JP" altLang="en-US" sz="1000" b="1">
            <a:latin typeface="ＭＳ Ｐゴシック"/>
          </a:endParaRPr>
        </a:p>
      </xdr:txBody>
    </xdr:sp>
    <xdr:clientData/>
  </xdr:oneCellAnchor>
  <xdr:twoCellAnchor>
    <xdr:from>
      <xdr:col>32</xdr:col>
      <xdr:colOff>98425</xdr:colOff>
      <xdr:row>32</xdr:row>
      <xdr:rowOff>58319</xdr:rowOff>
    </xdr:from>
    <xdr:to>
      <xdr:col>32</xdr:col>
      <xdr:colOff>276225</xdr:colOff>
      <xdr:row>32</xdr:row>
      <xdr:rowOff>58319</xdr:rowOff>
    </xdr:to>
    <xdr:cxnSp macro="">
      <xdr:nvCxnSpPr>
        <xdr:cNvPr id="692" name="直線コネクタ 691"/>
        <xdr:cNvCxnSpPr/>
      </xdr:nvCxnSpPr>
      <xdr:spPr>
        <a:xfrm>
          <a:off x="22072600" y="554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56032</xdr:rowOff>
    </xdr:from>
    <xdr:to>
      <xdr:col>32</xdr:col>
      <xdr:colOff>187325</xdr:colOff>
      <xdr:row>38</xdr:row>
      <xdr:rowOff>91237</xdr:rowOff>
    </xdr:to>
    <xdr:cxnSp macro="">
      <xdr:nvCxnSpPr>
        <xdr:cNvPr id="693" name="直線コネクタ 692"/>
        <xdr:cNvCxnSpPr/>
      </xdr:nvCxnSpPr>
      <xdr:spPr>
        <a:xfrm>
          <a:off x="21323300" y="6571132"/>
          <a:ext cx="8382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38625</xdr:rowOff>
    </xdr:from>
    <xdr:ext cx="378565" cy="259045"/>
    <xdr:sp macro="" textlink="">
      <xdr:nvSpPr>
        <xdr:cNvPr id="694" name="投資及び出資金平均値テキスト"/>
        <xdr:cNvSpPr txBox="1"/>
      </xdr:nvSpPr>
      <xdr:spPr>
        <a:xfrm>
          <a:off x="22212300" y="63822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15748</xdr:rowOff>
    </xdr:from>
    <xdr:to>
      <xdr:col>32</xdr:col>
      <xdr:colOff>238125</xdr:colOff>
      <xdr:row>38</xdr:row>
      <xdr:rowOff>117348</xdr:rowOff>
    </xdr:to>
    <xdr:sp macro="" textlink="">
      <xdr:nvSpPr>
        <xdr:cNvPr id="695" name="フローチャート : 判断 694"/>
        <xdr:cNvSpPr/>
      </xdr:nvSpPr>
      <xdr:spPr>
        <a:xfrm>
          <a:off x="22110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56032</xdr:rowOff>
    </xdr:from>
    <xdr:to>
      <xdr:col>31</xdr:col>
      <xdr:colOff>34925</xdr:colOff>
      <xdr:row>38</xdr:row>
      <xdr:rowOff>81635</xdr:rowOff>
    </xdr:to>
    <xdr:cxnSp macro="">
      <xdr:nvCxnSpPr>
        <xdr:cNvPr id="696" name="直線コネクタ 695"/>
        <xdr:cNvCxnSpPr/>
      </xdr:nvCxnSpPr>
      <xdr:spPr>
        <a:xfrm flipV="1">
          <a:off x="20434300" y="6571132"/>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161595</xdr:rowOff>
    </xdr:from>
    <xdr:to>
      <xdr:col>31</xdr:col>
      <xdr:colOff>85725</xdr:colOff>
      <xdr:row>38</xdr:row>
      <xdr:rowOff>91745</xdr:rowOff>
    </xdr:to>
    <xdr:sp macro="" textlink="">
      <xdr:nvSpPr>
        <xdr:cNvPr id="697" name="フローチャート : 判断 696"/>
        <xdr:cNvSpPr/>
      </xdr:nvSpPr>
      <xdr:spPr>
        <a:xfrm>
          <a:off x="21272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108272</xdr:rowOff>
    </xdr:from>
    <xdr:ext cx="378565" cy="259045"/>
    <xdr:sp macro="" textlink="">
      <xdr:nvSpPr>
        <xdr:cNvPr id="698" name="テキスト ボックス 697"/>
        <xdr:cNvSpPr txBox="1"/>
      </xdr:nvSpPr>
      <xdr:spPr>
        <a:xfrm>
          <a:off x="211213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41402</xdr:rowOff>
    </xdr:from>
    <xdr:to>
      <xdr:col>29</xdr:col>
      <xdr:colOff>517525</xdr:colOff>
      <xdr:row>38</xdr:row>
      <xdr:rowOff>81635</xdr:rowOff>
    </xdr:to>
    <xdr:cxnSp macro="">
      <xdr:nvCxnSpPr>
        <xdr:cNvPr id="699" name="直線コネクタ 698"/>
        <xdr:cNvCxnSpPr/>
      </xdr:nvCxnSpPr>
      <xdr:spPr>
        <a:xfrm>
          <a:off x="19545300" y="6556502"/>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14376</xdr:rowOff>
    </xdr:from>
    <xdr:to>
      <xdr:col>29</xdr:col>
      <xdr:colOff>568325</xdr:colOff>
      <xdr:row>37</xdr:row>
      <xdr:rowOff>115976</xdr:rowOff>
    </xdr:to>
    <xdr:sp macro="" textlink="">
      <xdr:nvSpPr>
        <xdr:cNvPr id="700" name="フローチャート : 判断 699"/>
        <xdr:cNvSpPr/>
      </xdr:nvSpPr>
      <xdr:spPr>
        <a:xfrm>
          <a:off x="20383500" y="63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132503</xdr:rowOff>
    </xdr:from>
    <xdr:ext cx="378565" cy="259045"/>
    <xdr:sp macro="" textlink="">
      <xdr:nvSpPr>
        <xdr:cNvPr id="701" name="テキスト ボックス 700"/>
        <xdr:cNvSpPr txBox="1"/>
      </xdr:nvSpPr>
      <xdr:spPr>
        <a:xfrm>
          <a:off x="20245017" y="61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103581</xdr:rowOff>
    </xdr:from>
    <xdr:to>
      <xdr:col>28</xdr:col>
      <xdr:colOff>314325</xdr:colOff>
      <xdr:row>38</xdr:row>
      <xdr:rowOff>41402</xdr:rowOff>
    </xdr:to>
    <xdr:cxnSp macro="">
      <xdr:nvCxnSpPr>
        <xdr:cNvPr id="702" name="直線コネクタ 701"/>
        <xdr:cNvCxnSpPr/>
      </xdr:nvCxnSpPr>
      <xdr:spPr>
        <a:xfrm>
          <a:off x="18656300" y="6275781"/>
          <a:ext cx="889000" cy="2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23978</xdr:rowOff>
    </xdr:from>
    <xdr:to>
      <xdr:col>28</xdr:col>
      <xdr:colOff>365125</xdr:colOff>
      <xdr:row>37</xdr:row>
      <xdr:rowOff>125578</xdr:rowOff>
    </xdr:to>
    <xdr:sp macro="" textlink="">
      <xdr:nvSpPr>
        <xdr:cNvPr id="703" name="フローチャート : 判断 702"/>
        <xdr:cNvSpPr/>
      </xdr:nvSpPr>
      <xdr:spPr>
        <a:xfrm>
          <a:off x="19494500" y="63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142105</xdr:rowOff>
    </xdr:from>
    <xdr:ext cx="378565" cy="259045"/>
    <xdr:sp macro="" textlink="">
      <xdr:nvSpPr>
        <xdr:cNvPr id="704" name="テキスト ボックス 703"/>
        <xdr:cNvSpPr txBox="1"/>
      </xdr:nvSpPr>
      <xdr:spPr>
        <a:xfrm>
          <a:off x="19356017" y="614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169367</xdr:rowOff>
    </xdr:from>
    <xdr:to>
      <xdr:col>27</xdr:col>
      <xdr:colOff>161925</xdr:colOff>
      <xdr:row>35</xdr:row>
      <xdr:rowOff>99517</xdr:rowOff>
    </xdr:to>
    <xdr:sp macro="" textlink="">
      <xdr:nvSpPr>
        <xdr:cNvPr id="705" name="フローチャート : 判断 704"/>
        <xdr:cNvSpPr/>
      </xdr:nvSpPr>
      <xdr:spPr>
        <a:xfrm>
          <a:off x="18605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116044</xdr:rowOff>
    </xdr:from>
    <xdr:ext cx="469744" cy="259045"/>
    <xdr:sp macro="" textlink="">
      <xdr:nvSpPr>
        <xdr:cNvPr id="706" name="テキスト ボックス 705"/>
        <xdr:cNvSpPr txBox="1"/>
      </xdr:nvSpPr>
      <xdr:spPr>
        <a:xfrm>
          <a:off x="18421427"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7" name="テキスト ボックス 70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8" name="テキスト ボックス 70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9" name="テキスト ボックス 70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0" name="テキスト ボックス 70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1" name="テキスト ボックス 71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12" name="円/楕円 711"/>
        <xdr:cNvSpPr/>
      </xdr:nvSpPr>
      <xdr:spPr>
        <a:xfrm>
          <a:off x="221107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165625</xdr:rowOff>
    </xdr:from>
    <xdr:ext cx="378565" cy="259045"/>
    <xdr:sp macro="" textlink="">
      <xdr:nvSpPr>
        <xdr:cNvPr id="713" name="投資及び出資金該当値テキスト"/>
        <xdr:cNvSpPr txBox="1"/>
      </xdr:nvSpPr>
      <xdr:spPr>
        <a:xfrm>
          <a:off x="22212300"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5232</xdr:rowOff>
    </xdr:from>
    <xdr:to>
      <xdr:col>31</xdr:col>
      <xdr:colOff>85725</xdr:colOff>
      <xdr:row>38</xdr:row>
      <xdr:rowOff>106832</xdr:rowOff>
    </xdr:to>
    <xdr:sp macro="" textlink="">
      <xdr:nvSpPr>
        <xdr:cNvPr id="714" name="円/楕円 713"/>
        <xdr:cNvSpPr/>
      </xdr:nvSpPr>
      <xdr:spPr>
        <a:xfrm>
          <a:off x="21272500" y="65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38</xdr:row>
      <xdr:rowOff>97959</xdr:rowOff>
    </xdr:from>
    <xdr:ext cx="378565" cy="259045"/>
    <xdr:sp macro="" textlink="">
      <xdr:nvSpPr>
        <xdr:cNvPr id="715" name="テキスト ボックス 714"/>
        <xdr:cNvSpPr txBox="1"/>
      </xdr:nvSpPr>
      <xdr:spPr>
        <a:xfrm>
          <a:off x="21121317" y="661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30835</xdr:rowOff>
    </xdr:from>
    <xdr:to>
      <xdr:col>29</xdr:col>
      <xdr:colOff>568325</xdr:colOff>
      <xdr:row>38</xdr:row>
      <xdr:rowOff>132435</xdr:rowOff>
    </xdr:to>
    <xdr:sp macro="" textlink="">
      <xdr:nvSpPr>
        <xdr:cNvPr id="716" name="円/楕円 715"/>
        <xdr:cNvSpPr/>
      </xdr:nvSpPr>
      <xdr:spPr>
        <a:xfrm>
          <a:off x="20383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123562</xdr:rowOff>
    </xdr:from>
    <xdr:ext cx="378565" cy="259045"/>
    <xdr:sp macro="" textlink="">
      <xdr:nvSpPr>
        <xdr:cNvPr id="717" name="テキスト ボックス 716"/>
        <xdr:cNvSpPr txBox="1"/>
      </xdr:nvSpPr>
      <xdr:spPr>
        <a:xfrm>
          <a:off x="20245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162052</xdr:rowOff>
    </xdr:from>
    <xdr:to>
      <xdr:col>28</xdr:col>
      <xdr:colOff>365125</xdr:colOff>
      <xdr:row>38</xdr:row>
      <xdr:rowOff>92202</xdr:rowOff>
    </xdr:to>
    <xdr:sp macro="" textlink="">
      <xdr:nvSpPr>
        <xdr:cNvPr id="718" name="円/楕円 717"/>
        <xdr:cNvSpPr/>
      </xdr:nvSpPr>
      <xdr:spPr>
        <a:xfrm>
          <a:off x="19494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83329</xdr:rowOff>
    </xdr:from>
    <xdr:ext cx="378565" cy="259045"/>
    <xdr:sp macro="" textlink="">
      <xdr:nvSpPr>
        <xdr:cNvPr id="719" name="テキスト ボックス 718"/>
        <xdr:cNvSpPr txBox="1"/>
      </xdr:nvSpPr>
      <xdr:spPr>
        <a:xfrm>
          <a:off x="19356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52781</xdr:rowOff>
    </xdr:from>
    <xdr:to>
      <xdr:col>27</xdr:col>
      <xdr:colOff>161925</xdr:colOff>
      <xdr:row>36</xdr:row>
      <xdr:rowOff>154381</xdr:rowOff>
    </xdr:to>
    <xdr:sp macro="" textlink="">
      <xdr:nvSpPr>
        <xdr:cNvPr id="720" name="円/楕円 719"/>
        <xdr:cNvSpPr/>
      </xdr:nvSpPr>
      <xdr:spPr>
        <a:xfrm>
          <a:off x="18605500" y="62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145508</xdr:rowOff>
    </xdr:from>
    <xdr:ext cx="378565" cy="259045"/>
    <xdr:sp macro="" textlink="">
      <xdr:nvSpPr>
        <xdr:cNvPr id="721" name="テキスト ボックス 720"/>
        <xdr:cNvSpPr txBox="1"/>
      </xdr:nvSpPr>
      <xdr:spPr>
        <a:xfrm>
          <a:off x="18467017" y="6317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2" name="正方形/長方形 72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3" name="正方形/長方形 72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4" name="正方形/長方形 72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5" name="正方形/長方形 72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6" name="正方形/長方形 72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92507</xdr:rowOff>
    </xdr:from>
    <xdr:to>
      <xdr:col>32</xdr:col>
      <xdr:colOff>186689</xdr:colOff>
      <xdr:row>59</xdr:row>
      <xdr:rowOff>17920</xdr:rowOff>
    </xdr:to>
    <xdr:cxnSp macro="">
      <xdr:nvCxnSpPr>
        <xdr:cNvPr id="743" name="直線コネクタ 742"/>
        <xdr:cNvCxnSpPr/>
      </xdr:nvCxnSpPr>
      <xdr:spPr>
        <a:xfrm flipV="1">
          <a:off x="22159595" y="8836457"/>
          <a:ext cx="1269" cy="1297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21747</xdr:rowOff>
    </xdr:from>
    <xdr:ext cx="469744" cy="259045"/>
    <xdr:sp macro="" textlink="">
      <xdr:nvSpPr>
        <xdr:cNvPr id="744" name="貸付金最小値テキスト"/>
        <xdr:cNvSpPr txBox="1"/>
      </xdr:nvSpPr>
      <xdr:spPr>
        <a:xfrm>
          <a:off x="22212300" y="1013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2,089</a:t>
          </a:r>
          <a:endParaRPr kumimoji="1" lang="ja-JP" altLang="en-US" sz="1000" b="1">
            <a:latin typeface="ＭＳ Ｐゴシック"/>
          </a:endParaRPr>
        </a:p>
      </xdr:txBody>
    </xdr:sp>
    <xdr:clientData/>
  </xdr:oneCellAnchor>
  <xdr:twoCellAnchor>
    <xdr:from>
      <xdr:col>32</xdr:col>
      <xdr:colOff>98425</xdr:colOff>
      <xdr:row>59</xdr:row>
      <xdr:rowOff>17920</xdr:rowOff>
    </xdr:from>
    <xdr:to>
      <xdr:col>32</xdr:col>
      <xdr:colOff>276225</xdr:colOff>
      <xdr:row>59</xdr:row>
      <xdr:rowOff>17920</xdr:rowOff>
    </xdr:to>
    <xdr:cxnSp macro="">
      <xdr:nvCxnSpPr>
        <xdr:cNvPr id="745" name="直線コネクタ 744"/>
        <xdr:cNvCxnSpPr/>
      </xdr:nvCxnSpPr>
      <xdr:spPr>
        <a:xfrm>
          <a:off x="22072600" y="1013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39184</xdr:rowOff>
    </xdr:from>
    <xdr:ext cx="599010" cy="259045"/>
    <xdr:sp macro="" textlink="">
      <xdr:nvSpPr>
        <xdr:cNvPr id="746" name="貸付金最大値テキスト"/>
        <xdr:cNvSpPr txBox="1"/>
      </xdr:nvSpPr>
      <xdr:spPr>
        <a:xfrm>
          <a:off x="22212300" y="861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104,216</a:t>
          </a:r>
          <a:endParaRPr kumimoji="1" lang="ja-JP" altLang="en-US" sz="1000" b="1">
            <a:latin typeface="ＭＳ Ｐゴシック"/>
          </a:endParaRPr>
        </a:p>
      </xdr:txBody>
    </xdr:sp>
    <xdr:clientData/>
  </xdr:oneCellAnchor>
  <xdr:twoCellAnchor>
    <xdr:from>
      <xdr:col>32</xdr:col>
      <xdr:colOff>98425</xdr:colOff>
      <xdr:row>51</xdr:row>
      <xdr:rowOff>92507</xdr:rowOff>
    </xdr:from>
    <xdr:to>
      <xdr:col>32</xdr:col>
      <xdr:colOff>276225</xdr:colOff>
      <xdr:row>51</xdr:row>
      <xdr:rowOff>92507</xdr:rowOff>
    </xdr:to>
    <xdr:cxnSp macro="">
      <xdr:nvCxnSpPr>
        <xdr:cNvPr id="747" name="直線コネクタ 746"/>
        <xdr:cNvCxnSpPr/>
      </xdr:nvCxnSpPr>
      <xdr:spPr>
        <a:xfrm>
          <a:off x="22072600" y="883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97486</xdr:rowOff>
    </xdr:from>
    <xdr:to>
      <xdr:col>32</xdr:col>
      <xdr:colOff>187325</xdr:colOff>
      <xdr:row>58</xdr:row>
      <xdr:rowOff>105410</xdr:rowOff>
    </xdr:to>
    <xdr:cxnSp macro="">
      <xdr:nvCxnSpPr>
        <xdr:cNvPr id="748" name="直線コネクタ 747"/>
        <xdr:cNvCxnSpPr/>
      </xdr:nvCxnSpPr>
      <xdr:spPr>
        <a:xfrm flipV="1">
          <a:off x="21323300" y="10041586"/>
          <a:ext cx="8382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79506</xdr:rowOff>
    </xdr:from>
    <xdr:ext cx="534377" cy="259045"/>
    <xdr:sp macro="" textlink="">
      <xdr:nvSpPr>
        <xdr:cNvPr id="749" name="貸付金平均値テキスト"/>
        <xdr:cNvSpPr txBox="1"/>
      </xdr:nvSpPr>
      <xdr:spPr>
        <a:xfrm>
          <a:off x="22212300" y="950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56629</xdr:rowOff>
    </xdr:from>
    <xdr:to>
      <xdr:col>32</xdr:col>
      <xdr:colOff>238125</xdr:colOff>
      <xdr:row>56</xdr:row>
      <xdr:rowOff>158229</xdr:rowOff>
    </xdr:to>
    <xdr:sp macro="" textlink="">
      <xdr:nvSpPr>
        <xdr:cNvPr id="750" name="フローチャート : 判断 749"/>
        <xdr:cNvSpPr/>
      </xdr:nvSpPr>
      <xdr:spPr>
        <a:xfrm>
          <a:off x="221107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102591</xdr:rowOff>
    </xdr:from>
    <xdr:to>
      <xdr:col>31</xdr:col>
      <xdr:colOff>34925</xdr:colOff>
      <xdr:row>58</xdr:row>
      <xdr:rowOff>105410</xdr:rowOff>
    </xdr:to>
    <xdr:cxnSp macro="">
      <xdr:nvCxnSpPr>
        <xdr:cNvPr id="751" name="直線コネクタ 750"/>
        <xdr:cNvCxnSpPr/>
      </xdr:nvCxnSpPr>
      <xdr:spPr>
        <a:xfrm>
          <a:off x="20434300" y="1004669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97917</xdr:rowOff>
    </xdr:from>
    <xdr:to>
      <xdr:col>31</xdr:col>
      <xdr:colOff>85725</xdr:colOff>
      <xdr:row>56</xdr:row>
      <xdr:rowOff>28067</xdr:rowOff>
    </xdr:to>
    <xdr:sp macro="" textlink="">
      <xdr:nvSpPr>
        <xdr:cNvPr id="752" name="フローチャート : 判断 751"/>
        <xdr:cNvSpPr/>
      </xdr:nvSpPr>
      <xdr:spPr>
        <a:xfrm>
          <a:off x="21272500" y="952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44594</xdr:rowOff>
    </xdr:from>
    <xdr:ext cx="534377" cy="259045"/>
    <xdr:sp macro="" textlink="">
      <xdr:nvSpPr>
        <xdr:cNvPr id="753" name="テキスト ボックス 752"/>
        <xdr:cNvSpPr txBox="1"/>
      </xdr:nvSpPr>
      <xdr:spPr>
        <a:xfrm>
          <a:off x="21043411" y="930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102591</xdr:rowOff>
    </xdr:from>
    <xdr:to>
      <xdr:col>29</xdr:col>
      <xdr:colOff>517525</xdr:colOff>
      <xdr:row>58</xdr:row>
      <xdr:rowOff>106058</xdr:rowOff>
    </xdr:to>
    <xdr:cxnSp macro="">
      <xdr:nvCxnSpPr>
        <xdr:cNvPr id="754" name="直線コネクタ 753"/>
        <xdr:cNvCxnSpPr/>
      </xdr:nvCxnSpPr>
      <xdr:spPr>
        <a:xfrm flipV="1">
          <a:off x="19545300" y="10046691"/>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21869</xdr:rowOff>
    </xdr:from>
    <xdr:to>
      <xdr:col>29</xdr:col>
      <xdr:colOff>568325</xdr:colOff>
      <xdr:row>56</xdr:row>
      <xdr:rowOff>123469</xdr:rowOff>
    </xdr:to>
    <xdr:sp macro="" textlink="">
      <xdr:nvSpPr>
        <xdr:cNvPr id="755" name="フローチャート : 判断 754"/>
        <xdr:cNvSpPr/>
      </xdr:nvSpPr>
      <xdr:spPr>
        <a:xfrm>
          <a:off x="20383500" y="96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139996</xdr:rowOff>
    </xdr:from>
    <xdr:ext cx="534377" cy="259045"/>
    <xdr:sp macro="" textlink="">
      <xdr:nvSpPr>
        <xdr:cNvPr id="756" name="テキスト ボックス 755"/>
        <xdr:cNvSpPr txBox="1"/>
      </xdr:nvSpPr>
      <xdr:spPr>
        <a:xfrm>
          <a:off x="20167111" y="93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97079</xdr:rowOff>
    </xdr:from>
    <xdr:to>
      <xdr:col>28</xdr:col>
      <xdr:colOff>314325</xdr:colOff>
      <xdr:row>58</xdr:row>
      <xdr:rowOff>106058</xdr:rowOff>
    </xdr:to>
    <xdr:cxnSp macro="">
      <xdr:nvCxnSpPr>
        <xdr:cNvPr id="757" name="直線コネクタ 756"/>
        <xdr:cNvCxnSpPr/>
      </xdr:nvCxnSpPr>
      <xdr:spPr>
        <a:xfrm>
          <a:off x="18656300" y="10041179"/>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85116</xdr:rowOff>
    </xdr:from>
    <xdr:to>
      <xdr:col>28</xdr:col>
      <xdr:colOff>365125</xdr:colOff>
      <xdr:row>56</xdr:row>
      <xdr:rowOff>15266</xdr:rowOff>
    </xdr:to>
    <xdr:sp macro="" textlink="">
      <xdr:nvSpPr>
        <xdr:cNvPr id="758" name="フローチャート : 判断 757"/>
        <xdr:cNvSpPr/>
      </xdr:nvSpPr>
      <xdr:spPr>
        <a:xfrm>
          <a:off x="19494500" y="95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31793</xdr:rowOff>
    </xdr:from>
    <xdr:ext cx="534377" cy="259045"/>
    <xdr:sp macro="" textlink="">
      <xdr:nvSpPr>
        <xdr:cNvPr id="759" name="テキスト ボックス 758"/>
        <xdr:cNvSpPr txBox="1"/>
      </xdr:nvSpPr>
      <xdr:spPr>
        <a:xfrm>
          <a:off x="19278111" y="92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105461</xdr:rowOff>
    </xdr:from>
    <xdr:to>
      <xdr:col>27</xdr:col>
      <xdr:colOff>161925</xdr:colOff>
      <xdr:row>56</xdr:row>
      <xdr:rowOff>35611</xdr:rowOff>
    </xdr:to>
    <xdr:sp macro="" textlink="">
      <xdr:nvSpPr>
        <xdr:cNvPr id="760" name="フローチャート : 判断 759"/>
        <xdr:cNvSpPr/>
      </xdr:nvSpPr>
      <xdr:spPr>
        <a:xfrm>
          <a:off x="18605500" y="953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52138</xdr:rowOff>
    </xdr:from>
    <xdr:ext cx="534377" cy="259045"/>
    <xdr:sp macro="" textlink="">
      <xdr:nvSpPr>
        <xdr:cNvPr id="761" name="テキスト ボックス 760"/>
        <xdr:cNvSpPr txBox="1"/>
      </xdr:nvSpPr>
      <xdr:spPr>
        <a:xfrm>
          <a:off x="18389111" y="93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45,196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46686</xdr:rowOff>
    </xdr:from>
    <xdr:to>
      <xdr:col>32</xdr:col>
      <xdr:colOff>238125</xdr:colOff>
      <xdr:row>58</xdr:row>
      <xdr:rowOff>148286</xdr:rowOff>
    </xdr:to>
    <xdr:sp macro="" textlink="">
      <xdr:nvSpPr>
        <xdr:cNvPr id="767" name="円/楕円 766"/>
        <xdr:cNvSpPr/>
      </xdr:nvSpPr>
      <xdr:spPr>
        <a:xfrm>
          <a:off x="22110700" y="99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133063</xdr:rowOff>
    </xdr:from>
    <xdr:ext cx="469744" cy="259045"/>
    <xdr:sp macro="" textlink="">
      <xdr:nvSpPr>
        <xdr:cNvPr id="768" name="貸付金該当値テキスト"/>
        <xdr:cNvSpPr txBox="1"/>
      </xdr:nvSpPr>
      <xdr:spPr>
        <a:xfrm>
          <a:off x="22212300" y="990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54610</xdr:rowOff>
    </xdr:from>
    <xdr:to>
      <xdr:col>31</xdr:col>
      <xdr:colOff>85725</xdr:colOff>
      <xdr:row>58</xdr:row>
      <xdr:rowOff>156210</xdr:rowOff>
    </xdr:to>
    <xdr:sp macro="" textlink="">
      <xdr:nvSpPr>
        <xdr:cNvPr id="769" name="円/楕円 768"/>
        <xdr:cNvSpPr/>
      </xdr:nvSpPr>
      <xdr:spPr>
        <a:xfrm>
          <a:off x="21272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147337</xdr:rowOff>
    </xdr:from>
    <xdr:ext cx="469744" cy="259045"/>
    <xdr:sp macro="" textlink="">
      <xdr:nvSpPr>
        <xdr:cNvPr id="770" name="テキスト ボックス 769"/>
        <xdr:cNvSpPr txBox="1"/>
      </xdr:nvSpPr>
      <xdr:spPr>
        <a:xfrm>
          <a:off x="210757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51791</xdr:rowOff>
    </xdr:from>
    <xdr:to>
      <xdr:col>29</xdr:col>
      <xdr:colOff>568325</xdr:colOff>
      <xdr:row>58</xdr:row>
      <xdr:rowOff>153391</xdr:rowOff>
    </xdr:to>
    <xdr:sp macro="" textlink="">
      <xdr:nvSpPr>
        <xdr:cNvPr id="771" name="円/楕円 770"/>
        <xdr:cNvSpPr/>
      </xdr:nvSpPr>
      <xdr:spPr>
        <a:xfrm>
          <a:off x="20383500" y="99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144518</xdr:rowOff>
    </xdr:from>
    <xdr:ext cx="469744" cy="259045"/>
    <xdr:sp macro="" textlink="">
      <xdr:nvSpPr>
        <xdr:cNvPr id="772" name="テキスト ボックス 771"/>
        <xdr:cNvSpPr txBox="1"/>
      </xdr:nvSpPr>
      <xdr:spPr>
        <a:xfrm>
          <a:off x="20199427" y="1008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55258</xdr:rowOff>
    </xdr:from>
    <xdr:to>
      <xdr:col>28</xdr:col>
      <xdr:colOff>365125</xdr:colOff>
      <xdr:row>58</xdr:row>
      <xdr:rowOff>156858</xdr:rowOff>
    </xdr:to>
    <xdr:sp macro="" textlink="">
      <xdr:nvSpPr>
        <xdr:cNvPr id="773" name="円/楕円 772"/>
        <xdr:cNvSpPr/>
      </xdr:nvSpPr>
      <xdr:spPr>
        <a:xfrm>
          <a:off x="19494500" y="99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147985</xdr:rowOff>
    </xdr:from>
    <xdr:ext cx="469744" cy="259045"/>
    <xdr:sp macro="" textlink="">
      <xdr:nvSpPr>
        <xdr:cNvPr id="774" name="テキスト ボックス 773"/>
        <xdr:cNvSpPr txBox="1"/>
      </xdr:nvSpPr>
      <xdr:spPr>
        <a:xfrm>
          <a:off x="19310427" y="1009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46279</xdr:rowOff>
    </xdr:from>
    <xdr:to>
      <xdr:col>27</xdr:col>
      <xdr:colOff>161925</xdr:colOff>
      <xdr:row>58</xdr:row>
      <xdr:rowOff>147879</xdr:rowOff>
    </xdr:to>
    <xdr:sp macro="" textlink="">
      <xdr:nvSpPr>
        <xdr:cNvPr id="775" name="円/楕円 774"/>
        <xdr:cNvSpPr/>
      </xdr:nvSpPr>
      <xdr:spPr>
        <a:xfrm>
          <a:off x="18605500" y="99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139006</xdr:rowOff>
    </xdr:from>
    <xdr:ext cx="469744" cy="259045"/>
    <xdr:sp macro="" textlink="">
      <xdr:nvSpPr>
        <xdr:cNvPr id="776" name="テキスト ボックス 775"/>
        <xdr:cNvSpPr txBox="1"/>
      </xdr:nvSpPr>
      <xdr:spPr>
        <a:xfrm>
          <a:off x="18421427" y="1008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8" name="正方形/長方形 77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9" name="正方形/長方形 77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0" name="正方形/長方形 77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1" name="正方形/長方形 78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2" name="正方形/長方形 78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3" name="テキスト ボックス 78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4" name="直線コネクタ 78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5" name="直線コネクタ 78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6" name="テキスト ボックス 78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7" name="直線コネクタ 78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8" name="テキスト ボックス 787"/>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9" name="直線コネクタ 78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0" name="テキスト ボックス 789"/>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1" name="直線コネクタ 79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2" name="テキスト ボックス 791"/>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3" name="直線コネクタ 79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4" name="テキスト ボックス 793"/>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22657</xdr:rowOff>
    </xdr:from>
    <xdr:to>
      <xdr:col>32</xdr:col>
      <xdr:colOff>186689</xdr:colOff>
      <xdr:row>78</xdr:row>
      <xdr:rowOff>82093</xdr:rowOff>
    </xdr:to>
    <xdr:cxnSp macro="">
      <xdr:nvCxnSpPr>
        <xdr:cNvPr id="796" name="直線コネクタ 795"/>
        <xdr:cNvCxnSpPr/>
      </xdr:nvCxnSpPr>
      <xdr:spPr>
        <a:xfrm flipV="1">
          <a:off x="22159595" y="12024157"/>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85920</xdr:rowOff>
    </xdr:from>
    <xdr:ext cx="378565" cy="259045"/>
    <xdr:sp macro="" textlink="">
      <xdr:nvSpPr>
        <xdr:cNvPr id="797" name="繰出金最小値テキスト"/>
        <xdr:cNvSpPr txBox="1"/>
      </xdr:nvSpPr>
      <xdr:spPr>
        <a:xfrm>
          <a:off x="22212300" y="13459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32</xdr:col>
      <xdr:colOff>98425</xdr:colOff>
      <xdr:row>78</xdr:row>
      <xdr:rowOff>82093</xdr:rowOff>
    </xdr:from>
    <xdr:to>
      <xdr:col>32</xdr:col>
      <xdr:colOff>276225</xdr:colOff>
      <xdr:row>78</xdr:row>
      <xdr:rowOff>82093</xdr:rowOff>
    </xdr:to>
    <xdr:cxnSp macro="">
      <xdr:nvCxnSpPr>
        <xdr:cNvPr id="798" name="直線コネクタ 797"/>
        <xdr:cNvCxnSpPr/>
      </xdr:nvCxnSpPr>
      <xdr:spPr>
        <a:xfrm>
          <a:off x="22072600" y="1345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140784</xdr:rowOff>
    </xdr:from>
    <xdr:ext cx="469744" cy="259045"/>
    <xdr:sp macro="" textlink="">
      <xdr:nvSpPr>
        <xdr:cNvPr id="799" name="繰出金最大値テキスト"/>
        <xdr:cNvSpPr txBox="1"/>
      </xdr:nvSpPr>
      <xdr:spPr>
        <a:xfrm>
          <a:off x="22212300" y="1179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3,256</a:t>
          </a:r>
          <a:endParaRPr kumimoji="1" lang="ja-JP" altLang="en-US" sz="1000" b="1">
            <a:latin typeface="ＭＳ Ｐゴシック"/>
          </a:endParaRPr>
        </a:p>
      </xdr:txBody>
    </xdr:sp>
    <xdr:clientData/>
  </xdr:oneCellAnchor>
  <xdr:twoCellAnchor>
    <xdr:from>
      <xdr:col>32</xdr:col>
      <xdr:colOff>98425</xdr:colOff>
      <xdr:row>70</xdr:row>
      <xdr:rowOff>22657</xdr:rowOff>
    </xdr:from>
    <xdr:to>
      <xdr:col>32</xdr:col>
      <xdr:colOff>276225</xdr:colOff>
      <xdr:row>70</xdr:row>
      <xdr:rowOff>22657</xdr:rowOff>
    </xdr:to>
    <xdr:cxnSp macro="">
      <xdr:nvCxnSpPr>
        <xdr:cNvPr id="800" name="直線コネクタ 799"/>
        <xdr:cNvCxnSpPr/>
      </xdr:nvCxnSpPr>
      <xdr:spPr>
        <a:xfrm>
          <a:off x="22072600" y="1202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128727</xdr:rowOff>
    </xdr:from>
    <xdr:to>
      <xdr:col>32</xdr:col>
      <xdr:colOff>187325</xdr:colOff>
      <xdr:row>73</xdr:row>
      <xdr:rowOff>22199</xdr:rowOff>
    </xdr:to>
    <xdr:cxnSp macro="">
      <xdr:nvCxnSpPr>
        <xdr:cNvPr id="801" name="直線コネクタ 800"/>
        <xdr:cNvCxnSpPr/>
      </xdr:nvCxnSpPr>
      <xdr:spPr>
        <a:xfrm flipV="1">
          <a:off x="21323300" y="12473127"/>
          <a:ext cx="8382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163796</xdr:rowOff>
    </xdr:from>
    <xdr:ext cx="469744" cy="259045"/>
    <xdr:sp macro="" textlink="">
      <xdr:nvSpPr>
        <xdr:cNvPr id="802" name="繰出金平均値テキスト"/>
        <xdr:cNvSpPr txBox="1"/>
      </xdr:nvSpPr>
      <xdr:spPr>
        <a:xfrm>
          <a:off x="22212300" y="12851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13919</xdr:rowOff>
    </xdr:from>
    <xdr:to>
      <xdr:col>32</xdr:col>
      <xdr:colOff>238125</xdr:colOff>
      <xdr:row>75</xdr:row>
      <xdr:rowOff>115519</xdr:rowOff>
    </xdr:to>
    <xdr:sp macro="" textlink="">
      <xdr:nvSpPr>
        <xdr:cNvPr id="803" name="フローチャート : 判断 802"/>
        <xdr:cNvSpPr/>
      </xdr:nvSpPr>
      <xdr:spPr>
        <a:xfrm>
          <a:off x="221107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22199</xdr:rowOff>
    </xdr:from>
    <xdr:to>
      <xdr:col>31</xdr:col>
      <xdr:colOff>34925</xdr:colOff>
      <xdr:row>73</xdr:row>
      <xdr:rowOff>56490</xdr:rowOff>
    </xdr:to>
    <xdr:cxnSp macro="">
      <xdr:nvCxnSpPr>
        <xdr:cNvPr id="804" name="直線コネクタ 803"/>
        <xdr:cNvCxnSpPr/>
      </xdr:nvCxnSpPr>
      <xdr:spPr>
        <a:xfrm flipV="1">
          <a:off x="20434300" y="1253804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28549</xdr:rowOff>
    </xdr:from>
    <xdr:to>
      <xdr:col>31</xdr:col>
      <xdr:colOff>85725</xdr:colOff>
      <xdr:row>73</xdr:row>
      <xdr:rowOff>130149</xdr:rowOff>
    </xdr:to>
    <xdr:sp macro="" textlink="">
      <xdr:nvSpPr>
        <xdr:cNvPr id="805" name="フローチャート : 判断 804"/>
        <xdr:cNvSpPr/>
      </xdr:nvSpPr>
      <xdr:spPr>
        <a:xfrm>
          <a:off x="21272500" y="125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73</xdr:row>
      <xdr:rowOff>121276</xdr:rowOff>
    </xdr:from>
    <xdr:ext cx="469744" cy="259045"/>
    <xdr:sp macro="" textlink="">
      <xdr:nvSpPr>
        <xdr:cNvPr id="806" name="テキスト ボックス 805"/>
        <xdr:cNvSpPr txBox="1"/>
      </xdr:nvSpPr>
      <xdr:spPr>
        <a:xfrm>
          <a:off x="21075727" y="126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56490</xdr:rowOff>
    </xdr:from>
    <xdr:to>
      <xdr:col>29</xdr:col>
      <xdr:colOff>517525</xdr:colOff>
      <xdr:row>74</xdr:row>
      <xdr:rowOff>141529</xdr:rowOff>
    </xdr:to>
    <xdr:cxnSp macro="">
      <xdr:nvCxnSpPr>
        <xdr:cNvPr id="807" name="直線コネクタ 806"/>
        <xdr:cNvCxnSpPr/>
      </xdr:nvCxnSpPr>
      <xdr:spPr>
        <a:xfrm flipV="1">
          <a:off x="19545300" y="12572340"/>
          <a:ext cx="889000" cy="2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119532</xdr:rowOff>
    </xdr:from>
    <xdr:to>
      <xdr:col>29</xdr:col>
      <xdr:colOff>568325</xdr:colOff>
      <xdr:row>75</xdr:row>
      <xdr:rowOff>49682</xdr:rowOff>
    </xdr:to>
    <xdr:sp macro="" textlink="">
      <xdr:nvSpPr>
        <xdr:cNvPr id="808" name="フローチャート : 判断 807"/>
        <xdr:cNvSpPr/>
      </xdr:nvSpPr>
      <xdr:spPr>
        <a:xfrm>
          <a:off x="20383500" y="1280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75</xdr:row>
      <xdr:rowOff>40809</xdr:rowOff>
    </xdr:from>
    <xdr:ext cx="469744" cy="259045"/>
    <xdr:sp macro="" textlink="">
      <xdr:nvSpPr>
        <xdr:cNvPr id="809" name="テキスト ボックス 808"/>
        <xdr:cNvSpPr txBox="1"/>
      </xdr:nvSpPr>
      <xdr:spPr>
        <a:xfrm>
          <a:off x="20199427" y="1289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72034</xdr:rowOff>
    </xdr:from>
    <xdr:to>
      <xdr:col>28</xdr:col>
      <xdr:colOff>314325</xdr:colOff>
      <xdr:row>74</xdr:row>
      <xdr:rowOff>141529</xdr:rowOff>
    </xdr:to>
    <xdr:cxnSp macro="">
      <xdr:nvCxnSpPr>
        <xdr:cNvPr id="810" name="直線コネクタ 809"/>
        <xdr:cNvCxnSpPr/>
      </xdr:nvCxnSpPr>
      <xdr:spPr>
        <a:xfrm>
          <a:off x="18656300" y="12587884"/>
          <a:ext cx="889000" cy="2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67869</xdr:rowOff>
    </xdr:from>
    <xdr:to>
      <xdr:col>28</xdr:col>
      <xdr:colOff>365125</xdr:colOff>
      <xdr:row>73</xdr:row>
      <xdr:rowOff>169469</xdr:rowOff>
    </xdr:to>
    <xdr:sp macro="" textlink="">
      <xdr:nvSpPr>
        <xdr:cNvPr id="811" name="フローチャート : 判断 810"/>
        <xdr:cNvSpPr/>
      </xdr:nvSpPr>
      <xdr:spPr>
        <a:xfrm>
          <a:off x="19494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72</xdr:row>
      <xdr:rowOff>14546</xdr:rowOff>
    </xdr:from>
    <xdr:ext cx="469744" cy="259045"/>
    <xdr:sp macro="" textlink="">
      <xdr:nvSpPr>
        <xdr:cNvPr id="812" name="テキスト ボックス 811"/>
        <xdr:cNvSpPr txBox="1"/>
      </xdr:nvSpPr>
      <xdr:spPr>
        <a:xfrm>
          <a:off x="19310427" y="1235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1,921</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18491</xdr:rowOff>
    </xdr:from>
    <xdr:to>
      <xdr:col>27</xdr:col>
      <xdr:colOff>161925</xdr:colOff>
      <xdr:row>73</xdr:row>
      <xdr:rowOff>120091</xdr:rowOff>
    </xdr:to>
    <xdr:sp macro="" textlink="">
      <xdr:nvSpPr>
        <xdr:cNvPr id="813" name="フローチャート : 判断 812"/>
        <xdr:cNvSpPr/>
      </xdr:nvSpPr>
      <xdr:spPr>
        <a:xfrm>
          <a:off x="18605500" y="1253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71</xdr:row>
      <xdr:rowOff>136618</xdr:rowOff>
    </xdr:from>
    <xdr:ext cx="469744" cy="259045"/>
    <xdr:sp macro="" textlink="">
      <xdr:nvSpPr>
        <xdr:cNvPr id="814" name="テキスト ボックス 813"/>
        <xdr:cNvSpPr txBox="1"/>
      </xdr:nvSpPr>
      <xdr:spPr>
        <a:xfrm>
          <a:off x="18421427" y="1230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5" name="テキスト ボックス 81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6" name="テキスト ボックス 81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7" name="テキスト ボックス 81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8" name="テキスト ボックス 81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9" name="テキスト ボックス 81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77927</xdr:rowOff>
    </xdr:from>
    <xdr:to>
      <xdr:col>32</xdr:col>
      <xdr:colOff>238125</xdr:colOff>
      <xdr:row>73</xdr:row>
      <xdr:rowOff>8077</xdr:rowOff>
    </xdr:to>
    <xdr:sp macro="" textlink="">
      <xdr:nvSpPr>
        <xdr:cNvPr id="820" name="円/楕円 819"/>
        <xdr:cNvSpPr/>
      </xdr:nvSpPr>
      <xdr:spPr>
        <a:xfrm>
          <a:off x="22110700" y="124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100804</xdr:rowOff>
    </xdr:from>
    <xdr:ext cx="469744" cy="259045"/>
    <xdr:sp macro="" textlink="">
      <xdr:nvSpPr>
        <xdr:cNvPr id="821" name="繰出金該当値テキスト"/>
        <xdr:cNvSpPr txBox="1"/>
      </xdr:nvSpPr>
      <xdr:spPr>
        <a:xfrm>
          <a:off x="22212300" y="1227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142849</xdr:rowOff>
    </xdr:from>
    <xdr:to>
      <xdr:col>31</xdr:col>
      <xdr:colOff>85725</xdr:colOff>
      <xdr:row>73</xdr:row>
      <xdr:rowOff>72999</xdr:rowOff>
    </xdr:to>
    <xdr:sp macro="" textlink="">
      <xdr:nvSpPr>
        <xdr:cNvPr id="822" name="円/楕円 821"/>
        <xdr:cNvSpPr/>
      </xdr:nvSpPr>
      <xdr:spPr>
        <a:xfrm>
          <a:off x="21272500" y="1248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71</xdr:row>
      <xdr:rowOff>89526</xdr:rowOff>
    </xdr:from>
    <xdr:ext cx="469744" cy="259045"/>
    <xdr:sp macro="" textlink="">
      <xdr:nvSpPr>
        <xdr:cNvPr id="823" name="テキスト ボックス 822"/>
        <xdr:cNvSpPr txBox="1"/>
      </xdr:nvSpPr>
      <xdr:spPr>
        <a:xfrm>
          <a:off x="21075727" y="122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5690</xdr:rowOff>
    </xdr:from>
    <xdr:to>
      <xdr:col>29</xdr:col>
      <xdr:colOff>568325</xdr:colOff>
      <xdr:row>73</xdr:row>
      <xdr:rowOff>107290</xdr:rowOff>
    </xdr:to>
    <xdr:sp macro="" textlink="">
      <xdr:nvSpPr>
        <xdr:cNvPr id="824" name="円/楕円 823"/>
        <xdr:cNvSpPr/>
      </xdr:nvSpPr>
      <xdr:spPr>
        <a:xfrm>
          <a:off x="20383500" y="1252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71</xdr:row>
      <xdr:rowOff>123817</xdr:rowOff>
    </xdr:from>
    <xdr:ext cx="469744" cy="259045"/>
    <xdr:sp macro="" textlink="">
      <xdr:nvSpPr>
        <xdr:cNvPr id="825" name="テキスト ボックス 824"/>
        <xdr:cNvSpPr txBox="1"/>
      </xdr:nvSpPr>
      <xdr:spPr>
        <a:xfrm>
          <a:off x="20199427" y="1229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90729</xdr:rowOff>
    </xdr:from>
    <xdr:to>
      <xdr:col>28</xdr:col>
      <xdr:colOff>365125</xdr:colOff>
      <xdr:row>75</xdr:row>
      <xdr:rowOff>20879</xdr:rowOff>
    </xdr:to>
    <xdr:sp macro="" textlink="">
      <xdr:nvSpPr>
        <xdr:cNvPr id="826" name="円/楕円 825"/>
        <xdr:cNvSpPr/>
      </xdr:nvSpPr>
      <xdr:spPr>
        <a:xfrm>
          <a:off x="19494500" y="127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12006</xdr:rowOff>
    </xdr:from>
    <xdr:ext cx="469744" cy="259045"/>
    <xdr:sp macro="" textlink="">
      <xdr:nvSpPr>
        <xdr:cNvPr id="827" name="テキスト ボックス 826"/>
        <xdr:cNvSpPr txBox="1"/>
      </xdr:nvSpPr>
      <xdr:spPr>
        <a:xfrm>
          <a:off x="19310427" y="1287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21234</xdr:rowOff>
    </xdr:from>
    <xdr:to>
      <xdr:col>27</xdr:col>
      <xdr:colOff>161925</xdr:colOff>
      <xdr:row>73</xdr:row>
      <xdr:rowOff>122834</xdr:rowOff>
    </xdr:to>
    <xdr:sp macro="" textlink="">
      <xdr:nvSpPr>
        <xdr:cNvPr id="828" name="円/楕円 827"/>
        <xdr:cNvSpPr/>
      </xdr:nvSpPr>
      <xdr:spPr>
        <a:xfrm>
          <a:off x="18605500" y="12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73</xdr:row>
      <xdr:rowOff>113961</xdr:rowOff>
    </xdr:from>
    <xdr:ext cx="469744" cy="259045"/>
    <xdr:sp macro="" textlink="">
      <xdr:nvSpPr>
        <xdr:cNvPr id="829" name="テキスト ボックス 828"/>
        <xdr:cNvSpPr txBox="1"/>
      </xdr:nvSpPr>
      <xdr:spPr>
        <a:xfrm>
          <a:off x="18421427" y="1262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0" name="正方形/長方形 82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1" name="正方形/長方形 83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2" name="正方形/長方形 83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3" name="正方形/長方形 83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4" name="正方形/長方形 83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5" name="正方形/長方形 83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6" name="テキスト ボックス 83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7" name="直線コネクタ 83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8" name="直線コネクタ 83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9" name="テキスト ボックス 83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0" name="直線コネクタ 83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1" name="テキスト ボックス 84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3" name="直線コネクタ 84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5" name="直線コネクタ 84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7" name="直線コネクタ 84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8" name="直線コネクタ 84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0" name="フローチャート : 判断 84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1" name="直線コネクタ 85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2" name="フローチャート : 判断 85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3" name="テキスト ボックス 852"/>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4" name="直線コネクタ 85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5" name="フローチャート : 判断 85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6" name="テキスト ボックス 85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7" name="直線コネクタ 85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8" name="フローチャート : 判断 85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9" name="テキスト ボックス 85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0" name="フローチャート : 判断 85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1" name="テキスト ボックス 86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2" name="テキスト ボックス 86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3" name="テキスト ボックス 86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4" name="テキスト ボックス 86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5" name="テキスト ボックス 86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6" name="テキスト ボックス 86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円/楕円 86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9" name="円/楕円 86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0" name="テキスト ボックス 869"/>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1" name="円/楕円 87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2" name="テキスト ボックス 87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3" name="円/楕円 87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4" name="テキスト ボックス 87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5" name="円/楕円 87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6" name="テキスト ボックス 87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7" name="正方形/長方形 87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8" name="正方形/長方形 87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9" name="テキスト ボックス 87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生活保護率が平成</a:t>
          </a:r>
          <a:r>
            <a:rPr kumimoji="1" lang="en-US" altLang="ja-JP" sz="1300">
              <a:latin typeface="ＭＳ Ｐゴシック"/>
            </a:rPr>
            <a:t>23</a:t>
          </a:r>
          <a:r>
            <a:rPr kumimoji="1" lang="ja-JP" altLang="en-US" sz="1300">
              <a:latin typeface="ＭＳ Ｐゴシック"/>
            </a:rPr>
            <a:t>年度で</a:t>
          </a:r>
          <a:r>
            <a:rPr kumimoji="1" lang="en-US" altLang="ja-JP" sz="1300">
              <a:latin typeface="ＭＳ Ｐゴシック"/>
            </a:rPr>
            <a:t>22.6</a:t>
          </a:r>
          <a:r>
            <a:rPr kumimoji="1" lang="ja-JP" altLang="en-US" sz="1300">
              <a:latin typeface="ＭＳ Ｐゴシック"/>
            </a:rPr>
            <a:t>パーミル（全国６位）、平成</a:t>
          </a:r>
          <a:r>
            <a:rPr kumimoji="1" lang="en-US" altLang="ja-JP" sz="1300">
              <a:latin typeface="ＭＳ Ｐゴシック"/>
            </a:rPr>
            <a:t>27</a:t>
          </a:r>
          <a:r>
            <a:rPr kumimoji="1" lang="ja-JP" altLang="en-US" sz="1300">
              <a:latin typeface="ＭＳ Ｐゴシック"/>
            </a:rPr>
            <a:t>年度で</a:t>
          </a:r>
          <a:r>
            <a:rPr kumimoji="1" lang="en-US" altLang="ja-JP" sz="1300">
              <a:latin typeface="ＭＳ Ｐゴシック"/>
            </a:rPr>
            <a:t>25.6</a:t>
          </a:r>
          <a:r>
            <a:rPr kumimoji="1" lang="ja-JP" altLang="en-US" sz="1300">
              <a:latin typeface="ＭＳ Ｐゴシック"/>
            </a:rPr>
            <a:t>パーミル（全国５位）と高くなっているため生活保護費が高くなっており、類似団体や全国平均と比較して、扶助費に係るコストは高い水準で推移している。</a:t>
          </a:r>
        </a:p>
        <a:p>
          <a:r>
            <a:rPr kumimoji="1" lang="ja-JP" altLang="en-US" sz="1300">
              <a:latin typeface="ＭＳ Ｐゴシック"/>
            </a:rPr>
            <a:t>　観光関連事業などのソフト事業に係る委託料等が高くなっていることから、物件費に係るコストについても高い水準で推移している。</a:t>
          </a:r>
          <a:endParaRPr kumimoji="1" lang="en-US" altLang="ja-JP" sz="1300">
            <a:latin typeface="ＭＳ Ｐゴシック"/>
          </a:endParaRPr>
        </a:p>
        <a:p>
          <a:r>
            <a:rPr kumimoji="1" lang="ja-JP" altLang="en-US" sz="1300">
              <a:latin typeface="ＭＳ Ｐゴシック"/>
            </a:rPr>
            <a:t>　沖縄振興特別措置法等に基づく補助率の特例措置により事業費に対する県負担が小さく、県債発行額が他都道府県に比べ抑制されているため、公債費に係るコストは低い水準で推移している。</a:t>
          </a:r>
          <a:endParaRPr kumimoji="1" lang="en-US" altLang="ja-JP" sz="1300">
            <a:latin typeface="ＭＳ Ｐゴシック"/>
          </a:endParaRPr>
        </a:p>
        <a:p>
          <a:r>
            <a:rPr kumimoji="1" lang="ja-JP" altLang="en-US" sz="1300">
              <a:latin typeface="ＭＳ Ｐゴシック"/>
            </a:rPr>
            <a:t>　復帰後から社会資本整備が重点的に進められてきたため、現在のところ維持補修費に係るコストは低い水準で推移しているが、今後は全国と同様、維持管理に要する経費が増加してくるものと見込んでいる。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1,461,231
1,448,656
2,281.12
745,035,197
724,891,952
3,674,769
369,063,572
662,979,388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50.8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118745</xdr:rowOff>
    </xdr:from>
    <xdr:to>
      <xdr:col>6</xdr:col>
      <xdr:colOff>510540</xdr:colOff>
      <xdr:row>37</xdr:row>
      <xdr:rowOff>133985</xdr:rowOff>
    </xdr:to>
    <xdr:cxnSp macro="">
      <xdr:nvCxnSpPr>
        <xdr:cNvPr id="56" name="直線コネクタ 55"/>
        <xdr:cNvCxnSpPr/>
      </xdr:nvCxnSpPr>
      <xdr:spPr>
        <a:xfrm flipV="1">
          <a:off x="4633595" y="5433695"/>
          <a:ext cx="127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137812</xdr:rowOff>
    </xdr:from>
    <xdr:ext cx="378565" cy="259045"/>
    <xdr:sp macro="" textlink="">
      <xdr:nvSpPr>
        <xdr:cNvPr id="57" name="議会費最小値テキスト"/>
        <xdr:cNvSpPr txBox="1"/>
      </xdr:nvSpPr>
      <xdr:spPr>
        <a:xfrm>
          <a:off x="4686300" y="648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6</xdr:col>
      <xdr:colOff>422275</xdr:colOff>
      <xdr:row>37</xdr:row>
      <xdr:rowOff>133985</xdr:rowOff>
    </xdr:from>
    <xdr:to>
      <xdr:col>6</xdr:col>
      <xdr:colOff>600075</xdr:colOff>
      <xdr:row>37</xdr:row>
      <xdr:rowOff>133985</xdr:rowOff>
    </xdr:to>
    <xdr:cxnSp macro="">
      <xdr:nvCxnSpPr>
        <xdr:cNvPr id="58" name="直線コネクタ 57"/>
        <xdr:cNvCxnSpPr/>
      </xdr:nvCxnSpPr>
      <xdr:spPr>
        <a:xfrm>
          <a:off x="4546600" y="647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65422</xdr:rowOff>
    </xdr:from>
    <xdr:ext cx="469744" cy="259045"/>
    <xdr:sp macro="" textlink="">
      <xdr:nvSpPr>
        <xdr:cNvPr id="59" name="議会費最大値テキスト"/>
        <xdr:cNvSpPr txBox="1"/>
      </xdr:nvSpPr>
      <xdr:spPr>
        <a:xfrm>
          <a:off x="4686300" y="52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31</xdr:row>
      <xdr:rowOff>118745</xdr:rowOff>
    </xdr:from>
    <xdr:to>
      <xdr:col>6</xdr:col>
      <xdr:colOff>600075</xdr:colOff>
      <xdr:row>31</xdr:row>
      <xdr:rowOff>118745</xdr:rowOff>
    </xdr:to>
    <xdr:cxnSp macro="">
      <xdr:nvCxnSpPr>
        <xdr:cNvPr id="60" name="直線コネクタ 59"/>
        <xdr:cNvCxnSpPr/>
      </xdr:nvCxnSpPr>
      <xdr:spPr>
        <a:xfrm>
          <a:off x="4546600" y="543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10160</xdr:rowOff>
    </xdr:from>
    <xdr:to>
      <xdr:col>6</xdr:col>
      <xdr:colOff>511175</xdr:colOff>
      <xdr:row>36</xdr:row>
      <xdr:rowOff>21590</xdr:rowOff>
    </xdr:to>
    <xdr:cxnSp macro="">
      <xdr:nvCxnSpPr>
        <xdr:cNvPr id="61" name="直線コネクタ 60"/>
        <xdr:cNvCxnSpPr/>
      </xdr:nvCxnSpPr>
      <xdr:spPr>
        <a:xfrm flipV="1">
          <a:off x="3797300" y="61823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5097</xdr:rowOff>
    </xdr:from>
    <xdr:ext cx="378565" cy="259045"/>
    <xdr:sp macro="" textlink="">
      <xdr:nvSpPr>
        <xdr:cNvPr id="62" name="議会費平均値テキスト"/>
        <xdr:cNvSpPr txBox="1"/>
      </xdr:nvSpPr>
      <xdr:spPr>
        <a:xfrm>
          <a:off x="4686300" y="5834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153670</xdr:rowOff>
    </xdr:from>
    <xdr:to>
      <xdr:col>6</xdr:col>
      <xdr:colOff>561975</xdr:colOff>
      <xdr:row>35</xdr:row>
      <xdr:rowOff>83820</xdr:rowOff>
    </xdr:to>
    <xdr:sp macro="" textlink="">
      <xdr:nvSpPr>
        <xdr:cNvPr id="63" name="フローチャート : 判断 62"/>
        <xdr:cNvSpPr/>
      </xdr:nvSpPr>
      <xdr:spPr>
        <a:xfrm>
          <a:off x="4584700" y="598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166370</xdr:rowOff>
    </xdr:from>
    <xdr:to>
      <xdr:col>5</xdr:col>
      <xdr:colOff>358775</xdr:colOff>
      <xdr:row>36</xdr:row>
      <xdr:rowOff>21590</xdr:rowOff>
    </xdr:to>
    <xdr:cxnSp macro="">
      <xdr:nvCxnSpPr>
        <xdr:cNvPr id="64" name="直線コネクタ 63"/>
        <xdr:cNvCxnSpPr/>
      </xdr:nvCxnSpPr>
      <xdr:spPr>
        <a:xfrm>
          <a:off x="2908300" y="61671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88900</xdr:rowOff>
    </xdr:from>
    <xdr:to>
      <xdr:col>5</xdr:col>
      <xdr:colOff>409575</xdr:colOff>
      <xdr:row>33</xdr:row>
      <xdr:rowOff>19050</xdr:rowOff>
    </xdr:to>
    <xdr:sp macro="" textlink="">
      <xdr:nvSpPr>
        <xdr:cNvPr id="65" name="フローチャート : 判断 64"/>
        <xdr:cNvSpPr/>
      </xdr:nvSpPr>
      <xdr:spPr>
        <a:xfrm>
          <a:off x="3746500" y="55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31</xdr:row>
      <xdr:rowOff>35577</xdr:rowOff>
    </xdr:from>
    <xdr:ext cx="469744" cy="259045"/>
    <xdr:sp macro="" textlink="">
      <xdr:nvSpPr>
        <xdr:cNvPr id="66" name="テキスト ボックス 65"/>
        <xdr:cNvSpPr txBox="1"/>
      </xdr:nvSpPr>
      <xdr:spPr>
        <a:xfrm>
          <a:off x="3549727" y="53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111125</xdr:rowOff>
    </xdr:from>
    <xdr:to>
      <xdr:col>4</xdr:col>
      <xdr:colOff>155575</xdr:colOff>
      <xdr:row>35</xdr:row>
      <xdr:rowOff>166370</xdr:rowOff>
    </xdr:to>
    <xdr:cxnSp macro="">
      <xdr:nvCxnSpPr>
        <xdr:cNvPr id="67" name="直線コネクタ 66"/>
        <xdr:cNvCxnSpPr/>
      </xdr:nvCxnSpPr>
      <xdr:spPr>
        <a:xfrm>
          <a:off x="2019300" y="61118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33655</xdr:rowOff>
    </xdr:from>
    <xdr:to>
      <xdr:col>4</xdr:col>
      <xdr:colOff>206375</xdr:colOff>
      <xdr:row>34</xdr:row>
      <xdr:rowOff>135255</xdr:rowOff>
    </xdr:to>
    <xdr:sp macro="" textlink="">
      <xdr:nvSpPr>
        <xdr:cNvPr id="68" name="フローチャート : 判断 67"/>
        <xdr:cNvSpPr/>
      </xdr:nvSpPr>
      <xdr:spPr>
        <a:xfrm>
          <a:off x="2857500" y="586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151782</xdr:rowOff>
    </xdr:from>
    <xdr:ext cx="469744" cy="259045"/>
    <xdr:sp macro="" textlink="">
      <xdr:nvSpPr>
        <xdr:cNvPr id="69" name="テキスト ボックス 68"/>
        <xdr:cNvSpPr txBox="1"/>
      </xdr:nvSpPr>
      <xdr:spPr>
        <a:xfrm>
          <a:off x="2673427" y="563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6350</xdr:rowOff>
    </xdr:from>
    <xdr:to>
      <xdr:col>2</xdr:col>
      <xdr:colOff>638175</xdr:colOff>
      <xdr:row>35</xdr:row>
      <xdr:rowOff>111125</xdr:rowOff>
    </xdr:to>
    <xdr:cxnSp macro="">
      <xdr:nvCxnSpPr>
        <xdr:cNvPr id="70" name="直線コネクタ 69"/>
        <xdr:cNvCxnSpPr/>
      </xdr:nvCxnSpPr>
      <xdr:spPr>
        <a:xfrm>
          <a:off x="1130300" y="60071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144145</xdr:rowOff>
    </xdr:from>
    <xdr:to>
      <xdr:col>3</xdr:col>
      <xdr:colOff>3175</xdr:colOff>
      <xdr:row>34</xdr:row>
      <xdr:rowOff>74295</xdr:rowOff>
    </xdr:to>
    <xdr:sp macro="" textlink="">
      <xdr:nvSpPr>
        <xdr:cNvPr id="71" name="フローチャート : 判断 70"/>
        <xdr:cNvSpPr/>
      </xdr:nvSpPr>
      <xdr:spPr>
        <a:xfrm>
          <a:off x="1968500" y="580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90822</xdr:rowOff>
    </xdr:from>
    <xdr:ext cx="469744" cy="259045"/>
    <xdr:sp macro="" textlink="">
      <xdr:nvSpPr>
        <xdr:cNvPr id="72" name="テキスト ボックス 71"/>
        <xdr:cNvSpPr txBox="1"/>
      </xdr:nvSpPr>
      <xdr:spPr>
        <a:xfrm>
          <a:off x="1784427" y="557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45085</xdr:rowOff>
    </xdr:from>
    <xdr:to>
      <xdr:col>1</xdr:col>
      <xdr:colOff>485775</xdr:colOff>
      <xdr:row>33</xdr:row>
      <xdr:rowOff>146685</xdr:rowOff>
    </xdr:to>
    <xdr:sp macro="" textlink="">
      <xdr:nvSpPr>
        <xdr:cNvPr id="73" name="フローチャート : 判断 72"/>
        <xdr:cNvSpPr/>
      </xdr:nvSpPr>
      <xdr:spPr>
        <a:xfrm>
          <a:off x="1079500" y="570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163212</xdr:rowOff>
    </xdr:from>
    <xdr:ext cx="469744" cy="259045"/>
    <xdr:sp macro="" textlink="">
      <xdr:nvSpPr>
        <xdr:cNvPr id="74" name="テキスト ボックス 73"/>
        <xdr:cNvSpPr txBox="1"/>
      </xdr:nvSpPr>
      <xdr:spPr>
        <a:xfrm>
          <a:off x="895427" y="54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130810</xdr:rowOff>
    </xdr:from>
    <xdr:to>
      <xdr:col>6</xdr:col>
      <xdr:colOff>561975</xdr:colOff>
      <xdr:row>36</xdr:row>
      <xdr:rowOff>60960</xdr:rowOff>
    </xdr:to>
    <xdr:sp macro="" textlink="">
      <xdr:nvSpPr>
        <xdr:cNvPr id="80" name="円/楕円 79"/>
        <xdr:cNvSpPr/>
      </xdr:nvSpPr>
      <xdr:spPr>
        <a:xfrm>
          <a:off x="45847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109237</xdr:rowOff>
    </xdr:from>
    <xdr:ext cx="378565" cy="259045"/>
    <xdr:sp macro="" textlink="">
      <xdr:nvSpPr>
        <xdr:cNvPr id="81" name="議会費該当値テキスト"/>
        <xdr:cNvSpPr txBox="1"/>
      </xdr:nvSpPr>
      <xdr:spPr>
        <a:xfrm>
          <a:off x="4686300" y="610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142240</xdr:rowOff>
    </xdr:from>
    <xdr:to>
      <xdr:col>5</xdr:col>
      <xdr:colOff>409575</xdr:colOff>
      <xdr:row>36</xdr:row>
      <xdr:rowOff>72390</xdr:rowOff>
    </xdr:to>
    <xdr:sp macro="" textlink="">
      <xdr:nvSpPr>
        <xdr:cNvPr id="82" name="円/楕円 81"/>
        <xdr:cNvSpPr/>
      </xdr:nvSpPr>
      <xdr:spPr>
        <a:xfrm>
          <a:off x="3746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63517</xdr:rowOff>
    </xdr:from>
    <xdr:ext cx="378565" cy="259045"/>
    <xdr:sp macro="" textlink="">
      <xdr:nvSpPr>
        <xdr:cNvPr id="83" name="テキスト ボックス 82"/>
        <xdr:cNvSpPr txBox="1"/>
      </xdr:nvSpPr>
      <xdr:spPr>
        <a:xfrm>
          <a:off x="3595317" y="6235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115570</xdr:rowOff>
    </xdr:from>
    <xdr:to>
      <xdr:col>4</xdr:col>
      <xdr:colOff>206375</xdr:colOff>
      <xdr:row>36</xdr:row>
      <xdr:rowOff>45720</xdr:rowOff>
    </xdr:to>
    <xdr:sp macro="" textlink="">
      <xdr:nvSpPr>
        <xdr:cNvPr id="84" name="円/楕円 83"/>
        <xdr:cNvSpPr/>
      </xdr:nvSpPr>
      <xdr:spPr>
        <a:xfrm>
          <a:off x="2857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36847</xdr:rowOff>
    </xdr:from>
    <xdr:ext cx="378565" cy="259045"/>
    <xdr:sp macro="" textlink="">
      <xdr:nvSpPr>
        <xdr:cNvPr id="85" name="テキスト ボックス 84"/>
        <xdr:cNvSpPr txBox="1"/>
      </xdr:nvSpPr>
      <xdr:spPr>
        <a:xfrm>
          <a:off x="2719017" y="620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60325</xdr:rowOff>
    </xdr:from>
    <xdr:to>
      <xdr:col>3</xdr:col>
      <xdr:colOff>3175</xdr:colOff>
      <xdr:row>35</xdr:row>
      <xdr:rowOff>161925</xdr:rowOff>
    </xdr:to>
    <xdr:sp macro="" textlink="">
      <xdr:nvSpPr>
        <xdr:cNvPr id="86" name="円/楕円 85"/>
        <xdr:cNvSpPr/>
      </xdr:nvSpPr>
      <xdr:spPr>
        <a:xfrm>
          <a:off x="1968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153052</xdr:rowOff>
    </xdr:from>
    <xdr:ext cx="378565" cy="259045"/>
    <xdr:sp macro="" textlink="">
      <xdr:nvSpPr>
        <xdr:cNvPr id="87" name="テキスト ボックス 86"/>
        <xdr:cNvSpPr txBox="1"/>
      </xdr:nvSpPr>
      <xdr:spPr>
        <a:xfrm>
          <a:off x="1830017" y="6153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127000</xdr:rowOff>
    </xdr:from>
    <xdr:to>
      <xdr:col>1</xdr:col>
      <xdr:colOff>485775</xdr:colOff>
      <xdr:row>35</xdr:row>
      <xdr:rowOff>57150</xdr:rowOff>
    </xdr:to>
    <xdr:sp macro="" textlink="">
      <xdr:nvSpPr>
        <xdr:cNvPr id="88" name="円/楕円 87"/>
        <xdr:cNvSpPr/>
      </xdr:nvSpPr>
      <xdr:spPr>
        <a:xfrm>
          <a:off x="1079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48277</xdr:rowOff>
    </xdr:from>
    <xdr:ext cx="378565" cy="259045"/>
    <xdr:sp macro="" textlink="">
      <xdr:nvSpPr>
        <xdr:cNvPr id="89" name="テキスト ボックス 88"/>
        <xdr:cNvSpPr txBox="1"/>
      </xdr:nvSpPr>
      <xdr:spPr>
        <a:xfrm>
          <a:off x="941017" y="6049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25438</xdr:rowOff>
    </xdr:from>
    <xdr:to>
      <xdr:col>6</xdr:col>
      <xdr:colOff>510540</xdr:colOff>
      <xdr:row>58</xdr:row>
      <xdr:rowOff>152044</xdr:rowOff>
    </xdr:to>
    <xdr:cxnSp macro="">
      <xdr:nvCxnSpPr>
        <xdr:cNvPr id="112" name="直線コネクタ 111"/>
        <xdr:cNvCxnSpPr/>
      </xdr:nvCxnSpPr>
      <xdr:spPr>
        <a:xfrm flipV="1">
          <a:off x="4633595" y="8940838"/>
          <a:ext cx="1270" cy="115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155871</xdr:rowOff>
    </xdr:from>
    <xdr:ext cx="534377" cy="259045"/>
    <xdr:sp macro="" textlink="">
      <xdr:nvSpPr>
        <xdr:cNvPr id="113" name="総務費最小値テキスト"/>
        <xdr:cNvSpPr txBox="1"/>
      </xdr:nvSpPr>
      <xdr:spPr>
        <a:xfrm>
          <a:off x="4686300" y="100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21,676</a:t>
          </a:r>
          <a:endParaRPr kumimoji="1" lang="ja-JP" altLang="en-US" sz="1000" b="1">
            <a:latin typeface="ＭＳ Ｐゴシック"/>
          </a:endParaRPr>
        </a:p>
      </xdr:txBody>
    </xdr:sp>
    <xdr:clientData/>
  </xdr:oneCellAnchor>
  <xdr:twoCellAnchor>
    <xdr:from>
      <xdr:col>6</xdr:col>
      <xdr:colOff>422275</xdr:colOff>
      <xdr:row>58</xdr:row>
      <xdr:rowOff>152044</xdr:rowOff>
    </xdr:from>
    <xdr:to>
      <xdr:col>6</xdr:col>
      <xdr:colOff>600075</xdr:colOff>
      <xdr:row>58</xdr:row>
      <xdr:rowOff>152044</xdr:rowOff>
    </xdr:to>
    <xdr:cxnSp macro="">
      <xdr:nvCxnSpPr>
        <xdr:cNvPr id="114" name="直線コネクタ 113"/>
        <xdr:cNvCxnSpPr/>
      </xdr:nvCxnSpPr>
      <xdr:spPr>
        <a:xfrm>
          <a:off x="4546600" y="1009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143565</xdr:rowOff>
    </xdr:from>
    <xdr:ext cx="534377" cy="259045"/>
    <xdr:sp macro="" textlink="">
      <xdr:nvSpPr>
        <xdr:cNvPr id="115" name="総務費最大値テキスト"/>
        <xdr:cNvSpPr txBox="1"/>
      </xdr:nvSpPr>
      <xdr:spPr>
        <a:xfrm>
          <a:off x="4686300" y="87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51,999</a:t>
          </a:r>
          <a:endParaRPr kumimoji="1" lang="ja-JP" altLang="en-US" sz="1000" b="1">
            <a:latin typeface="ＭＳ Ｐゴシック"/>
          </a:endParaRPr>
        </a:p>
      </xdr:txBody>
    </xdr:sp>
    <xdr:clientData/>
  </xdr:oneCellAnchor>
  <xdr:twoCellAnchor>
    <xdr:from>
      <xdr:col>6</xdr:col>
      <xdr:colOff>422275</xdr:colOff>
      <xdr:row>52</xdr:row>
      <xdr:rowOff>25438</xdr:rowOff>
    </xdr:from>
    <xdr:to>
      <xdr:col>6</xdr:col>
      <xdr:colOff>600075</xdr:colOff>
      <xdr:row>52</xdr:row>
      <xdr:rowOff>25438</xdr:rowOff>
    </xdr:to>
    <xdr:cxnSp macro="">
      <xdr:nvCxnSpPr>
        <xdr:cNvPr id="116" name="直線コネクタ 115"/>
        <xdr:cNvCxnSpPr/>
      </xdr:nvCxnSpPr>
      <xdr:spPr>
        <a:xfrm>
          <a:off x="4546600" y="894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76188</xdr:rowOff>
    </xdr:from>
    <xdr:to>
      <xdr:col>6</xdr:col>
      <xdr:colOff>511175</xdr:colOff>
      <xdr:row>52</xdr:row>
      <xdr:rowOff>59042</xdr:rowOff>
    </xdr:to>
    <xdr:cxnSp macro="">
      <xdr:nvCxnSpPr>
        <xdr:cNvPr id="117" name="直線コネクタ 116"/>
        <xdr:cNvCxnSpPr/>
      </xdr:nvCxnSpPr>
      <xdr:spPr>
        <a:xfrm>
          <a:off x="3797300" y="8648688"/>
          <a:ext cx="8382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95902</xdr:rowOff>
    </xdr:from>
    <xdr:ext cx="534377" cy="259045"/>
    <xdr:sp macro="" textlink="">
      <xdr:nvSpPr>
        <xdr:cNvPr id="118" name="総務費平均値テキスト"/>
        <xdr:cNvSpPr txBox="1"/>
      </xdr:nvSpPr>
      <xdr:spPr>
        <a:xfrm>
          <a:off x="4686300" y="9525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117475</xdr:rowOff>
    </xdr:from>
    <xdr:to>
      <xdr:col>6</xdr:col>
      <xdr:colOff>561975</xdr:colOff>
      <xdr:row>56</xdr:row>
      <xdr:rowOff>47625</xdr:rowOff>
    </xdr:to>
    <xdr:sp macro="" textlink="">
      <xdr:nvSpPr>
        <xdr:cNvPr id="119" name="フローチャート : 判断 118"/>
        <xdr:cNvSpPr/>
      </xdr:nvSpPr>
      <xdr:spPr>
        <a:xfrm>
          <a:off x="45847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76188</xdr:rowOff>
    </xdr:from>
    <xdr:to>
      <xdr:col>5</xdr:col>
      <xdr:colOff>358775</xdr:colOff>
      <xdr:row>51</xdr:row>
      <xdr:rowOff>49746</xdr:rowOff>
    </xdr:to>
    <xdr:cxnSp macro="">
      <xdr:nvCxnSpPr>
        <xdr:cNvPr id="120" name="直線コネクタ 119"/>
        <xdr:cNvCxnSpPr/>
      </xdr:nvCxnSpPr>
      <xdr:spPr>
        <a:xfrm flipV="1">
          <a:off x="2908300" y="8648688"/>
          <a:ext cx="889000" cy="1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88862</xdr:rowOff>
    </xdr:from>
    <xdr:to>
      <xdr:col>5</xdr:col>
      <xdr:colOff>409575</xdr:colOff>
      <xdr:row>54</xdr:row>
      <xdr:rowOff>19012</xdr:rowOff>
    </xdr:to>
    <xdr:sp macro="" textlink="">
      <xdr:nvSpPr>
        <xdr:cNvPr id="121" name="フローチャート : 判断 120"/>
        <xdr:cNvSpPr/>
      </xdr:nvSpPr>
      <xdr:spPr>
        <a:xfrm>
          <a:off x="3746500" y="91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10139</xdr:rowOff>
    </xdr:from>
    <xdr:ext cx="534377" cy="259045"/>
    <xdr:sp macro="" textlink="">
      <xdr:nvSpPr>
        <xdr:cNvPr id="122" name="テキスト ボックス 121"/>
        <xdr:cNvSpPr txBox="1"/>
      </xdr:nvSpPr>
      <xdr:spPr>
        <a:xfrm>
          <a:off x="3517411" y="92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44,501</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49746</xdr:rowOff>
    </xdr:from>
    <xdr:to>
      <xdr:col>4</xdr:col>
      <xdr:colOff>155575</xdr:colOff>
      <xdr:row>53</xdr:row>
      <xdr:rowOff>150101</xdr:rowOff>
    </xdr:to>
    <xdr:cxnSp macro="">
      <xdr:nvCxnSpPr>
        <xdr:cNvPr id="123" name="直線コネクタ 122"/>
        <xdr:cNvCxnSpPr/>
      </xdr:nvCxnSpPr>
      <xdr:spPr>
        <a:xfrm flipV="1">
          <a:off x="2019300" y="8793696"/>
          <a:ext cx="889000" cy="4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65430</xdr:rowOff>
    </xdr:from>
    <xdr:to>
      <xdr:col>4</xdr:col>
      <xdr:colOff>206375</xdr:colOff>
      <xdr:row>53</xdr:row>
      <xdr:rowOff>167030</xdr:rowOff>
    </xdr:to>
    <xdr:sp macro="" textlink="">
      <xdr:nvSpPr>
        <xdr:cNvPr id="124" name="フローチャート : 判断 123"/>
        <xdr:cNvSpPr/>
      </xdr:nvSpPr>
      <xdr:spPr>
        <a:xfrm>
          <a:off x="2857500" y="915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158157</xdr:rowOff>
    </xdr:from>
    <xdr:ext cx="534377" cy="259045"/>
    <xdr:sp macro="" textlink="">
      <xdr:nvSpPr>
        <xdr:cNvPr id="125" name="テキスト ボックス 124"/>
        <xdr:cNvSpPr txBox="1"/>
      </xdr:nvSpPr>
      <xdr:spPr>
        <a:xfrm>
          <a:off x="2641111" y="924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45,116</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150101</xdr:rowOff>
    </xdr:from>
    <xdr:to>
      <xdr:col>2</xdr:col>
      <xdr:colOff>638175</xdr:colOff>
      <xdr:row>57</xdr:row>
      <xdr:rowOff>254</xdr:rowOff>
    </xdr:to>
    <xdr:cxnSp macro="">
      <xdr:nvCxnSpPr>
        <xdr:cNvPr id="126" name="直線コネクタ 125"/>
        <xdr:cNvCxnSpPr/>
      </xdr:nvCxnSpPr>
      <xdr:spPr>
        <a:xfrm flipV="1">
          <a:off x="1130300" y="9236951"/>
          <a:ext cx="889000" cy="5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135192</xdr:rowOff>
    </xdr:from>
    <xdr:to>
      <xdr:col>3</xdr:col>
      <xdr:colOff>3175</xdr:colOff>
      <xdr:row>55</xdr:row>
      <xdr:rowOff>65342</xdr:rowOff>
    </xdr:to>
    <xdr:sp macro="" textlink="">
      <xdr:nvSpPr>
        <xdr:cNvPr id="127" name="フローチャート : 判断 126"/>
        <xdr:cNvSpPr/>
      </xdr:nvSpPr>
      <xdr:spPr>
        <a:xfrm>
          <a:off x="1968500" y="939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56469</xdr:rowOff>
    </xdr:from>
    <xdr:ext cx="534377" cy="259045"/>
    <xdr:sp macro="" textlink="">
      <xdr:nvSpPr>
        <xdr:cNvPr id="128" name="テキスト ボックス 127"/>
        <xdr:cNvSpPr txBox="1"/>
      </xdr:nvSpPr>
      <xdr:spPr>
        <a:xfrm>
          <a:off x="1752111" y="94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38,785</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36170</xdr:rowOff>
    </xdr:from>
    <xdr:to>
      <xdr:col>1</xdr:col>
      <xdr:colOff>485775</xdr:colOff>
      <xdr:row>53</xdr:row>
      <xdr:rowOff>137770</xdr:rowOff>
    </xdr:to>
    <xdr:sp macro="" textlink="">
      <xdr:nvSpPr>
        <xdr:cNvPr id="129" name="フローチャート : 判断 128"/>
        <xdr:cNvSpPr/>
      </xdr:nvSpPr>
      <xdr:spPr>
        <a:xfrm>
          <a:off x="1079500" y="912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154297</xdr:rowOff>
    </xdr:from>
    <xdr:ext cx="534377" cy="259045"/>
    <xdr:sp macro="" textlink="">
      <xdr:nvSpPr>
        <xdr:cNvPr id="130" name="テキスト ボックス 129"/>
        <xdr:cNvSpPr txBox="1"/>
      </xdr:nvSpPr>
      <xdr:spPr>
        <a:xfrm>
          <a:off x="863111" y="889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8242</xdr:rowOff>
    </xdr:from>
    <xdr:to>
      <xdr:col>6</xdr:col>
      <xdr:colOff>561975</xdr:colOff>
      <xdr:row>52</xdr:row>
      <xdr:rowOff>109842</xdr:rowOff>
    </xdr:to>
    <xdr:sp macro="" textlink="">
      <xdr:nvSpPr>
        <xdr:cNvPr id="136" name="円/楕円 135"/>
        <xdr:cNvSpPr/>
      </xdr:nvSpPr>
      <xdr:spPr>
        <a:xfrm>
          <a:off x="4584700" y="89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99115</xdr:rowOff>
    </xdr:from>
    <xdr:ext cx="534377" cy="259045"/>
    <xdr:sp macro="" textlink="">
      <xdr:nvSpPr>
        <xdr:cNvPr id="137" name="総務費該当値テキスト"/>
        <xdr:cNvSpPr txBox="1"/>
      </xdr:nvSpPr>
      <xdr:spPr>
        <a:xfrm>
          <a:off x="4686300" y="884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51,117</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25388</xdr:rowOff>
    </xdr:from>
    <xdr:to>
      <xdr:col>5</xdr:col>
      <xdr:colOff>409575</xdr:colOff>
      <xdr:row>50</xdr:row>
      <xdr:rowOff>126988</xdr:rowOff>
    </xdr:to>
    <xdr:sp macro="" textlink="">
      <xdr:nvSpPr>
        <xdr:cNvPr id="138" name="円/楕円 137"/>
        <xdr:cNvSpPr/>
      </xdr:nvSpPr>
      <xdr:spPr>
        <a:xfrm>
          <a:off x="3746500" y="859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48</xdr:row>
      <xdr:rowOff>143515</xdr:rowOff>
    </xdr:from>
    <xdr:ext cx="534377" cy="259045"/>
    <xdr:sp macro="" textlink="">
      <xdr:nvSpPr>
        <xdr:cNvPr id="139" name="テキスト ボックス 138"/>
        <xdr:cNvSpPr txBox="1"/>
      </xdr:nvSpPr>
      <xdr:spPr>
        <a:xfrm>
          <a:off x="3517411" y="837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59,667</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170396</xdr:rowOff>
    </xdr:from>
    <xdr:to>
      <xdr:col>4</xdr:col>
      <xdr:colOff>206375</xdr:colOff>
      <xdr:row>51</xdr:row>
      <xdr:rowOff>100546</xdr:rowOff>
    </xdr:to>
    <xdr:sp macro="" textlink="">
      <xdr:nvSpPr>
        <xdr:cNvPr id="140" name="円/楕円 139"/>
        <xdr:cNvSpPr/>
      </xdr:nvSpPr>
      <xdr:spPr>
        <a:xfrm>
          <a:off x="2857500" y="87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117073</xdr:rowOff>
    </xdr:from>
    <xdr:ext cx="534377" cy="259045"/>
    <xdr:sp macro="" textlink="">
      <xdr:nvSpPr>
        <xdr:cNvPr id="141" name="テキスト ボックス 140"/>
        <xdr:cNvSpPr txBox="1"/>
      </xdr:nvSpPr>
      <xdr:spPr>
        <a:xfrm>
          <a:off x="2641111" y="85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55,861</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99301</xdr:rowOff>
    </xdr:from>
    <xdr:to>
      <xdr:col>3</xdr:col>
      <xdr:colOff>3175</xdr:colOff>
      <xdr:row>54</xdr:row>
      <xdr:rowOff>29451</xdr:rowOff>
    </xdr:to>
    <xdr:sp macro="" textlink="">
      <xdr:nvSpPr>
        <xdr:cNvPr id="142" name="円/楕円 141"/>
        <xdr:cNvSpPr/>
      </xdr:nvSpPr>
      <xdr:spPr>
        <a:xfrm>
          <a:off x="1968500" y="918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45978</xdr:rowOff>
    </xdr:from>
    <xdr:ext cx="534377" cy="259045"/>
    <xdr:sp macro="" textlink="">
      <xdr:nvSpPr>
        <xdr:cNvPr id="143" name="テキスト ボックス 142"/>
        <xdr:cNvSpPr txBox="1"/>
      </xdr:nvSpPr>
      <xdr:spPr>
        <a:xfrm>
          <a:off x="1752111" y="896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120904</xdr:rowOff>
    </xdr:from>
    <xdr:to>
      <xdr:col>1</xdr:col>
      <xdr:colOff>485775</xdr:colOff>
      <xdr:row>57</xdr:row>
      <xdr:rowOff>51054</xdr:rowOff>
    </xdr:to>
    <xdr:sp macro="" textlink="">
      <xdr:nvSpPr>
        <xdr:cNvPr id="144" name="円/楕円 143"/>
        <xdr:cNvSpPr/>
      </xdr:nvSpPr>
      <xdr:spPr>
        <a:xfrm>
          <a:off x="1079500" y="97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42181</xdr:rowOff>
    </xdr:from>
    <xdr:ext cx="534377" cy="259045"/>
    <xdr:sp macro="" textlink="">
      <xdr:nvSpPr>
        <xdr:cNvPr id="145" name="テキスト ボックス 144"/>
        <xdr:cNvSpPr txBox="1"/>
      </xdr:nvSpPr>
      <xdr:spPr>
        <a:xfrm>
          <a:off x="863111" y="9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168927</xdr:rowOff>
    </xdr:from>
    <xdr:ext cx="531299" cy="259045"/>
    <xdr:sp macro="" textlink="">
      <xdr:nvSpPr>
        <xdr:cNvPr id="156" name="テキスト ボックス 155"/>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56352</xdr:rowOff>
    </xdr:from>
    <xdr:to>
      <xdr:col>6</xdr:col>
      <xdr:colOff>510540</xdr:colOff>
      <xdr:row>78</xdr:row>
      <xdr:rowOff>30476</xdr:rowOff>
    </xdr:to>
    <xdr:cxnSp macro="">
      <xdr:nvCxnSpPr>
        <xdr:cNvPr id="166" name="直線コネクタ 165"/>
        <xdr:cNvCxnSpPr/>
      </xdr:nvCxnSpPr>
      <xdr:spPr>
        <a:xfrm flipV="1">
          <a:off x="4633595" y="12572202"/>
          <a:ext cx="1270" cy="83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34303</xdr:rowOff>
    </xdr:from>
    <xdr:ext cx="534377" cy="259045"/>
    <xdr:sp macro="" textlink="">
      <xdr:nvSpPr>
        <xdr:cNvPr id="167" name="民生費最小値テキスト"/>
        <xdr:cNvSpPr txBox="1"/>
      </xdr:nvSpPr>
      <xdr:spPr>
        <a:xfrm>
          <a:off x="4686300" y="1340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62,389</a:t>
          </a:r>
          <a:endParaRPr kumimoji="1" lang="ja-JP" altLang="en-US" sz="1000" b="1">
            <a:latin typeface="ＭＳ Ｐゴシック"/>
          </a:endParaRPr>
        </a:p>
      </xdr:txBody>
    </xdr:sp>
    <xdr:clientData/>
  </xdr:oneCellAnchor>
  <xdr:twoCellAnchor>
    <xdr:from>
      <xdr:col>6</xdr:col>
      <xdr:colOff>422275</xdr:colOff>
      <xdr:row>78</xdr:row>
      <xdr:rowOff>30476</xdr:rowOff>
    </xdr:from>
    <xdr:to>
      <xdr:col>6</xdr:col>
      <xdr:colOff>600075</xdr:colOff>
      <xdr:row>78</xdr:row>
      <xdr:rowOff>30476</xdr:rowOff>
    </xdr:to>
    <xdr:cxnSp macro="">
      <xdr:nvCxnSpPr>
        <xdr:cNvPr id="168" name="直線コネクタ 167"/>
        <xdr:cNvCxnSpPr/>
      </xdr:nvCxnSpPr>
      <xdr:spPr>
        <a:xfrm>
          <a:off x="4546600" y="1340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3029</xdr:rowOff>
    </xdr:from>
    <xdr:ext cx="534377" cy="259045"/>
    <xdr:sp macro="" textlink="">
      <xdr:nvSpPr>
        <xdr:cNvPr id="169" name="民生費最大値テキスト"/>
        <xdr:cNvSpPr txBox="1"/>
      </xdr:nvSpPr>
      <xdr:spPr>
        <a:xfrm>
          <a:off x="4686300" y="123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80,573</a:t>
          </a:r>
          <a:endParaRPr kumimoji="1" lang="ja-JP" altLang="en-US" sz="1000" b="1">
            <a:latin typeface="ＭＳ Ｐゴシック"/>
          </a:endParaRPr>
        </a:p>
      </xdr:txBody>
    </xdr:sp>
    <xdr:clientData/>
  </xdr:oneCellAnchor>
  <xdr:twoCellAnchor>
    <xdr:from>
      <xdr:col>6</xdr:col>
      <xdr:colOff>422275</xdr:colOff>
      <xdr:row>73</xdr:row>
      <xdr:rowOff>56352</xdr:rowOff>
    </xdr:from>
    <xdr:to>
      <xdr:col>6</xdr:col>
      <xdr:colOff>600075</xdr:colOff>
      <xdr:row>73</xdr:row>
      <xdr:rowOff>56352</xdr:rowOff>
    </xdr:to>
    <xdr:cxnSp macro="">
      <xdr:nvCxnSpPr>
        <xdr:cNvPr id="170" name="直線コネクタ 169"/>
        <xdr:cNvCxnSpPr/>
      </xdr:nvCxnSpPr>
      <xdr:spPr>
        <a:xfrm>
          <a:off x="4546600" y="1257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43368</xdr:rowOff>
    </xdr:from>
    <xdr:to>
      <xdr:col>6</xdr:col>
      <xdr:colOff>511175</xdr:colOff>
      <xdr:row>73</xdr:row>
      <xdr:rowOff>56352</xdr:rowOff>
    </xdr:to>
    <xdr:cxnSp macro="">
      <xdr:nvCxnSpPr>
        <xdr:cNvPr id="171" name="直線コネクタ 170"/>
        <xdr:cNvCxnSpPr/>
      </xdr:nvCxnSpPr>
      <xdr:spPr>
        <a:xfrm>
          <a:off x="3797300" y="12559218"/>
          <a:ext cx="8382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24305</xdr:rowOff>
    </xdr:from>
    <xdr:ext cx="534377" cy="259045"/>
    <xdr:sp macro="" textlink="">
      <xdr:nvSpPr>
        <xdr:cNvPr id="172" name="民生費平均値テキスト"/>
        <xdr:cNvSpPr txBox="1"/>
      </xdr:nvSpPr>
      <xdr:spPr>
        <a:xfrm>
          <a:off x="4686300" y="12883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45878</xdr:rowOff>
    </xdr:from>
    <xdr:to>
      <xdr:col>6</xdr:col>
      <xdr:colOff>561975</xdr:colOff>
      <xdr:row>75</xdr:row>
      <xdr:rowOff>147478</xdr:rowOff>
    </xdr:to>
    <xdr:sp macro="" textlink="">
      <xdr:nvSpPr>
        <xdr:cNvPr id="173" name="フローチャート : 判断 172"/>
        <xdr:cNvSpPr/>
      </xdr:nvSpPr>
      <xdr:spPr>
        <a:xfrm>
          <a:off x="4584700" y="129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43368</xdr:rowOff>
    </xdr:from>
    <xdr:to>
      <xdr:col>5</xdr:col>
      <xdr:colOff>358775</xdr:colOff>
      <xdr:row>75</xdr:row>
      <xdr:rowOff>3866</xdr:rowOff>
    </xdr:to>
    <xdr:cxnSp macro="">
      <xdr:nvCxnSpPr>
        <xdr:cNvPr id="174" name="直線コネクタ 173"/>
        <xdr:cNvCxnSpPr/>
      </xdr:nvCxnSpPr>
      <xdr:spPr>
        <a:xfrm flipV="1">
          <a:off x="2908300" y="12559218"/>
          <a:ext cx="889000" cy="30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15839</xdr:rowOff>
    </xdr:from>
    <xdr:to>
      <xdr:col>5</xdr:col>
      <xdr:colOff>409575</xdr:colOff>
      <xdr:row>74</xdr:row>
      <xdr:rowOff>117439</xdr:rowOff>
    </xdr:to>
    <xdr:sp macro="" textlink="">
      <xdr:nvSpPr>
        <xdr:cNvPr id="175" name="フローチャート : 判断 174"/>
        <xdr:cNvSpPr/>
      </xdr:nvSpPr>
      <xdr:spPr>
        <a:xfrm>
          <a:off x="3746500" y="1270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74</xdr:row>
      <xdr:rowOff>108566</xdr:rowOff>
    </xdr:from>
    <xdr:ext cx="534377" cy="259045"/>
    <xdr:sp macro="" textlink="">
      <xdr:nvSpPr>
        <xdr:cNvPr id="176" name="テキスト ボックス 175"/>
        <xdr:cNvSpPr txBox="1"/>
      </xdr:nvSpPr>
      <xdr:spPr>
        <a:xfrm>
          <a:off x="3517411" y="1279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76,598</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162331</xdr:rowOff>
    </xdr:from>
    <xdr:to>
      <xdr:col>4</xdr:col>
      <xdr:colOff>155575</xdr:colOff>
      <xdr:row>75</xdr:row>
      <xdr:rowOff>3866</xdr:rowOff>
    </xdr:to>
    <xdr:cxnSp macro="">
      <xdr:nvCxnSpPr>
        <xdr:cNvPr id="177" name="直線コネクタ 176"/>
        <xdr:cNvCxnSpPr/>
      </xdr:nvCxnSpPr>
      <xdr:spPr>
        <a:xfrm>
          <a:off x="2019300" y="12678181"/>
          <a:ext cx="889000" cy="18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129043</xdr:rowOff>
    </xdr:from>
    <xdr:to>
      <xdr:col>4</xdr:col>
      <xdr:colOff>206375</xdr:colOff>
      <xdr:row>76</xdr:row>
      <xdr:rowOff>59193</xdr:rowOff>
    </xdr:to>
    <xdr:sp macro="" textlink="">
      <xdr:nvSpPr>
        <xdr:cNvPr id="178" name="フローチャート : 判断 177"/>
        <xdr:cNvSpPr/>
      </xdr:nvSpPr>
      <xdr:spPr>
        <a:xfrm>
          <a:off x="2857500" y="1298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50319</xdr:rowOff>
    </xdr:from>
    <xdr:ext cx="534377" cy="259045"/>
    <xdr:sp macro="" textlink="">
      <xdr:nvSpPr>
        <xdr:cNvPr id="179" name="テキスト ボックス 178"/>
        <xdr:cNvSpPr txBox="1"/>
      </xdr:nvSpPr>
      <xdr:spPr>
        <a:xfrm>
          <a:off x="2641111" y="1308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70,372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162331</xdr:rowOff>
    </xdr:from>
    <xdr:to>
      <xdr:col>2</xdr:col>
      <xdr:colOff>638175</xdr:colOff>
      <xdr:row>75</xdr:row>
      <xdr:rowOff>28326</xdr:rowOff>
    </xdr:to>
    <xdr:cxnSp macro="">
      <xdr:nvCxnSpPr>
        <xdr:cNvPr id="180" name="直線コネクタ 179"/>
        <xdr:cNvCxnSpPr/>
      </xdr:nvCxnSpPr>
      <xdr:spPr>
        <a:xfrm flipV="1">
          <a:off x="1130300" y="12678181"/>
          <a:ext cx="889000" cy="20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83962</xdr:rowOff>
    </xdr:from>
    <xdr:to>
      <xdr:col>3</xdr:col>
      <xdr:colOff>3175</xdr:colOff>
      <xdr:row>75</xdr:row>
      <xdr:rowOff>14112</xdr:rowOff>
    </xdr:to>
    <xdr:sp macro="" textlink="">
      <xdr:nvSpPr>
        <xdr:cNvPr id="181" name="フローチャート : 判断 180"/>
        <xdr:cNvSpPr/>
      </xdr:nvSpPr>
      <xdr:spPr>
        <a:xfrm>
          <a:off x="1968500" y="127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5239</xdr:rowOff>
    </xdr:from>
    <xdr:ext cx="534377" cy="259045"/>
    <xdr:sp macro="" textlink="">
      <xdr:nvSpPr>
        <xdr:cNvPr id="182" name="テキスト ボックス 181"/>
        <xdr:cNvSpPr txBox="1"/>
      </xdr:nvSpPr>
      <xdr:spPr>
        <a:xfrm>
          <a:off x="1752111" y="1286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75,108</a:t>
          </a:r>
          <a:endParaRPr kumimoji="1" lang="ja-JP" altLang="en-US" sz="1000" b="1">
            <a:solidFill>
              <a:srgbClr val="000080"/>
            </a:solidFill>
            <a:latin typeface="ＭＳ Ｐゴシック"/>
          </a:endParaRPr>
        </a:p>
      </xdr:txBody>
    </xdr:sp>
    <xdr:clientData/>
  </xdr:oneCellAnchor>
  <xdr:twoCellAnchor>
    <xdr:from>
      <xdr:col>1</xdr:col>
      <xdr:colOff>384175</xdr:colOff>
      <xdr:row>71</xdr:row>
      <xdr:rowOff>147604</xdr:rowOff>
    </xdr:from>
    <xdr:to>
      <xdr:col>1</xdr:col>
      <xdr:colOff>485775</xdr:colOff>
      <xdr:row>72</xdr:row>
      <xdr:rowOff>77754</xdr:rowOff>
    </xdr:to>
    <xdr:sp macro="" textlink="">
      <xdr:nvSpPr>
        <xdr:cNvPr id="183" name="フローチャート : 判断 182"/>
        <xdr:cNvSpPr/>
      </xdr:nvSpPr>
      <xdr:spPr>
        <a:xfrm>
          <a:off x="1079500" y="1232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94281</xdr:rowOff>
    </xdr:from>
    <xdr:ext cx="534377" cy="259045"/>
    <xdr:sp macro="" textlink="">
      <xdr:nvSpPr>
        <xdr:cNvPr id="184" name="テキスト ボックス 183"/>
        <xdr:cNvSpPr txBox="1"/>
      </xdr:nvSpPr>
      <xdr:spPr>
        <a:xfrm>
          <a:off x="863111" y="120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5552</xdr:rowOff>
    </xdr:from>
    <xdr:to>
      <xdr:col>6</xdr:col>
      <xdr:colOff>561975</xdr:colOff>
      <xdr:row>73</xdr:row>
      <xdr:rowOff>107152</xdr:rowOff>
    </xdr:to>
    <xdr:sp macro="" textlink="">
      <xdr:nvSpPr>
        <xdr:cNvPr id="190" name="円/楕円 189"/>
        <xdr:cNvSpPr/>
      </xdr:nvSpPr>
      <xdr:spPr>
        <a:xfrm>
          <a:off x="4584700" y="1252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130029</xdr:rowOff>
    </xdr:from>
    <xdr:ext cx="534377" cy="259045"/>
    <xdr:sp macro="" textlink="">
      <xdr:nvSpPr>
        <xdr:cNvPr id="191" name="民生費該当値テキスト"/>
        <xdr:cNvSpPr txBox="1"/>
      </xdr:nvSpPr>
      <xdr:spPr>
        <a:xfrm>
          <a:off x="4686300" y="12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80,573</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164018</xdr:rowOff>
    </xdr:from>
    <xdr:to>
      <xdr:col>5</xdr:col>
      <xdr:colOff>409575</xdr:colOff>
      <xdr:row>73</xdr:row>
      <xdr:rowOff>94168</xdr:rowOff>
    </xdr:to>
    <xdr:sp macro="" textlink="">
      <xdr:nvSpPr>
        <xdr:cNvPr id="192" name="円/楕円 191"/>
        <xdr:cNvSpPr/>
      </xdr:nvSpPr>
      <xdr:spPr>
        <a:xfrm>
          <a:off x="3746500" y="1250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71</xdr:row>
      <xdr:rowOff>110695</xdr:rowOff>
    </xdr:from>
    <xdr:ext cx="534377" cy="259045"/>
    <xdr:sp macro="" textlink="">
      <xdr:nvSpPr>
        <xdr:cNvPr id="193" name="テキスト ボックス 192"/>
        <xdr:cNvSpPr txBox="1"/>
      </xdr:nvSpPr>
      <xdr:spPr>
        <a:xfrm>
          <a:off x="3517411" y="1228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124516</xdr:rowOff>
    </xdr:from>
    <xdr:to>
      <xdr:col>4</xdr:col>
      <xdr:colOff>206375</xdr:colOff>
      <xdr:row>75</xdr:row>
      <xdr:rowOff>54666</xdr:rowOff>
    </xdr:to>
    <xdr:sp macro="" textlink="">
      <xdr:nvSpPr>
        <xdr:cNvPr id="194" name="円/楕円 193"/>
        <xdr:cNvSpPr/>
      </xdr:nvSpPr>
      <xdr:spPr>
        <a:xfrm>
          <a:off x="2857500" y="128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71193</xdr:rowOff>
    </xdr:from>
    <xdr:ext cx="534377" cy="259045"/>
    <xdr:sp macro="" textlink="">
      <xdr:nvSpPr>
        <xdr:cNvPr id="195" name="テキスト ボックス 194"/>
        <xdr:cNvSpPr txBox="1"/>
      </xdr:nvSpPr>
      <xdr:spPr>
        <a:xfrm>
          <a:off x="2641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74,221</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111531</xdr:rowOff>
    </xdr:from>
    <xdr:to>
      <xdr:col>3</xdr:col>
      <xdr:colOff>3175</xdr:colOff>
      <xdr:row>74</xdr:row>
      <xdr:rowOff>41681</xdr:rowOff>
    </xdr:to>
    <xdr:sp macro="" textlink="">
      <xdr:nvSpPr>
        <xdr:cNvPr id="196" name="円/楕円 195"/>
        <xdr:cNvSpPr/>
      </xdr:nvSpPr>
      <xdr:spPr>
        <a:xfrm>
          <a:off x="1968500" y="1262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58208</xdr:rowOff>
    </xdr:from>
    <xdr:ext cx="534377" cy="259045"/>
    <xdr:sp macro="" textlink="">
      <xdr:nvSpPr>
        <xdr:cNvPr id="197" name="テキスト ボックス 196"/>
        <xdr:cNvSpPr txBox="1"/>
      </xdr:nvSpPr>
      <xdr:spPr>
        <a:xfrm>
          <a:off x="1752111" y="1240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78,255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148976</xdr:rowOff>
    </xdr:from>
    <xdr:to>
      <xdr:col>1</xdr:col>
      <xdr:colOff>485775</xdr:colOff>
      <xdr:row>75</xdr:row>
      <xdr:rowOff>79126</xdr:rowOff>
    </xdr:to>
    <xdr:sp macro="" textlink="">
      <xdr:nvSpPr>
        <xdr:cNvPr id="198" name="円/楕円 197"/>
        <xdr:cNvSpPr/>
      </xdr:nvSpPr>
      <xdr:spPr>
        <a:xfrm>
          <a:off x="1079500" y="128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70253</xdr:rowOff>
    </xdr:from>
    <xdr:ext cx="534377" cy="259045"/>
    <xdr:sp macro="" textlink="">
      <xdr:nvSpPr>
        <xdr:cNvPr id="199" name="テキスト ボックス 198"/>
        <xdr:cNvSpPr txBox="1"/>
      </xdr:nvSpPr>
      <xdr:spPr>
        <a:xfrm>
          <a:off x="863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09" name="直線コネクタ 20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0" name="テキスト ボックス 20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1" name="直線コネクタ 21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2" name="テキスト ボックス 21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3" name="直線コネクタ 21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4" name="テキスト ボックス 21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5" name="直線コネクタ 21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6" name="テキスト ボックス 21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27732</xdr:rowOff>
    </xdr:from>
    <xdr:to>
      <xdr:col>6</xdr:col>
      <xdr:colOff>510540</xdr:colOff>
      <xdr:row>98</xdr:row>
      <xdr:rowOff>73909</xdr:rowOff>
    </xdr:to>
    <xdr:cxnSp macro="">
      <xdr:nvCxnSpPr>
        <xdr:cNvPr id="220" name="直線コネクタ 219"/>
        <xdr:cNvCxnSpPr/>
      </xdr:nvCxnSpPr>
      <xdr:spPr>
        <a:xfrm flipV="1">
          <a:off x="4633595" y="15458232"/>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77736</xdr:rowOff>
    </xdr:from>
    <xdr:ext cx="534377" cy="259045"/>
    <xdr:sp macro="" textlink="">
      <xdr:nvSpPr>
        <xdr:cNvPr id="221" name="衛生費最小値テキスト"/>
        <xdr:cNvSpPr txBox="1"/>
      </xdr:nvSpPr>
      <xdr:spPr>
        <a:xfrm>
          <a:off x="4686300" y="168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a:t>
          </a:r>
          <a:endParaRPr kumimoji="1" lang="ja-JP" altLang="en-US" sz="1000" b="1">
            <a:latin typeface="ＭＳ Ｐゴシック"/>
          </a:endParaRPr>
        </a:p>
      </xdr:txBody>
    </xdr:sp>
    <xdr:clientData/>
  </xdr:oneCellAnchor>
  <xdr:twoCellAnchor>
    <xdr:from>
      <xdr:col>6</xdr:col>
      <xdr:colOff>422275</xdr:colOff>
      <xdr:row>98</xdr:row>
      <xdr:rowOff>73909</xdr:rowOff>
    </xdr:from>
    <xdr:to>
      <xdr:col>6</xdr:col>
      <xdr:colOff>600075</xdr:colOff>
      <xdr:row>98</xdr:row>
      <xdr:rowOff>73909</xdr:rowOff>
    </xdr:to>
    <xdr:cxnSp macro="">
      <xdr:nvCxnSpPr>
        <xdr:cNvPr id="222" name="直線コネクタ 221"/>
        <xdr:cNvCxnSpPr/>
      </xdr:nvCxnSpPr>
      <xdr:spPr>
        <a:xfrm>
          <a:off x="4546600" y="1687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145859</xdr:rowOff>
    </xdr:from>
    <xdr:ext cx="534377" cy="259045"/>
    <xdr:sp macro="" textlink="">
      <xdr:nvSpPr>
        <xdr:cNvPr id="223" name="衛生費最大値テキスト"/>
        <xdr:cNvSpPr txBox="1"/>
      </xdr:nvSpPr>
      <xdr:spPr>
        <a:xfrm>
          <a:off x="4686300" y="152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42,449</a:t>
          </a:r>
          <a:endParaRPr kumimoji="1" lang="ja-JP" altLang="en-US" sz="1000" b="1">
            <a:latin typeface="ＭＳ Ｐゴシック"/>
          </a:endParaRPr>
        </a:p>
      </xdr:txBody>
    </xdr:sp>
    <xdr:clientData/>
  </xdr:oneCellAnchor>
  <xdr:twoCellAnchor>
    <xdr:from>
      <xdr:col>6</xdr:col>
      <xdr:colOff>422275</xdr:colOff>
      <xdr:row>90</xdr:row>
      <xdr:rowOff>27732</xdr:rowOff>
    </xdr:from>
    <xdr:to>
      <xdr:col>6</xdr:col>
      <xdr:colOff>600075</xdr:colOff>
      <xdr:row>90</xdr:row>
      <xdr:rowOff>27732</xdr:rowOff>
    </xdr:to>
    <xdr:cxnSp macro="">
      <xdr:nvCxnSpPr>
        <xdr:cNvPr id="224" name="直線コネクタ 223"/>
        <xdr:cNvCxnSpPr/>
      </xdr:nvCxnSpPr>
      <xdr:spPr>
        <a:xfrm>
          <a:off x="4546600" y="154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29744</xdr:rowOff>
    </xdr:from>
    <xdr:to>
      <xdr:col>6</xdr:col>
      <xdr:colOff>511175</xdr:colOff>
      <xdr:row>96</xdr:row>
      <xdr:rowOff>133848</xdr:rowOff>
    </xdr:to>
    <xdr:cxnSp macro="">
      <xdr:nvCxnSpPr>
        <xdr:cNvPr id="225" name="直線コネクタ 224"/>
        <xdr:cNvCxnSpPr/>
      </xdr:nvCxnSpPr>
      <xdr:spPr>
        <a:xfrm>
          <a:off x="3797300" y="16488944"/>
          <a:ext cx="838200" cy="10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167555</xdr:rowOff>
    </xdr:from>
    <xdr:ext cx="534377" cy="259045"/>
    <xdr:sp macro="" textlink="">
      <xdr:nvSpPr>
        <xdr:cNvPr id="226" name="衛生費平均値テキスト"/>
        <xdr:cNvSpPr txBox="1"/>
      </xdr:nvSpPr>
      <xdr:spPr>
        <a:xfrm>
          <a:off x="4686300" y="1628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144678</xdr:rowOff>
    </xdr:from>
    <xdr:to>
      <xdr:col>6</xdr:col>
      <xdr:colOff>561975</xdr:colOff>
      <xdr:row>96</xdr:row>
      <xdr:rowOff>74828</xdr:rowOff>
    </xdr:to>
    <xdr:sp macro="" textlink="">
      <xdr:nvSpPr>
        <xdr:cNvPr id="227" name="フローチャート : 判断 226"/>
        <xdr:cNvSpPr/>
      </xdr:nvSpPr>
      <xdr:spPr>
        <a:xfrm>
          <a:off x="4584700" y="1643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29744</xdr:rowOff>
    </xdr:from>
    <xdr:to>
      <xdr:col>5</xdr:col>
      <xdr:colOff>358775</xdr:colOff>
      <xdr:row>96</xdr:row>
      <xdr:rowOff>150124</xdr:rowOff>
    </xdr:to>
    <xdr:cxnSp macro="">
      <xdr:nvCxnSpPr>
        <xdr:cNvPr id="228" name="直線コネクタ 227"/>
        <xdr:cNvCxnSpPr/>
      </xdr:nvCxnSpPr>
      <xdr:spPr>
        <a:xfrm flipV="1">
          <a:off x="2908300" y="16488944"/>
          <a:ext cx="889000" cy="12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166624</xdr:rowOff>
    </xdr:from>
    <xdr:to>
      <xdr:col>5</xdr:col>
      <xdr:colOff>409575</xdr:colOff>
      <xdr:row>95</xdr:row>
      <xdr:rowOff>96774</xdr:rowOff>
    </xdr:to>
    <xdr:sp macro="" textlink="">
      <xdr:nvSpPr>
        <xdr:cNvPr id="229" name="フローチャート : 判断 228"/>
        <xdr:cNvSpPr/>
      </xdr:nvSpPr>
      <xdr:spPr>
        <a:xfrm>
          <a:off x="3746500" y="1628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113301</xdr:rowOff>
    </xdr:from>
    <xdr:ext cx="534377" cy="259045"/>
    <xdr:sp macro="" textlink="">
      <xdr:nvSpPr>
        <xdr:cNvPr id="230" name="テキスト ボックス 229"/>
        <xdr:cNvSpPr txBox="1"/>
      </xdr:nvSpPr>
      <xdr:spPr>
        <a:xfrm>
          <a:off x="3517411" y="1605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132201</xdr:rowOff>
    </xdr:from>
    <xdr:to>
      <xdr:col>4</xdr:col>
      <xdr:colOff>155575</xdr:colOff>
      <xdr:row>96</xdr:row>
      <xdr:rowOff>150124</xdr:rowOff>
    </xdr:to>
    <xdr:cxnSp macro="">
      <xdr:nvCxnSpPr>
        <xdr:cNvPr id="231" name="直線コネクタ 230"/>
        <xdr:cNvCxnSpPr/>
      </xdr:nvCxnSpPr>
      <xdr:spPr>
        <a:xfrm>
          <a:off x="2019300" y="16591401"/>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67092</xdr:rowOff>
    </xdr:from>
    <xdr:to>
      <xdr:col>4</xdr:col>
      <xdr:colOff>206375</xdr:colOff>
      <xdr:row>95</xdr:row>
      <xdr:rowOff>168692</xdr:rowOff>
    </xdr:to>
    <xdr:sp macro="" textlink="">
      <xdr:nvSpPr>
        <xdr:cNvPr id="232" name="フローチャート : 判断 231"/>
        <xdr:cNvSpPr/>
      </xdr:nvSpPr>
      <xdr:spPr>
        <a:xfrm>
          <a:off x="2857500" y="163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13769</xdr:rowOff>
    </xdr:from>
    <xdr:ext cx="534377" cy="259045"/>
    <xdr:sp macro="" textlink="">
      <xdr:nvSpPr>
        <xdr:cNvPr id="233" name="テキスト ボックス 232"/>
        <xdr:cNvSpPr txBox="1"/>
      </xdr:nvSpPr>
      <xdr:spPr>
        <a:xfrm>
          <a:off x="2641111" y="1613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92791</xdr:rowOff>
    </xdr:from>
    <xdr:to>
      <xdr:col>2</xdr:col>
      <xdr:colOff>638175</xdr:colOff>
      <xdr:row>96</xdr:row>
      <xdr:rowOff>132201</xdr:rowOff>
    </xdr:to>
    <xdr:cxnSp macro="">
      <xdr:nvCxnSpPr>
        <xdr:cNvPr id="234" name="直線コネクタ 233"/>
        <xdr:cNvCxnSpPr/>
      </xdr:nvCxnSpPr>
      <xdr:spPr>
        <a:xfrm>
          <a:off x="1130300" y="16380541"/>
          <a:ext cx="889000" cy="2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29372</xdr:rowOff>
    </xdr:from>
    <xdr:to>
      <xdr:col>3</xdr:col>
      <xdr:colOff>3175</xdr:colOff>
      <xdr:row>95</xdr:row>
      <xdr:rowOff>130972</xdr:rowOff>
    </xdr:to>
    <xdr:sp macro="" textlink="">
      <xdr:nvSpPr>
        <xdr:cNvPr id="235" name="フローチャート : 判断 234"/>
        <xdr:cNvSpPr/>
      </xdr:nvSpPr>
      <xdr:spPr>
        <a:xfrm>
          <a:off x="1968500" y="1631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147499</xdr:rowOff>
    </xdr:from>
    <xdr:ext cx="534377" cy="259045"/>
    <xdr:sp macro="" textlink="">
      <xdr:nvSpPr>
        <xdr:cNvPr id="236" name="テキスト ボックス 235"/>
        <xdr:cNvSpPr txBox="1"/>
      </xdr:nvSpPr>
      <xdr:spPr>
        <a:xfrm>
          <a:off x="1752111" y="160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22,552</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119624</xdr:rowOff>
    </xdr:from>
    <xdr:to>
      <xdr:col>1</xdr:col>
      <xdr:colOff>485775</xdr:colOff>
      <xdr:row>93</xdr:row>
      <xdr:rowOff>49774</xdr:rowOff>
    </xdr:to>
    <xdr:sp macro="" textlink="">
      <xdr:nvSpPr>
        <xdr:cNvPr id="237" name="フローチャート : 判断 236"/>
        <xdr:cNvSpPr/>
      </xdr:nvSpPr>
      <xdr:spPr>
        <a:xfrm>
          <a:off x="1079500" y="1589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66301</xdr:rowOff>
    </xdr:from>
    <xdr:ext cx="534377" cy="259045"/>
    <xdr:sp macro="" textlink="">
      <xdr:nvSpPr>
        <xdr:cNvPr id="238" name="テキスト ボックス 237"/>
        <xdr:cNvSpPr txBox="1"/>
      </xdr:nvSpPr>
      <xdr:spPr>
        <a:xfrm>
          <a:off x="863111" y="1566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31,828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83048</xdr:rowOff>
    </xdr:from>
    <xdr:to>
      <xdr:col>6</xdr:col>
      <xdr:colOff>561975</xdr:colOff>
      <xdr:row>97</xdr:row>
      <xdr:rowOff>13198</xdr:rowOff>
    </xdr:to>
    <xdr:sp macro="" textlink="">
      <xdr:nvSpPr>
        <xdr:cNvPr id="244" name="円/楕円 243"/>
        <xdr:cNvSpPr/>
      </xdr:nvSpPr>
      <xdr:spPr>
        <a:xfrm>
          <a:off x="4584700" y="1654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61475</xdr:rowOff>
    </xdr:from>
    <xdr:ext cx="534377" cy="259045"/>
    <xdr:sp macro="" textlink="">
      <xdr:nvSpPr>
        <xdr:cNvPr id="245" name="衛生費該当値テキスト"/>
        <xdr:cNvSpPr txBox="1"/>
      </xdr:nvSpPr>
      <xdr:spPr>
        <a:xfrm>
          <a:off x="4686300" y="1652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17,628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150394</xdr:rowOff>
    </xdr:from>
    <xdr:to>
      <xdr:col>5</xdr:col>
      <xdr:colOff>409575</xdr:colOff>
      <xdr:row>96</xdr:row>
      <xdr:rowOff>80544</xdr:rowOff>
    </xdr:to>
    <xdr:sp macro="" textlink="">
      <xdr:nvSpPr>
        <xdr:cNvPr id="246" name="円/楕円 245"/>
        <xdr:cNvSpPr/>
      </xdr:nvSpPr>
      <xdr:spPr>
        <a:xfrm>
          <a:off x="3746500" y="164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71671</xdr:rowOff>
    </xdr:from>
    <xdr:ext cx="534377" cy="259045"/>
    <xdr:sp macro="" textlink="">
      <xdr:nvSpPr>
        <xdr:cNvPr id="247" name="テキスト ボックス 246"/>
        <xdr:cNvSpPr txBox="1"/>
      </xdr:nvSpPr>
      <xdr:spPr>
        <a:xfrm>
          <a:off x="3517411" y="165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99324</xdr:rowOff>
    </xdr:from>
    <xdr:to>
      <xdr:col>4</xdr:col>
      <xdr:colOff>206375</xdr:colOff>
      <xdr:row>97</xdr:row>
      <xdr:rowOff>29474</xdr:rowOff>
    </xdr:to>
    <xdr:sp macro="" textlink="">
      <xdr:nvSpPr>
        <xdr:cNvPr id="248" name="円/楕円 247"/>
        <xdr:cNvSpPr/>
      </xdr:nvSpPr>
      <xdr:spPr>
        <a:xfrm>
          <a:off x="2857500" y="165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20601</xdr:rowOff>
    </xdr:from>
    <xdr:ext cx="534377" cy="259045"/>
    <xdr:sp macro="" textlink="">
      <xdr:nvSpPr>
        <xdr:cNvPr id="249" name="テキスト ボックス 248"/>
        <xdr:cNvSpPr txBox="1"/>
      </xdr:nvSpPr>
      <xdr:spPr>
        <a:xfrm>
          <a:off x="2641111" y="166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81401</xdr:rowOff>
    </xdr:from>
    <xdr:to>
      <xdr:col>3</xdr:col>
      <xdr:colOff>3175</xdr:colOff>
      <xdr:row>97</xdr:row>
      <xdr:rowOff>11551</xdr:rowOff>
    </xdr:to>
    <xdr:sp macro="" textlink="">
      <xdr:nvSpPr>
        <xdr:cNvPr id="250" name="円/楕円 249"/>
        <xdr:cNvSpPr/>
      </xdr:nvSpPr>
      <xdr:spPr>
        <a:xfrm>
          <a:off x="1968500" y="1654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2678</xdr:rowOff>
    </xdr:from>
    <xdr:ext cx="534377" cy="259045"/>
    <xdr:sp macro="" textlink="">
      <xdr:nvSpPr>
        <xdr:cNvPr id="251" name="テキスト ボックス 250"/>
        <xdr:cNvSpPr txBox="1"/>
      </xdr:nvSpPr>
      <xdr:spPr>
        <a:xfrm>
          <a:off x="1752111" y="166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41991</xdr:rowOff>
    </xdr:from>
    <xdr:to>
      <xdr:col>1</xdr:col>
      <xdr:colOff>485775</xdr:colOff>
      <xdr:row>95</xdr:row>
      <xdr:rowOff>143591</xdr:rowOff>
    </xdr:to>
    <xdr:sp macro="" textlink="">
      <xdr:nvSpPr>
        <xdr:cNvPr id="252" name="円/楕円 251"/>
        <xdr:cNvSpPr/>
      </xdr:nvSpPr>
      <xdr:spPr>
        <a:xfrm>
          <a:off x="1079500" y="1632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134718</xdr:rowOff>
    </xdr:from>
    <xdr:ext cx="534377" cy="259045"/>
    <xdr:sp macro="" textlink="">
      <xdr:nvSpPr>
        <xdr:cNvPr id="253" name="テキスト ボックス 252"/>
        <xdr:cNvSpPr txBox="1"/>
      </xdr:nvSpPr>
      <xdr:spPr>
        <a:xfrm>
          <a:off x="863111" y="1642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2" name="直線コネクタ 26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3" name="テキスト ボックス 26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4" name="直線コネクタ 26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5" name="テキスト ボックス 26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6" name="直線コネクタ 26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67" name="テキスト ボックス 26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68" name="直線コネクタ 26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69" name="テキスト ボックス 26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0" name="直線コネクタ 26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1" name="テキスト ボックス 27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3" name="テキスト ボックス 27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19990</xdr:rowOff>
    </xdr:from>
    <xdr:to>
      <xdr:col>15</xdr:col>
      <xdr:colOff>180340</xdr:colOff>
      <xdr:row>38</xdr:row>
      <xdr:rowOff>100991</xdr:rowOff>
    </xdr:to>
    <xdr:cxnSp macro="">
      <xdr:nvCxnSpPr>
        <xdr:cNvPr id="275" name="直線コネクタ 274"/>
        <xdr:cNvCxnSpPr/>
      </xdr:nvCxnSpPr>
      <xdr:spPr>
        <a:xfrm flipV="1">
          <a:off x="10475595" y="5506390"/>
          <a:ext cx="1270" cy="11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104818</xdr:rowOff>
    </xdr:from>
    <xdr:ext cx="469744" cy="259045"/>
    <xdr:sp macro="" textlink="">
      <xdr:nvSpPr>
        <xdr:cNvPr id="276" name="労働費最小値テキスト"/>
        <xdr:cNvSpPr txBox="1"/>
      </xdr:nvSpPr>
      <xdr:spPr>
        <a:xfrm>
          <a:off x="10528300" y="66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a:t>
          </a:r>
          <a:endParaRPr kumimoji="1" lang="ja-JP" altLang="en-US" sz="1000" b="1">
            <a:latin typeface="ＭＳ Ｐゴシック"/>
          </a:endParaRPr>
        </a:p>
      </xdr:txBody>
    </xdr:sp>
    <xdr:clientData/>
  </xdr:oneCellAnchor>
  <xdr:twoCellAnchor>
    <xdr:from>
      <xdr:col>15</xdr:col>
      <xdr:colOff>92075</xdr:colOff>
      <xdr:row>38</xdr:row>
      <xdr:rowOff>100991</xdr:rowOff>
    </xdr:from>
    <xdr:to>
      <xdr:col>15</xdr:col>
      <xdr:colOff>269875</xdr:colOff>
      <xdr:row>38</xdr:row>
      <xdr:rowOff>100991</xdr:rowOff>
    </xdr:to>
    <xdr:cxnSp macro="">
      <xdr:nvCxnSpPr>
        <xdr:cNvPr id="277" name="直線コネクタ 276"/>
        <xdr:cNvCxnSpPr/>
      </xdr:nvCxnSpPr>
      <xdr:spPr>
        <a:xfrm>
          <a:off x="10388600" y="661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138117</xdr:rowOff>
    </xdr:from>
    <xdr:ext cx="534377" cy="259045"/>
    <xdr:sp macro="" textlink="">
      <xdr:nvSpPr>
        <xdr:cNvPr id="278" name="労働費最大値テキスト"/>
        <xdr:cNvSpPr txBox="1"/>
      </xdr:nvSpPr>
      <xdr:spPr>
        <a:xfrm>
          <a:off x="10528300" y="528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16,071</a:t>
          </a:r>
          <a:endParaRPr kumimoji="1" lang="ja-JP" altLang="en-US" sz="1000" b="1">
            <a:latin typeface="ＭＳ Ｐゴシック"/>
          </a:endParaRPr>
        </a:p>
      </xdr:txBody>
    </xdr:sp>
    <xdr:clientData/>
  </xdr:oneCellAnchor>
  <xdr:twoCellAnchor>
    <xdr:from>
      <xdr:col>15</xdr:col>
      <xdr:colOff>92075</xdr:colOff>
      <xdr:row>32</xdr:row>
      <xdr:rowOff>19990</xdr:rowOff>
    </xdr:from>
    <xdr:to>
      <xdr:col>15</xdr:col>
      <xdr:colOff>269875</xdr:colOff>
      <xdr:row>32</xdr:row>
      <xdr:rowOff>19990</xdr:rowOff>
    </xdr:to>
    <xdr:cxnSp macro="">
      <xdr:nvCxnSpPr>
        <xdr:cNvPr id="279" name="直線コネクタ 278"/>
        <xdr:cNvCxnSpPr/>
      </xdr:nvCxnSpPr>
      <xdr:spPr>
        <a:xfrm>
          <a:off x="10388600" y="55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93066</xdr:rowOff>
    </xdr:from>
    <xdr:to>
      <xdr:col>15</xdr:col>
      <xdr:colOff>180975</xdr:colOff>
      <xdr:row>38</xdr:row>
      <xdr:rowOff>8636</xdr:rowOff>
    </xdr:to>
    <xdr:cxnSp macro="">
      <xdr:nvCxnSpPr>
        <xdr:cNvPr id="280" name="直線コネクタ 279"/>
        <xdr:cNvCxnSpPr/>
      </xdr:nvCxnSpPr>
      <xdr:spPr>
        <a:xfrm>
          <a:off x="9639300" y="6436716"/>
          <a:ext cx="838200" cy="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73220</xdr:rowOff>
    </xdr:from>
    <xdr:ext cx="469744" cy="259045"/>
    <xdr:sp macro="" textlink="">
      <xdr:nvSpPr>
        <xdr:cNvPr id="281" name="労働費平均値テキスト"/>
        <xdr:cNvSpPr txBox="1"/>
      </xdr:nvSpPr>
      <xdr:spPr>
        <a:xfrm>
          <a:off x="10528300" y="624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50343</xdr:rowOff>
    </xdr:from>
    <xdr:to>
      <xdr:col>15</xdr:col>
      <xdr:colOff>231775</xdr:colOff>
      <xdr:row>37</xdr:row>
      <xdr:rowOff>151943</xdr:rowOff>
    </xdr:to>
    <xdr:sp macro="" textlink="">
      <xdr:nvSpPr>
        <xdr:cNvPr id="282" name="フローチャート : 判断 281"/>
        <xdr:cNvSpPr/>
      </xdr:nvSpPr>
      <xdr:spPr>
        <a:xfrm>
          <a:off x="10426700" y="639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81178</xdr:rowOff>
    </xdr:from>
    <xdr:to>
      <xdr:col>14</xdr:col>
      <xdr:colOff>28575</xdr:colOff>
      <xdr:row>37</xdr:row>
      <xdr:rowOff>93066</xdr:rowOff>
    </xdr:to>
    <xdr:cxnSp macro="">
      <xdr:nvCxnSpPr>
        <xdr:cNvPr id="283" name="直線コネクタ 282"/>
        <xdr:cNvCxnSpPr/>
      </xdr:nvCxnSpPr>
      <xdr:spPr>
        <a:xfrm>
          <a:off x="8750300" y="6253378"/>
          <a:ext cx="889000" cy="1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162814</xdr:rowOff>
    </xdr:from>
    <xdr:to>
      <xdr:col>14</xdr:col>
      <xdr:colOff>79375</xdr:colOff>
      <xdr:row>37</xdr:row>
      <xdr:rowOff>92964</xdr:rowOff>
    </xdr:to>
    <xdr:sp macro="" textlink="">
      <xdr:nvSpPr>
        <xdr:cNvPr id="284" name="フローチャート : 判断 283"/>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109491</xdr:rowOff>
    </xdr:from>
    <xdr:ext cx="469744" cy="259045"/>
    <xdr:sp macro="" textlink="">
      <xdr:nvSpPr>
        <xdr:cNvPr id="285" name="テキスト ボックス 284"/>
        <xdr:cNvSpPr txBox="1"/>
      </xdr:nvSpPr>
      <xdr:spPr>
        <a:xfrm>
          <a:off x="9391727" y="611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81178</xdr:rowOff>
    </xdr:from>
    <xdr:to>
      <xdr:col>12</xdr:col>
      <xdr:colOff>511175</xdr:colOff>
      <xdr:row>36</xdr:row>
      <xdr:rowOff>99238</xdr:rowOff>
    </xdr:to>
    <xdr:cxnSp macro="">
      <xdr:nvCxnSpPr>
        <xdr:cNvPr id="286" name="直線コネクタ 285"/>
        <xdr:cNvCxnSpPr/>
      </xdr:nvCxnSpPr>
      <xdr:spPr>
        <a:xfrm flipV="1">
          <a:off x="7861300" y="6253378"/>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95758</xdr:rowOff>
    </xdr:from>
    <xdr:to>
      <xdr:col>12</xdr:col>
      <xdr:colOff>561975</xdr:colOff>
      <xdr:row>37</xdr:row>
      <xdr:rowOff>25908</xdr:rowOff>
    </xdr:to>
    <xdr:sp macro="" textlink="">
      <xdr:nvSpPr>
        <xdr:cNvPr id="287" name="フローチャート : 判断 286"/>
        <xdr:cNvSpPr/>
      </xdr:nvSpPr>
      <xdr:spPr>
        <a:xfrm>
          <a:off x="8699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17035</xdr:rowOff>
    </xdr:from>
    <xdr:ext cx="469744" cy="259045"/>
    <xdr:sp macro="" textlink="">
      <xdr:nvSpPr>
        <xdr:cNvPr id="288" name="テキスト ボックス 287"/>
        <xdr:cNvSpPr txBox="1"/>
      </xdr:nvSpPr>
      <xdr:spPr>
        <a:xfrm>
          <a:off x="8515427"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152121</xdr:rowOff>
    </xdr:from>
    <xdr:to>
      <xdr:col>11</xdr:col>
      <xdr:colOff>307975</xdr:colOff>
      <xdr:row>36</xdr:row>
      <xdr:rowOff>99238</xdr:rowOff>
    </xdr:to>
    <xdr:cxnSp macro="">
      <xdr:nvCxnSpPr>
        <xdr:cNvPr id="289" name="直線コネクタ 288"/>
        <xdr:cNvCxnSpPr/>
      </xdr:nvCxnSpPr>
      <xdr:spPr>
        <a:xfrm>
          <a:off x="6972300" y="6152871"/>
          <a:ext cx="889000" cy="1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124790</xdr:rowOff>
    </xdr:from>
    <xdr:to>
      <xdr:col>11</xdr:col>
      <xdr:colOff>358775</xdr:colOff>
      <xdr:row>35</xdr:row>
      <xdr:rowOff>54940</xdr:rowOff>
    </xdr:to>
    <xdr:sp macro="" textlink="">
      <xdr:nvSpPr>
        <xdr:cNvPr id="290" name="フローチャート : 判断 289"/>
        <xdr:cNvSpPr/>
      </xdr:nvSpPr>
      <xdr:spPr>
        <a:xfrm>
          <a:off x="7810500" y="59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71467</xdr:rowOff>
    </xdr:from>
    <xdr:ext cx="469744" cy="259045"/>
    <xdr:sp macro="" textlink="">
      <xdr:nvSpPr>
        <xdr:cNvPr id="291" name="テキスト ボックス 290"/>
        <xdr:cNvSpPr txBox="1"/>
      </xdr:nvSpPr>
      <xdr:spPr>
        <a:xfrm>
          <a:off x="7626427" y="572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9,529</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65506</xdr:rowOff>
    </xdr:from>
    <xdr:to>
      <xdr:col>10</xdr:col>
      <xdr:colOff>155575</xdr:colOff>
      <xdr:row>31</xdr:row>
      <xdr:rowOff>167106</xdr:rowOff>
    </xdr:to>
    <xdr:sp macro="" textlink="">
      <xdr:nvSpPr>
        <xdr:cNvPr id="292" name="フローチャート : 判断 291"/>
        <xdr:cNvSpPr/>
      </xdr:nvSpPr>
      <xdr:spPr>
        <a:xfrm>
          <a:off x="6921500" y="538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12183</xdr:rowOff>
    </xdr:from>
    <xdr:ext cx="534377" cy="259045"/>
    <xdr:sp macro="" textlink="">
      <xdr:nvSpPr>
        <xdr:cNvPr id="293" name="テキスト ボックス 292"/>
        <xdr:cNvSpPr txBox="1"/>
      </xdr:nvSpPr>
      <xdr:spPr>
        <a:xfrm>
          <a:off x="6705111" y="515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129286</xdr:rowOff>
    </xdr:from>
    <xdr:to>
      <xdr:col>15</xdr:col>
      <xdr:colOff>231775</xdr:colOff>
      <xdr:row>38</xdr:row>
      <xdr:rowOff>59436</xdr:rowOff>
    </xdr:to>
    <xdr:sp macro="" textlink="">
      <xdr:nvSpPr>
        <xdr:cNvPr id="299" name="円/楕円 298"/>
        <xdr:cNvSpPr/>
      </xdr:nvSpPr>
      <xdr:spPr>
        <a:xfrm>
          <a:off x="104267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44213</xdr:rowOff>
    </xdr:from>
    <xdr:ext cx="469744" cy="259045"/>
    <xdr:sp macro="" textlink="">
      <xdr:nvSpPr>
        <xdr:cNvPr id="300" name="労働費該当値テキスト"/>
        <xdr:cNvSpPr txBox="1"/>
      </xdr:nvSpPr>
      <xdr:spPr>
        <a:xfrm>
          <a:off x="10528300" y="63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42266</xdr:rowOff>
    </xdr:from>
    <xdr:to>
      <xdr:col>14</xdr:col>
      <xdr:colOff>79375</xdr:colOff>
      <xdr:row>37</xdr:row>
      <xdr:rowOff>143866</xdr:rowOff>
    </xdr:to>
    <xdr:sp macro="" textlink="">
      <xdr:nvSpPr>
        <xdr:cNvPr id="301" name="円/楕円 300"/>
        <xdr:cNvSpPr/>
      </xdr:nvSpPr>
      <xdr:spPr>
        <a:xfrm>
          <a:off x="9588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134993</xdr:rowOff>
    </xdr:from>
    <xdr:ext cx="469744" cy="259045"/>
    <xdr:sp macro="" textlink="">
      <xdr:nvSpPr>
        <xdr:cNvPr id="302" name="テキスト ボックス 301"/>
        <xdr:cNvSpPr txBox="1"/>
      </xdr:nvSpPr>
      <xdr:spPr>
        <a:xfrm>
          <a:off x="9391727" y="64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30378</xdr:rowOff>
    </xdr:from>
    <xdr:to>
      <xdr:col>12</xdr:col>
      <xdr:colOff>561975</xdr:colOff>
      <xdr:row>36</xdr:row>
      <xdr:rowOff>131978</xdr:rowOff>
    </xdr:to>
    <xdr:sp macro="" textlink="">
      <xdr:nvSpPr>
        <xdr:cNvPr id="303" name="円/楕円 302"/>
        <xdr:cNvSpPr/>
      </xdr:nvSpPr>
      <xdr:spPr>
        <a:xfrm>
          <a:off x="86995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148505</xdr:rowOff>
    </xdr:from>
    <xdr:ext cx="469744" cy="259045"/>
    <xdr:sp macro="" textlink="">
      <xdr:nvSpPr>
        <xdr:cNvPr id="304" name="テキスト ボックス 303"/>
        <xdr:cNvSpPr txBox="1"/>
      </xdr:nvSpPr>
      <xdr:spPr>
        <a:xfrm>
          <a:off x="8515427"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48438</xdr:rowOff>
    </xdr:from>
    <xdr:to>
      <xdr:col>11</xdr:col>
      <xdr:colOff>358775</xdr:colOff>
      <xdr:row>36</xdr:row>
      <xdr:rowOff>150038</xdr:rowOff>
    </xdr:to>
    <xdr:sp macro="" textlink="">
      <xdr:nvSpPr>
        <xdr:cNvPr id="305" name="円/楕円 304"/>
        <xdr:cNvSpPr/>
      </xdr:nvSpPr>
      <xdr:spPr>
        <a:xfrm>
          <a:off x="7810500" y="62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141165</xdr:rowOff>
    </xdr:from>
    <xdr:ext cx="469744" cy="259045"/>
    <xdr:sp macro="" textlink="">
      <xdr:nvSpPr>
        <xdr:cNvPr id="306" name="テキスト ボックス 305"/>
        <xdr:cNvSpPr txBox="1"/>
      </xdr:nvSpPr>
      <xdr:spPr>
        <a:xfrm>
          <a:off x="7626427" y="631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101321</xdr:rowOff>
    </xdr:from>
    <xdr:to>
      <xdr:col>10</xdr:col>
      <xdr:colOff>155575</xdr:colOff>
      <xdr:row>36</xdr:row>
      <xdr:rowOff>31471</xdr:rowOff>
    </xdr:to>
    <xdr:sp macro="" textlink="">
      <xdr:nvSpPr>
        <xdr:cNvPr id="307" name="円/楕円 306"/>
        <xdr:cNvSpPr/>
      </xdr:nvSpPr>
      <xdr:spPr>
        <a:xfrm>
          <a:off x="6921500" y="61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22598</xdr:rowOff>
    </xdr:from>
    <xdr:ext cx="469744" cy="259045"/>
    <xdr:sp macro="" textlink="">
      <xdr:nvSpPr>
        <xdr:cNvPr id="308" name="テキスト ボックス 307"/>
        <xdr:cNvSpPr txBox="1"/>
      </xdr:nvSpPr>
      <xdr:spPr>
        <a:xfrm>
          <a:off x="6737427" y="619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7" name="テキスト ボックス 316"/>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19" name="テキスト ボックス 31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21148</xdr:rowOff>
    </xdr:from>
    <xdr:to>
      <xdr:col>15</xdr:col>
      <xdr:colOff>180340</xdr:colOff>
      <xdr:row>57</xdr:row>
      <xdr:rowOff>57907</xdr:rowOff>
    </xdr:to>
    <xdr:cxnSp macro="">
      <xdr:nvCxnSpPr>
        <xdr:cNvPr id="329" name="直線コネクタ 328"/>
        <xdr:cNvCxnSpPr/>
      </xdr:nvCxnSpPr>
      <xdr:spPr>
        <a:xfrm flipV="1">
          <a:off x="10475595" y="8765098"/>
          <a:ext cx="1270" cy="106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61734</xdr:rowOff>
    </xdr:from>
    <xdr:ext cx="534377" cy="259045"/>
    <xdr:sp macro="" textlink="">
      <xdr:nvSpPr>
        <xdr:cNvPr id="330" name="農林水産業費最小値テキスト"/>
        <xdr:cNvSpPr txBox="1"/>
      </xdr:nvSpPr>
      <xdr:spPr>
        <a:xfrm>
          <a:off x="10528300" y="98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25,539</a:t>
          </a:r>
          <a:endParaRPr kumimoji="1" lang="ja-JP" altLang="en-US" sz="1000" b="1">
            <a:latin typeface="ＭＳ Ｐゴシック"/>
          </a:endParaRPr>
        </a:p>
      </xdr:txBody>
    </xdr:sp>
    <xdr:clientData/>
  </xdr:oneCellAnchor>
  <xdr:twoCellAnchor>
    <xdr:from>
      <xdr:col>15</xdr:col>
      <xdr:colOff>92075</xdr:colOff>
      <xdr:row>57</xdr:row>
      <xdr:rowOff>57907</xdr:rowOff>
    </xdr:from>
    <xdr:to>
      <xdr:col>15</xdr:col>
      <xdr:colOff>269875</xdr:colOff>
      <xdr:row>57</xdr:row>
      <xdr:rowOff>57907</xdr:rowOff>
    </xdr:to>
    <xdr:cxnSp macro="">
      <xdr:nvCxnSpPr>
        <xdr:cNvPr id="331" name="直線コネクタ 330"/>
        <xdr:cNvCxnSpPr/>
      </xdr:nvCxnSpPr>
      <xdr:spPr>
        <a:xfrm>
          <a:off x="10388600" y="9830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139275</xdr:rowOff>
    </xdr:from>
    <xdr:ext cx="534377" cy="259045"/>
    <xdr:sp macro="" textlink="">
      <xdr:nvSpPr>
        <xdr:cNvPr id="332" name="農林水産業費最大値テキスト"/>
        <xdr:cNvSpPr txBox="1"/>
      </xdr:nvSpPr>
      <xdr:spPr>
        <a:xfrm>
          <a:off x="10528300" y="85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48,843</a:t>
          </a:r>
          <a:endParaRPr kumimoji="1" lang="ja-JP" altLang="en-US" sz="1000" b="1">
            <a:latin typeface="ＭＳ Ｐゴシック"/>
          </a:endParaRPr>
        </a:p>
      </xdr:txBody>
    </xdr:sp>
    <xdr:clientData/>
  </xdr:oneCellAnchor>
  <xdr:twoCellAnchor>
    <xdr:from>
      <xdr:col>15</xdr:col>
      <xdr:colOff>92075</xdr:colOff>
      <xdr:row>51</xdr:row>
      <xdr:rowOff>21148</xdr:rowOff>
    </xdr:from>
    <xdr:to>
      <xdr:col>15</xdr:col>
      <xdr:colOff>269875</xdr:colOff>
      <xdr:row>51</xdr:row>
      <xdr:rowOff>21148</xdr:rowOff>
    </xdr:to>
    <xdr:cxnSp macro="">
      <xdr:nvCxnSpPr>
        <xdr:cNvPr id="333" name="直線コネクタ 332"/>
        <xdr:cNvCxnSpPr/>
      </xdr:nvCxnSpPr>
      <xdr:spPr>
        <a:xfrm>
          <a:off x="10388600" y="87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57998</xdr:rowOff>
    </xdr:from>
    <xdr:to>
      <xdr:col>15</xdr:col>
      <xdr:colOff>180975</xdr:colOff>
      <xdr:row>53</xdr:row>
      <xdr:rowOff>126258</xdr:rowOff>
    </xdr:to>
    <xdr:cxnSp macro="">
      <xdr:nvCxnSpPr>
        <xdr:cNvPr id="334" name="直線コネクタ 333"/>
        <xdr:cNvCxnSpPr/>
      </xdr:nvCxnSpPr>
      <xdr:spPr>
        <a:xfrm>
          <a:off x="9639300" y="8973398"/>
          <a:ext cx="838200" cy="2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79225</xdr:rowOff>
    </xdr:from>
    <xdr:ext cx="534377" cy="259045"/>
    <xdr:sp macro="" textlink="">
      <xdr:nvSpPr>
        <xdr:cNvPr id="335" name="農林水産業費平均値テキスト"/>
        <xdr:cNvSpPr txBox="1"/>
      </xdr:nvSpPr>
      <xdr:spPr>
        <a:xfrm>
          <a:off x="10528300" y="899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56348</xdr:rowOff>
    </xdr:from>
    <xdr:to>
      <xdr:col>15</xdr:col>
      <xdr:colOff>231775</xdr:colOff>
      <xdr:row>53</xdr:row>
      <xdr:rowOff>157948</xdr:rowOff>
    </xdr:to>
    <xdr:sp macro="" textlink="">
      <xdr:nvSpPr>
        <xdr:cNvPr id="336" name="フローチャート : 判断 335"/>
        <xdr:cNvSpPr/>
      </xdr:nvSpPr>
      <xdr:spPr>
        <a:xfrm>
          <a:off x="10426700" y="91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149530</xdr:rowOff>
    </xdr:from>
    <xdr:to>
      <xdr:col>14</xdr:col>
      <xdr:colOff>28575</xdr:colOff>
      <xdr:row>52</xdr:row>
      <xdr:rowOff>57998</xdr:rowOff>
    </xdr:to>
    <xdr:cxnSp macro="">
      <xdr:nvCxnSpPr>
        <xdr:cNvPr id="337" name="直線コネクタ 336"/>
        <xdr:cNvCxnSpPr/>
      </xdr:nvCxnSpPr>
      <xdr:spPr>
        <a:xfrm>
          <a:off x="8750300" y="8893480"/>
          <a:ext cx="889000" cy="7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50</xdr:row>
      <xdr:rowOff>95849</xdr:rowOff>
    </xdr:from>
    <xdr:to>
      <xdr:col>14</xdr:col>
      <xdr:colOff>79375</xdr:colOff>
      <xdr:row>51</xdr:row>
      <xdr:rowOff>25999</xdr:rowOff>
    </xdr:to>
    <xdr:sp macro="" textlink="">
      <xdr:nvSpPr>
        <xdr:cNvPr id="338" name="フローチャート : 判断 337"/>
        <xdr:cNvSpPr/>
      </xdr:nvSpPr>
      <xdr:spPr>
        <a:xfrm>
          <a:off x="9588500" y="86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49</xdr:row>
      <xdr:rowOff>42526</xdr:rowOff>
    </xdr:from>
    <xdr:ext cx="534377" cy="259045"/>
    <xdr:sp macro="" textlink="">
      <xdr:nvSpPr>
        <xdr:cNvPr id="339" name="テキスト ボックス 338"/>
        <xdr:cNvSpPr txBox="1"/>
      </xdr:nvSpPr>
      <xdr:spPr>
        <a:xfrm>
          <a:off x="9359411" y="844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49,848</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149530</xdr:rowOff>
    </xdr:from>
    <xdr:to>
      <xdr:col>12</xdr:col>
      <xdr:colOff>511175</xdr:colOff>
      <xdr:row>53</xdr:row>
      <xdr:rowOff>159222</xdr:rowOff>
    </xdr:to>
    <xdr:cxnSp macro="">
      <xdr:nvCxnSpPr>
        <xdr:cNvPr id="340" name="直線コネクタ 339"/>
        <xdr:cNvCxnSpPr/>
      </xdr:nvCxnSpPr>
      <xdr:spPr>
        <a:xfrm flipV="1">
          <a:off x="7861300" y="8893480"/>
          <a:ext cx="889000" cy="35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50</xdr:row>
      <xdr:rowOff>143764</xdr:rowOff>
    </xdr:from>
    <xdr:to>
      <xdr:col>12</xdr:col>
      <xdr:colOff>561975</xdr:colOff>
      <xdr:row>51</xdr:row>
      <xdr:rowOff>73914</xdr:rowOff>
    </xdr:to>
    <xdr:sp macro="" textlink="">
      <xdr:nvSpPr>
        <xdr:cNvPr id="341" name="フローチャート : 判断 340"/>
        <xdr:cNvSpPr/>
      </xdr:nvSpPr>
      <xdr:spPr>
        <a:xfrm>
          <a:off x="8699500" y="871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90441</xdr:rowOff>
    </xdr:from>
    <xdr:ext cx="534377" cy="259045"/>
    <xdr:sp macro="" textlink="">
      <xdr:nvSpPr>
        <xdr:cNvPr id="342" name="テキスト ボックス 341"/>
        <xdr:cNvSpPr txBox="1"/>
      </xdr:nvSpPr>
      <xdr:spPr>
        <a:xfrm>
          <a:off x="8483111" y="849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159222</xdr:rowOff>
    </xdr:from>
    <xdr:to>
      <xdr:col>11</xdr:col>
      <xdr:colOff>307975</xdr:colOff>
      <xdr:row>54</xdr:row>
      <xdr:rowOff>80218</xdr:rowOff>
    </xdr:to>
    <xdr:cxnSp macro="">
      <xdr:nvCxnSpPr>
        <xdr:cNvPr id="343" name="直線コネクタ 342"/>
        <xdr:cNvCxnSpPr/>
      </xdr:nvCxnSpPr>
      <xdr:spPr>
        <a:xfrm flipV="1">
          <a:off x="6972300" y="9246072"/>
          <a:ext cx="889000" cy="9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52</xdr:row>
      <xdr:rowOff>84328</xdr:rowOff>
    </xdr:from>
    <xdr:to>
      <xdr:col>11</xdr:col>
      <xdr:colOff>358775</xdr:colOff>
      <xdr:row>53</xdr:row>
      <xdr:rowOff>14478</xdr:rowOff>
    </xdr:to>
    <xdr:sp macro="" textlink="">
      <xdr:nvSpPr>
        <xdr:cNvPr id="344" name="フローチャート : 判断 343"/>
        <xdr:cNvSpPr/>
      </xdr:nvSpPr>
      <xdr:spPr>
        <a:xfrm>
          <a:off x="7810500" y="89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31005</xdr:rowOff>
    </xdr:from>
    <xdr:ext cx="534377" cy="259045"/>
    <xdr:sp macro="" textlink="">
      <xdr:nvSpPr>
        <xdr:cNvPr id="345" name="テキスト ボックス 344"/>
        <xdr:cNvSpPr txBox="1"/>
      </xdr:nvSpPr>
      <xdr:spPr>
        <a:xfrm>
          <a:off x="7594111" y="87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42,600</a:t>
          </a:r>
          <a:endParaRPr kumimoji="1" lang="ja-JP" altLang="en-US" sz="1000" b="1">
            <a:solidFill>
              <a:srgbClr val="000080"/>
            </a:solidFill>
            <a:latin typeface="ＭＳ Ｐゴシック"/>
          </a:endParaRPr>
        </a:p>
      </xdr:txBody>
    </xdr:sp>
    <xdr:clientData/>
  </xdr:oneCellAnchor>
  <xdr:twoCellAnchor>
    <xdr:from>
      <xdr:col>10</xdr:col>
      <xdr:colOff>53975</xdr:colOff>
      <xdr:row>51</xdr:row>
      <xdr:rowOff>73950</xdr:rowOff>
    </xdr:from>
    <xdr:to>
      <xdr:col>10</xdr:col>
      <xdr:colOff>155575</xdr:colOff>
      <xdr:row>52</xdr:row>
      <xdr:rowOff>4100</xdr:rowOff>
    </xdr:to>
    <xdr:sp macro="" textlink="">
      <xdr:nvSpPr>
        <xdr:cNvPr id="346" name="フローチャート : 判断 345"/>
        <xdr:cNvSpPr/>
      </xdr:nvSpPr>
      <xdr:spPr>
        <a:xfrm>
          <a:off x="6921500" y="881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20627</xdr:rowOff>
    </xdr:from>
    <xdr:ext cx="534377" cy="259045"/>
    <xdr:sp macro="" textlink="">
      <xdr:nvSpPr>
        <xdr:cNvPr id="347" name="テキスト ボックス 346"/>
        <xdr:cNvSpPr txBox="1"/>
      </xdr:nvSpPr>
      <xdr:spPr>
        <a:xfrm>
          <a:off x="6705111" y="859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75458</xdr:rowOff>
    </xdr:from>
    <xdr:to>
      <xdr:col>15</xdr:col>
      <xdr:colOff>231775</xdr:colOff>
      <xdr:row>54</xdr:row>
      <xdr:rowOff>5608</xdr:rowOff>
    </xdr:to>
    <xdr:sp macro="" textlink="">
      <xdr:nvSpPr>
        <xdr:cNvPr id="353" name="円/楕円 352"/>
        <xdr:cNvSpPr/>
      </xdr:nvSpPr>
      <xdr:spPr>
        <a:xfrm>
          <a:off x="10426700" y="916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53885</xdr:rowOff>
    </xdr:from>
    <xdr:ext cx="534377" cy="259045"/>
    <xdr:sp macro="" textlink="">
      <xdr:nvSpPr>
        <xdr:cNvPr id="354" name="農林水産業費該当値テキスト"/>
        <xdr:cNvSpPr txBox="1"/>
      </xdr:nvSpPr>
      <xdr:spPr>
        <a:xfrm>
          <a:off x="10528300" y="914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39,044</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7198</xdr:rowOff>
    </xdr:from>
    <xdr:to>
      <xdr:col>14</xdr:col>
      <xdr:colOff>79375</xdr:colOff>
      <xdr:row>52</xdr:row>
      <xdr:rowOff>108798</xdr:rowOff>
    </xdr:to>
    <xdr:sp macro="" textlink="">
      <xdr:nvSpPr>
        <xdr:cNvPr id="355" name="円/楕円 354"/>
        <xdr:cNvSpPr/>
      </xdr:nvSpPr>
      <xdr:spPr>
        <a:xfrm>
          <a:off x="9588500" y="892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52</xdr:row>
      <xdr:rowOff>99925</xdr:rowOff>
    </xdr:from>
    <xdr:ext cx="534377" cy="259045"/>
    <xdr:sp macro="" textlink="">
      <xdr:nvSpPr>
        <xdr:cNvPr id="356" name="テキスト ボックス 355"/>
        <xdr:cNvSpPr txBox="1"/>
      </xdr:nvSpPr>
      <xdr:spPr>
        <a:xfrm>
          <a:off x="9359411" y="90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44,287</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98730</xdr:rowOff>
    </xdr:from>
    <xdr:to>
      <xdr:col>12</xdr:col>
      <xdr:colOff>561975</xdr:colOff>
      <xdr:row>52</xdr:row>
      <xdr:rowOff>28880</xdr:rowOff>
    </xdr:to>
    <xdr:sp macro="" textlink="">
      <xdr:nvSpPr>
        <xdr:cNvPr id="357" name="円/楕円 356"/>
        <xdr:cNvSpPr/>
      </xdr:nvSpPr>
      <xdr:spPr>
        <a:xfrm>
          <a:off x="8699500" y="88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20007</xdr:rowOff>
    </xdr:from>
    <xdr:ext cx="534377" cy="259045"/>
    <xdr:sp macro="" textlink="">
      <xdr:nvSpPr>
        <xdr:cNvPr id="358" name="テキスト ボックス 357"/>
        <xdr:cNvSpPr txBox="1"/>
      </xdr:nvSpPr>
      <xdr:spPr>
        <a:xfrm>
          <a:off x="8483111" y="893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108422</xdr:rowOff>
    </xdr:from>
    <xdr:to>
      <xdr:col>11</xdr:col>
      <xdr:colOff>358775</xdr:colOff>
      <xdr:row>54</xdr:row>
      <xdr:rowOff>38572</xdr:rowOff>
    </xdr:to>
    <xdr:sp macro="" textlink="">
      <xdr:nvSpPr>
        <xdr:cNvPr id="359" name="円/楕円 358"/>
        <xdr:cNvSpPr/>
      </xdr:nvSpPr>
      <xdr:spPr>
        <a:xfrm>
          <a:off x="7810500" y="919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29699</xdr:rowOff>
    </xdr:from>
    <xdr:ext cx="534377" cy="259045"/>
    <xdr:sp macro="" textlink="">
      <xdr:nvSpPr>
        <xdr:cNvPr id="360" name="テキスト ボックス 359"/>
        <xdr:cNvSpPr txBox="1"/>
      </xdr:nvSpPr>
      <xdr:spPr>
        <a:xfrm>
          <a:off x="7594111" y="92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29418</xdr:rowOff>
    </xdr:from>
    <xdr:to>
      <xdr:col>10</xdr:col>
      <xdr:colOff>155575</xdr:colOff>
      <xdr:row>54</xdr:row>
      <xdr:rowOff>131018</xdr:rowOff>
    </xdr:to>
    <xdr:sp macro="" textlink="">
      <xdr:nvSpPr>
        <xdr:cNvPr id="361" name="円/楕円 360"/>
        <xdr:cNvSpPr/>
      </xdr:nvSpPr>
      <xdr:spPr>
        <a:xfrm>
          <a:off x="6921500" y="92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122145</xdr:rowOff>
    </xdr:from>
    <xdr:ext cx="534377" cy="259045"/>
    <xdr:sp macro="" textlink="">
      <xdr:nvSpPr>
        <xdr:cNvPr id="362" name="テキスト ボックス 361"/>
        <xdr:cNvSpPr txBox="1"/>
      </xdr:nvSpPr>
      <xdr:spPr>
        <a:xfrm>
          <a:off x="6705111" y="938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1" name="直線コネクタ 37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2" name="テキスト ボックス 37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3" name="直線コネクタ 37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4" name="テキスト ボックス 37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5" name="直線コネクタ 37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6" name="テキスト ボックス 37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77" name="直線コネクタ 37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78" name="テキスト ボックス 37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79" name="直線コネクタ 37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0" name="テキスト ボックス 37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1" name="直線コネクタ 38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2" name="テキスト ボックス 38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146656</xdr:rowOff>
    </xdr:from>
    <xdr:to>
      <xdr:col>15</xdr:col>
      <xdr:colOff>180340</xdr:colOff>
      <xdr:row>78</xdr:row>
      <xdr:rowOff>154183</xdr:rowOff>
    </xdr:to>
    <xdr:cxnSp macro="">
      <xdr:nvCxnSpPr>
        <xdr:cNvPr id="386" name="直線コネクタ 385"/>
        <xdr:cNvCxnSpPr/>
      </xdr:nvCxnSpPr>
      <xdr:spPr>
        <a:xfrm flipV="1">
          <a:off x="10475595" y="11976706"/>
          <a:ext cx="1270" cy="1550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158010</xdr:rowOff>
    </xdr:from>
    <xdr:ext cx="469744" cy="259045"/>
    <xdr:sp macro="" textlink="">
      <xdr:nvSpPr>
        <xdr:cNvPr id="387" name="商工費最小値テキスト"/>
        <xdr:cNvSpPr txBox="1"/>
      </xdr:nvSpPr>
      <xdr:spPr>
        <a:xfrm>
          <a:off x="10528300" y="135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7,113</a:t>
          </a:r>
          <a:endParaRPr kumimoji="1" lang="ja-JP" altLang="en-US" sz="1000" b="1">
            <a:latin typeface="ＭＳ Ｐゴシック"/>
          </a:endParaRPr>
        </a:p>
      </xdr:txBody>
    </xdr:sp>
    <xdr:clientData/>
  </xdr:oneCellAnchor>
  <xdr:twoCellAnchor>
    <xdr:from>
      <xdr:col>15</xdr:col>
      <xdr:colOff>92075</xdr:colOff>
      <xdr:row>78</xdr:row>
      <xdr:rowOff>154183</xdr:rowOff>
    </xdr:from>
    <xdr:to>
      <xdr:col>15</xdr:col>
      <xdr:colOff>269875</xdr:colOff>
      <xdr:row>78</xdr:row>
      <xdr:rowOff>154183</xdr:rowOff>
    </xdr:to>
    <xdr:cxnSp macro="">
      <xdr:nvCxnSpPr>
        <xdr:cNvPr id="388" name="直線コネクタ 387"/>
        <xdr:cNvCxnSpPr/>
      </xdr:nvCxnSpPr>
      <xdr:spPr>
        <a:xfrm>
          <a:off x="10388600" y="1352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93333</xdr:rowOff>
    </xdr:from>
    <xdr:ext cx="599010" cy="259045"/>
    <xdr:sp macro="" textlink="">
      <xdr:nvSpPr>
        <xdr:cNvPr id="389" name="商工費最大値テキスト"/>
        <xdr:cNvSpPr txBox="1"/>
      </xdr:nvSpPr>
      <xdr:spPr>
        <a:xfrm>
          <a:off x="10528300" y="117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102,074</a:t>
          </a:r>
          <a:endParaRPr kumimoji="1" lang="ja-JP" altLang="en-US" sz="1000" b="1">
            <a:latin typeface="ＭＳ Ｐゴシック"/>
          </a:endParaRPr>
        </a:p>
      </xdr:txBody>
    </xdr:sp>
    <xdr:clientData/>
  </xdr:oneCellAnchor>
  <xdr:twoCellAnchor>
    <xdr:from>
      <xdr:col>15</xdr:col>
      <xdr:colOff>92075</xdr:colOff>
      <xdr:row>69</xdr:row>
      <xdr:rowOff>146656</xdr:rowOff>
    </xdr:from>
    <xdr:to>
      <xdr:col>15</xdr:col>
      <xdr:colOff>269875</xdr:colOff>
      <xdr:row>69</xdr:row>
      <xdr:rowOff>146656</xdr:rowOff>
    </xdr:to>
    <xdr:cxnSp macro="">
      <xdr:nvCxnSpPr>
        <xdr:cNvPr id="390" name="直線コネクタ 389"/>
        <xdr:cNvCxnSpPr/>
      </xdr:nvCxnSpPr>
      <xdr:spPr>
        <a:xfrm>
          <a:off x="10388600" y="1197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105311</xdr:rowOff>
    </xdr:from>
    <xdr:to>
      <xdr:col>15</xdr:col>
      <xdr:colOff>180975</xdr:colOff>
      <xdr:row>76</xdr:row>
      <xdr:rowOff>132352</xdr:rowOff>
    </xdr:to>
    <xdr:cxnSp macro="">
      <xdr:nvCxnSpPr>
        <xdr:cNvPr id="391" name="直線コネクタ 390"/>
        <xdr:cNvCxnSpPr/>
      </xdr:nvCxnSpPr>
      <xdr:spPr>
        <a:xfrm flipV="1">
          <a:off x="9639300" y="13135511"/>
          <a:ext cx="838200" cy="2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118635</xdr:rowOff>
    </xdr:from>
    <xdr:ext cx="534377" cy="259045"/>
    <xdr:sp macro="" textlink="">
      <xdr:nvSpPr>
        <xdr:cNvPr id="392" name="商工費平均値テキスト"/>
        <xdr:cNvSpPr txBox="1"/>
      </xdr:nvSpPr>
      <xdr:spPr>
        <a:xfrm>
          <a:off x="10528300" y="1280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95758</xdr:rowOff>
    </xdr:from>
    <xdr:to>
      <xdr:col>15</xdr:col>
      <xdr:colOff>231775</xdr:colOff>
      <xdr:row>76</xdr:row>
      <xdr:rowOff>25908</xdr:rowOff>
    </xdr:to>
    <xdr:sp macro="" textlink="">
      <xdr:nvSpPr>
        <xdr:cNvPr id="393" name="フローチャート : 判断 392"/>
        <xdr:cNvSpPr/>
      </xdr:nvSpPr>
      <xdr:spPr>
        <a:xfrm>
          <a:off x="104267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132352</xdr:rowOff>
    </xdr:from>
    <xdr:to>
      <xdr:col>14</xdr:col>
      <xdr:colOff>28575</xdr:colOff>
      <xdr:row>76</xdr:row>
      <xdr:rowOff>142966</xdr:rowOff>
    </xdr:to>
    <xdr:cxnSp macro="">
      <xdr:nvCxnSpPr>
        <xdr:cNvPr id="394" name="直線コネクタ 393"/>
        <xdr:cNvCxnSpPr/>
      </xdr:nvCxnSpPr>
      <xdr:spPr>
        <a:xfrm flipV="1">
          <a:off x="8750300" y="13162552"/>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37988</xdr:rowOff>
    </xdr:from>
    <xdr:to>
      <xdr:col>14</xdr:col>
      <xdr:colOff>79375</xdr:colOff>
      <xdr:row>74</xdr:row>
      <xdr:rowOff>139588</xdr:rowOff>
    </xdr:to>
    <xdr:sp macro="" textlink="">
      <xdr:nvSpPr>
        <xdr:cNvPr id="395" name="フローチャート : 判断 394"/>
        <xdr:cNvSpPr/>
      </xdr:nvSpPr>
      <xdr:spPr>
        <a:xfrm>
          <a:off x="9588500" y="127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156115</xdr:rowOff>
    </xdr:from>
    <xdr:ext cx="534377" cy="259045"/>
    <xdr:sp macro="" textlink="">
      <xdr:nvSpPr>
        <xdr:cNvPr id="396" name="テキスト ボックス 395"/>
        <xdr:cNvSpPr txBox="1"/>
      </xdr:nvSpPr>
      <xdr:spPr>
        <a:xfrm>
          <a:off x="9359411" y="125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142966</xdr:rowOff>
    </xdr:from>
    <xdr:to>
      <xdr:col>12</xdr:col>
      <xdr:colOff>511175</xdr:colOff>
      <xdr:row>77</xdr:row>
      <xdr:rowOff>26005</xdr:rowOff>
    </xdr:to>
    <xdr:cxnSp macro="">
      <xdr:nvCxnSpPr>
        <xdr:cNvPr id="397" name="直線コネクタ 396"/>
        <xdr:cNvCxnSpPr/>
      </xdr:nvCxnSpPr>
      <xdr:spPr>
        <a:xfrm flipV="1">
          <a:off x="7861300" y="13173166"/>
          <a:ext cx="889000" cy="5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15029</xdr:rowOff>
    </xdr:from>
    <xdr:to>
      <xdr:col>12</xdr:col>
      <xdr:colOff>561975</xdr:colOff>
      <xdr:row>75</xdr:row>
      <xdr:rowOff>116629</xdr:rowOff>
    </xdr:to>
    <xdr:sp macro="" textlink="">
      <xdr:nvSpPr>
        <xdr:cNvPr id="398" name="フローチャート : 判断 397"/>
        <xdr:cNvSpPr/>
      </xdr:nvSpPr>
      <xdr:spPr>
        <a:xfrm>
          <a:off x="8699500" y="128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133156</xdr:rowOff>
    </xdr:from>
    <xdr:ext cx="534377" cy="259045"/>
    <xdr:sp macro="" textlink="">
      <xdr:nvSpPr>
        <xdr:cNvPr id="399" name="テキスト ボックス 398"/>
        <xdr:cNvSpPr txBox="1"/>
      </xdr:nvSpPr>
      <xdr:spPr>
        <a:xfrm>
          <a:off x="8483111" y="126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26005</xdr:rowOff>
    </xdr:from>
    <xdr:to>
      <xdr:col>11</xdr:col>
      <xdr:colOff>307975</xdr:colOff>
      <xdr:row>77</xdr:row>
      <xdr:rowOff>111860</xdr:rowOff>
    </xdr:to>
    <xdr:cxnSp macro="">
      <xdr:nvCxnSpPr>
        <xdr:cNvPr id="400" name="直線コネクタ 399"/>
        <xdr:cNvCxnSpPr/>
      </xdr:nvCxnSpPr>
      <xdr:spPr>
        <a:xfrm flipV="1">
          <a:off x="6972300" y="13227655"/>
          <a:ext cx="889000" cy="8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86695</xdr:rowOff>
    </xdr:from>
    <xdr:to>
      <xdr:col>11</xdr:col>
      <xdr:colOff>358775</xdr:colOff>
      <xdr:row>75</xdr:row>
      <xdr:rowOff>16845</xdr:rowOff>
    </xdr:to>
    <xdr:sp macro="" textlink="">
      <xdr:nvSpPr>
        <xdr:cNvPr id="401" name="フローチャート : 判断 400"/>
        <xdr:cNvSpPr/>
      </xdr:nvSpPr>
      <xdr:spPr>
        <a:xfrm>
          <a:off x="7810500" y="1277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33372</xdr:rowOff>
    </xdr:from>
    <xdr:ext cx="534377" cy="259045"/>
    <xdr:sp macro="" textlink="">
      <xdr:nvSpPr>
        <xdr:cNvPr id="402" name="テキスト ボックス 401"/>
        <xdr:cNvSpPr txBox="1"/>
      </xdr:nvSpPr>
      <xdr:spPr>
        <a:xfrm>
          <a:off x="7594111" y="125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50,135</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127974</xdr:rowOff>
    </xdr:from>
    <xdr:to>
      <xdr:col>10</xdr:col>
      <xdr:colOff>155575</xdr:colOff>
      <xdr:row>75</xdr:row>
      <xdr:rowOff>58124</xdr:rowOff>
    </xdr:to>
    <xdr:sp macro="" textlink="">
      <xdr:nvSpPr>
        <xdr:cNvPr id="403" name="フローチャート : 判断 402"/>
        <xdr:cNvSpPr/>
      </xdr:nvSpPr>
      <xdr:spPr>
        <a:xfrm>
          <a:off x="6921500" y="1281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74651</xdr:rowOff>
    </xdr:from>
    <xdr:ext cx="534377" cy="259045"/>
    <xdr:sp macro="" textlink="">
      <xdr:nvSpPr>
        <xdr:cNvPr id="404" name="テキスト ボックス 403"/>
        <xdr:cNvSpPr txBox="1"/>
      </xdr:nvSpPr>
      <xdr:spPr>
        <a:xfrm>
          <a:off x="6705111" y="1259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54511</xdr:rowOff>
    </xdr:from>
    <xdr:to>
      <xdr:col>15</xdr:col>
      <xdr:colOff>231775</xdr:colOff>
      <xdr:row>76</xdr:row>
      <xdr:rowOff>156111</xdr:rowOff>
    </xdr:to>
    <xdr:sp macro="" textlink="">
      <xdr:nvSpPr>
        <xdr:cNvPr id="410" name="円/楕円 409"/>
        <xdr:cNvSpPr/>
      </xdr:nvSpPr>
      <xdr:spPr>
        <a:xfrm>
          <a:off x="10426700" y="1308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32938</xdr:rowOff>
    </xdr:from>
    <xdr:ext cx="534377" cy="259045"/>
    <xdr:sp macro="" textlink="">
      <xdr:nvSpPr>
        <xdr:cNvPr id="411" name="商工費該当値テキスト"/>
        <xdr:cNvSpPr txBox="1"/>
      </xdr:nvSpPr>
      <xdr:spPr>
        <a:xfrm>
          <a:off x="10528300" y="1306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31,106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81552</xdr:rowOff>
    </xdr:from>
    <xdr:to>
      <xdr:col>14</xdr:col>
      <xdr:colOff>79375</xdr:colOff>
      <xdr:row>77</xdr:row>
      <xdr:rowOff>11702</xdr:rowOff>
    </xdr:to>
    <xdr:sp macro="" textlink="">
      <xdr:nvSpPr>
        <xdr:cNvPr id="412" name="円/楕円 411"/>
        <xdr:cNvSpPr/>
      </xdr:nvSpPr>
      <xdr:spPr>
        <a:xfrm>
          <a:off x="9588500" y="131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2829</xdr:rowOff>
    </xdr:from>
    <xdr:ext cx="534377" cy="259045"/>
    <xdr:sp macro="" textlink="">
      <xdr:nvSpPr>
        <xdr:cNvPr id="413" name="テキスト ボックス 412"/>
        <xdr:cNvSpPr txBox="1"/>
      </xdr:nvSpPr>
      <xdr:spPr>
        <a:xfrm>
          <a:off x="9359411" y="132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92166</xdr:rowOff>
    </xdr:from>
    <xdr:to>
      <xdr:col>12</xdr:col>
      <xdr:colOff>561975</xdr:colOff>
      <xdr:row>77</xdr:row>
      <xdr:rowOff>22316</xdr:rowOff>
    </xdr:to>
    <xdr:sp macro="" textlink="">
      <xdr:nvSpPr>
        <xdr:cNvPr id="414" name="円/楕円 413"/>
        <xdr:cNvSpPr/>
      </xdr:nvSpPr>
      <xdr:spPr>
        <a:xfrm>
          <a:off x="8699500" y="131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13443</xdr:rowOff>
    </xdr:from>
    <xdr:ext cx="534377" cy="259045"/>
    <xdr:sp macro="" textlink="">
      <xdr:nvSpPr>
        <xdr:cNvPr id="415" name="テキスト ボックス 414"/>
        <xdr:cNvSpPr txBox="1"/>
      </xdr:nvSpPr>
      <xdr:spPr>
        <a:xfrm>
          <a:off x="8483111" y="1321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146655</xdr:rowOff>
    </xdr:from>
    <xdr:to>
      <xdr:col>11</xdr:col>
      <xdr:colOff>358775</xdr:colOff>
      <xdr:row>77</xdr:row>
      <xdr:rowOff>76805</xdr:rowOff>
    </xdr:to>
    <xdr:sp macro="" textlink="">
      <xdr:nvSpPr>
        <xdr:cNvPr id="416" name="円/楕円 415"/>
        <xdr:cNvSpPr/>
      </xdr:nvSpPr>
      <xdr:spPr>
        <a:xfrm>
          <a:off x="7810500" y="131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67932</xdr:rowOff>
    </xdr:from>
    <xdr:ext cx="534377" cy="259045"/>
    <xdr:sp macro="" textlink="">
      <xdr:nvSpPr>
        <xdr:cNvPr id="417" name="テキスト ボックス 416"/>
        <xdr:cNvSpPr txBox="1"/>
      </xdr:nvSpPr>
      <xdr:spPr>
        <a:xfrm>
          <a:off x="7594111" y="1326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61060</xdr:rowOff>
    </xdr:from>
    <xdr:to>
      <xdr:col>10</xdr:col>
      <xdr:colOff>155575</xdr:colOff>
      <xdr:row>77</xdr:row>
      <xdr:rowOff>162660</xdr:rowOff>
    </xdr:to>
    <xdr:sp macro="" textlink="">
      <xdr:nvSpPr>
        <xdr:cNvPr id="418" name="円/楕円 417"/>
        <xdr:cNvSpPr/>
      </xdr:nvSpPr>
      <xdr:spPr>
        <a:xfrm>
          <a:off x="6921500" y="132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153787</xdr:rowOff>
    </xdr:from>
    <xdr:ext cx="534377" cy="259045"/>
    <xdr:sp macro="" textlink="">
      <xdr:nvSpPr>
        <xdr:cNvPr id="419" name="テキスト ボックス 418"/>
        <xdr:cNvSpPr txBox="1"/>
      </xdr:nvSpPr>
      <xdr:spPr>
        <a:xfrm>
          <a:off x="6705111" y="1335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28" name="テキスト ボックス 42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0" name="テキスト ボックス 42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69748</xdr:rowOff>
    </xdr:from>
    <xdr:to>
      <xdr:col>15</xdr:col>
      <xdr:colOff>180340</xdr:colOff>
      <xdr:row>98</xdr:row>
      <xdr:rowOff>132175</xdr:rowOff>
    </xdr:to>
    <xdr:cxnSp macro="">
      <xdr:nvCxnSpPr>
        <xdr:cNvPr id="442" name="直線コネクタ 441"/>
        <xdr:cNvCxnSpPr/>
      </xdr:nvCxnSpPr>
      <xdr:spPr>
        <a:xfrm flipV="1">
          <a:off x="10475595" y="15500248"/>
          <a:ext cx="1270" cy="143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136002</xdr:rowOff>
    </xdr:from>
    <xdr:ext cx="534377" cy="259045"/>
    <xdr:sp macro="" textlink="">
      <xdr:nvSpPr>
        <xdr:cNvPr id="443" name="土木費最小値テキスト"/>
        <xdr:cNvSpPr txBox="1"/>
      </xdr:nvSpPr>
      <xdr:spPr>
        <a:xfrm>
          <a:off x="10528300" y="169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44,395</a:t>
          </a:r>
          <a:endParaRPr kumimoji="1" lang="ja-JP" altLang="en-US" sz="1000" b="1">
            <a:latin typeface="ＭＳ Ｐゴシック"/>
          </a:endParaRPr>
        </a:p>
      </xdr:txBody>
    </xdr:sp>
    <xdr:clientData/>
  </xdr:oneCellAnchor>
  <xdr:twoCellAnchor>
    <xdr:from>
      <xdr:col>15</xdr:col>
      <xdr:colOff>92075</xdr:colOff>
      <xdr:row>98</xdr:row>
      <xdr:rowOff>132175</xdr:rowOff>
    </xdr:from>
    <xdr:to>
      <xdr:col>15</xdr:col>
      <xdr:colOff>269875</xdr:colOff>
      <xdr:row>98</xdr:row>
      <xdr:rowOff>132175</xdr:rowOff>
    </xdr:to>
    <xdr:cxnSp macro="">
      <xdr:nvCxnSpPr>
        <xdr:cNvPr id="444" name="直線コネクタ 443"/>
        <xdr:cNvCxnSpPr/>
      </xdr:nvCxnSpPr>
      <xdr:spPr>
        <a:xfrm>
          <a:off x="10388600" y="1693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16425</xdr:rowOff>
    </xdr:from>
    <xdr:ext cx="599010" cy="259045"/>
    <xdr:sp macro="" textlink="">
      <xdr:nvSpPr>
        <xdr:cNvPr id="445" name="土木費最大値テキスト"/>
        <xdr:cNvSpPr txBox="1"/>
      </xdr:nvSpPr>
      <xdr:spPr>
        <a:xfrm>
          <a:off x="10528300" y="1527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119,672</a:t>
          </a:r>
          <a:endParaRPr kumimoji="1" lang="ja-JP" altLang="en-US" sz="1000" b="1">
            <a:latin typeface="ＭＳ Ｐゴシック"/>
          </a:endParaRPr>
        </a:p>
      </xdr:txBody>
    </xdr:sp>
    <xdr:clientData/>
  </xdr:oneCellAnchor>
  <xdr:twoCellAnchor>
    <xdr:from>
      <xdr:col>15</xdr:col>
      <xdr:colOff>92075</xdr:colOff>
      <xdr:row>90</xdr:row>
      <xdr:rowOff>69748</xdr:rowOff>
    </xdr:from>
    <xdr:to>
      <xdr:col>15</xdr:col>
      <xdr:colOff>269875</xdr:colOff>
      <xdr:row>90</xdr:row>
      <xdr:rowOff>69748</xdr:rowOff>
    </xdr:to>
    <xdr:cxnSp macro="">
      <xdr:nvCxnSpPr>
        <xdr:cNvPr id="446" name="直線コネクタ 445"/>
        <xdr:cNvCxnSpPr/>
      </xdr:nvCxnSpPr>
      <xdr:spPr>
        <a:xfrm>
          <a:off x="10388600" y="1550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117354</xdr:rowOff>
    </xdr:from>
    <xdr:to>
      <xdr:col>15</xdr:col>
      <xdr:colOff>180975</xdr:colOff>
      <xdr:row>96</xdr:row>
      <xdr:rowOff>45174</xdr:rowOff>
    </xdr:to>
    <xdr:cxnSp macro="">
      <xdr:nvCxnSpPr>
        <xdr:cNvPr id="447" name="直線コネクタ 446"/>
        <xdr:cNvCxnSpPr/>
      </xdr:nvCxnSpPr>
      <xdr:spPr>
        <a:xfrm flipV="1">
          <a:off x="9639300" y="16405104"/>
          <a:ext cx="838200" cy="9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1167</xdr:rowOff>
    </xdr:from>
    <xdr:ext cx="534377" cy="259045"/>
    <xdr:sp macro="" textlink="">
      <xdr:nvSpPr>
        <xdr:cNvPr id="448" name="土木費平均値テキスト"/>
        <xdr:cNvSpPr txBox="1"/>
      </xdr:nvSpPr>
      <xdr:spPr>
        <a:xfrm>
          <a:off x="10528300" y="16460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22740</xdr:rowOff>
    </xdr:from>
    <xdr:to>
      <xdr:col>15</xdr:col>
      <xdr:colOff>231775</xdr:colOff>
      <xdr:row>96</xdr:row>
      <xdr:rowOff>124340</xdr:rowOff>
    </xdr:to>
    <xdr:sp macro="" textlink="">
      <xdr:nvSpPr>
        <xdr:cNvPr id="449" name="フローチャート : 判断 448"/>
        <xdr:cNvSpPr/>
      </xdr:nvSpPr>
      <xdr:spPr>
        <a:xfrm>
          <a:off x="104267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45174</xdr:rowOff>
    </xdr:from>
    <xdr:to>
      <xdr:col>14</xdr:col>
      <xdr:colOff>28575</xdr:colOff>
      <xdr:row>97</xdr:row>
      <xdr:rowOff>26352</xdr:rowOff>
    </xdr:to>
    <xdr:cxnSp macro="">
      <xdr:nvCxnSpPr>
        <xdr:cNvPr id="450" name="直線コネクタ 449"/>
        <xdr:cNvCxnSpPr/>
      </xdr:nvCxnSpPr>
      <xdr:spPr>
        <a:xfrm flipV="1">
          <a:off x="8750300" y="16504374"/>
          <a:ext cx="889000" cy="1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88424</xdr:rowOff>
    </xdr:from>
    <xdr:to>
      <xdr:col>14</xdr:col>
      <xdr:colOff>79375</xdr:colOff>
      <xdr:row>95</xdr:row>
      <xdr:rowOff>18574</xdr:rowOff>
    </xdr:to>
    <xdr:sp macro="" textlink="">
      <xdr:nvSpPr>
        <xdr:cNvPr id="451" name="フローチャート : 判断 450"/>
        <xdr:cNvSpPr/>
      </xdr:nvSpPr>
      <xdr:spPr>
        <a:xfrm>
          <a:off x="9588500" y="1620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35101</xdr:rowOff>
    </xdr:from>
    <xdr:ext cx="534377" cy="259045"/>
    <xdr:sp macro="" textlink="">
      <xdr:nvSpPr>
        <xdr:cNvPr id="452" name="テキスト ボックス 451"/>
        <xdr:cNvSpPr txBox="1"/>
      </xdr:nvSpPr>
      <xdr:spPr>
        <a:xfrm>
          <a:off x="9359411" y="1597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26352</xdr:rowOff>
    </xdr:from>
    <xdr:to>
      <xdr:col>12</xdr:col>
      <xdr:colOff>511175</xdr:colOff>
      <xdr:row>97</xdr:row>
      <xdr:rowOff>104915</xdr:rowOff>
    </xdr:to>
    <xdr:cxnSp macro="">
      <xdr:nvCxnSpPr>
        <xdr:cNvPr id="453" name="直線コネクタ 452"/>
        <xdr:cNvCxnSpPr/>
      </xdr:nvCxnSpPr>
      <xdr:spPr>
        <a:xfrm flipV="1">
          <a:off x="7861300" y="16657002"/>
          <a:ext cx="889000" cy="7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12148</xdr:rowOff>
    </xdr:from>
    <xdr:to>
      <xdr:col>12</xdr:col>
      <xdr:colOff>561975</xdr:colOff>
      <xdr:row>95</xdr:row>
      <xdr:rowOff>113748</xdr:rowOff>
    </xdr:to>
    <xdr:sp macro="" textlink="">
      <xdr:nvSpPr>
        <xdr:cNvPr id="454" name="フローチャート : 判断 453"/>
        <xdr:cNvSpPr/>
      </xdr:nvSpPr>
      <xdr:spPr>
        <a:xfrm>
          <a:off x="8699500" y="1629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130275</xdr:rowOff>
    </xdr:from>
    <xdr:ext cx="534377" cy="259045"/>
    <xdr:sp macro="" textlink="">
      <xdr:nvSpPr>
        <xdr:cNvPr id="455" name="テキスト ボックス 454"/>
        <xdr:cNvSpPr txBox="1"/>
      </xdr:nvSpPr>
      <xdr:spPr>
        <a:xfrm>
          <a:off x="8483111" y="1607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65939</xdr:rowOff>
    </xdr:from>
    <xdr:to>
      <xdr:col>11</xdr:col>
      <xdr:colOff>307975</xdr:colOff>
      <xdr:row>97</xdr:row>
      <xdr:rowOff>104915</xdr:rowOff>
    </xdr:to>
    <xdr:cxnSp macro="">
      <xdr:nvCxnSpPr>
        <xdr:cNvPr id="456" name="直線コネクタ 455"/>
        <xdr:cNvCxnSpPr/>
      </xdr:nvCxnSpPr>
      <xdr:spPr>
        <a:xfrm>
          <a:off x="6972300" y="16696589"/>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144659</xdr:rowOff>
    </xdr:from>
    <xdr:to>
      <xdr:col>11</xdr:col>
      <xdr:colOff>358775</xdr:colOff>
      <xdr:row>96</xdr:row>
      <xdr:rowOff>74809</xdr:rowOff>
    </xdr:to>
    <xdr:sp macro="" textlink="">
      <xdr:nvSpPr>
        <xdr:cNvPr id="457" name="フローチャート : 判断 456"/>
        <xdr:cNvSpPr/>
      </xdr:nvSpPr>
      <xdr:spPr>
        <a:xfrm>
          <a:off x="7810500" y="1643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91336</xdr:rowOff>
    </xdr:from>
    <xdr:ext cx="534377" cy="259045"/>
    <xdr:sp macro="" textlink="">
      <xdr:nvSpPr>
        <xdr:cNvPr id="458" name="テキスト ボックス 457"/>
        <xdr:cNvSpPr txBox="1"/>
      </xdr:nvSpPr>
      <xdr:spPr>
        <a:xfrm>
          <a:off x="7594111" y="1620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68,073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159214</xdr:rowOff>
    </xdr:from>
    <xdr:to>
      <xdr:col>10</xdr:col>
      <xdr:colOff>155575</xdr:colOff>
      <xdr:row>96</xdr:row>
      <xdr:rowOff>89364</xdr:rowOff>
    </xdr:to>
    <xdr:sp macro="" textlink="">
      <xdr:nvSpPr>
        <xdr:cNvPr id="459" name="フローチャート : 判断 458"/>
        <xdr:cNvSpPr/>
      </xdr:nvSpPr>
      <xdr:spPr>
        <a:xfrm>
          <a:off x="6921500" y="1644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105891</xdr:rowOff>
    </xdr:from>
    <xdr:ext cx="534377" cy="259045"/>
    <xdr:sp macro="" textlink="">
      <xdr:nvSpPr>
        <xdr:cNvPr id="460" name="テキスト ボックス 459"/>
        <xdr:cNvSpPr txBox="1"/>
      </xdr:nvSpPr>
      <xdr:spPr>
        <a:xfrm>
          <a:off x="6705111" y="162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67,309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66554</xdr:rowOff>
    </xdr:from>
    <xdr:to>
      <xdr:col>15</xdr:col>
      <xdr:colOff>231775</xdr:colOff>
      <xdr:row>95</xdr:row>
      <xdr:rowOff>168154</xdr:rowOff>
    </xdr:to>
    <xdr:sp macro="" textlink="">
      <xdr:nvSpPr>
        <xdr:cNvPr id="466" name="円/楕円 465"/>
        <xdr:cNvSpPr/>
      </xdr:nvSpPr>
      <xdr:spPr>
        <a:xfrm>
          <a:off x="10426700" y="163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89431</xdr:rowOff>
    </xdr:from>
    <xdr:ext cx="534377" cy="259045"/>
    <xdr:sp macro="" textlink="">
      <xdr:nvSpPr>
        <xdr:cNvPr id="467" name="土木費該当値テキスト"/>
        <xdr:cNvSpPr txBox="1"/>
      </xdr:nvSpPr>
      <xdr:spPr>
        <a:xfrm>
          <a:off x="10528300" y="1620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72,173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165824</xdr:rowOff>
    </xdr:from>
    <xdr:to>
      <xdr:col>14</xdr:col>
      <xdr:colOff>79375</xdr:colOff>
      <xdr:row>96</xdr:row>
      <xdr:rowOff>95974</xdr:rowOff>
    </xdr:to>
    <xdr:sp macro="" textlink="">
      <xdr:nvSpPr>
        <xdr:cNvPr id="468" name="円/楕円 467"/>
        <xdr:cNvSpPr/>
      </xdr:nvSpPr>
      <xdr:spPr>
        <a:xfrm>
          <a:off x="9588500" y="164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87101</xdr:rowOff>
    </xdr:from>
    <xdr:ext cx="534377" cy="259045"/>
    <xdr:sp macro="" textlink="">
      <xdr:nvSpPr>
        <xdr:cNvPr id="469" name="テキスト ボックス 468"/>
        <xdr:cNvSpPr txBox="1"/>
      </xdr:nvSpPr>
      <xdr:spPr>
        <a:xfrm>
          <a:off x="9359411" y="165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147002</xdr:rowOff>
    </xdr:from>
    <xdr:to>
      <xdr:col>12</xdr:col>
      <xdr:colOff>561975</xdr:colOff>
      <xdr:row>97</xdr:row>
      <xdr:rowOff>77152</xdr:rowOff>
    </xdr:to>
    <xdr:sp macro="" textlink="">
      <xdr:nvSpPr>
        <xdr:cNvPr id="470" name="円/楕円 469"/>
        <xdr:cNvSpPr/>
      </xdr:nvSpPr>
      <xdr:spPr>
        <a:xfrm>
          <a:off x="8699500" y="166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68279</xdr:rowOff>
    </xdr:from>
    <xdr:ext cx="534377" cy="259045"/>
    <xdr:sp macro="" textlink="">
      <xdr:nvSpPr>
        <xdr:cNvPr id="471" name="テキスト ボックス 470"/>
        <xdr:cNvSpPr txBox="1"/>
      </xdr:nvSpPr>
      <xdr:spPr>
        <a:xfrm>
          <a:off x="8483111" y="1669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54115</xdr:rowOff>
    </xdr:from>
    <xdr:to>
      <xdr:col>11</xdr:col>
      <xdr:colOff>358775</xdr:colOff>
      <xdr:row>97</xdr:row>
      <xdr:rowOff>155715</xdr:rowOff>
    </xdr:to>
    <xdr:sp macro="" textlink="">
      <xdr:nvSpPr>
        <xdr:cNvPr id="472" name="円/楕円 471"/>
        <xdr:cNvSpPr/>
      </xdr:nvSpPr>
      <xdr:spPr>
        <a:xfrm>
          <a:off x="7810500" y="166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146842</xdr:rowOff>
    </xdr:from>
    <xdr:ext cx="534377" cy="259045"/>
    <xdr:sp macro="" textlink="">
      <xdr:nvSpPr>
        <xdr:cNvPr id="473" name="テキスト ボックス 472"/>
        <xdr:cNvSpPr txBox="1"/>
      </xdr:nvSpPr>
      <xdr:spPr>
        <a:xfrm>
          <a:off x="7594111" y="167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15139</xdr:rowOff>
    </xdr:from>
    <xdr:to>
      <xdr:col>10</xdr:col>
      <xdr:colOff>155575</xdr:colOff>
      <xdr:row>97</xdr:row>
      <xdr:rowOff>116739</xdr:rowOff>
    </xdr:to>
    <xdr:sp macro="" textlink="">
      <xdr:nvSpPr>
        <xdr:cNvPr id="474" name="円/楕円 473"/>
        <xdr:cNvSpPr/>
      </xdr:nvSpPr>
      <xdr:spPr>
        <a:xfrm>
          <a:off x="6921500" y="166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107866</xdr:rowOff>
    </xdr:from>
    <xdr:ext cx="534377" cy="259045"/>
    <xdr:sp macro="" textlink="">
      <xdr:nvSpPr>
        <xdr:cNvPr id="475" name="テキスト ボックス 474"/>
        <xdr:cNvSpPr txBox="1"/>
      </xdr:nvSpPr>
      <xdr:spPr>
        <a:xfrm>
          <a:off x="6705111" y="1673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6" name="テキスト ボックス 48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4" name="テキスト ボックス 49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167132</xdr:rowOff>
    </xdr:from>
    <xdr:to>
      <xdr:col>23</xdr:col>
      <xdr:colOff>516889</xdr:colOff>
      <xdr:row>38</xdr:row>
      <xdr:rowOff>100838</xdr:rowOff>
    </xdr:to>
    <xdr:cxnSp macro="">
      <xdr:nvCxnSpPr>
        <xdr:cNvPr id="498" name="直線コネクタ 497"/>
        <xdr:cNvCxnSpPr/>
      </xdr:nvCxnSpPr>
      <xdr:spPr>
        <a:xfrm flipV="1">
          <a:off x="16317595" y="5139182"/>
          <a:ext cx="1269"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104665</xdr:rowOff>
    </xdr:from>
    <xdr:ext cx="534377" cy="259045"/>
    <xdr:sp macro="" textlink="">
      <xdr:nvSpPr>
        <xdr:cNvPr id="499" name="警察費最小値テキスト"/>
        <xdr:cNvSpPr txBox="1"/>
      </xdr:nvSpPr>
      <xdr:spPr>
        <a:xfrm>
          <a:off x="16370300" y="66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20,604</a:t>
          </a:r>
          <a:endParaRPr kumimoji="1" lang="ja-JP" altLang="en-US" sz="1000" b="1">
            <a:latin typeface="ＭＳ Ｐゴシック"/>
          </a:endParaRPr>
        </a:p>
      </xdr:txBody>
    </xdr:sp>
    <xdr:clientData/>
  </xdr:oneCellAnchor>
  <xdr:twoCellAnchor>
    <xdr:from>
      <xdr:col>23</xdr:col>
      <xdr:colOff>428625</xdr:colOff>
      <xdr:row>38</xdr:row>
      <xdr:rowOff>100838</xdr:rowOff>
    </xdr:from>
    <xdr:to>
      <xdr:col>23</xdr:col>
      <xdr:colOff>606425</xdr:colOff>
      <xdr:row>38</xdr:row>
      <xdr:rowOff>100838</xdr:rowOff>
    </xdr:to>
    <xdr:cxnSp macro="">
      <xdr:nvCxnSpPr>
        <xdr:cNvPr id="500" name="直線コネクタ 499"/>
        <xdr:cNvCxnSpPr/>
      </xdr:nvCxnSpPr>
      <xdr:spPr>
        <a:xfrm>
          <a:off x="16230600" y="661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113809</xdr:rowOff>
    </xdr:from>
    <xdr:ext cx="534377" cy="259045"/>
    <xdr:sp macro="" textlink="">
      <xdr:nvSpPr>
        <xdr:cNvPr id="501" name="警察費最大値テキスト"/>
        <xdr:cNvSpPr txBox="1"/>
      </xdr:nvSpPr>
      <xdr:spPr>
        <a:xfrm>
          <a:off x="16370300" y="49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28,356</a:t>
          </a:r>
          <a:endParaRPr kumimoji="1" lang="ja-JP" altLang="en-US" sz="1000" b="1">
            <a:latin typeface="ＭＳ Ｐゴシック"/>
          </a:endParaRPr>
        </a:p>
      </xdr:txBody>
    </xdr:sp>
    <xdr:clientData/>
  </xdr:oneCellAnchor>
  <xdr:twoCellAnchor>
    <xdr:from>
      <xdr:col>23</xdr:col>
      <xdr:colOff>428625</xdr:colOff>
      <xdr:row>29</xdr:row>
      <xdr:rowOff>167132</xdr:rowOff>
    </xdr:from>
    <xdr:to>
      <xdr:col>23</xdr:col>
      <xdr:colOff>606425</xdr:colOff>
      <xdr:row>29</xdr:row>
      <xdr:rowOff>167132</xdr:rowOff>
    </xdr:to>
    <xdr:cxnSp macro="">
      <xdr:nvCxnSpPr>
        <xdr:cNvPr id="502" name="直線コネクタ 501"/>
        <xdr:cNvCxnSpPr/>
      </xdr:nvCxnSpPr>
      <xdr:spPr>
        <a:xfrm>
          <a:off x="16230600" y="513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16637</xdr:rowOff>
    </xdr:from>
    <xdr:to>
      <xdr:col>23</xdr:col>
      <xdr:colOff>517525</xdr:colOff>
      <xdr:row>37</xdr:row>
      <xdr:rowOff>94361</xdr:rowOff>
    </xdr:to>
    <xdr:cxnSp macro="">
      <xdr:nvCxnSpPr>
        <xdr:cNvPr id="503" name="直線コネクタ 502"/>
        <xdr:cNvCxnSpPr/>
      </xdr:nvCxnSpPr>
      <xdr:spPr>
        <a:xfrm flipV="1">
          <a:off x="15481300" y="6360287"/>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163784</xdr:rowOff>
    </xdr:from>
    <xdr:ext cx="534377" cy="259045"/>
    <xdr:sp macro="" textlink="">
      <xdr:nvSpPr>
        <xdr:cNvPr id="504" name="警察費平均値テキスト"/>
        <xdr:cNvSpPr txBox="1"/>
      </xdr:nvSpPr>
      <xdr:spPr>
        <a:xfrm>
          <a:off x="16370300" y="5821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140907</xdr:rowOff>
    </xdr:from>
    <xdr:to>
      <xdr:col>23</xdr:col>
      <xdr:colOff>568325</xdr:colOff>
      <xdr:row>35</xdr:row>
      <xdr:rowOff>71057</xdr:rowOff>
    </xdr:to>
    <xdr:sp macro="" textlink="">
      <xdr:nvSpPr>
        <xdr:cNvPr id="505" name="フローチャート : 判断 504"/>
        <xdr:cNvSpPr/>
      </xdr:nvSpPr>
      <xdr:spPr>
        <a:xfrm>
          <a:off x="162687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94361</xdr:rowOff>
    </xdr:from>
    <xdr:to>
      <xdr:col>22</xdr:col>
      <xdr:colOff>365125</xdr:colOff>
      <xdr:row>38</xdr:row>
      <xdr:rowOff>56642</xdr:rowOff>
    </xdr:to>
    <xdr:cxnSp macro="">
      <xdr:nvCxnSpPr>
        <xdr:cNvPr id="506" name="直線コネクタ 505"/>
        <xdr:cNvCxnSpPr/>
      </xdr:nvCxnSpPr>
      <xdr:spPr>
        <a:xfrm flipV="1">
          <a:off x="14592300" y="6438011"/>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32</xdr:row>
      <xdr:rowOff>116141</xdr:rowOff>
    </xdr:from>
    <xdr:to>
      <xdr:col>22</xdr:col>
      <xdr:colOff>415925</xdr:colOff>
      <xdr:row>33</xdr:row>
      <xdr:rowOff>46291</xdr:rowOff>
    </xdr:to>
    <xdr:sp macro="" textlink="">
      <xdr:nvSpPr>
        <xdr:cNvPr id="507" name="フローチャート : 判断 506"/>
        <xdr:cNvSpPr/>
      </xdr:nvSpPr>
      <xdr:spPr>
        <a:xfrm>
          <a:off x="15430500" y="560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31</xdr:row>
      <xdr:rowOff>62818</xdr:rowOff>
    </xdr:from>
    <xdr:ext cx="534377" cy="259045"/>
    <xdr:sp macro="" textlink="">
      <xdr:nvSpPr>
        <xdr:cNvPr id="508" name="テキスト ボックス 507"/>
        <xdr:cNvSpPr txBox="1"/>
      </xdr:nvSpPr>
      <xdr:spPr>
        <a:xfrm>
          <a:off x="15201411" y="537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25,657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44831</xdr:rowOff>
    </xdr:from>
    <xdr:to>
      <xdr:col>21</xdr:col>
      <xdr:colOff>161925</xdr:colOff>
      <xdr:row>38</xdr:row>
      <xdr:rowOff>56642</xdr:rowOff>
    </xdr:to>
    <xdr:cxnSp macro="">
      <xdr:nvCxnSpPr>
        <xdr:cNvPr id="509" name="直線コネクタ 508"/>
        <xdr:cNvCxnSpPr/>
      </xdr:nvCxnSpPr>
      <xdr:spPr>
        <a:xfrm>
          <a:off x="13703300" y="6388481"/>
          <a:ext cx="889000" cy="1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17463</xdr:rowOff>
    </xdr:from>
    <xdr:to>
      <xdr:col>21</xdr:col>
      <xdr:colOff>212725</xdr:colOff>
      <xdr:row>34</xdr:row>
      <xdr:rowOff>119063</xdr:rowOff>
    </xdr:to>
    <xdr:sp macro="" textlink="">
      <xdr:nvSpPr>
        <xdr:cNvPr id="510" name="フローチャート : 判断 509"/>
        <xdr:cNvSpPr/>
      </xdr:nvSpPr>
      <xdr:spPr>
        <a:xfrm>
          <a:off x="14541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135590</xdr:rowOff>
    </xdr:from>
    <xdr:ext cx="534377" cy="259045"/>
    <xdr:sp macro="" textlink="">
      <xdr:nvSpPr>
        <xdr:cNvPr id="511" name="テキスト ボックス 510"/>
        <xdr:cNvSpPr txBox="1"/>
      </xdr:nvSpPr>
      <xdr:spPr>
        <a:xfrm>
          <a:off x="14325111" y="562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24,375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48070</xdr:rowOff>
    </xdr:from>
    <xdr:to>
      <xdr:col>19</xdr:col>
      <xdr:colOff>644525</xdr:colOff>
      <xdr:row>37</xdr:row>
      <xdr:rowOff>44831</xdr:rowOff>
    </xdr:to>
    <xdr:cxnSp macro="">
      <xdr:nvCxnSpPr>
        <xdr:cNvPr id="512" name="直線コネクタ 511"/>
        <xdr:cNvCxnSpPr/>
      </xdr:nvCxnSpPr>
      <xdr:spPr>
        <a:xfrm>
          <a:off x="12814300" y="6220270"/>
          <a:ext cx="889000" cy="16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22606</xdr:rowOff>
    </xdr:from>
    <xdr:to>
      <xdr:col>20</xdr:col>
      <xdr:colOff>9525</xdr:colOff>
      <xdr:row>34</xdr:row>
      <xdr:rowOff>124206</xdr:rowOff>
    </xdr:to>
    <xdr:sp macro="" textlink="">
      <xdr:nvSpPr>
        <xdr:cNvPr id="513" name="フローチャート : 判断 512"/>
        <xdr:cNvSpPr/>
      </xdr:nvSpPr>
      <xdr:spPr>
        <a:xfrm>
          <a:off x="13652500" y="58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140733</xdr:rowOff>
    </xdr:from>
    <xdr:ext cx="534377" cy="259045"/>
    <xdr:sp macro="" textlink="">
      <xdr:nvSpPr>
        <xdr:cNvPr id="514" name="テキスト ボックス 513"/>
        <xdr:cNvSpPr txBox="1"/>
      </xdr:nvSpPr>
      <xdr:spPr>
        <a:xfrm>
          <a:off x="13436111" y="56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24,348</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100521</xdr:rowOff>
    </xdr:from>
    <xdr:to>
      <xdr:col>18</xdr:col>
      <xdr:colOff>492125</xdr:colOff>
      <xdr:row>34</xdr:row>
      <xdr:rowOff>30671</xdr:rowOff>
    </xdr:to>
    <xdr:sp macro="" textlink="">
      <xdr:nvSpPr>
        <xdr:cNvPr id="515" name="フローチャート : 判断 514"/>
        <xdr:cNvSpPr/>
      </xdr:nvSpPr>
      <xdr:spPr>
        <a:xfrm>
          <a:off x="12763500" y="575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47198</xdr:rowOff>
    </xdr:from>
    <xdr:ext cx="534377" cy="259045"/>
    <xdr:sp macro="" textlink="">
      <xdr:nvSpPr>
        <xdr:cNvPr id="516" name="テキスト ボックス 515"/>
        <xdr:cNvSpPr txBox="1"/>
      </xdr:nvSpPr>
      <xdr:spPr>
        <a:xfrm>
          <a:off x="12547111" y="553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137287</xdr:rowOff>
    </xdr:from>
    <xdr:to>
      <xdr:col>23</xdr:col>
      <xdr:colOff>568325</xdr:colOff>
      <xdr:row>37</xdr:row>
      <xdr:rowOff>67437</xdr:rowOff>
    </xdr:to>
    <xdr:sp macro="" textlink="">
      <xdr:nvSpPr>
        <xdr:cNvPr id="522" name="円/楕円 521"/>
        <xdr:cNvSpPr/>
      </xdr:nvSpPr>
      <xdr:spPr>
        <a:xfrm>
          <a:off x="16268700" y="63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115714</xdr:rowOff>
    </xdr:from>
    <xdr:ext cx="534377" cy="259045"/>
    <xdr:sp macro="" textlink="">
      <xdr:nvSpPr>
        <xdr:cNvPr id="523" name="警察費該当値テキスト"/>
        <xdr:cNvSpPr txBox="1"/>
      </xdr:nvSpPr>
      <xdr:spPr>
        <a:xfrm>
          <a:off x="16370300" y="62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21,946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43561</xdr:rowOff>
    </xdr:from>
    <xdr:to>
      <xdr:col>22</xdr:col>
      <xdr:colOff>415925</xdr:colOff>
      <xdr:row>37</xdr:row>
      <xdr:rowOff>145161</xdr:rowOff>
    </xdr:to>
    <xdr:sp macro="" textlink="">
      <xdr:nvSpPr>
        <xdr:cNvPr id="524" name="円/楕円 523"/>
        <xdr:cNvSpPr/>
      </xdr:nvSpPr>
      <xdr:spPr>
        <a:xfrm>
          <a:off x="15430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136288</xdr:rowOff>
    </xdr:from>
    <xdr:ext cx="534377" cy="259045"/>
    <xdr:sp macro="" textlink="">
      <xdr:nvSpPr>
        <xdr:cNvPr id="525" name="テキスト ボックス 524"/>
        <xdr:cNvSpPr txBox="1"/>
      </xdr:nvSpPr>
      <xdr:spPr>
        <a:xfrm>
          <a:off x="15201411" y="64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5842</xdr:rowOff>
    </xdr:from>
    <xdr:to>
      <xdr:col>21</xdr:col>
      <xdr:colOff>212725</xdr:colOff>
      <xdr:row>38</xdr:row>
      <xdr:rowOff>107442</xdr:rowOff>
    </xdr:to>
    <xdr:sp macro="" textlink="">
      <xdr:nvSpPr>
        <xdr:cNvPr id="526" name="円/楕円 525"/>
        <xdr:cNvSpPr/>
      </xdr:nvSpPr>
      <xdr:spPr>
        <a:xfrm>
          <a:off x="14541500" y="65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98569</xdr:rowOff>
    </xdr:from>
    <xdr:ext cx="534377" cy="259045"/>
    <xdr:sp macro="" textlink="">
      <xdr:nvSpPr>
        <xdr:cNvPr id="527" name="テキスト ボックス 526"/>
        <xdr:cNvSpPr txBox="1"/>
      </xdr:nvSpPr>
      <xdr:spPr>
        <a:xfrm>
          <a:off x="14325111" y="66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165481</xdr:rowOff>
    </xdr:from>
    <xdr:to>
      <xdr:col>20</xdr:col>
      <xdr:colOff>9525</xdr:colOff>
      <xdr:row>37</xdr:row>
      <xdr:rowOff>95631</xdr:rowOff>
    </xdr:to>
    <xdr:sp macro="" textlink="">
      <xdr:nvSpPr>
        <xdr:cNvPr id="528" name="円/楕円 527"/>
        <xdr:cNvSpPr/>
      </xdr:nvSpPr>
      <xdr:spPr>
        <a:xfrm>
          <a:off x="13652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86758</xdr:rowOff>
    </xdr:from>
    <xdr:ext cx="534377" cy="259045"/>
    <xdr:sp macro="" textlink="">
      <xdr:nvSpPr>
        <xdr:cNvPr id="529" name="テキスト ボックス 528"/>
        <xdr:cNvSpPr txBox="1"/>
      </xdr:nvSpPr>
      <xdr:spPr>
        <a:xfrm>
          <a:off x="13436111" y="64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168720</xdr:rowOff>
    </xdr:from>
    <xdr:to>
      <xdr:col>18</xdr:col>
      <xdr:colOff>492125</xdr:colOff>
      <xdr:row>36</xdr:row>
      <xdr:rowOff>98870</xdr:rowOff>
    </xdr:to>
    <xdr:sp macro="" textlink="">
      <xdr:nvSpPr>
        <xdr:cNvPr id="530" name="円/楕円 529"/>
        <xdr:cNvSpPr/>
      </xdr:nvSpPr>
      <xdr:spPr>
        <a:xfrm>
          <a:off x="12763500" y="61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89997</xdr:rowOff>
    </xdr:from>
    <xdr:ext cx="534377" cy="259045"/>
    <xdr:sp macro="" textlink="">
      <xdr:nvSpPr>
        <xdr:cNvPr id="531" name="テキスト ボックス 530"/>
        <xdr:cNvSpPr txBox="1"/>
      </xdr:nvSpPr>
      <xdr:spPr>
        <a:xfrm>
          <a:off x="12547111" y="626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0" name="テキスト ボックス 53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1" name="直線コネクタ 54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2" name="テキスト ボックス 54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3" name="直線コネクタ 54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44" name="テキスト ボックス 54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5" name="直線コネクタ 54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6" name="テキスト ボックス 54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7" name="直線コネクタ 54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8" name="テキスト ボックス 54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0" name="テキスト ボックス 54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20737</xdr:rowOff>
    </xdr:from>
    <xdr:to>
      <xdr:col>23</xdr:col>
      <xdr:colOff>516889</xdr:colOff>
      <xdr:row>58</xdr:row>
      <xdr:rowOff>9169</xdr:rowOff>
    </xdr:to>
    <xdr:cxnSp macro="">
      <xdr:nvCxnSpPr>
        <xdr:cNvPr id="552" name="直線コネクタ 551"/>
        <xdr:cNvCxnSpPr/>
      </xdr:nvCxnSpPr>
      <xdr:spPr>
        <a:xfrm flipV="1">
          <a:off x="16317595" y="8593237"/>
          <a:ext cx="1269" cy="1360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12996</xdr:rowOff>
    </xdr:from>
    <xdr:ext cx="534377" cy="259045"/>
    <xdr:sp macro="" textlink="">
      <xdr:nvSpPr>
        <xdr:cNvPr id="553" name="教育費最小値テキスト"/>
        <xdr:cNvSpPr txBox="1"/>
      </xdr:nvSpPr>
      <xdr:spPr>
        <a:xfrm>
          <a:off x="16370300"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92,855</a:t>
          </a:r>
          <a:endParaRPr kumimoji="1" lang="ja-JP" altLang="en-US" sz="1000" b="1">
            <a:latin typeface="ＭＳ Ｐゴシック"/>
          </a:endParaRPr>
        </a:p>
      </xdr:txBody>
    </xdr:sp>
    <xdr:clientData/>
  </xdr:oneCellAnchor>
  <xdr:twoCellAnchor>
    <xdr:from>
      <xdr:col>23</xdr:col>
      <xdr:colOff>428625</xdr:colOff>
      <xdr:row>58</xdr:row>
      <xdr:rowOff>9169</xdr:rowOff>
    </xdr:from>
    <xdr:to>
      <xdr:col>23</xdr:col>
      <xdr:colOff>606425</xdr:colOff>
      <xdr:row>58</xdr:row>
      <xdr:rowOff>9169</xdr:rowOff>
    </xdr:to>
    <xdr:cxnSp macro="">
      <xdr:nvCxnSpPr>
        <xdr:cNvPr id="554" name="直線コネクタ 553"/>
        <xdr:cNvCxnSpPr/>
      </xdr:nvCxnSpPr>
      <xdr:spPr>
        <a:xfrm>
          <a:off x="16230600" y="995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138864</xdr:rowOff>
    </xdr:from>
    <xdr:ext cx="599010" cy="259045"/>
    <xdr:sp macro="" textlink="">
      <xdr:nvSpPr>
        <xdr:cNvPr id="555" name="教育費最大値テキスト"/>
        <xdr:cNvSpPr txBox="1"/>
      </xdr:nvSpPr>
      <xdr:spPr>
        <a:xfrm>
          <a:off x="16370300" y="836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122,602</a:t>
          </a:r>
          <a:endParaRPr kumimoji="1" lang="ja-JP" altLang="en-US" sz="1000" b="1">
            <a:latin typeface="ＭＳ Ｐゴシック"/>
          </a:endParaRPr>
        </a:p>
      </xdr:txBody>
    </xdr:sp>
    <xdr:clientData/>
  </xdr:oneCellAnchor>
  <xdr:twoCellAnchor>
    <xdr:from>
      <xdr:col>23</xdr:col>
      <xdr:colOff>428625</xdr:colOff>
      <xdr:row>50</xdr:row>
      <xdr:rowOff>20737</xdr:rowOff>
    </xdr:from>
    <xdr:to>
      <xdr:col>23</xdr:col>
      <xdr:colOff>606425</xdr:colOff>
      <xdr:row>50</xdr:row>
      <xdr:rowOff>20737</xdr:rowOff>
    </xdr:to>
    <xdr:cxnSp macro="">
      <xdr:nvCxnSpPr>
        <xdr:cNvPr id="556" name="直線コネクタ 555"/>
        <xdr:cNvCxnSpPr/>
      </xdr:nvCxnSpPr>
      <xdr:spPr>
        <a:xfrm>
          <a:off x="16230600" y="8593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18862</xdr:rowOff>
    </xdr:from>
    <xdr:to>
      <xdr:col>23</xdr:col>
      <xdr:colOff>517525</xdr:colOff>
      <xdr:row>53</xdr:row>
      <xdr:rowOff>128498</xdr:rowOff>
    </xdr:to>
    <xdr:cxnSp macro="">
      <xdr:nvCxnSpPr>
        <xdr:cNvPr id="557" name="直線コネクタ 556"/>
        <xdr:cNvCxnSpPr/>
      </xdr:nvCxnSpPr>
      <xdr:spPr>
        <a:xfrm flipV="1">
          <a:off x="15481300" y="9105712"/>
          <a:ext cx="838200" cy="10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129140</xdr:rowOff>
    </xdr:from>
    <xdr:ext cx="599010" cy="259045"/>
    <xdr:sp macro="" textlink="">
      <xdr:nvSpPr>
        <xdr:cNvPr id="558" name="教育費平均値テキスト"/>
        <xdr:cNvSpPr txBox="1"/>
      </xdr:nvSpPr>
      <xdr:spPr>
        <a:xfrm>
          <a:off x="16370300" y="921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150713</xdr:rowOff>
    </xdr:from>
    <xdr:to>
      <xdr:col>23</xdr:col>
      <xdr:colOff>568325</xdr:colOff>
      <xdr:row>54</xdr:row>
      <xdr:rowOff>80863</xdr:rowOff>
    </xdr:to>
    <xdr:sp macro="" textlink="">
      <xdr:nvSpPr>
        <xdr:cNvPr id="559" name="フローチャート : 判断 558"/>
        <xdr:cNvSpPr/>
      </xdr:nvSpPr>
      <xdr:spPr>
        <a:xfrm>
          <a:off x="16268700" y="923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128498</xdr:rowOff>
    </xdr:from>
    <xdr:to>
      <xdr:col>22</xdr:col>
      <xdr:colOff>365125</xdr:colOff>
      <xdr:row>54</xdr:row>
      <xdr:rowOff>143587</xdr:rowOff>
    </xdr:to>
    <xdr:cxnSp macro="">
      <xdr:nvCxnSpPr>
        <xdr:cNvPr id="560" name="直線コネクタ 559"/>
        <xdr:cNvCxnSpPr/>
      </xdr:nvCxnSpPr>
      <xdr:spPr>
        <a:xfrm flipV="1">
          <a:off x="14592300" y="9215348"/>
          <a:ext cx="889000" cy="18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46563</xdr:rowOff>
    </xdr:from>
    <xdr:to>
      <xdr:col>22</xdr:col>
      <xdr:colOff>415925</xdr:colOff>
      <xdr:row>51</xdr:row>
      <xdr:rowOff>148163</xdr:rowOff>
    </xdr:to>
    <xdr:sp macro="" textlink="">
      <xdr:nvSpPr>
        <xdr:cNvPr id="561" name="フローチャート : 判断 560"/>
        <xdr:cNvSpPr/>
      </xdr:nvSpPr>
      <xdr:spPr>
        <a:xfrm>
          <a:off x="15430500" y="87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49</xdr:row>
      <xdr:rowOff>164690</xdr:rowOff>
    </xdr:from>
    <xdr:ext cx="599010" cy="259045"/>
    <xdr:sp macro="" textlink="">
      <xdr:nvSpPr>
        <xdr:cNvPr id="562" name="テキスト ボックス 561"/>
        <xdr:cNvSpPr txBox="1"/>
      </xdr:nvSpPr>
      <xdr:spPr>
        <a:xfrm>
          <a:off x="15169094" y="856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117,176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62662</xdr:rowOff>
    </xdr:from>
    <xdr:to>
      <xdr:col>21</xdr:col>
      <xdr:colOff>161925</xdr:colOff>
      <xdr:row>54</xdr:row>
      <xdr:rowOff>143587</xdr:rowOff>
    </xdr:to>
    <xdr:cxnSp macro="">
      <xdr:nvCxnSpPr>
        <xdr:cNvPr id="563" name="直線コネクタ 562"/>
        <xdr:cNvCxnSpPr/>
      </xdr:nvCxnSpPr>
      <xdr:spPr>
        <a:xfrm>
          <a:off x="13703300" y="9320962"/>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10719</xdr:rowOff>
    </xdr:from>
    <xdr:to>
      <xdr:col>21</xdr:col>
      <xdr:colOff>212725</xdr:colOff>
      <xdr:row>54</xdr:row>
      <xdr:rowOff>112319</xdr:rowOff>
    </xdr:to>
    <xdr:sp macro="" textlink="">
      <xdr:nvSpPr>
        <xdr:cNvPr id="564" name="フローチャート : 判断 563"/>
        <xdr:cNvSpPr/>
      </xdr:nvSpPr>
      <xdr:spPr>
        <a:xfrm>
          <a:off x="14541500" y="926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128846</xdr:rowOff>
    </xdr:from>
    <xdr:ext cx="599010" cy="259045"/>
    <xdr:sp macro="" textlink="">
      <xdr:nvSpPr>
        <xdr:cNvPr id="565" name="テキスト ボックス 564"/>
        <xdr:cNvSpPr txBox="1"/>
      </xdr:nvSpPr>
      <xdr:spPr>
        <a:xfrm>
          <a:off x="14292794" y="904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106,710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62662</xdr:rowOff>
    </xdr:from>
    <xdr:to>
      <xdr:col>19</xdr:col>
      <xdr:colOff>644525</xdr:colOff>
      <xdr:row>54</xdr:row>
      <xdr:rowOff>128132</xdr:rowOff>
    </xdr:to>
    <xdr:cxnSp macro="">
      <xdr:nvCxnSpPr>
        <xdr:cNvPr id="566" name="直線コネクタ 565"/>
        <xdr:cNvCxnSpPr/>
      </xdr:nvCxnSpPr>
      <xdr:spPr>
        <a:xfrm flipV="1">
          <a:off x="12814300" y="9320962"/>
          <a:ext cx="889000" cy="6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10399</xdr:rowOff>
    </xdr:from>
    <xdr:to>
      <xdr:col>20</xdr:col>
      <xdr:colOff>9525</xdr:colOff>
      <xdr:row>53</xdr:row>
      <xdr:rowOff>111999</xdr:rowOff>
    </xdr:to>
    <xdr:sp macro="" textlink="">
      <xdr:nvSpPr>
        <xdr:cNvPr id="567" name="フローチャート : 判断 566"/>
        <xdr:cNvSpPr/>
      </xdr:nvSpPr>
      <xdr:spPr>
        <a:xfrm>
          <a:off x="13652500" y="909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128526</xdr:rowOff>
    </xdr:from>
    <xdr:ext cx="599010" cy="259045"/>
    <xdr:sp macro="" textlink="">
      <xdr:nvSpPr>
        <xdr:cNvPr id="568" name="テキスト ボックス 567"/>
        <xdr:cNvSpPr txBox="1"/>
      </xdr:nvSpPr>
      <xdr:spPr>
        <a:xfrm>
          <a:off x="13403794" y="887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110,467</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118070</xdr:rowOff>
    </xdr:from>
    <xdr:to>
      <xdr:col>18</xdr:col>
      <xdr:colOff>492125</xdr:colOff>
      <xdr:row>53</xdr:row>
      <xdr:rowOff>48220</xdr:rowOff>
    </xdr:to>
    <xdr:sp macro="" textlink="">
      <xdr:nvSpPr>
        <xdr:cNvPr id="569" name="フローチャート : 判断 568"/>
        <xdr:cNvSpPr/>
      </xdr:nvSpPr>
      <xdr:spPr>
        <a:xfrm>
          <a:off x="12763500" y="903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51</xdr:row>
      <xdr:rowOff>64747</xdr:rowOff>
    </xdr:from>
    <xdr:ext cx="599010" cy="259045"/>
    <xdr:sp macro="" textlink="">
      <xdr:nvSpPr>
        <xdr:cNvPr id="570" name="テキスト ボックス 569"/>
        <xdr:cNvSpPr txBox="1"/>
      </xdr:nvSpPr>
      <xdr:spPr>
        <a:xfrm>
          <a:off x="12514794" y="880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139512</xdr:rowOff>
    </xdr:from>
    <xdr:to>
      <xdr:col>23</xdr:col>
      <xdr:colOff>568325</xdr:colOff>
      <xdr:row>53</xdr:row>
      <xdr:rowOff>69662</xdr:rowOff>
    </xdr:to>
    <xdr:sp macro="" textlink="">
      <xdr:nvSpPr>
        <xdr:cNvPr id="576" name="円/楕円 575"/>
        <xdr:cNvSpPr/>
      </xdr:nvSpPr>
      <xdr:spPr>
        <a:xfrm>
          <a:off x="16268700" y="905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162389</xdr:rowOff>
    </xdr:from>
    <xdr:ext cx="599010" cy="259045"/>
    <xdr:sp macro="" textlink="">
      <xdr:nvSpPr>
        <xdr:cNvPr id="577" name="教育費該当値テキスト"/>
        <xdr:cNvSpPr txBox="1"/>
      </xdr:nvSpPr>
      <xdr:spPr>
        <a:xfrm>
          <a:off x="16370300" y="890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111,393</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77698</xdr:rowOff>
    </xdr:from>
    <xdr:to>
      <xdr:col>22</xdr:col>
      <xdr:colOff>415925</xdr:colOff>
      <xdr:row>54</xdr:row>
      <xdr:rowOff>7848</xdr:rowOff>
    </xdr:to>
    <xdr:sp macro="" textlink="">
      <xdr:nvSpPr>
        <xdr:cNvPr id="578" name="円/楕円 577"/>
        <xdr:cNvSpPr/>
      </xdr:nvSpPr>
      <xdr:spPr>
        <a:xfrm>
          <a:off x="15430500" y="91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53</xdr:row>
      <xdr:rowOff>170425</xdr:rowOff>
    </xdr:from>
    <xdr:ext cx="599010" cy="259045"/>
    <xdr:sp macro="" textlink="">
      <xdr:nvSpPr>
        <xdr:cNvPr id="579" name="テキスト ボックス 578"/>
        <xdr:cNvSpPr txBox="1"/>
      </xdr:nvSpPr>
      <xdr:spPr>
        <a:xfrm>
          <a:off x="15169094" y="925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108,995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92787</xdr:rowOff>
    </xdr:from>
    <xdr:to>
      <xdr:col>21</xdr:col>
      <xdr:colOff>212725</xdr:colOff>
      <xdr:row>55</xdr:row>
      <xdr:rowOff>22937</xdr:rowOff>
    </xdr:to>
    <xdr:sp macro="" textlink="">
      <xdr:nvSpPr>
        <xdr:cNvPr id="580" name="円/楕円 579"/>
        <xdr:cNvSpPr/>
      </xdr:nvSpPr>
      <xdr:spPr>
        <a:xfrm>
          <a:off x="14541500" y="935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14064</xdr:rowOff>
    </xdr:from>
    <xdr:ext cx="599010" cy="259045"/>
    <xdr:sp macro="" textlink="">
      <xdr:nvSpPr>
        <xdr:cNvPr id="581" name="テキスト ボックス 580"/>
        <xdr:cNvSpPr txBox="1"/>
      </xdr:nvSpPr>
      <xdr:spPr>
        <a:xfrm>
          <a:off x="14292794" y="944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104,915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11862</xdr:rowOff>
    </xdr:from>
    <xdr:to>
      <xdr:col>20</xdr:col>
      <xdr:colOff>9525</xdr:colOff>
      <xdr:row>54</xdr:row>
      <xdr:rowOff>113462</xdr:rowOff>
    </xdr:to>
    <xdr:sp macro="" textlink="">
      <xdr:nvSpPr>
        <xdr:cNvPr id="582" name="円/楕円 581"/>
        <xdr:cNvSpPr/>
      </xdr:nvSpPr>
      <xdr:spPr>
        <a:xfrm>
          <a:off x="13652500" y="92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104589</xdr:rowOff>
    </xdr:from>
    <xdr:ext cx="599010" cy="259045"/>
    <xdr:sp macro="" textlink="">
      <xdr:nvSpPr>
        <xdr:cNvPr id="583" name="テキスト ボックス 582"/>
        <xdr:cNvSpPr txBox="1"/>
      </xdr:nvSpPr>
      <xdr:spPr>
        <a:xfrm>
          <a:off x="13403794" y="936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106,685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77332</xdr:rowOff>
    </xdr:from>
    <xdr:to>
      <xdr:col>18</xdr:col>
      <xdr:colOff>492125</xdr:colOff>
      <xdr:row>55</xdr:row>
      <xdr:rowOff>7482</xdr:rowOff>
    </xdr:to>
    <xdr:sp macro="" textlink="">
      <xdr:nvSpPr>
        <xdr:cNvPr id="584" name="円/楕円 583"/>
        <xdr:cNvSpPr/>
      </xdr:nvSpPr>
      <xdr:spPr>
        <a:xfrm>
          <a:off x="12763500" y="933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170059</xdr:rowOff>
    </xdr:from>
    <xdr:ext cx="599010" cy="259045"/>
    <xdr:sp macro="" textlink="">
      <xdr:nvSpPr>
        <xdr:cNvPr id="585" name="テキスト ボックス 584"/>
        <xdr:cNvSpPr txBox="1"/>
      </xdr:nvSpPr>
      <xdr:spPr>
        <a:xfrm>
          <a:off x="12514794" y="94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9" name="テキスト ボックス 59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1" name="テキスト ボックス 60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3" name="テキスト ボックス 60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104819</xdr:rowOff>
    </xdr:from>
    <xdr:to>
      <xdr:col>23</xdr:col>
      <xdr:colOff>516889</xdr:colOff>
      <xdr:row>79</xdr:row>
      <xdr:rowOff>36049</xdr:rowOff>
    </xdr:to>
    <xdr:cxnSp macro="">
      <xdr:nvCxnSpPr>
        <xdr:cNvPr id="607" name="直線コネクタ 606"/>
        <xdr:cNvCxnSpPr/>
      </xdr:nvCxnSpPr>
      <xdr:spPr>
        <a:xfrm flipV="1">
          <a:off x="16317595" y="12106319"/>
          <a:ext cx="1269" cy="147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39876</xdr:rowOff>
    </xdr:from>
    <xdr:ext cx="378565" cy="259045"/>
    <xdr:sp macro="" textlink="">
      <xdr:nvSpPr>
        <xdr:cNvPr id="608" name="災害復旧費最小値テキスト"/>
        <xdr:cNvSpPr txBox="1"/>
      </xdr:nvSpPr>
      <xdr:spPr>
        <a:xfrm>
          <a:off x="16370300" y="1358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79</xdr:row>
      <xdr:rowOff>36049</xdr:rowOff>
    </xdr:from>
    <xdr:to>
      <xdr:col>23</xdr:col>
      <xdr:colOff>606425</xdr:colOff>
      <xdr:row>79</xdr:row>
      <xdr:rowOff>36049</xdr:rowOff>
    </xdr:to>
    <xdr:cxnSp macro="">
      <xdr:nvCxnSpPr>
        <xdr:cNvPr id="609" name="直線コネクタ 608"/>
        <xdr:cNvCxnSpPr/>
      </xdr:nvCxnSpPr>
      <xdr:spPr>
        <a:xfrm>
          <a:off x="16230600" y="135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51496</xdr:rowOff>
    </xdr:from>
    <xdr:ext cx="534377" cy="259045"/>
    <xdr:sp macro="" textlink="">
      <xdr:nvSpPr>
        <xdr:cNvPr id="610" name="災害復旧費最大値テキスト"/>
        <xdr:cNvSpPr txBox="1"/>
      </xdr:nvSpPr>
      <xdr:spPr>
        <a:xfrm>
          <a:off x="16370300" y="118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70</xdr:row>
      <xdr:rowOff>104819</xdr:rowOff>
    </xdr:from>
    <xdr:to>
      <xdr:col>23</xdr:col>
      <xdr:colOff>606425</xdr:colOff>
      <xdr:row>70</xdr:row>
      <xdr:rowOff>104819</xdr:rowOff>
    </xdr:to>
    <xdr:cxnSp macro="">
      <xdr:nvCxnSpPr>
        <xdr:cNvPr id="611" name="直線コネクタ 610"/>
        <xdr:cNvCxnSpPr/>
      </xdr:nvCxnSpPr>
      <xdr:spPr>
        <a:xfrm>
          <a:off x="16230600" y="12106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19114</xdr:rowOff>
    </xdr:from>
    <xdr:to>
      <xdr:col>23</xdr:col>
      <xdr:colOff>517525</xdr:colOff>
      <xdr:row>79</xdr:row>
      <xdr:rowOff>33458</xdr:rowOff>
    </xdr:to>
    <xdr:cxnSp macro="">
      <xdr:nvCxnSpPr>
        <xdr:cNvPr id="612" name="直線コネクタ 611"/>
        <xdr:cNvCxnSpPr/>
      </xdr:nvCxnSpPr>
      <xdr:spPr>
        <a:xfrm flipV="1">
          <a:off x="15481300" y="13563664"/>
          <a:ext cx="8382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35349</xdr:rowOff>
    </xdr:from>
    <xdr:ext cx="469744" cy="259045"/>
    <xdr:sp macro="" textlink="">
      <xdr:nvSpPr>
        <xdr:cNvPr id="613" name="災害復旧費平均値テキスト"/>
        <xdr:cNvSpPr txBox="1"/>
      </xdr:nvSpPr>
      <xdr:spPr>
        <a:xfrm>
          <a:off x="16370300" y="13236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12472</xdr:rowOff>
    </xdr:from>
    <xdr:to>
      <xdr:col>23</xdr:col>
      <xdr:colOff>568325</xdr:colOff>
      <xdr:row>78</xdr:row>
      <xdr:rowOff>114072</xdr:rowOff>
    </xdr:to>
    <xdr:sp macro="" textlink="">
      <xdr:nvSpPr>
        <xdr:cNvPr id="614" name="フローチャート : 判断 613"/>
        <xdr:cNvSpPr/>
      </xdr:nvSpPr>
      <xdr:spPr>
        <a:xfrm>
          <a:off x="162687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32372</xdr:rowOff>
    </xdr:from>
    <xdr:to>
      <xdr:col>22</xdr:col>
      <xdr:colOff>365125</xdr:colOff>
      <xdr:row>79</xdr:row>
      <xdr:rowOff>33458</xdr:rowOff>
    </xdr:to>
    <xdr:cxnSp macro="">
      <xdr:nvCxnSpPr>
        <xdr:cNvPr id="615" name="直線コネクタ 614"/>
        <xdr:cNvCxnSpPr/>
      </xdr:nvCxnSpPr>
      <xdr:spPr>
        <a:xfrm>
          <a:off x="14592300" y="13576922"/>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77603</xdr:rowOff>
    </xdr:from>
    <xdr:to>
      <xdr:col>22</xdr:col>
      <xdr:colOff>415925</xdr:colOff>
      <xdr:row>79</xdr:row>
      <xdr:rowOff>7753</xdr:rowOff>
    </xdr:to>
    <xdr:sp macro="" textlink="">
      <xdr:nvSpPr>
        <xdr:cNvPr id="616" name="フローチャート : 判断 615"/>
        <xdr:cNvSpPr/>
      </xdr:nvSpPr>
      <xdr:spPr>
        <a:xfrm>
          <a:off x="15430500" y="134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77</xdr:row>
      <xdr:rowOff>24280</xdr:rowOff>
    </xdr:from>
    <xdr:ext cx="469744" cy="259045"/>
    <xdr:sp macro="" textlink="">
      <xdr:nvSpPr>
        <xdr:cNvPr id="617" name="テキスト ボックス 616"/>
        <xdr:cNvSpPr txBox="1"/>
      </xdr:nvSpPr>
      <xdr:spPr>
        <a:xfrm>
          <a:off x="15233727" y="1322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32316</xdr:rowOff>
    </xdr:from>
    <xdr:to>
      <xdr:col>21</xdr:col>
      <xdr:colOff>161925</xdr:colOff>
      <xdr:row>79</xdr:row>
      <xdr:rowOff>32372</xdr:rowOff>
    </xdr:to>
    <xdr:cxnSp macro="">
      <xdr:nvCxnSpPr>
        <xdr:cNvPr id="618" name="直線コネクタ 617"/>
        <xdr:cNvCxnSpPr/>
      </xdr:nvCxnSpPr>
      <xdr:spPr>
        <a:xfrm>
          <a:off x="13703300" y="13576866"/>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102673</xdr:rowOff>
    </xdr:from>
    <xdr:to>
      <xdr:col>21</xdr:col>
      <xdr:colOff>212725</xdr:colOff>
      <xdr:row>79</xdr:row>
      <xdr:rowOff>32823</xdr:rowOff>
    </xdr:to>
    <xdr:sp macro="" textlink="">
      <xdr:nvSpPr>
        <xdr:cNvPr id="619" name="フローチャート : 判断 618"/>
        <xdr:cNvSpPr/>
      </xdr:nvSpPr>
      <xdr:spPr>
        <a:xfrm>
          <a:off x="14541500" y="13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49350</xdr:rowOff>
    </xdr:from>
    <xdr:ext cx="469744" cy="259045"/>
    <xdr:sp macro="" textlink="">
      <xdr:nvSpPr>
        <xdr:cNvPr id="620" name="テキスト ボックス 619"/>
        <xdr:cNvSpPr txBox="1"/>
      </xdr:nvSpPr>
      <xdr:spPr>
        <a:xfrm>
          <a:off x="14357427" y="13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32316</xdr:rowOff>
    </xdr:from>
    <xdr:to>
      <xdr:col>19</xdr:col>
      <xdr:colOff>644525</xdr:colOff>
      <xdr:row>79</xdr:row>
      <xdr:rowOff>35516</xdr:rowOff>
    </xdr:to>
    <xdr:cxnSp macro="">
      <xdr:nvCxnSpPr>
        <xdr:cNvPr id="621" name="直線コネクタ 620"/>
        <xdr:cNvCxnSpPr/>
      </xdr:nvCxnSpPr>
      <xdr:spPr>
        <a:xfrm flipV="1">
          <a:off x="12814300" y="1357686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165252</xdr:rowOff>
    </xdr:from>
    <xdr:to>
      <xdr:col>20</xdr:col>
      <xdr:colOff>9525</xdr:colOff>
      <xdr:row>77</xdr:row>
      <xdr:rowOff>95402</xdr:rowOff>
    </xdr:to>
    <xdr:sp macro="" textlink="">
      <xdr:nvSpPr>
        <xdr:cNvPr id="622" name="フローチャート : 判断 621"/>
        <xdr:cNvSpPr/>
      </xdr:nvSpPr>
      <xdr:spPr>
        <a:xfrm>
          <a:off x="13652500" y="1319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111929</xdr:rowOff>
    </xdr:from>
    <xdr:ext cx="534377" cy="259045"/>
    <xdr:sp macro="" textlink="">
      <xdr:nvSpPr>
        <xdr:cNvPr id="623" name="テキスト ボックス 622"/>
        <xdr:cNvSpPr txBox="1"/>
      </xdr:nvSpPr>
      <xdr:spPr>
        <a:xfrm>
          <a:off x="13436111" y="129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156108</xdr:rowOff>
    </xdr:from>
    <xdr:to>
      <xdr:col>18</xdr:col>
      <xdr:colOff>492125</xdr:colOff>
      <xdr:row>78</xdr:row>
      <xdr:rowOff>86258</xdr:rowOff>
    </xdr:to>
    <xdr:sp macro="" textlink="">
      <xdr:nvSpPr>
        <xdr:cNvPr id="624" name="フローチャート : 判断 623"/>
        <xdr:cNvSpPr/>
      </xdr:nvSpPr>
      <xdr:spPr>
        <a:xfrm>
          <a:off x="12763500" y="1335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102785</xdr:rowOff>
    </xdr:from>
    <xdr:ext cx="469744" cy="259045"/>
    <xdr:sp macro="" textlink="">
      <xdr:nvSpPr>
        <xdr:cNvPr id="625" name="テキスト ボックス 624"/>
        <xdr:cNvSpPr txBox="1"/>
      </xdr:nvSpPr>
      <xdr:spPr>
        <a:xfrm>
          <a:off x="12579427" y="1313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139764</xdr:rowOff>
    </xdr:from>
    <xdr:to>
      <xdr:col>23</xdr:col>
      <xdr:colOff>568325</xdr:colOff>
      <xdr:row>79</xdr:row>
      <xdr:rowOff>69914</xdr:rowOff>
    </xdr:to>
    <xdr:sp macro="" textlink="">
      <xdr:nvSpPr>
        <xdr:cNvPr id="631" name="円/楕円 630"/>
        <xdr:cNvSpPr/>
      </xdr:nvSpPr>
      <xdr:spPr>
        <a:xfrm>
          <a:off x="16268700" y="1351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54691</xdr:rowOff>
    </xdr:from>
    <xdr:ext cx="469744" cy="259045"/>
    <xdr:sp macro="" textlink="">
      <xdr:nvSpPr>
        <xdr:cNvPr id="632" name="災害復旧費該当値テキスト"/>
        <xdr:cNvSpPr txBox="1"/>
      </xdr:nvSpPr>
      <xdr:spPr>
        <a:xfrm>
          <a:off x="16370300" y="134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154108</xdr:rowOff>
    </xdr:from>
    <xdr:to>
      <xdr:col>22</xdr:col>
      <xdr:colOff>415925</xdr:colOff>
      <xdr:row>79</xdr:row>
      <xdr:rowOff>84258</xdr:rowOff>
    </xdr:to>
    <xdr:sp macro="" textlink="">
      <xdr:nvSpPr>
        <xdr:cNvPr id="633" name="円/楕円 632"/>
        <xdr:cNvSpPr/>
      </xdr:nvSpPr>
      <xdr:spPr>
        <a:xfrm>
          <a:off x="15430500" y="135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79</xdr:row>
      <xdr:rowOff>75385</xdr:rowOff>
    </xdr:from>
    <xdr:ext cx="378565" cy="259045"/>
    <xdr:sp macro="" textlink="">
      <xdr:nvSpPr>
        <xdr:cNvPr id="634" name="テキスト ボックス 633"/>
        <xdr:cNvSpPr txBox="1"/>
      </xdr:nvSpPr>
      <xdr:spPr>
        <a:xfrm>
          <a:off x="15279317" y="1361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153022</xdr:rowOff>
    </xdr:from>
    <xdr:to>
      <xdr:col>21</xdr:col>
      <xdr:colOff>212725</xdr:colOff>
      <xdr:row>79</xdr:row>
      <xdr:rowOff>83172</xdr:rowOff>
    </xdr:to>
    <xdr:sp macro="" textlink="">
      <xdr:nvSpPr>
        <xdr:cNvPr id="635" name="円/楕円 634"/>
        <xdr:cNvSpPr/>
      </xdr:nvSpPr>
      <xdr:spPr>
        <a:xfrm>
          <a:off x="14541500" y="135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74299</xdr:rowOff>
    </xdr:from>
    <xdr:ext cx="378565" cy="259045"/>
    <xdr:sp macro="" textlink="">
      <xdr:nvSpPr>
        <xdr:cNvPr id="636" name="テキスト ボックス 635"/>
        <xdr:cNvSpPr txBox="1"/>
      </xdr:nvSpPr>
      <xdr:spPr>
        <a:xfrm>
          <a:off x="14403017" y="1361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152966</xdr:rowOff>
    </xdr:from>
    <xdr:to>
      <xdr:col>20</xdr:col>
      <xdr:colOff>9525</xdr:colOff>
      <xdr:row>79</xdr:row>
      <xdr:rowOff>83116</xdr:rowOff>
    </xdr:to>
    <xdr:sp macro="" textlink="">
      <xdr:nvSpPr>
        <xdr:cNvPr id="637" name="円/楕円 636"/>
        <xdr:cNvSpPr/>
      </xdr:nvSpPr>
      <xdr:spPr>
        <a:xfrm>
          <a:off x="13652500" y="135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74243</xdr:rowOff>
    </xdr:from>
    <xdr:ext cx="378565" cy="259045"/>
    <xdr:sp macro="" textlink="">
      <xdr:nvSpPr>
        <xdr:cNvPr id="638" name="テキスト ボックス 637"/>
        <xdr:cNvSpPr txBox="1"/>
      </xdr:nvSpPr>
      <xdr:spPr>
        <a:xfrm>
          <a:off x="13514017" y="1361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156166</xdr:rowOff>
    </xdr:from>
    <xdr:to>
      <xdr:col>18</xdr:col>
      <xdr:colOff>492125</xdr:colOff>
      <xdr:row>79</xdr:row>
      <xdr:rowOff>86316</xdr:rowOff>
    </xdr:to>
    <xdr:sp macro="" textlink="">
      <xdr:nvSpPr>
        <xdr:cNvPr id="639" name="円/楕円 638"/>
        <xdr:cNvSpPr/>
      </xdr:nvSpPr>
      <xdr:spPr>
        <a:xfrm>
          <a:off x="12763500" y="135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77443</xdr:rowOff>
    </xdr:from>
    <xdr:ext cx="378565" cy="259045"/>
    <xdr:sp macro="" textlink="">
      <xdr:nvSpPr>
        <xdr:cNvPr id="640" name="テキスト ボックス 639"/>
        <xdr:cNvSpPr txBox="1"/>
      </xdr:nvSpPr>
      <xdr:spPr>
        <a:xfrm>
          <a:off x="12625017" y="13621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2" name="正方形/長方形 64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3" name="正方形/長方形 64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4" name="正方形/長方形 64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5" name="正方形/長方形 64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49" name="テキスト ボックス 64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1" name="テキスト ボックス 650"/>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7" name="テキスト ボックス 65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9" name="テキスト ボックス 65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126453</xdr:rowOff>
    </xdr:from>
    <xdr:to>
      <xdr:col>23</xdr:col>
      <xdr:colOff>516889</xdr:colOff>
      <xdr:row>98</xdr:row>
      <xdr:rowOff>65776</xdr:rowOff>
    </xdr:to>
    <xdr:cxnSp macro="">
      <xdr:nvCxnSpPr>
        <xdr:cNvPr id="665" name="直線コネクタ 664"/>
        <xdr:cNvCxnSpPr/>
      </xdr:nvCxnSpPr>
      <xdr:spPr>
        <a:xfrm flipV="1">
          <a:off x="16317595" y="15385503"/>
          <a:ext cx="1269" cy="1482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69603</xdr:rowOff>
    </xdr:from>
    <xdr:ext cx="534377" cy="259045"/>
    <xdr:sp macro="" textlink="">
      <xdr:nvSpPr>
        <xdr:cNvPr id="666" name="公債費最小値テキスト"/>
        <xdr:cNvSpPr txBox="1"/>
      </xdr:nvSpPr>
      <xdr:spPr>
        <a:xfrm>
          <a:off x="16370300" y="168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48,791</a:t>
          </a:r>
          <a:endParaRPr kumimoji="1" lang="ja-JP" altLang="en-US" sz="1000" b="1">
            <a:latin typeface="ＭＳ Ｐゴシック"/>
          </a:endParaRPr>
        </a:p>
      </xdr:txBody>
    </xdr:sp>
    <xdr:clientData/>
  </xdr:oneCellAnchor>
  <xdr:twoCellAnchor>
    <xdr:from>
      <xdr:col>23</xdr:col>
      <xdr:colOff>428625</xdr:colOff>
      <xdr:row>98</xdr:row>
      <xdr:rowOff>65776</xdr:rowOff>
    </xdr:from>
    <xdr:to>
      <xdr:col>23</xdr:col>
      <xdr:colOff>606425</xdr:colOff>
      <xdr:row>98</xdr:row>
      <xdr:rowOff>65776</xdr:rowOff>
    </xdr:to>
    <xdr:cxnSp macro="">
      <xdr:nvCxnSpPr>
        <xdr:cNvPr id="667" name="直線コネクタ 666"/>
        <xdr:cNvCxnSpPr/>
      </xdr:nvCxnSpPr>
      <xdr:spPr>
        <a:xfrm>
          <a:off x="16230600" y="1686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73130</xdr:rowOff>
    </xdr:from>
    <xdr:ext cx="599010" cy="259045"/>
    <xdr:sp macro="" textlink="">
      <xdr:nvSpPr>
        <xdr:cNvPr id="668" name="公債費最大値テキスト"/>
        <xdr:cNvSpPr txBox="1"/>
      </xdr:nvSpPr>
      <xdr:spPr>
        <a:xfrm>
          <a:off x="16370300" y="1516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184,967</a:t>
          </a:r>
          <a:endParaRPr kumimoji="1" lang="ja-JP" altLang="en-US" sz="1000" b="1">
            <a:latin typeface="ＭＳ Ｐゴシック"/>
          </a:endParaRPr>
        </a:p>
      </xdr:txBody>
    </xdr:sp>
    <xdr:clientData/>
  </xdr:oneCellAnchor>
  <xdr:twoCellAnchor>
    <xdr:from>
      <xdr:col>23</xdr:col>
      <xdr:colOff>428625</xdr:colOff>
      <xdr:row>89</xdr:row>
      <xdr:rowOff>126453</xdr:rowOff>
    </xdr:from>
    <xdr:to>
      <xdr:col>23</xdr:col>
      <xdr:colOff>606425</xdr:colOff>
      <xdr:row>89</xdr:row>
      <xdr:rowOff>126453</xdr:rowOff>
    </xdr:to>
    <xdr:cxnSp macro="">
      <xdr:nvCxnSpPr>
        <xdr:cNvPr id="669" name="直線コネクタ 668"/>
        <xdr:cNvCxnSpPr/>
      </xdr:nvCxnSpPr>
      <xdr:spPr>
        <a:xfrm>
          <a:off x="16230600" y="1538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57142</xdr:rowOff>
    </xdr:from>
    <xdr:to>
      <xdr:col>23</xdr:col>
      <xdr:colOff>517525</xdr:colOff>
      <xdr:row>98</xdr:row>
      <xdr:rowOff>65776</xdr:rowOff>
    </xdr:to>
    <xdr:cxnSp macro="">
      <xdr:nvCxnSpPr>
        <xdr:cNvPr id="670" name="直線コネクタ 669"/>
        <xdr:cNvCxnSpPr/>
      </xdr:nvCxnSpPr>
      <xdr:spPr>
        <a:xfrm>
          <a:off x="15481300" y="16859242"/>
          <a:ext cx="83820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109861</xdr:rowOff>
    </xdr:from>
    <xdr:ext cx="534377" cy="259045"/>
    <xdr:sp macro="" textlink="">
      <xdr:nvSpPr>
        <xdr:cNvPr id="671" name="公債費平均値テキスト"/>
        <xdr:cNvSpPr txBox="1"/>
      </xdr:nvSpPr>
      <xdr:spPr>
        <a:xfrm>
          <a:off x="16370300" y="1622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86984</xdr:rowOff>
    </xdr:from>
    <xdr:to>
      <xdr:col>23</xdr:col>
      <xdr:colOff>568325</xdr:colOff>
      <xdr:row>96</xdr:row>
      <xdr:rowOff>17134</xdr:rowOff>
    </xdr:to>
    <xdr:sp macro="" textlink="">
      <xdr:nvSpPr>
        <xdr:cNvPr id="672" name="フローチャート : 判断 671"/>
        <xdr:cNvSpPr/>
      </xdr:nvSpPr>
      <xdr:spPr>
        <a:xfrm>
          <a:off x="16268700" y="163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153743</xdr:rowOff>
    </xdr:from>
    <xdr:to>
      <xdr:col>22</xdr:col>
      <xdr:colOff>365125</xdr:colOff>
      <xdr:row>98</xdr:row>
      <xdr:rowOff>57142</xdr:rowOff>
    </xdr:to>
    <xdr:cxnSp macro="">
      <xdr:nvCxnSpPr>
        <xdr:cNvPr id="673" name="直線コネクタ 672"/>
        <xdr:cNvCxnSpPr/>
      </xdr:nvCxnSpPr>
      <xdr:spPr>
        <a:xfrm>
          <a:off x="14592300" y="16784393"/>
          <a:ext cx="889000" cy="7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64288</xdr:rowOff>
    </xdr:from>
    <xdr:to>
      <xdr:col>22</xdr:col>
      <xdr:colOff>415925</xdr:colOff>
      <xdr:row>95</xdr:row>
      <xdr:rowOff>165888</xdr:rowOff>
    </xdr:to>
    <xdr:sp macro="" textlink="">
      <xdr:nvSpPr>
        <xdr:cNvPr id="674" name="フローチャート : 判断 673"/>
        <xdr:cNvSpPr/>
      </xdr:nvSpPr>
      <xdr:spPr>
        <a:xfrm>
          <a:off x="15430500" y="1635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10965</xdr:rowOff>
    </xdr:from>
    <xdr:ext cx="534377" cy="259045"/>
    <xdr:sp macro="" textlink="">
      <xdr:nvSpPr>
        <xdr:cNvPr id="675" name="テキスト ボックス 674"/>
        <xdr:cNvSpPr txBox="1"/>
      </xdr:nvSpPr>
      <xdr:spPr>
        <a:xfrm>
          <a:off x="15201411" y="1612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91,511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153743</xdr:rowOff>
    </xdr:from>
    <xdr:to>
      <xdr:col>21</xdr:col>
      <xdr:colOff>161925</xdr:colOff>
      <xdr:row>98</xdr:row>
      <xdr:rowOff>33837</xdr:rowOff>
    </xdr:to>
    <xdr:cxnSp macro="">
      <xdr:nvCxnSpPr>
        <xdr:cNvPr id="676" name="直線コネクタ 675"/>
        <xdr:cNvCxnSpPr/>
      </xdr:nvCxnSpPr>
      <xdr:spPr>
        <a:xfrm flipV="1">
          <a:off x="13703300" y="16784393"/>
          <a:ext cx="889000" cy="5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118715</xdr:rowOff>
    </xdr:from>
    <xdr:to>
      <xdr:col>21</xdr:col>
      <xdr:colOff>212725</xdr:colOff>
      <xdr:row>96</xdr:row>
      <xdr:rowOff>48865</xdr:rowOff>
    </xdr:to>
    <xdr:sp macro="" textlink="">
      <xdr:nvSpPr>
        <xdr:cNvPr id="677" name="フローチャート : 判断 676"/>
        <xdr:cNvSpPr/>
      </xdr:nvSpPr>
      <xdr:spPr>
        <a:xfrm>
          <a:off x="14541500" y="1640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65392</xdr:rowOff>
    </xdr:from>
    <xdr:ext cx="534377" cy="259045"/>
    <xdr:sp macro="" textlink="">
      <xdr:nvSpPr>
        <xdr:cNvPr id="678" name="テキスト ボックス 677"/>
        <xdr:cNvSpPr txBox="1"/>
      </xdr:nvSpPr>
      <xdr:spPr>
        <a:xfrm>
          <a:off x="14325111" y="1618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86,511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33837</xdr:rowOff>
    </xdr:from>
    <xdr:to>
      <xdr:col>19</xdr:col>
      <xdr:colOff>644525</xdr:colOff>
      <xdr:row>98</xdr:row>
      <xdr:rowOff>88537</xdr:rowOff>
    </xdr:to>
    <xdr:cxnSp macro="">
      <xdr:nvCxnSpPr>
        <xdr:cNvPr id="679" name="直線コネクタ 678"/>
        <xdr:cNvCxnSpPr/>
      </xdr:nvCxnSpPr>
      <xdr:spPr>
        <a:xfrm flipV="1">
          <a:off x="12814300" y="16835937"/>
          <a:ext cx="889000" cy="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117573</xdr:rowOff>
    </xdr:from>
    <xdr:to>
      <xdr:col>20</xdr:col>
      <xdr:colOff>9525</xdr:colOff>
      <xdr:row>96</xdr:row>
      <xdr:rowOff>47723</xdr:rowOff>
    </xdr:to>
    <xdr:sp macro="" textlink="">
      <xdr:nvSpPr>
        <xdr:cNvPr id="680" name="フローチャート : 判断 679"/>
        <xdr:cNvSpPr/>
      </xdr:nvSpPr>
      <xdr:spPr>
        <a:xfrm>
          <a:off x="13652500" y="1640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64250</xdr:rowOff>
    </xdr:from>
    <xdr:ext cx="534377" cy="259045"/>
    <xdr:sp macro="" textlink="">
      <xdr:nvSpPr>
        <xdr:cNvPr id="681" name="テキスト ボックス 680"/>
        <xdr:cNvSpPr txBox="1"/>
      </xdr:nvSpPr>
      <xdr:spPr>
        <a:xfrm>
          <a:off x="13436111" y="1618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86,616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105065</xdr:rowOff>
    </xdr:from>
    <xdr:to>
      <xdr:col>18</xdr:col>
      <xdr:colOff>492125</xdr:colOff>
      <xdr:row>96</xdr:row>
      <xdr:rowOff>35215</xdr:rowOff>
    </xdr:to>
    <xdr:sp macro="" textlink="">
      <xdr:nvSpPr>
        <xdr:cNvPr id="682" name="フローチャート : 判断 681"/>
        <xdr:cNvSpPr/>
      </xdr:nvSpPr>
      <xdr:spPr>
        <a:xfrm>
          <a:off x="12763500" y="163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51742</xdr:rowOff>
    </xdr:from>
    <xdr:ext cx="534377" cy="259045"/>
    <xdr:sp macro="" textlink="">
      <xdr:nvSpPr>
        <xdr:cNvPr id="683" name="テキスト ボックス 682"/>
        <xdr:cNvSpPr txBox="1"/>
      </xdr:nvSpPr>
      <xdr:spPr>
        <a:xfrm>
          <a:off x="12547111" y="161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87,765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14976</xdr:rowOff>
    </xdr:from>
    <xdr:to>
      <xdr:col>23</xdr:col>
      <xdr:colOff>568325</xdr:colOff>
      <xdr:row>98</xdr:row>
      <xdr:rowOff>116576</xdr:rowOff>
    </xdr:to>
    <xdr:sp macro="" textlink="">
      <xdr:nvSpPr>
        <xdr:cNvPr id="689" name="円/楕円 688"/>
        <xdr:cNvSpPr/>
      </xdr:nvSpPr>
      <xdr:spPr>
        <a:xfrm>
          <a:off x="16268700" y="1681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101353</xdr:rowOff>
    </xdr:from>
    <xdr:ext cx="534377" cy="259045"/>
    <xdr:sp macro="" textlink="">
      <xdr:nvSpPr>
        <xdr:cNvPr id="690" name="公債費該当値テキスト"/>
        <xdr:cNvSpPr txBox="1"/>
      </xdr:nvSpPr>
      <xdr:spPr>
        <a:xfrm>
          <a:off x="16370300" y="1673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48,791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6342</xdr:rowOff>
    </xdr:from>
    <xdr:to>
      <xdr:col>22</xdr:col>
      <xdr:colOff>415925</xdr:colOff>
      <xdr:row>98</xdr:row>
      <xdr:rowOff>107942</xdr:rowOff>
    </xdr:to>
    <xdr:sp macro="" textlink="">
      <xdr:nvSpPr>
        <xdr:cNvPr id="691" name="円/楕円 690"/>
        <xdr:cNvSpPr/>
      </xdr:nvSpPr>
      <xdr:spPr>
        <a:xfrm>
          <a:off x="15430500" y="1680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98</xdr:row>
      <xdr:rowOff>99069</xdr:rowOff>
    </xdr:from>
    <xdr:ext cx="534377" cy="259045"/>
    <xdr:sp macro="" textlink="">
      <xdr:nvSpPr>
        <xdr:cNvPr id="692" name="テキスト ボックス 691"/>
        <xdr:cNvSpPr txBox="1"/>
      </xdr:nvSpPr>
      <xdr:spPr>
        <a:xfrm>
          <a:off x="15201411" y="1690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49,584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102943</xdr:rowOff>
    </xdr:from>
    <xdr:to>
      <xdr:col>21</xdr:col>
      <xdr:colOff>212725</xdr:colOff>
      <xdr:row>98</xdr:row>
      <xdr:rowOff>33093</xdr:rowOff>
    </xdr:to>
    <xdr:sp macro="" textlink="">
      <xdr:nvSpPr>
        <xdr:cNvPr id="693" name="円/楕円 692"/>
        <xdr:cNvSpPr/>
      </xdr:nvSpPr>
      <xdr:spPr>
        <a:xfrm>
          <a:off x="14541500" y="167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24220</xdr:rowOff>
    </xdr:from>
    <xdr:ext cx="534377" cy="259045"/>
    <xdr:sp macro="" textlink="">
      <xdr:nvSpPr>
        <xdr:cNvPr id="694" name="テキスト ボックス 693"/>
        <xdr:cNvSpPr txBox="1"/>
      </xdr:nvSpPr>
      <xdr:spPr>
        <a:xfrm>
          <a:off x="14325111" y="168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154487</xdr:rowOff>
    </xdr:from>
    <xdr:to>
      <xdr:col>20</xdr:col>
      <xdr:colOff>9525</xdr:colOff>
      <xdr:row>98</xdr:row>
      <xdr:rowOff>84637</xdr:rowOff>
    </xdr:to>
    <xdr:sp macro="" textlink="">
      <xdr:nvSpPr>
        <xdr:cNvPr id="695" name="円/楕円 694"/>
        <xdr:cNvSpPr/>
      </xdr:nvSpPr>
      <xdr:spPr>
        <a:xfrm>
          <a:off x="13652500" y="1678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75764</xdr:rowOff>
    </xdr:from>
    <xdr:ext cx="534377" cy="259045"/>
    <xdr:sp macro="" textlink="">
      <xdr:nvSpPr>
        <xdr:cNvPr id="696" name="テキスト ボックス 695"/>
        <xdr:cNvSpPr txBox="1"/>
      </xdr:nvSpPr>
      <xdr:spPr>
        <a:xfrm>
          <a:off x="13436111" y="1687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37737</xdr:rowOff>
    </xdr:from>
    <xdr:to>
      <xdr:col>18</xdr:col>
      <xdr:colOff>492125</xdr:colOff>
      <xdr:row>98</xdr:row>
      <xdr:rowOff>139337</xdr:rowOff>
    </xdr:to>
    <xdr:sp macro="" textlink="">
      <xdr:nvSpPr>
        <xdr:cNvPr id="697" name="円/楕円 696"/>
        <xdr:cNvSpPr/>
      </xdr:nvSpPr>
      <xdr:spPr>
        <a:xfrm>
          <a:off x="12763500" y="168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130464</xdr:rowOff>
    </xdr:from>
    <xdr:ext cx="534377" cy="259045"/>
    <xdr:sp macro="" textlink="">
      <xdr:nvSpPr>
        <xdr:cNvPr id="698" name="テキスト ボックス 697"/>
        <xdr:cNvSpPr txBox="1"/>
      </xdr:nvSpPr>
      <xdr:spPr>
        <a:xfrm>
          <a:off x="12547111" y="1693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0" name="正方形/長方形 69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1" name="正方形/長方形 70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2" name="正方形/長方形 70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3" name="正方形/長方形 70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7" name="直線コネクタ 70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8" name="テキスト ボックス 70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9" name="直線コネクタ 70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10" name="テキスト ボックス 70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1" name="直線コネクタ 71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12" name="テキスト ボックス 71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3" name="直線コネクタ 71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14" name="テキスト ボックス 71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16" name="テキスト ボックス 71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13970</xdr:rowOff>
    </xdr:from>
    <xdr:to>
      <xdr:col>32</xdr:col>
      <xdr:colOff>186689</xdr:colOff>
      <xdr:row>38</xdr:row>
      <xdr:rowOff>139700</xdr:rowOff>
    </xdr:to>
    <xdr:cxnSp macro="">
      <xdr:nvCxnSpPr>
        <xdr:cNvPr id="718" name="直線コネクタ 717"/>
        <xdr:cNvCxnSpPr/>
      </xdr:nvCxnSpPr>
      <xdr:spPr>
        <a:xfrm flipV="1">
          <a:off x="22159595" y="55003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0" name="直線コネクタ 71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132097</xdr:rowOff>
    </xdr:from>
    <xdr:ext cx="378565" cy="259045"/>
    <xdr:sp macro="" textlink="">
      <xdr:nvSpPr>
        <xdr:cNvPr id="721" name="諸支出金最大値テキスト"/>
        <xdr:cNvSpPr txBox="1"/>
      </xdr:nvSpPr>
      <xdr:spPr>
        <a:xfrm>
          <a:off x="22212300" y="527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32</xdr:col>
      <xdr:colOff>98425</xdr:colOff>
      <xdr:row>32</xdr:row>
      <xdr:rowOff>13970</xdr:rowOff>
    </xdr:from>
    <xdr:to>
      <xdr:col>32</xdr:col>
      <xdr:colOff>276225</xdr:colOff>
      <xdr:row>32</xdr:row>
      <xdr:rowOff>13970</xdr:rowOff>
    </xdr:to>
    <xdr:cxnSp macro="">
      <xdr:nvCxnSpPr>
        <xdr:cNvPr id="722" name="直線コネクタ 721"/>
        <xdr:cNvCxnSpPr/>
      </xdr:nvCxnSpPr>
      <xdr:spPr>
        <a:xfrm>
          <a:off x="22072600" y="550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3" name="直線コネクタ 72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11193</xdr:rowOff>
    </xdr:from>
    <xdr:ext cx="313932" cy="259045"/>
    <xdr:sp macro="" textlink="">
      <xdr:nvSpPr>
        <xdr:cNvPr id="724" name="諸支出金平均値テキスト"/>
        <xdr:cNvSpPr txBox="1"/>
      </xdr:nvSpPr>
      <xdr:spPr>
        <a:xfrm>
          <a:off x="22212300" y="6354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159766</xdr:rowOff>
    </xdr:from>
    <xdr:to>
      <xdr:col>32</xdr:col>
      <xdr:colOff>238125</xdr:colOff>
      <xdr:row>38</xdr:row>
      <xdr:rowOff>89916</xdr:rowOff>
    </xdr:to>
    <xdr:sp macro="" textlink="">
      <xdr:nvSpPr>
        <xdr:cNvPr id="725" name="フローチャート : 判断 724"/>
        <xdr:cNvSpPr/>
      </xdr:nvSpPr>
      <xdr:spPr>
        <a:xfrm>
          <a:off x="221107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6" name="直線コネクタ 72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31750</xdr:rowOff>
    </xdr:from>
    <xdr:to>
      <xdr:col>31</xdr:col>
      <xdr:colOff>85725</xdr:colOff>
      <xdr:row>36</xdr:row>
      <xdr:rowOff>133350</xdr:rowOff>
    </xdr:to>
    <xdr:sp macro="" textlink="">
      <xdr:nvSpPr>
        <xdr:cNvPr id="727" name="フローチャート : 判断 726"/>
        <xdr:cNvSpPr/>
      </xdr:nvSpPr>
      <xdr:spPr>
        <a:xfrm>
          <a:off x="21272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34</xdr:row>
      <xdr:rowOff>149877</xdr:rowOff>
    </xdr:from>
    <xdr:ext cx="378565" cy="259045"/>
    <xdr:sp macro="" textlink="">
      <xdr:nvSpPr>
        <xdr:cNvPr id="728" name="テキスト ボックス 727"/>
        <xdr:cNvSpPr txBox="1"/>
      </xdr:nvSpPr>
      <xdr:spPr>
        <a:xfrm>
          <a:off x="21121317" y="5979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9" name="直線コネクタ 72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162052</xdr:rowOff>
    </xdr:from>
    <xdr:to>
      <xdr:col>29</xdr:col>
      <xdr:colOff>568325</xdr:colOff>
      <xdr:row>37</xdr:row>
      <xdr:rowOff>92202</xdr:rowOff>
    </xdr:to>
    <xdr:sp macro="" textlink="">
      <xdr:nvSpPr>
        <xdr:cNvPr id="730" name="フローチャート : 判断 729"/>
        <xdr:cNvSpPr/>
      </xdr:nvSpPr>
      <xdr:spPr>
        <a:xfrm>
          <a:off x="20383500" y="63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108729</xdr:rowOff>
    </xdr:from>
    <xdr:ext cx="378565" cy="259045"/>
    <xdr:sp macro="" textlink="">
      <xdr:nvSpPr>
        <xdr:cNvPr id="731" name="テキスト ボックス 730"/>
        <xdr:cNvSpPr txBox="1"/>
      </xdr:nvSpPr>
      <xdr:spPr>
        <a:xfrm>
          <a:off x="20245017" y="61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2" name="直線コネクタ 73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29464</xdr:rowOff>
    </xdr:from>
    <xdr:to>
      <xdr:col>28</xdr:col>
      <xdr:colOff>365125</xdr:colOff>
      <xdr:row>37</xdr:row>
      <xdr:rowOff>131064</xdr:rowOff>
    </xdr:to>
    <xdr:sp macro="" textlink="">
      <xdr:nvSpPr>
        <xdr:cNvPr id="733" name="フローチャート : 判断 732"/>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147591</xdr:rowOff>
    </xdr:from>
    <xdr:ext cx="378565" cy="259045"/>
    <xdr:sp macro="" textlink="">
      <xdr:nvSpPr>
        <xdr:cNvPr id="734" name="テキスト ボックス 733"/>
        <xdr:cNvSpPr txBox="1"/>
      </xdr:nvSpPr>
      <xdr:spPr>
        <a:xfrm>
          <a:off x="19356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20320</xdr:rowOff>
    </xdr:from>
    <xdr:to>
      <xdr:col>27</xdr:col>
      <xdr:colOff>161925</xdr:colOff>
      <xdr:row>36</xdr:row>
      <xdr:rowOff>121920</xdr:rowOff>
    </xdr:to>
    <xdr:sp macro="" textlink="">
      <xdr:nvSpPr>
        <xdr:cNvPr id="735" name="フローチャート : 判断 734"/>
        <xdr:cNvSpPr/>
      </xdr:nvSpPr>
      <xdr:spPr>
        <a:xfrm>
          <a:off x="18605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138447</xdr:rowOff>
    </xdr:from>
    <xdr:ext cx="378565" cy="259045"/>
    <xdr:sp macro="" textlink="">
      <xdr:nvSpPr>
        <xdr:cNvPr id="736" name="テキスト ボックス 735"/>
        <xdr:cNvSpPr txBox="1"/>
      </xdr:nvSpPr>
      <xdr:spPr>
        <a:xfrm>
          <a:off x="18467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2" name="円/楕円 74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4" name="円/楕円 74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45" name="テキスト ボックス 744"/>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6" name="円/楕円 74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7" name="テキスト ボックス 74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8" name="円/楕円 74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9" name="テキスト ボックス 74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0" name="円/楕円 74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1" name="テキスト ボックス 75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2" name="フローチャート :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4" name="フローチャート :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5" name="テキスト ボックス 774"/>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7" name="フローチャート :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8" name="テキスト ボックス 77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0" name="フローチャート :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1" name="テキスト ボックス 78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2" name="フローチャート :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3" name="テキスト ボックス 78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円/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1" name="円/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2" name="テキスト ボックス 791"/>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3" name="円/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4" name="テキスト ボックス 79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5" name="円/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6" name="テキスト ボックス 79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7" name="円/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8" name="テキスト ボックス 79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生活保護率が平成</a:t>
          </a:r>
          <a:r>
            <a:rPr kumimoji="1" lang="en-US" altLang="ja-JP" sz="1300">
              <a:latin typeface="ＭＳ Ｐゴシック"/>
            </a:rPr>
            <a:t>23</a:t>
          </a:r>
          <a:r>
            <a:rPr kumimoji="1" lang="ja-JP" altLang="en-US" sz="1300">
              <a:latin typeface="ＭＳ Ｐゴシック"/>
            </a:rPr>
            <a:t>年度で</a:t>
          </a:r>
          <a:r>
            <a:rPr kumimoji="1" lang="en-US" altLang="ja-JP" sz="1300">
              <a:latin typeface="ＭＳ Ｐゴシック"/>
            </a:rPr>
            <a:t>22.6</a:t>
          </a:r>
          <a:r>
            <a:rPr kumimoji="1" lang="ja-JP" altLang="en-US" sz="1300">
              <a:latin typeface="ＭＳ Ｐゴシック"/>
            </a:rPr>
            <a:t>パーミル（全国６位）、平成</a:t>
          </a:r>
          <a:r>
            <a:rPr kumimoji="1" lang="en-US" altLang="ja-JP" sz="1300">
              <a:latin typeface="ＭＳ Ｐゴシック"/>
            </a:rPr>
            <a:t>27</a:t>
          </a:r>
          <a:r>
            <a:rPr kumimoji="1" lang="ja-JP" altLang="en-US" sz="1300">
              <a:latin typeface="ＭＳ Ｐゴシック"/>
            </a:rPr>
            <a:t>年度で</a:t>
          </a:r>
          <a:r>
            <a:rPr kumimoji="1" lang="en-US" altLang="ja-JP" sz="1300">
              <a:latin typeface="ＭＳ Ｐゴシック"/>
            </a:rPr>
            <a:t>25.6</a:t>
          </a:r>
          <a:r>
            <a:rPr kumimoji="1" lang="ja-JP" altLang="en-US" sz="1300">
              <a:latin typeface="ＭＳ Ｐゴシック"/>
            </a:rPr>
            <a:t>パーミル（全国５位）と高くなっているため生活保護費が高くなっており、類似団体や全国平均と比較して、民生費に係るコストは高い水準で推移している。</a:t>
          </a:r>
          <a:endParaRPr kumimoji="1" lang="en-US" altLang="ja-JP" sz="1300">
            <a:latin typeface="ＭＳ Ｐゴシック"/>
          </a:endParaRPr>
        </a:p>
        <a:p>
          <a:r>
            <a:rPr kumimoji="1" lang="ja-JP" altLang="en-US" sz="1300">
              <a:latin typeface="ＭＳ Ｐゴシック"/>
            </a:rPr>
            <a:t>　沖縄振興特別措置法等に基づく補助率の特例措置により事業費に対する県負担が小さく、県債発行額が他都道府県に比べ抑制されているため、公債費に係るコストは低い水準で推移している。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社会保障関係費増への対応や財政事情の変動等による年度間不均衡の調整、災害発生等を含む不測の支出増等に対応するため、積立てを行ってきたが、近年は財源不足に対応するため取崩しを行っており減少傾向にある。</a:t>
          </a:r>
        </a:p>
        <a:p>
          <a:r>
            <a:rPr kumimoji="1" lang="ja-JP" altLang="en-US" sz="1100">
              <a:latin typeface="ＭＳ ゴシック" pitchFamily="49" charset="-128"/>
              <a:ea typeface="ＭＳ ゴシック" pitchFamily="49" charset="-128"/>
            </a:rPr>
            <a:t>　実質収支額は、近年ほぼ横ばいで推移している。</a:t>
          </a:r>
        </a:p>
        <a:p>
          <a:r>
            <a:rPr kumimoji="1" lang="ja-JP" altLang="en-US" sz="1100">
              <a:latin typeface="ＭＳ ゴシック" pitchFamily="49" charset="-128"/>
              <a:ea typeface="ＭＳ ゴシック" pitchFamily="49" charset="-128"/>
            </a:rPr>
            <a:t>　実質単年度収支は、平成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年度は財政調整基金からの取崩しを行ったことにより前年度比</a:t>
          </a:r>
          <a:r>
            <a:rPr kumimoji="1" lang="en-US" altLang="ja-JP" sz="1100">
              <a:latin typeface="ＭＳ ゴシック" pitchFamily="49" charset="-128"/>
              <a:ea typeface="ＭＳ ゴシック" pitchFamily="49" charset="-128"/>
            </a:rPr>
            <a:t>2.71</a:t>
          </a:r>
          <a:r>
            <a:rPr kumimoji="1" lang="ja-JP" altLang="en-US" sz="1100">
              <a:latin typeface="ＭＳ ゴシック" pitchFamily="49" charset="-128"/>
              <a:ea typeface="ＭＳ ゴシック" pitchFamily="49" charset="-128"/>
            </a:rPr>
            <a:t>ポイントのマイナスとなった。なお、平成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年度に赤字となったのは、繰越しとなった国庫補助事業の一部について現年度分の国庫補助金約</a:t>
          </a:r>
          <a:r>
            <a:rPr kumimoji="1" lang="en-US" altLang="ja-JP" sz="1100">
              <a:latin typeface="ＭＳ ゴシック" pitchFamily="49" charset="-128"/>
              <a:ea typeface="ＭＳ ゴシック" pitchFamily="49" charset="-128"/>
            </a:rPr>
            <a:t>96</a:t>
          </a:r>
          <a:r>
            <a:rPr kumimoji="1" lang="ja-JP" altLang="en-US" sz="1100">
              <a:latin typeface="ＭＳ ゴシック" pitchFamily="49" charset="-128"/>
              <a:ea typeface="ＭＳ ゴシック" pitchFamily="49" charset="-128"/>
            </a:rPr>
            <a:t>億円が翌年度収納されることになり、それに伴い、財政調整基金約</a:t>
          </a:r>
          <a:r>
            <a:rPr kumimoji="1" lang="en-US" altLang="ja-JP" sz="1100">
              <a:latin typeface="ＭＳ ゴシック" pitchFamily="49" charset="-128"/>
              <a:ea typeface="ＭＳ ゴシック" pitchFamily="49" charset="-128"/>
            </a:rPr>
            <a:t>76</a:t>
          </a:r>
          <a:r>
            <a:rPr kumimoji="1" lang="ja-JP" altLang="en-US" sz="1100">
              <a:latin typeface="ＭＳ ゴシック" pitchFamily="49" charset="-128"/>
              <a:ea typeface="ＭＳ ゴシック" pitchFamily="49" charset="-128"/>
            </a:rPr>
            <a:t>億円の取崩しで対応したためである。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沖縄県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病院事業については、県立病院経営再建計画（平成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年度）に基づく取組や一般会計からの支援により経常収支の黒字化を達成。引き続き県立病院経営安定化計画（平成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年度）に基づき持続的な経営の健全化を図ることとしている。</a:t>
          </a:r>
        </a:p>
        <a:p>
          <a:r>
            <a:rPr kumimoji="1" lang="ja-JP" altLang="en-US" sz="1400">
              <a:latin typeface="ＭＳ ゴシック" pitchFamily="49" charset="-128"/>
              <a:ea typeface="ＭＳ ゴシック" pitchFamily="49" charset="-128"/>
            </a:rPr>
            <a:t>　また、中城湾港（新港地区）臨海部土地造成事業特別会計など土地造成事業を行っている会計については、土地売却が低迷した場合、一般会計から多額の繰入れが必要となることから、土地売却の促進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58</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60</v>
      </c>
      <c r="C3" s="506"/>
      <c r="D3" s="507"/>
      <c r="E3" s="507"/>
      <c r="F3" s="507"/>
      <c r="G3" s="507"/>
      <c r="H3" s="507"/>
      <c r="I3" s="507"/>
      <c r="J3" s="507"/>
      <c r="K3" s="507"/>
      <c r="L3" s="507" t="s">
        <v>61</v>
      </c>
      <c r="M3" s="507"/>
      <c r="N3" s="507"/>
      <c r="O3" s="507"/>
      <c r="P3" s="507"/>
      <c r="Q3" s="507"/>
      <c r="R3" s="508"/>
      <c r="S3" s="508"/>
      <c r="T3" s="508"/>
      <c r="U3" s="508"/>
      <c r="V3" s="509"/>
      <c r="W3" s="537" t="s">
        <v>62</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63</v>
      </c>
      <c r="BO3" s="505"/>
      <c r="BP3" s="505"/>
      <c r="BQ3" s="505"/>
      <c r="BR3" s="505"/>
      <c r="BS3" s="505"/>
      <c r="BT3" s="505"/>
      <c r="BU3" s="541"/>
      <c r="BV3" s="504" t="s">
        <v>64</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65</v>
      </c>
      <c r="CU3" s="505"/>
      <c r="CV3" s="505"/>
      <c r="CW3" s="505"/>
      <c r="CX3" s="505"/>
      <c r="CY3" s="505"/>
      <c r="CZ3" s="505"/>
      <c r="DA3" s="541"/>
      <c r="DB3" s="504" t="s">
        <v>66</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67</v>
      </c>
      <c r="X4" s="457"/>
      <c r="Y4" s="458"/>
      <c r="Z4" s="465" t="s">
        <v>1</v>
      </c>
      <c r="AA4" s="466"/>
      <c r="AB4" s="466"/>
      <c r="AC4" s="466"/>
      <c r="AD4" s="466"/>
      <c r="AE4" s="466"/>
      <c r="AF4" s="466"/>
      <c r="AG4" s="466"/>
      <c r="AH4" s="467"/>
      <c r="AI4" s="465" t="s">
        <v>68</v>
      </c>
      <c r="AJ4" s="515"/>
      <c r="AK4" s="515"/>
      <c r="AL4" s="515"/>
      <c r="AM4" s="515"/>
      <c r="AN4" s="515"/>
      <c r="AO4" s="515"/>
      <c r="AP4" s="516"/>
      <c r="AQ4" s="471" t="s">
        <v>69</v>
      </c>
      <c r="AR4" s="472"/>
      <c r="AS4" s="515"/>
      <c r="AT4" s="515"/>
      <c r="AU4" s="515"/>
      <c r="AV4" s="515"/>
      <c r="AW4" s="515"/>
      <c r="AX4" s="515"/>
      <c r="AY4" s="520"/>
      <c r="AZ4" s="377" t="s">
        <v>70</v>
      </c>
      <c r="BA4" s="378"/>
      <c r="BB4" s="378"/>
      <c r="BC4" s="378"/>
      <c r="BD4" s="378"/>
      <c r="BE4" s="378"/>
      <c r="BF4" s="378"/>
      <c r="BG4" s="378"/>
      <c r="BH4" s="378"/>
      <c r="BI4" s="378"/>
      <c r="BJ4" s="378"/>
      <c r="BK4" s="378"/>
      <c r="BL4" s="378"/>
      <c r="BM4" s="379"/>
      <c r="BN4" s="380">
        <v>745035197</v>
      </c>
      <c r="BO4" s="381"/>
      <c r="BP4" s="381"/>
      <c r="BQ4" s="381"/>
      <c r="BR4" s="381"/>
      <c r="BS4" s="381"/>
      <c r="BT4" s="381"/>
      <c r="BU4" s="382"/>
      <c r="BV4" s="380">
        <v>738587759</v>
      </c>
      <c r="BW4" s="381"/>
      <c r="BX4" s="381"/>
      <c r="BY4" s="381"/>
      <c r="BZ4" s="381"/>
      <c r="CA4" s="381"/>
      <c r="CB4" s="381"/>
      <c r="CC4" s="382"/>
      <c r="CD4" s="489" t="s">
        <v>71</v>
      </c>
      <c r="CE4" s="490"/>
      <c r="CF4" s="490"/>
      <c r="CG4" s="490"/>
      <c r="CH4" s="490"/>
      <c r="CI4" s="490"/>
      <c r="CJ4" s="490"/>
      <c r="CK4" s="490"/>
      <c r="CL4" s="490"/>
      <c r="CM4" s="490"/>
      <c r="CN4" s="490"/>
      <c r="CO4" s="490"/>
      <c r="CP4" s="490"/>
      <c r="CQ4" s="490"/>
      <c r="CR4" s="490"/>
      <c r="CS4" s="491"/>
      <c r="CT4" s="542">
        <v>1</v>
      </c>
      <c r="CU4" s="543"/>
      <c r="CV4" s="543"/>
      <c r="CW4" s="543"/>
      <c r="CX4" s="543"/>
      <c r="CY4" s="543"/>
      <c r="CZ4" s="543"/>
      <c r="DA4" s="544"/>
      <c r="DB4" s="542">
        <v>1</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72</v>
      </c>
      <c r="BA5" s="384"/>
      <c r="BB5" s="384"/>
      <c r="BC5" s="384"/>
      <c r="BD5" s="384"/>
      <c r="BE5" s="384"/>
      <c r="BF5" s="384"/>
      <c r="BG5" s="384"/>
      <c r="BH5" s="384"/>
      <c r="BI5" s="384"/>
      <c r="BJ5" s="384"/>
      <c r="BK5" s="384"/>
      <c r="BL5" s="384"/>
      <c r="BM5" s="385"/>
      <c r="BN5" s="386">
        <v>724891952</v>
      </c>
      <c r="BO5" s="387"/>
      <c r="BP5" s="387"/>
      <c r="BQ5" s="387"/>
      <c r="BR5" s="387"/>
      <c r="BS5" s="387"/>
      <c r="BT5" s="387"/>
      <c r="BU5" s="388"/>
      <c r="BV5" s="386">
        <v>722120400</v>
      </c>
      <c r="BW5" s="387"/>
      <c r="BX5" s="387"/>
      <c r="BY5" s="387"/>
      <c r="BZ5" s="387"/>
      <c r="CA5" s="387"/>
      <c r="CB5" s="387"/>
      <c r="CC5" s="388"/>
      <c r="CD5" s="433" t="s">
        <v>73</v>
      </c>
      <c r="CE5" s="434"/>
      <c r="CF5" s="434"/>
      <c r="CG5" s="434"/>
      <c r="CH5" s="434"/>
      <c r="CI5" s="434"/>
      <c r="CJ5" s="434"/>
      <c r="CK5" s="434"/>
      <c r="CL5" s="434"/>
      <c r="CM5" s="434"/>
      <c r="CN5" s="434"/>
      <c r="CO5" s="434"/>
      <c r="CP5" s="434"/>
      <c r="CQ5" s="434"/>
      <c r="CR5" s="434"/>
      <c r="CS5" s="435"/>
      <c r="CT5" s="365">
        <v>93.5</v>
      </c>
      <c r="CU5" s="366"/>
      <c r="CV5" s="366"/>
      <c r="CW5" s="366"/>
      <c r="CX5" s="366"/>
      <c r="CY5" s="366"/>
      <c r="CZ5" s="366"/>
      <c r="DA5" s="367"/>
      <c r="DB5" s="365">
        <v>93.5</v>
      </c>
      <c r="DC5" s="366"/>
      <c r="DD5" s="366"/>
      <c r="DE5" s="366"/>
      <c r="DF5" s="366"/>
      <c r="DG5" s="366"/>
      <c r="DH5" s="366"/>
      <c r="DI5" s="367"/>
      <c r="DJ5" s="112"/>
      <c r="DK5" s="112"/>
      <c r="DL5" s="112"/>
      <c r="DM5" s="112"/>
      <c r="DN5" s="112"/>
      <c r="DO5" s="112"/>
    </row>
    <row r="6" spans="1:119" ht="18.75" customHeight="1" x14ac:dyDescent="0.15">
      <c r="A6" s="113"/>
      <c r="B6" s="504" t="s">
        <v>74</v>
      </c>
      <c r="C6" s="505"/>
      <c r="D6" s="505"/>
      <c r="E6" s="505"/>
      <c r="F6" s="505"/>
      <c r="G6" s="505"/>
      <c r="H6" s="505"/>
      <c r="I6" s="505"/>
      <c r="J6" s="505"/>
      <c r="K6" s="506"/>
      <c r="L6" s="507" t="s">
        <v>75</v>
      </c>
      <c r="M6" s="507"/>
      <c r="N6" s="507"/>
      <c r="O6" s="507"/>
      <c r="P6" s="507"/>
      <c r="Q6" s="507"/>
      <c r="R6" s="508"/>
      <c r="S6" s="508"/>
      <c r="T6" s="508"/>
      <c r="U6" s="508"/>
      <c r="V6" s="509"/>
      <c r="W6" s="459"/>
      <c r="X6" s="460"/>
      <c r="Y6" s="461"/>
      <c r="Z6" s="486" t="s">
        <v>76</v>
      </c>
      <c r="AA6" s="487"/>
      <c r="AB6" s="487"/>
      <c r="AC6" s="487"/>
      <c r="AD6" s="487"/>
      <c r="AE6" s="487"/>
      <c r="AF6" s="487"/>
      <c r="AG6" s="487"/>
      <c r="AH6" s="488"/>
      <c r="AI6" s="411">
        <v>1</v>
      </c>
      <c r="AJ6" s="412"/>
      <c r="AK6" s="412"/>
      <c r="AL6" s="412"/>
      <c r="AM6" s="412"/>
      <c r="AN6" s="412"/>
      <c r="AO6" s="412"/>
      <c r="AP6" s="413"/>
      <c r="AQ6" s="411">
        <v>12300</v>
      </c>
      <c r="AR6" s="412"/>
      <c r="AS6" s="412"/>
      <c r="AT6" s="412"/>
      <c r="AU6" s="412"/>
      <c r="AV6" s="412"/>
      <c r="AW6" s="412"/>
      <c r="AX6" s="412"/>
      <c r="AY6" s="414"/>
      <c r="AZ6" s="383" t="s">
        <v>77</v>
      </c>
      <c r="BA6" s="384"/>
      <c r="BB6" s="384"/>
      <c r="BC6" s="384"/>
      <c r="BD6" s="384"/>
      <c r="BE6" s="384"/>
      <c r="BF6" s="384"/>
      <c r="BG6" s="384"/>
      <c r="BH6" s="384"/>
      <c r="BI6" s="384"/>
      <c r="BJ6" s="384"/>
      <c r="BK6" s="384"/>
      <c r="BL6" s="384"/>
      <c r="BM6" s="385"/>
      <c r="BN6" s="386">
        <v>20143245</v>
      </c>
      <c r="BO6" s="387"/>
      <c r="BP6" s="387"/>
      <c r="BQ6" s="387"/>
      <c r="BR6" s="387"/>
      <c r="BS6" s="387"/>
      <c r="BT6" s="387"/>
      <c r="BU6" s="388"/>
      <c r="BV6" s="386">
        <v>16467359</v>
      </c>
      <c r="BW6" s="387"/>
      <c r="BX6" s="387"/>
      <c r="BY6" s="387"/>
      <c r="BZ6" s="387"/>
      <c r="CA6" s="387"/>
      <c r="CB6" s="387"/>
      <c r="CC6" s="388"/>
      <c r="CD6" s="433" t="s">
        <v>78</v>
      </c>
      <c r="CE6" s="434"/>
      <c r="CF6" s="434"/>
      <c r="CG6" s="434"/>
      <c r="CH6" s="434"/>
      <c r="CI6" s="434"/>
      <c r="CJ6" s="434"/>
      <c r="CK6" s="434"/>
      <c r="CL6" s="434"/>
      <c r="CM6" s="434"/>
      <c r="CN6" s="434"/>
      <c r="CO6" s="434"/>
      <c r="CP6" s="434"/>
      <c r="CQ6" s="434"/>
      <c r="CR6" s="434"/>
      <c r="CS6" s="435"/>
      <c r="CT6" s="531">
        <v>102.7</v>
      </c>
      <c r="CU6" s="532"/>
      <c r="CV6" s="532"/>
      <c r="CW6" s="532"/>
      <c r="CX6" s="532"/>
      <c r="CY6" s="532"/>
      <c r="CZ6" s="532"/>
      <c r="DA6" s="533"/>
      <c r="DB6" s="531">
        <v>104.3</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79</v>
      </c>
      <c r="AA7" s="487"/>
      <c r="AB7" s="487"/>
      <c r="AC7" s="487"/>
      <c r="AD7" s="487"/>
      <c r="AE7" s="487"/>
      <c r="AF7" s="487"/>
      <c r="AG7" s="487"/>
      <c r="AH7" s="488"/>
      <c r="AI7" s="411">
        <v>2</v>
      </c>
      <c r="AJ7" s="412"/>
      <c r="AK7" s="412"/>
      <c r="AL7" s="412"/>
      <c r="AM7" s="412"/>
      <c r="AN7" s="412"/>
      <c r="AO7" s="412"/>
      <c r="AP7" s="413"/>
      <c r="AQ7" s="411">
        <v>9700</v>
      </c>
      <c r="AR7" s="412"/>
      <c r="AS7" s="412"/>
      <c r="AT7" s="412"/>
      <c r="AU7" s="412"/>
      <c r="AV7" s="412"/>
      <c r="AW7" s="412"/>
      <c r="AX7" s="412"/>
      <c r="AY7" s="414"/>
      <c r="AZ7" s="383" t="s">
        <v>80</v>
      </c>
      <c r="BA7" s="384"/>
      <c r="BB7" s="384"/>
      <c r="BC7" s="384"/>
      <c r="BD7" s="384"/>
      <c r="BE7" s="384"/>
      <c r="BF7" s="384"/>
      <c r="BG7" s="384"/>
      <c r="BH7" s="384"/>
      <c r="BI7" s="384"/>
      <c r="BJ7" s="384"/>
      <c r="BK7" s="384"/>
      <c r="BL7" s="384"/>
      <c r="BM7" s="385"/>
      <c r="BN7" s="386">
        <v>16468476</v>
      </c>
      <c r="BO7" s="387"/>
      <c r="BP7" s="387"/>
      <c r="BQ7" s="387"/>
      <c r="BR7" s="387"/>
      <c r="BS7" s="387"/>
      <c r="BT7" s="387"/>
      <c r="BU7" s="388"/>
      <c r="BV7" s="386">
        <v>13002176</v>
      </c>
      <c r="BW7" s="387"/>
      <c r="BX7" s="387"/>
      <c r="BY7" s="387"/>
      <c r="BZ7" s="387"/>
      <c r="CA7" s="387"/>
      <c r="CB7" s="387"/>
      <c r="CC7" s="388"/>
      <c r="CD7" s="433" t="s">
        <v>81</v>
      </c>
      <c r="CE7" s="434"/>
      <c r="CF7" s="434"/>
      <c r="CG7" s="434"/>
      <c r="CH7" s="434"/>
      <c r="CI7" s="434"/>
      <c r="CJ7" s="434"/>
      <c r="CK7" s="434"/>
      <c r="CL7" s="434"/>
      <c r="CM7" s="434"/>
      <c r="CN7" s="434"/>
      <c r="CO7" s="434"/>
      <c r="CP7" s="434"/>
      <c r="CQ7" s="434"/>
      <c r="CR7" s="434"/>
      <c r="CS7" s="435"/>
      <c r="CT7" s="386">
        <v>369063572</v>
      </c>
      <c r="CU7" s="387"/>
      <c r="CV7" s="387"/>
      <c r="CW7" s="387"/>
      <c r="CX7" s="387"/>
      <c r="CY7" s="387"/>
      <c r="CZ7" s="387"/>
      <c r="DA7" s="388"/>
      <c r="DB7" s="386">
        <v>357162806</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82</v>
      </c>
      <c r="AA8" s="487"/>
      <c r="AB8" s="487"/>
      <c r="AC8" s="487"/>
      <c r="AD8" s="487"/>
      <c r="AE8" s="487"/>
      <c r="AF8" s="487"/>
      <c r="AG8" s="487"/>
      <c r="AH8" s="488"/>
      <c r="AI8" s="411">
        <v>1</v>
      </c>
      <c r="AJ8" s="412"/>
      <c r="AK8" s="412"/>
      <c r="AL8" s="412"/>
      <c r="AM8" s="412"/>
      <c r="AN8" s="412"/>
      <c r="AO8" s="412"/>
      <c r="AP8" s="413"/>
      <c r="AQ8" s="411">
        <v>7200</v>
      </c>
      <c r="AR8" s="412"/>
      <c r="AS8" s="412"/>
      <c r="AT8" s="412"/>
      <c r="AU8" s="412"/>
      <c r="AV8" s="412"/>
      <c r="AW8" s="412"/>
      <c r="AX8" s="412"/>
      <c r="AY8" s="414"/>
      <c r="AZ8" s="383" t="s">
        <v>83</v>
      </c>
      <c r="BA8" s="384"/>
      <c r="BB8" s="384"/>
      <c r="BC8" s="384"/>
      <c r="BD8" s="384"/>
      <c r="BE8" s="384"/>
      <c r="BF8" s="384"/>
      <c r="BG8" s="384"/>
      <c r="BH8" s="384"/>
      <c r="BI8" s="384"/>
      <c r="BJ8" s="384"/>
      <c r="BK8" s="384"/>
      <c r="BL8" s="384"/>
      <c r="BM8" s="385"/>
      <c r="BN8" s="386">
        <v>3674769</v>
      </c>
      <c r="BO8" s="387"/>
      <c r="BP8" s="387"/>
      <c r="BQ8" s="387"/>
      <c r="BR8" s="387"/>
      <c r="BS8" s="387"/>
      <c r="BT8" s="387"/>
      <c r="BU8" s="388"/>
      <c r="BV8" s="386">
        <v>3465183</v>
      </c>
      <c r="BW8" s="387"/>
      <c r="BX8" s="387"/>
      <c r="BY8" s="387"/>
      <c r="BZ8" s="387"/>
      <c r="CA8" s="387"/>
      <c r="CB8" s="387"/>
      <c r="CC8" s="388"/>
      <c r="CD8" s="433" t="s">
        <v>84</v>
      </c>
      <c r="CE8" s="434"/>
      <c r="CF8" s="434"/>
      <c r="CG8" s="434"/>
      <c r="CH8" s="434"/>
      <c r="CI8" s="434"/>
      <c r="CJ8" s="434"/>
      <c r="CK8" s="434"/>
      <c r="CL8" s="434"/>
      <c r="CM8" s="434"/>
      <c r="CN8" s="434"/>
      <c r="CO8" s="434"/>
      <c r="CP8" s="434"/>
      <c r="CQ8" s="434"/>
      <c r="CR8" s="434"/>
      <c r="CS8" s="435"/>
      <c r="CT8" s="528">
        <v>0.31535000000000002</v>
      </c>
      <c r="CU8" s="529"/>
      <c r="CV8" s="529"/>
      <c r="CW8" s="529"/>
      <c r="CX8" s="529"/>
      <c r="CY8" s="529"/>
      <c r="CZ8" s="529"/>
      <c r="DA8" s="530"/>
      <c r="DB8" s="528">
        <v>0.29618</v>
      </c>
      <c r="DC8" s="529"/>
      <c r="DD8" s="529"/>
      <c r="DE8" s="529"/>
      <c r="DF8" s="529"/>
      <c r="DG8" s="529"/>
      <c r="DH8" s="529"/>
      <c r="DI8" s="530"/>
      <c r="DJ8" s="112"/>
      <c r="DK8" s="112"/>
      <c r="DL8" s="112"/>
      <c r="DM8" s="112"/>
      <c r="DN8" s="112"/>
      <c r="DO8" s="112"/>
    </row>
    <row r="9" spans="1:119" ht="18.75" customHeight="1" thickBot="1" x14ac:dyDescent="0.2">
      <c r="A9" s="113"/>
      <c r="B9" s="492" t="s">
        <v>85</v>
      </c>
      <c r="C9" s="466"/>
      <c r="D9" s="466"/>
      <c r="E9" s="466"/>
      <c r="F9" s="466"/>
      <c r="G9" s="466"/>
      <c r="H9" s="466"/>
      <c r="I9" s="466"/>
      <c r="J9" s="466"/>
      <c r="K9" s="467"/>
      <c r="L9" s="498" t="s">
        <v>86</v>
      </c>
      <c r="M9" s="499"/>
      <c r="N9" s="499"/>
      <c r="O9" s="499"/>
      <c r="P9" s="499"/>
      <c r="Q9" s="500"/>
      <c r="R9" s="501">
        <v>1433566</v>
      </c>
      <c r="S9" s="502"/>
      <c r="T9" s="502"/>
      <c r="U9" s="502"/>
      <c r="V9" s="503"/>
      <c r="W9" s="459"/>
      <c r="X9" s="460"/>
      <c r="Y9" s="461"/>
      <c r="Z9" s="486" t="s">
        <v>87</v>
      </c>
      <c r="AA9" s="487"/>
      <c r="AB9" s="487"/>
      <c r="AC9" s="487"/>
      <c r="AD9" s="487"/>
      <c r="AE9" s="487"/>
      <c r="AF9" s="487"/>
      <c r="AG9" s="487"/>
      <c r="AH9" s="488"/>
      <c r="AI9" s="411">
        <v>1</v>
      </c>
      <c r="AJ9" s="412"/>
      <c r="AK9" s="412"/>
      <c r="AL9" s="412"/>
      <c r="AM9" s="412"/>
      <c r="AN9" s="412"/>
      <c r="AO9" s="412"/>
      <c r="AP9" s="413"/>
      <c r="AQ9" s="411">
        <v>9800</v>
      </c>
      <c r="AR9" s="412"/>
      <c r="AS9" s="412"/>
      <c r="AT9" s="412"/>
      <c r="AU9" s="412"/>
      <c r="AV9" s="412"/>
      <c r="AW9" s="412"/>
      <c r="AX9" s="412"/>
      <c r="AY9" s="414"/>
      <c r="AZ9" s="383" t="s">
        <v>88</v>
      </c>
      <c r="BA9" s="384"/>
      <c r="BB9" s="384"/>
      <c r="BC9" s="384"/>
      <c r="BD9" s="384"/>
      <c r="BE9" s="384"/>
      <c r="BF9" s="384"/>
      <c r="BG9" s="384"/>
      <c r="BH9" s="384"/>
      <c r="BI9" s="384"/>
      <c r="BJ9" s="384"/>
      <c r="BK9" s="384"/>
      <c r="BL9" s="384"/>
      <c r="BM9" s="385"/>
      <c r="BN9" s="386">
        <v>209586</v>
      </c>
      <c r="BO9" s="387"/>
      <c r="BP9" s="387"/>
      <c r="BQ9" s="387"/>
      <c r="BR9" s="387"/>
      <c r="BS9" s="387"/>
      <c r="BT9" s="387"/>
      <c r="BU9" s="388"/>
      <c r="BV9" s="386">
        <v>106048</v>
      </c>
      <c r="BW9" s="387"/>
      <c r="BX9" s="387"/>
      <c r="BY9" s="387"/>
      <c r="BZ9" s="387"/>
      <c r="CA9" s="387"/>
      <c r="CB9" s="387"/>
      <c r="CC9" s="388"/>
      <c r="CD9" s="357" t="s">
        <v>89</v>
      </c>
      <c r="CE9" s="358"/>
      <c r="CF9" s="358"/>
      <c r="CG9" s="358"/>
      <c r="CH9" s="358"/>
      <c r="CI9" s="358"/>
      <c r="CJ9" s="358"/>
      <c r="CK9" s="358"/>
      <c r="CL9" s="358"/>
      <c r="CM9" s="358"/>
      <c r="CN9" s="358"/>
      <c r="CO9" s="358"/>
      <c r="CP9" s="358"/>
      <c r="CQ9" s="358"/>
      <c r="CR9" s="358"/>
      <c r="CS9" s="359"/>
      <c r="CT9" s="365">
        <v>14.9</v>
      </c>
      <c r="CU9" s="366"/>
      <c r="CV9" s="366"/>
      <c r="CW9" s="366"/>
      <c r="CX9" s="366"/>
      <c r="CY9" s="366"/>
      <c r="CZ9" s="366"/>
      <c r="DA9" s="367"/>
      <c r="DB9" s="365">
        <v>15.8</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90</v>
      </c>
      <c r="M10" s="409"/>
      <c r="N10" s="409"/>
      <c r="O10" s="409"/>
      <c r="P10" s="409"/>
      <c r="Q10" s="410"/>
      <c r="R10" s="411">
        <v>1392818</v>
      </c>
      <c r="S10" s="412"/>
      <c r="T10" s="412"/>
      <c r="U10" s="412"/>
      <c r="V10" s="414"/>
      <c r="W10" s="459"/>
      <c r="X10" s="460"/>
      <c r="Y10" s="461"/>
      <c r="Z10" s="486" t="s">
        <v>91</v>
      </c>
      <c r="AA10" s="487"/>
      <c r="AB10" s="487"/>
      <c r="AC10" s="487"/>
      <c r="AD10" s="487"/>
      <c r="AE10" s="487"/>
      <c r="AF10" s="487"/>
      <c r="AG10" s="487"/>
      <c r="AH10" s="488"/>
      <c r="AI10" s="411">
        <v>1</v>
      </c>
      <c r="AJ10" s="412"/>
      <c r="AK10" s="412"/>
      <c r="AL10" s="412"/>
      <c r="AM10" s="412"/>
      <c r="AN10" s="412"/>
      <c r="AO10" s="412"/>
      <c r="AP10" s="413"/>
      <c r="AQ10" s="411">
        <v>8400</v>
      </c>
      <c r="AR10" s="412"/>
      <c r="AS10" s="412"/>
      <c r="AT10" s="412"/>
      <c r="AU10" s="412"/>
      <c r="AV10" s="412"/>
      <c r="AW10" s="412"/>
      <c r="AX10" s="412"/>
      <c r="AY10" s="414"/>
      <c r="AZ10" s="383" t="s">
        <v>92</v>
      </c>
      <c r="BA10" s="384"/>
      <c r="BB10" s="384"/>
      <c r="BC10" s="384"/>
      <c r="BD10" s="384"/>
      <c r="BE10" s="384"/>
      <c r="BF10" s="384"/>
      <c r="BG10" s="384"/>
      <c r="BH10" s="384"/>
      <c r="BI10" s="384"/>
      <c r="BJ10" s="384"/>
      <c r="BK10" s="384"/>
      <c r="BL10" s="384"/>
      <c r="BM10" s="385"/>
      <c r="BN10" s="386">
        <v>1750528</v>
      </c>
      <c r="BO10" s="387"/>
      <c r="BP10" s="387"/>
      <c r="BQ10" s="387"/>
      <c r="BR10" s="387"/>
      <c r="BS10" s="387"/>
      <c r="BT10" s="387"/>
      <c r="BU10" s="388"/>
      <c r="BV10" s="386">
        <v>10502928</v>
      </c>
      <c r="BW10" s="387"/>
      <c r="BX10" s="387"/>
      <c r="BY10" s="387"/>
      <c r="BZ10" s="387"/>
      <c r="CA10" s="387"/>
      <c r="CB10" s="387"/>
      <c r="CC10" s="388"/>
      <c r="CD10" s="489" t="s">
        <v>93</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94</v>
      </c>
      <c r="M11" s="523"/>
      <c r="N11" s="523"/>
      <c r="O11" s="523"/>
      <c r="P11" s="523"/>
      <c r="Q11" s="524"/>
      <c r="R11" s="525" t="s">
        <v>95</v>
      </c>
      <c r="S11" s="526"/>
      <c r="T11" s="526"/>
      <c r="U11" s="526"/>
      <c r="V11" s="527"/>
      <c r="W11" s="462"/>
      <c r="X11" s="463"/>
      <c r="Y11" s="464"/>
      <c r="Z11" s="486" t="s">
        <v>96</v>
      </c>
      <c r="AA11" s="487"/>
      <c r="AB11" s="487"/>
      <c r="AC11" s="487"/>
      <c r="AD11" s="487"/>
      <c r="AE11" s="487"/>
      <c r="AF11" s="487"/>
      <c r="AG11" s="487"/>
      <c r="AH11" s="488"/>
      <c r="AI11" s="411">
        <v>46</v>
      </c>
      <c r="AJ11" s="412"/>
      <c r="AK11" s="412"/>
      <c r="AL11" s="412"/>
      <c r="AM11" s="412"/>
      <c r="AN11" s="412"/>
      <c r="AO11" s="412"/>
      <c r="AP11" s="413"/>
      <c r="AQ11" s="411">
        <v>7500</v>
      </c>
      <c r="AR11" s="412"/>
      <c r="AS11" s="412"/>
      <c r="AT11" s="412"/>
      <c r="AU11" s="412"/>
      <c r="AV11" s="412"/>
      <c r="AW11" s="412"/>
      <c r="AX11" s="412"/>
      <c r="AY11" s="414"/>
      <c r="AZ11" s="383" t="s">
        <v>97</v>
      </c>
      <c r="BA11" s="384"/>
      <c r="BB11" s="384"/>
      <c r="BC11" s="384"/>
      <c r="BD11" s="384"/>
      <c r="BE11" s="384"/>
      <c r="BF11" s="384"/>
      <c r="BG11" s="384"/>
      <c r="BH11" s="384"/>
      <c r="BI11" s="384"/>
      <c r="BJ11" s="384"/>
      <c r="BK11" s="384"/>
      <c r="BL11" s="384"/>
      <c r="BM11" s="385"/>
      <c r="BN11" s="386">
        <v>1319700</v>
      </c>
      <c r="BO11" s="387"/>
      <c r="BP11" s="387"/>
      <c r="BQ11" s="387"/>
      <c r="BR11" s="387"/>
      <c r="BS11" s="387"/>
      <c r="BT11" s="387"/>
      <c r="BU11" s="388"/>
      <c r="BV11" s="386" t="s">
        <v>98</v>
      </c>
      <c r="BW11" s="387"/>
      <c r="BX11" s="387"/>
      <c r="BY11" s="387"/>
      <c r="BZ11" s="387"/>
      <c r="CA11" s="387"/>
      <c r="CB11" s="387"/>
      <c r="CC11" s="388"/>
      <c r="CD11" s="433" t="s">
        <v>99</v>
      </c>
      <c r="CE11" s="434"/>
      <c r="CF11" s="434"/>
      <c r="CG11" s="434"/>
      <c r="CH11" s="434"/>
      <c r="CI11" s="434"/>
      <c r="CJ11" s="434"/>
      <c r="CK11" s="434"/>
      <c r="CL11" s="434"/>
      <c r="CM11" s="434"/>
      <c r="CN11" s="434"/>
      <c r="CO11" s="434"/>
      <c r="CP11" s="434"/>
      <c r="CQ11" s="434"/>
      <c r="CR11" s="434"/>
      <c r="CS11" s="435"/>
      <c r="CT11" s="436" t="s">
        <v>98</v>
      </c>
      <c r="CU11" s="437"/>
      <c r="CV11" s="437"/>
      <c r="CW11" s="437"/>
      <c r="CX11" s="437"/>
      <c r="CY11" s="437"/>
      <c r="CZ11" s="437"/>
      <c r="DA11" s="438"/>
      <c r="DB11" s="436" t="s">
        <v>98</v>
      </c>
      <c r="DC11" s="437"/>
      <c r="DD11" s="437"/>
      <c r="DE11" s="437"/>
      <c r="DF11" s="437"/>
      <c r="DG11" s="437"/>
      <c r="DH11" s="437"/>
      <c r="DI11" s="438"/>
      <c r="DJ11" s="112"/>
      <c r="DK11" s="112"/>
      <c r="DL11" s="112"/>
      <c r="DM11" s="112"/>
      <c r="DN11" s="112"/>
      <c r="DO11" s="112"/>
    </row>
    <row r="12" spans="1:119" ht="18.75" customHeight="1" x14ac:dyDescent="0.15">
      <c r="A12" s="113"/>
      <c r="B12" s="441" t="s">
        <v>100</v>
      </c>
      <c r="C12" s="442"/>
      <c r="D12" s="442"/>
      <c r="E12" s="442"/>
      <c r="F12" s="442"/>
      <c r="G12" s="442"/>
      <c r="H12" s="442"/>
      <c r="I12" s="442"/>
      <c r="J12" s="442"/>
      <c r="K12" s="443"/>
      <c r="L12" s="450" t="s">
        <v>101</v>
      </c>
      <c r="M12" s="451"/>
      <c r="N12" s="451"/>
      <c r="O12" s="451"/>
      <c r="P12" s="451"/>
      <c r="Q12" s="452"/>
      <c r="R12" s="453">
        <v>1461231</v>
      </c>
      <c r="S12" s="454"/>
      <c r="T12" s="454"/>
      <c r="U12" s="454"/>
      <c r="V12" s="455"/>
      <c r="W12" s="456" t="s">
        <v>102</v>
      </c>
      <c r="X12" s="457"/>
      <c r="Y12" s="458"/>
      <c r="Z12" s="465" t="s">
        <v>1</v>
      </c>
      <c r="AA12" s="466"/>
      <c r="AB12" s="466"/>
      <c r="AC12" s="466"/>
      <c r="AD12" s="466"/>
      <c r="AE12" s="466"/>
      <c r="AF12" s="466"/>
      <c r="AG12" s="466"/>
      <c r="AH12" s="467"/>
      <c r="AI12" s="471" t="s">
        <v>103</v>
      </c>
      <c r="AJ12" s="466"/>
      <c r="AK12" s="466"/>
      <c r="AL12" s="466"/>
      <c r="AM12" s="467"/>
      <c r="AN12" s="471" t="s">
        <v>104</v>
      </c>
      <c r="AO12" s="472"/>
      <c r="AP12" s="472"/>
      <c r="AQ12" s="472"/>
      <c r="AR12" s="472"/>
      <c r="AS12" s="473"/>
      <c r="AT12" s="480" t="s">
        <v>105</v>
      </c>
      <c r="AU12" s="481"/>
      <c r="AV12" s="481"/>
      <c r="AW12" s="481"/>
      <c r="AX12" s="481"/>
      <c r="AY12" s="482"/>
      <c r="AZ12" s="383" t="s">
        <v>106</v>
      </c>
      <c r="BA12" s="384"/>
      <c r="BB12" s="384"/>
      <c r="BC12" s="384"/>
      <c r="BD12" s="384"/>
      <c r="BE12" s="384"/>
      <c r="BF12" s="384"/>
      <c r="BG12" s="384"/>
      <c r="BH12" s="384"/>
      <c r="BI12" s="384"/>
      <c r="BJ12" s="384"/>
      <c r="BK12" s="384"/>
      <c r="BL12" s="384"/>
      <c r="BM12" s="385"/>
      <c r="BN12" s="386">
        <v>3001934</v>
      </c>
      <c r="BO12" s="387"/>
      <c r="BP12" s="387"/>
      <c r="BQ12" s="387"/>
      <c r="BR12" s="387"/>
      <c r="BS12" s="387"/>
      <c r="BT12" s="387"/>
      <c r="BU12" s="388"/>
      <c r="BV12" s="386">
        <v>10800000</v>
      </c>
      <c r="BW12" s="387"/>
      <c r="BX12" s="387"/>
      <c r="BY12" s="387"/>
      <c r="BZ12" s="387"/>
      <c r="CA12" s="387"/>
      <c r="CB12" s="387"/>
      <c r="CC12" s="388"/>
      <c r="CD12" s="433" t="s">
        <v>107</v>
      </c>
      <c r="CE12" s="434"/>
      <c r="CF12" s="434"/>
      <c r="CG12" s="434"/>
      <c r="CH12" s="434"/>
      <c r="CI12" s="434"/>
      <c r="CJ12" s="434"/>
      <c r="CK12" s="434"/>
      <c r="CL12" s="434"/>
      <c r="CM12" s="434"/>
      <c r="CN12" s="434"/>
      <c r="CO12" s="434"/>
      <c r="CP12" s="434"/>
      <c r="CQ12" s="434"/>
      <c r="CR12" s="434"/>
      <c r="CS12" s="435"/>
      <c r="CT12" s="436" t="s">
        <v>108</v>
      </c>
      <c r="CU12" s="437"/>
      <c r="CV12" s="437"/>
      <c r="CW12" s="437"/>
      <c r="CX12" s="437"/>
      <c r="CY12" s="437"/>
      <c r="CZ12" s="437"/>
      <c r="DA12" s="438"/>
      <c r="DB12" s="436" t="s">
        <v>108</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109</v>
      </c>
      <c r="N13" s="428"/>
      <c r="O13" s="428"/>
      <c r="P13" s="428"/>
      <c r="Q13" s="429"/>
      <c r="R13" s="477">
        <v>1448656</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110</v>
      </c>
      <c r="BA13" s="395"/>
      <c r="BB13" s="395"/>
      <c r="BC13" s="395"/>
      <c r="BD13" s="395"/>
      <c r="BE13" s="395"/>
      <c r="BF13" s="395"/>
      <c r="BG13" s="395"/>
      <c r="BH13" s="395"/>
      <c r="BI13" s="395"/>
      <c r="BJ13" s="395"/>
      <c r="BK13" s="395"/>
      <c r="BL13" s="395"/>
      <c r="BM13" s="396"/>
      <c r="BN13" s="386">
        <v>277880</v>
      </c>
      <c r="BO13" s="387"/>
      <c r="BP13" s="387"/>
      <c r="BQ13" s="387"/>
      <c r="BR13" s="387"/>
      <c r="BS13" s="387"/>
      <c r="BT13" s="387"/>
      <c r="BU13" s="388"/>
      <c r="BV13" s="386">
        <v>-191024</v>
      </c>
      <c r="BW13" s="387"/>
      <c r="BX13" s="387"/>
      <c r="BY13" s="387"/>
      <c r="BZ13" s="387"/>
      <c r="CA13" s="387"/>
      <c r="CB13" s="387"/>
      <c r="CC13" s="388"/>
      <c r="CD13" s="433" t="s">
        <v>111</v>
      </c>
      <c r="CE13" s="434"/>
      <c r="CF13" s="434"/>
      <c r="CG13" s="434"/>
      <c r="CH13" s="434"/>
      <c r="CI13" s="434"/>
      <c r="CJ13" s="434"/>
      <c r="CK13" s="434"/>
      <c r="CL13" s="434"/>
      <c r="CM13" s="434"/>
      <c r="CN13" s="434"/>
      <c r="CO13" s="434"/>
      <c r="CP13" s="434"/>
      <c r="CQ13" s="434"/>
      <c r="CR13" s="434"/>
      <c r="CS13" s="435"/>
      <c r="CT13" s="365">
        <v>11.4</v>
      </c>
      <c r="CU13" s="366"/>
      <c r="CV13" s="366"/>
      <c r="CW13" s="366"/>
      <c r="CX13" s="366"/>
      <c r="CY13" s="366"/>
      <c r="CZ13" s="366"/>
      <c r="DA13" s="367"/>
      <c r="DB13" s="365">
        <v>12.2</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112</v>
      </c>
      <c r="M14" s="439"/>
      <c r="N14" s="439"/>
      <c r="O14" s="439"/>
      <c r="P14" s="439"/>
      <c r="Q14" s="440"/>
      <c r="R14" s="430">
        <v>1454023</v>
      </c>
      <c r="S14" s="431"/>
      <c r="T14" s="431"/>
      <c r="U14" s="431"/>
      <c r="V14" s="432"/>
      <c r="W14" s="459"/>
      <c r="X14" s="460"/>
      <c r="Y14" s="461"/>
      <c r="Z14" s="408" t="s">
        <v>113</v>
      </c>
      <c r="AA14" s="409"/>
      <c r="AB14" s="409"/>
      <c r="AC14" s="409"/>
      <c r="AD14" s="409"/>
      <c r="AE14" s="409"/>
      <c r="AF14" s="409"/>
      <c r="AG14" s="409"/>
      <c r="AH14" s="410"/>
      <c r="AI14" s="411">
        <v>5531</v>
      </c>
      <c r="AJ14" s="412"/>
      <c r="AK14" s="412"/>
      <c r="AL14" s="412"/>
      <c r="AM14" s="413"/>
      <c r="AN14" s="411">
        <v>17284375</v>
      </c>
      <c r="AO14" s="412"/>
      <c r="AP14" s="412"/>
      <c r="AQ14" s="412"/>
      <c r="AR14" s="412"/>
      <c r="AS14" s="413"/>
      <c r="AT14" s="411">
        <v>3125</v>
      </c>
      <c r="AU14" s="412"/>
      <c r="AV14" s="412"/>
      <c r="AW14" s="412"/>
      <c r="AX14" s="412"/>
      <c r="AY14" s="414"/>
      <c r="AZ14" s="377" t="s">
        <v>114</v>
      </c>
      <c r="BA14" s="378"/>
      <c r="BB14" s="378"/>
      <c r="BC14" s="378"/>
      <c r="BD14" s="378"/>
      <c r="BE14" s="378"/>
      <c r="BF14" s="378"/>
      <c r="BG14" s="378"/>
      <c r="BH14" s="378"/>
      <c r="BI14" s="378"/>
      <c r="BJ14" s="378"/>
      <c r="BK14" s="378"/>
      <c r="BL14" s="378"/>
      <c r="BM14" s="379"/>
      <c r="BN14" s="380">
        <v>104838511</v>
      </c>
      <c r="BO14" s="381"/>
      <c r="BP14" s="381"/>
      <c r="BQ14" s="381"/>
      <c r="BR14" s="381"/>
      <c r="BS14" s="381"/>
      <c r="BT14" s="381"/>
      <c r="BU14" s="382"/>
      <c r="BV14" s="380">
        <v>91078813</v>
      </c>
      <c r="BW14" s="381"/>
      <c r="BX14" s="381"/>
      <c r="BY14" s="381"/>
      <c r="BZ14" s="381"/>
      <c r="CA14" s="381"/>
      <c r="CB14" s="381"/>
      <c r="CC14" s="382"/>
      <c r="CD14" s="357" t="s">
        <v>115</v>
      </c>
      <c r="CE14" s="358"/>
      <c r="CF14" s="358"/>
      <c r="CG14" s="358"/>
      <c r="CH14" s="358"/>
      <c r="CI14" s="358"/>
      <c r="CJ14" s="358"/>
      <c r="CK14" s="358"/>
      <c r="CL14" s="358"/>
      <c r="CM14" s="358"/>
      <c r="CN14" s="358"/>
      <c r="CO14" s="358"/>
      <c r="CP14" s="358"/>
      <c r="CQ14" s="358"/>
      <c r="CR14" s="358"/>
      <c r="CS14" s="359"/>
      <c r="CT14" s="391">
        <v>50.8</v>
      </c>
      <c r="CU14" s="392"/>
      <c r="CV14" s="392"/>
      <c r="CW14" s="392"/>
      <c r="CX14" s="392"/>
      <c r="CY14" s="392"/>
      <c r="CZ14" s="392"/>
      <c r="DA14" s="393"/>
      <c r="DB14" s="391">
        <v>57.2</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109</v>
      </c>
      <c r="N15" s="428"/>
      <c r="O15" s="428"/>
      <c r="P15" s="428"/>
      <c r="Q15" s="429"/>
      <c r="R15" s="430">
        <v>1443123</v>
      </c>
      <c r="S15" s="431"/>
      <c r="T15" s="431"/>
      <c r="U15" s="431"/>
      <c r="V15" s="432"/>
      <c r="W15" s="459"/>
      <c r="X15" s="460"/>
      <c r="Y15" s="461"/>
      <c r="Z15" s="408" t="s">
        <v>116</v>
      </c>
      <c r="AA15" s="409"/>
      <c r="AB15" s="409"/>
      <c r="AC15" s="409"/>
      <c r="AD15" s="409"/>
      <c r="AE15" s="409"/>
      <c r="AF15" s="409"/>
      <c r="AG15" s="409"/>
      <c r="AH15" s="410"/>
      <c r="AI15" s="411" t="s">
        <v>108</v>
      </c>
      <c r="AJ15" s="412"/>
      <c r="AK15" s="412"/>
      <c r="AL15" s="412"/>
      <c r="AM15" s="413"/>
      <c r="AN15" s="411" t="s">
        <v>108</v>
      </c>
      <c r="AO15" s="412"/>
      <c r="AP15" s="412"/>
      <c r="AQ15" s="412"/>
      <c r="AR15" s="412"/>
      <c r="AS15" s="413"/>
      <c r="AT15" s="411" t="s">
        <v>108</v>
      </c>
      <c r="AU15" s="412"/>
      <c r="AV15" s="412"/>
      <c r="AW15" s="412"/>
      <c r="AX15" s="412"/>
      <c r="AY15" s="414"/>
      <c r="AZ15" s="383" t="s">
        <v>117</v>
      </c>
      <c r="BA15" s="384"/>
      <c r="BB15" s="384"/>
      <c r="BC15" s="384"/>
      <c r="BD15" s="384"/>
      <c r="BE15" s="384"/>
      <c r="BF15" s="384"/>
      <c r="BG15" s="384"/>
      <c r="BH15" s="384"/>
      <c r="BI15" s="384"/>
      <c r="BJ15" s="384"/>
      <c r="BK15" s="384"/>
      <c r="BL15" s="384"/>
      <c r="BM15" s="385"/>
      <c r="BN15" s="386">
        <v>307715226</v>
      </c>
      <c r="BO15" s="387"/>
      <c r="BP15" s="387"/>
      <c r="BQ15" s="387"/>
      <c r="BR15" s="387"/>
      <c r="BS15" s="387"/>
      <c r="BT15" s="387"/>
      <c r="BU15" s="388"/>
      <c r="BV15" s="386">
        <v>293534073</v>
      </c>
      <c r="BW15" s="387"/>
      <c r="BX15" s="387"/>
      <c r="BY15" s="387"/>
      <c r="BZ15" s="387"/>
      <c r="CA15" s="387"/>
      <c r="CB15" s="387"/>
      <c r="CC15" s="388"/>
      <c r="CD15" s="424" t="s">
        <v>118</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119</v>
      </c>
      <c r="M16" s="422"/>
      <c r="N16" s="422"/>
      <c r="O16" s="422"/>
      <c r="P16" s="422"/>
      <c r="Q16" s="423"/>
      <c r="R16" s="418" t="s">
        <v>120</v>
      </c>
      <c r="S16" s="419"/>
      <c r="T16" s="419"/>
      <c r="U16" s="419"/>
      <c r="V16" s="420"/>
      <c r="W16" s="459"/>
      <c r="X16" s="460"/>
      <c r="Y16" s="461"/>
      <c r="Z16" s="408" t="s">
        <v>121</v>
      </c>
      <c r="AA16" s="409"/>
      <c r="AB16" s="409"/>
      <c r="AC16" s="409"/>
      <c r="AD16" s="409"/>
      <c r="AE16" s="409"/>
      <c r="AF16" s="409"/>
      <c r="AG16" s="409"/>
      <c r="AH16" s="410"/>
      <c r="AI16" s="411">
        <v>262</v>
      </c>
      <c r="AJ16" s="412"/>
      <c r="AK16" s="412"/>
      <c r="AL16" s="412"/>
      <c r="AM16" s="413"/>
      <c r="AN16" s="411">
        <v>920144</v>
      </c>
      <c r="AO16" s="412"/>
      <c r="AP16" s="412"/>
      <c r="AQ16" s="412"/>
      <c r="AR16" s="412"/>
      <c r="AS16" s="413"/>
      <c r="AT16" s="411">
        <v>3512</v>
      </c>
      <c r="AU16" s="412"/>
      <c r="AV16" s="412"/>
      <c r="AW16" s="412"/>
      <c r="AX16" s="412"/>
      <c r="AY16" s="414"/>
      <c r="AZ16" s="383" t="s">
        <v>122</v>
      </c>
      <c r="BA16" s="384"/>
      <c r="BB16" s="384"/>
      <c r="BC16" s="384"/>
      <c r="BD16" s="384"/>
      <c r="BE16" s="384"/>
      <c r="BF16" s="384"/>
      <c r="BG16" s="384"/>
      <c r="BH16" s="384"/>
      <c r="BI16" s="384"/>
      <c r="BJ16" s="384"/>
      <c r="BK16" s="384"/>
      <c r="BL16" s="384"/>
      <c r="BM16" s="385"/>
      <c r="BN16" s="386">
        <v>131509497</v>
      </c>
      <c r="BO16" s="387"/>
      <c r="BP16" s="387"/>
      <c r="BQ16" s="387"/>
      <c r="BR16" s="387"/>
      <c r="BS16" s="387"/>
      <c r="BT16" s="387"/>
      <c r="BU16" s="388"/>
      <c r="BV16" s="386">
        <v>115728862</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123</v>
      </c>
      <c r="N17" s="416"/>
      <c r="O17" s="416"/>
      <c r="P17" s="416"/>
      <c r="Q17" s="417"/>
      <c r="R17" s="418" t="s">
        <v>124</v>
      </c>
      <c r="S17" s="419"/>
      <c r="T17" s="419"/>
      <c r="U17" s="419"/>
      <c r="V17" s="420"/>
      <c r="W17" s="459"/>
      <c r="X17" s="460"/>
      <c r="Y17" s="461"/>
      <c r="Z17" s="408" t="s">
        <v>125</v>
      </c>
      <c r="AA17" s="409"/>
      <c r="AB17" s="409"/>
      <c r="AC17" s="409"/>
      <c r="AD17" s="409"/>
      <c r="AE17" s="409"/>
      <c r="AF17" s="409"/>
      <c r="AG17" s="409"/>
      <c r="AH17" s="410"/>
      <c r="AI17" s="411">
        <v>2659</v>
      </c>
      <c r="AJ17" s="412"/>
      <c r="AK17" s="412"/>
      <c r="AL17" s="412"/>
      <c r="AM17" s="413"/>
      <c r="AN17" s="411">
        <v>8482210</v>
      </c>
      <c r="AO17" s="412"/>
      <c r="AP17" s="412"/>
      <c r="AQ17" s="412"/>
      <c r="AR17" s="412"/>
      <c r="AS17" s="413"/>
      <c r="AT17" s="411">
        <v>3190</v>
      </c>
      <c r="AU17" s="412"/>
      <c r="AV17" s="412"/>
      <c r="AW17" s="412"/>
      <c r="AX17" s="412"/>
      <c r="AY17" s="414"/>
      <c r="AZ17" s="383" t="s">
        <v>126</v>
      </c>
      <c r="BA17" s="384"/>
      <c r="BB17" s="384"/>
      <c r="BC17" s="384"/>
      <c r="BD17" s="384"/>
      <c r="BE17" s="384"/>
      <c r="BF17" s="384"/>
      <c r="BG17" s="384"/>
      <c r="BH17" s="384"/>
      <c r="BI17" s="384"/>
      <c r="BJ17" s="384"/>
      <c r="BK17" s="384"/>
      <c r="BL17" s="384"/>
      <c r="BM17" s="385"/>
      <c r="BN17" s="386">
        <v>357745657</v>
      </c>
      <c r="BO17" s="387"/>
      <c r="BP17" s="387"/>
      <c r="BQ17" s="387"/>
      <c r="BR17" s="387"/>
      <c r="BS17" s="387"/>
      <c r="BT17" s="387"/>
      <c r="BU17" s="388"/>
      <c r="BV17" s="386">
        <v>349807564</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127</v>
      </c>
      <c r="C18" s="404"/>
      <c r="D18" s="404"/>
      <c r="E18" s="404"/>
      <c r="F18" s="404"/>
      <c r="G18" s="404"/>
      <c r="H18" s="404"/>
      <c r="I18" s="404"/>
      <c r="J18" s="404"/>
      <c r="K18" s="405"/>
      <c r="L18" s="406">
        <v>2281</v>
      </c>
      <c r="M18" s="407"/>
      <c r="N18" s="407"/>
      <c r="O18" s="407"/>
      <c r="P18" s="407"/>
      <c r="Q18" s="407"/>
      <c r="R18" s="407"/>
      <c r="S18" s="407"/>
      <c r="T18" s="407"/>
      <c r="U18" s="407"/>
      <c r="V18" s="407"/>
      <c r="W18" s="459"/>
      <c r="X18" s="460"/>
      <c r="Y18" s="461"/>
      <c r="Z18" s="408" t="s">
        <v>128</v>
      </c>
      <c r="AA18" s="409"/>
      <c r="AB18" s="409"/>
      <c r="AC18" s="409"/>
      <c r="AD18" s="409"/>
      <c r="AE18" s="409"/>
      <c r="AF18" s="409"/>
      <c r="AG18" s="409"/>
      <c r="AH18" s="410"/>
      <c r="AI18" s="411">
        <v>12635</v>
      </c>
      <c r="AJ18" s="412"/>
      <c r="AK18" s="412"/>
      <c r="AL18" s="412"/>
      <c r="AM18" s="413"/>
      <c r="AN18" s="411">
        <v>46161996</v>
      </c>
      <c r="AO18" s="412"/>
      <c r="AP18" s="412"/>
      <c r="AQ18" s="412"/>
      <c r="AR18" s="412"/>
      <c r="AS18" s="413"/>
      <c r="AT18" s="411">
        <v>3654</v>
      </c>
      <c r="AU18" s="412"/>
      <c r="AV18" s="412"/>
      <c r="AW18" s="412"/>
      <c r="AX18" s="412"/>
      <c r="AY18" s="414"/>
      <c r="AZ18" s="394" t="s">
        <v>129</v>
      </c>
      <c r="BA18" s="395"/>
      <c r="BB18" s="395"/>
      <c r="BC18" s="395"/>
      <c r="BD18" s="395"/>
      <c r="BE18" s="395"/>
      <c r="BF18" s="395"/>
      <c r="BG18" s="395"/>
      <c r="BH18" s="395"/>
      <c r="BI18" s="395"/>
      <c r="BJ18" s="395"/>
      <c r="BK18" s="395"/>
      <c r="BL18" s="395"/>
      <c r="BM18" s="396"/>
      <c r="BN18" s="360">
        <v>441423349</v>
      </c>
      <c r="BO18" s="361"/>
      <c r="BP18" s="361"/>
      <c r="BQ18" s="361"/>
      <c r="BR18" s="361"/>
      <c r="BS18" s="361"/>
      <c r="BT18" s="361"/>
      <c r="BU18" s="362"/>
      <c r="BV18" s="360">
        <v>424849326</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130</v>
      </c>
      <c r="C19" s="404"/>
      <c r="D19" s="404"/>
      <c r="E19" s="404"/>
      <c r="F19" s="404"/>
      <c r="G19" s="404"/>
      <c r="H19" s="404"/>
      <c r="I19" s="404"/>
      <c r="J19" s="404"/>
      <c r="K19" s="405"/>
      <c r="L19" s="406">
        <v>641</v>
      </c>
      <c r="M19" s="407"/>
      <c r="N19" s="407"/>
      <c r="O19" s="407"/>
      <c r="P19" s="407"/>
      <c r="Q19" s="407"/>
      <c r="R19" s="407"/>
      <c r="S19" s="407"/>
      <c r="T19" s="407"/>
      <c r="U19" s="407"/>
      <c r="V19" s="407"/>
      <c r="W19" s="459"/>
      <c r="X19" s="460"/>
      <c r="Y19" s="461"/>
      <c r="Z19" s="408" t="s">
        <v>131</v>
      </c>
      <c r="AA19" s="409"/>
      <c r="AB19" s="409"/>
      <c r="AC19" s="409"/>
      <c r="AD19" s="409"/>
      <c r="AE19" s="409"/>
      <c r="AF19" s="409"/>
      <c r="AG19" s="409"/>
      <c r="AH19" s="410"/>
      <c r="AI19" s="411" t="s">
        <v>98</v>
      </c>
      <c r="AJ19" s="412"/>
      <c r="AK19" s="412"/>
      <c r="AL19" s="412"/>
      <c r="AM19" s="413"/>
      <c r="AN19" s="411" t="s">
        <v>98</v>
      </c>
      <c r="AO19" s="412"/>
      <c r="AP19" s="412"/>
      <c r="AQ19" s="412"/>
      <c r="AR19" s="412"/>
      <c r="AS19" s="413"/>
      <c r="AT19" s="411" t="s">
        <v>98</v>
      </c>
      <c r="AU19" s="412"/>
      <c r="AV19" s="412"/>
      <c r="AW19" s="412"/>
      <c r="AX19" s="412"/>
      <c r="AY19" s="414"/>
      <c r="AZ19" s="377" t="s">
        <v>132</v>
      </c>
      <c r="BA19" s="378"/>
      <c r="BB19" s="378"/>
      <c r="BC19" s="378"/>
      <c r="BD19" s="378"/>
      <c r="BE19" s="378"/>
      <c r="BF19" s="378"/>
      <c r="BG19" s="378"/>
      <c r="BH19" s="378"/>
      <c r="BI19" s="378"/>
      <c r="BJ19" s="378"/>
      <c r="BK19" s="378"/>
      <c r="BL19" s="378"/>
      <c r="BM19" s="379"/>
      <c r="BN19" s="380">
        <v>662979388</v>
      </c>
      <c r="BO19" s="381"/>
      <c r="BP19" s="381"/>
      <c r="BQ19" s="381"/>
      <c r="BR19" s="381"/>
      <c r="BS19" s="381"/>
      <c r="BT19" s="381"/>
      <c r="BU19" s="382"/>
      <c r="BV19" s="380">
        <v>669723947</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133</v>
      </c>
      <c r="C20" s="404"/>
      <c r="D20" s="404"/>
      <c r="E20" s="404"/>
      <c r="F20" s="404"/>
      <c r="G20" s="404"/>
      <c r="H20" s="404"/>
      <c r="I20" s="404"/>
      <c r="J20" s="404"/>
      <c r="K20" s="405"/>
      <c r="L20" s="406">
        <v>560424</v>
      </c>
      <c r="M20" s="407"/>
      <c r="N20" s="407"/>
      <c r="O20" s="407"/>
      <c r="P20" s="407"/>
      <c r="Q20" s="407"/>
      <c r="R20" s="407"/>
      <c r="S20" s="407"/>
      <c r="T20" s="407"/>
      <c r="U20" s="407"/>
      <c r="V20" s="407"/>
      <c r="W20" s="462"/>
      <c r="X20" s="463"/>
      <c r="Y20" s="464"/>
      <c r="Z20" s="408" t="s">
        <v>134</v>
      </c>
      <c r="AA20" s="409"/>
      <c r="AB20" s="409"/>
      <c r="AC20" s="409"/>
      <c r="AD20" s="409"/>
      <c r="AE20" s="409"/>
      <c r="AF20" s="409"/>
      <c r="AG20" s="409"/>
      <c r="AH20" s="410"/>
      <c r="AI20" s="411">
        <v>20825</v>
      </c>
      <c r="AJ20" s="412"/>
      <c r="AK20" s="412"/>
      <c r="AL20" s="412"/>
      <c r="AM20" s="413"/>
      <c r="AN20" s="411">
        <v>71928581</v>
      </c>
      <c r="AO20" s="412"/>
      <c r="AP20" s="412"/>
      <c r="AQ20" s="412"/>
      <c r="AR20" s="412"/>
      <c r="AS20" s="413"/>
      <c r="AT20" s="411">
        <v>3454</v>
      </c>
      <c r="AU20" s="412"/>
      <c r="AV20" s="412"/>
      <c r="AW20" s="412"/>
      <c r="AX20" s="412"/>
      <c r="AY20" s="414"/>
      <c r="AZ20" s="394" t="s">
        <v>135</v>
      </c>
      <c r="BA20" s="395"/>
      <c r="BB20" s="395"/>
      <c r="BC20" s="395"/>
      <c r="BD20" s="395"/>
      <c r="BE20" s="395"/>
      <c r="BF20" s="395"/>
      <c r="BG20" s="395"/>
      <c r="BH20" s="395"/>
      <c r="BI20" s="395"/>
      <c r="BJ20" s="395"/>
      <c r="BK20" s="395"/>
      <c r="BL20" s="395"/>
      <c r="BM20" s="396"/>
      <c r="BN20" s="360">
        <v>389882246</v>
      </c>
      <c r="BO20" s="361"/>
      <c r="BP20" s="361"/>
      <c r="BQ20" s="361"/>
      <c r="BR20" s="361"/>
      <c r="BS20" s="361"/>
      <c r="BT20" s="361"/>
      <c r="BU20" s="362"/>
      <c r="BV20" s="360">
        <v>401873814</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136</v>
      </c>
      <c r="X21" s="398"/>
      <c r="Y21" s="398"/>
      <c r="Z21" s="398"/>
      <c r="AA21" s="398"/>
      <c r="AB21" s="398"/>
      <c r="AC21" s="398"/>
      <c r="AD21" s="398"/>
      <c r="AE21" s="398"/>
      <c r="AF21" s="398"/>
      <c r="AG21" s="398"/>
      <c r="AH21" s="399"/>
      <c r="AI21" s="400">
        <v>98.9</v>
      </c>
      <c r="AJ21" s="401"/>
      <c r="AK21" s="401"/>
      <c r="AL21" s="401"/>
      <c r="AM21" s="401"/>
      <c r="AN21" s="401"/>
      <c r="AO21" s="401"/>
      <c r="AP21" s="401"/>
      <c r="AQ21" s="401"/>
      <c r="AR21" s="401"/>
      <c r="AS21" s="401"/>
      <c r="AT21" s="401"/>
      <c r="AU21" s="401"/>
      <c r="AV21" s="401"/>
      <c r="AW21" s="401"/>
      <c r="AX21" s="401"/>
      <c r="AY21" s="402"/>
      <c r="AZ21" s="377" t="s">
        <v>137</v>
      </c>
      <c r="BA21" s="378"/>
      <c r="BB21" s="378"/>
      <c r="BC21" s="378"/>
      <c r="BD21" s="378"/>
      <c r="BE21" s="378"/>
      <c r="BF21" s="378"/>
      <c r="BG21" s="378"/>
      <c r="BH21" s="378"/>
      <c r="BI21" s="378"/>
      <c r="BJ21" s="378"/>
      <c r="BK21" s="378"/>
      <c r="BL21" s="378"/>
      <c r="BM21" s="379"/>
      <c r="BN21" s="380">
        <v>50976926</v>
      </c>
      <c r="BO21" s="381"/>
      <c r="BP21" s="381"/>
      <c r="BQ21" s="381"/>
      <c r="BR21" s="381"/>
      <c r="BS21" s="381"/>
      <c r="BT21" s="381"/>
      <c r="BU21" s="382"/>
      <c r="BV21" s="380">
        <v>37855684</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138</v>
      </c>
      <c r="BA22" s="384"/>
      <c r="BB22" s="384"/>
      <c r="BC22" s="384"/>
      <c r="BD22" s="384"/>
      <c r="BE22" s="384"/>
      <c r="BF22" s="384"/>
      <c r="BG22" s="384"/>
      <c r="BH22" s="384"/>
      <c r="BI22" s="384"/>
      <c r="BJ22" s="384"/>
      <c r="BK22" s="384"/>
      <c r="BL22" s="384"/>
      <c r="BM22" s="385"/>
      <c r="BN22" s="386">
        <v>5564411</v>
      </c>
      <c r="BO22" s="387"/>
      <c r="BP22" s="387"/>
      <c r="BQ22" s="387"/>
      <c r="BR22" s="387"/>
      <c r="BS22" s="387"/>
      <c r="BT22" s="387"/>
      <c r="BU22" s="388"/>
      <c r="BV22" s="386">
        <v>5274295</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139</v>
      </c>
      <c r="BA23" s="384"/>
      <c r="BB23" s="384"/>
      <c r="BC23" s="384"/>
      <c r="BD23" s="384"/>
      <c r="BE23" s="384"/>
      <c r="BF23" s="384"/>
      <c r="BG23" s="384"/>
      <c r="BH23" s="384"/>
      <c r="BI23" s="384"/>
      <c r="BJ23" s="384"/>
      <c r="BK23" s="384"/>
      <c r="BL23" s="384"/>
      <c r="BM23" s="385"/>
      <c r="BN23" s="386">
        <v>16288884</v>
      </c>
      <c r="BO23" s="387"/>
      <c r="BP23" s="387"/>
      <c r="BQ23" s="387"/>
      <c r="BR23" s="387"/>
      <c r="BS23" s="387"/>
      <c r="BT23" s="387"/>
      <c r="BU23" s="388"/>
      <c r="BV23" s="386">
        <v>16274785</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140</v>
      </c>
      <c r="BA24" s="358"/>
      <c r="BB24" s="358"/>
      <c r="BC24" s="358"/>
      <c r="BD24" s="358"/>
      <c r="BE24" s="358"/>
      <c r="BF24" s="358"/>
      <c r="BG24" s="358"/>
      <c r="BH24" s="358"/>
      <c r="BI24" s="358"/>
      <c r="BJ24" s="358"/>
      <c r="BK24" s="358"/>
      <c r="BL24" s="358"/>
      <c r="BM24" s="359"/>
      <c r="BN24" s="360">
        <v>6307306</v>
      </c>
      <c r="BO24" s="361"/>
      <c r="BP24" s="361"/>
      <c r="BQ24" s="361"/>
      <c r="BR24" s="361"/>
      <c r="BS24" s="361"/>
      <c r="BT24" s="361"/>
      <c r="BU24" s="362"/>
      <c r="BV24" s="360">
        <v>6299201</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141</v>
      </c>
      <c r="BA25" s="369"/>
      <c r="BB25" s="369"/>
      <c r="BC25" s="370"/>
      <c r="BD25" s="377" t="s">
        <v>142</v>
      </c>
      <c r="BE25" s="378"/>
      <c r="BF25" s="378"/>
      <c r="BG25" s="378"/>
      <c r="BH25" s="378"/>
      <c r="BI25" s="378"/>
      <c r="BJ25" s="378"/>
      <c r="BK25" s="378"/>
      <c r="BL25" s="378"/>
      <c r="BM25" s="379"/>
      <c r="BN25" s="380">
        <v>23639159</v>
      </c>
      <c r="BO25" s="381"/>
      <c r="BP25" s="381"/>
      <c r="BQ25" s="381"/>
      <c r="BR25" s="381"/>
      <c r="BS25" s="381"/>
      <c r="BT25" s="381"/>
      <c r="BU25" s="382"/>
      <c r="BV25" s="380">
        <v>24890565</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143</v>
      </c>
      <c r="BE26" s="384"/>
      <c r="BF26" s="384"/>
      <c r="BG26" s="384"/>
      <c r="BH26" s="384"/>
      <c r="BI26" s="384"/>
      <c r="BJ26" s="384"/>
      <c r="BK26" s="384"/>
      <c r="BL26" s="384"/>
      <c r="BM26" s="385"/>
      <c r="BN26" s="386">
        <v>31033338</v>
      </c>
      <c r="BO26" s="387"/>
      <c r="BP26" s="387"/>
      <c r="BQ26" s="387"/>
      <c r="BR26" s="387"/>
      <c r="BS26" s="387"/>
      <c r="BT26" s="387"/>
      <c r="BU26" s="388"/>
      <c r="BV26" s="386">
        <v>32002891</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144</v>
      </c>
      <c r="BE27" s="395"/>
      <c r="BF27" s="395"/>
      <c r="BG27" s="395"/>
      <c r="BH27" s="395"/>
      <c r="BI27" s="395"/>
      <c r="BJ27" s="395"/>
      <c r="BK27" s="395"/>
      <c r="BL27" s="395"/>
      <c r="BM27" s="396"/>
      <c r="BN27" s="360">
        <v>62665526</v>
      </c>
      <c r="BO27" s="361"/>
      <c r="BP27" s="361"/>
      <c r="BQ27" s="361"/>
      <c r="BR27" s="361"/>
      <c r="BS27" s="361"/>
      <c r="BT27" s="361"/>
      <c r="BU27" s="362"/>
      <c r="BV27" s="360">
        <v>67001764</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145</v>
      </c>
      <c r="D29" s="154"/>
      <c r="E29" s="146"/>
      <c r="F29" s="146"/>
      <c r="G29" s="146"/>
      <c r="H29" s="146"/>
      <c r="I29" s="146"/>
      <c r="J29" s="146"/>
      <c r="K29" s="146"/>
      <c r="L29" s="146"/>
      <c r="M29" s="146"/>
      <c r="N29" s="146"/>
      <c r="O29" s="146"/>
      <c r="P29" s="146"/>
      <c r="Q29" s="146"/>
      <c r="R29" s="146"/>
      <c r="S29" s="146"/>
      <c r="T29" s="146"/>
      <c r="U29" s="146" t="s">
        <v>146</v>
      </c>
      <c r="V29" s="146"/>
      <c r="W29" s="146"/>
      <c r="X29" s="146"/>
      <c r="Y29" s="146"/>
      <c r="Z29" s="146"/>
      <c r="AA29" s="146"/>
      <c r="AB29" s="146"/>
      <c r="AC29" s="146"/>
      <c r="AD29" s="146"/>
      <c r="AE29" s="146"/>
      <c r="AF29" s="146"/>
      <c r="AG29" s="146"/>
      <c r="AH29" s="146"/>
      <c r="AI29" s="146"/>
      <c r="AJ29" s="146"/>
      <c r="AK29" s="146"/>
      <c r="AL29" s="146"/>
      <c r="AM29" s="136" t="s">
        <v>147</v>
      </c>
      <c r="AN29" s="146"/>
      <c r="AO29" s="146"/>
      <c r="AP29" s="146"/>
      <c r="AQ29" s="146"/>
      <c r="AR29" s="136"/>
      <c r="AS29" s="136"/>
      <c r="AT29" s="136"/>
      <c r="AU29" s="136"/>
      <c r="AV29" s="136"/>
      <c r="AW29" s="136"/>
      <c r="AX29" s="136"/>
      <c r="AY29" s="136"/>
      <c r="AZ29" s="136"/>
      <c r="BA29" s="136"/>
      <c r="BB29" s="146"/>
      <c r="BC29" s="136"/>
      <c r="BD29" s="136"/>
      <c r="BE29" s="136" t="s">
        <v>148</v>
      </c>
      <c r="BF29" s="146"/>
      <c r="BG29" s="146"/>
      <c r="BH29" s="146"/>
      <c r="BI29" s="146"/>
      <c r="BJ29" s="136"/>
      <c r="BK29" s="136"/>
      <c r="BL29" s="136"/>
      <c r="BM29" s="136"/>
      <c r="BN29" s="136"/>
      <c r="BO29" s="136"/>
      <c r="BP29" s="136"/>
      <c r="BQ29" s="136"/>
      <c r="BR29" s="146"/>
      <c r="BS29" s="146"/>
      <c r="BT29" s="146"/>
      <c r="BU29" s="146"/>
      <c r="BV29" s="146"/>
      <c r="BW29" s="146" t="s">
        <v>149</v>
      </c>
      <c r="BX29" s="146"/>
      <c r="BY29" s="146"/>
      <c r="BZ29" s="146"/>
      <c r="CA29" s="146"/>
      <c r="CB29" s="136"/>
      <c r="CC29" s="136"/>
      <c r="CD29" s="136"/>
      <c r="CE29" s="136"/>
      <c r="CF29" s="136"/>
      <c r="CG29" s="136"/>
      <c r="CH29" s="136"/>
      <c r="CI29" s="136"/>
      <c r="CJ29" s="136"/>
      <c r="CK29" s="136"/>
      <c r="CL29" s="136"/>
      <c r="CM29" s="136"/>
      <c r="CN29" s="136"/>
      <c r="CO29" s="136" t="s">
        <v>150</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151</v>
      </c>
      <c r="D30" s="356"/>
      <c r="E30" s="355" t="s">
        <v>152</v>
      </c>
      <c r="F30" s="355"/>
      <c r="G30" s="355"/>
      <c r="H30" s="355"/>
      <c r="I30" s="355"/>
      <c r="J30" s="355"/>
      <c r="K30" s="355"/>
      <c r="L30" s="355"/>
      <c r="M30" s="355"/>
      <c r="N30" s="355"/>
      <c r="O30" s="355"/>
      <c r="P30" s="355"/>
      <c r="Q30" s="355"/>
      <c r="R30" s="355"/>
      <c r="S30" s="355"/>
      <c r="T30" s="130"/>
      <c r="U30" s="356" t="s">
        <v>151</v>
      </c>
      <c r="V30" s="356"/>
      <c r="W30" s="355" t="s">
        <v>152</v>
      </c>
      <c r="X30" s="355"/>
      <c r="Y30" s="355"/>
      <c r="Z30" s="355"/>
      <c r="AA30" s="355"/>
      <c r="AB30" s="355"/>
      <c r="AC30" s="355"/>
      <c r="AD30" s="355"/>
      <c r="AE30" s="355"/>
      <c r="AF30" s="355"/>
      <c r="AG30" s="355"/>
      <c r="AH30" s="355"/>
      <c r="AI30" s="355"/>
      <c r="AJ30" s="355"/>
      <c r="AK30" s="355"/>
      <c r="AL30" s="130"/>
      <c r="AM30" s="356" t="s">
        <v>151</v>
      </c>
      <c r="AN30" s="356"/>
      <c r="AO30" s="355" t="s">
        <v>152</v>
      </c>
      <c r="AP30" s="355"/>
      <c r="AQ30" s="355"/>
      <c r="AR30" s="355"/>
      <c r="AS30" s="355"/>
      <c r="AT30" s="355"/>
      <c r="AU30" s="355"/>
      <c r="AV30" s="355"/>
      <c r="AW30" s="355"/>
      <c r="AX30" s="355"/>
      <c r="AY30" s="355"/>
      <c r="AZ30" s="355"/>
      <c r="BA30" s="355"/>
      <c r="BB30" s="355"/>
      <c r="BC30" s="355"/>
      <c r="BD30" s="155"/>
      <c r="BE30" s="356" t="s">
        <v>151</v>
      </c>
      <c r="BF30" s="356"/>
      <c r="BG30" s="355" t="s">
        <v>152</v>
      </c>
      <c r="BH30" s="355"/>
      <c r="BI30" s="355"/>
      <c r="BJ30" s="355"/>
      <c r="BK30" s="355"/>
      <c r="BL30" s="355"/>
      <c r="BM30" s="355"/>
      <c r="BN30" s="355"/>
      <c r="BO30" s="355"/>
      <c r="BP30" s="355"/>
      <c r="BQ30" s="355"/>
      <c r="BR30" s="355"/>
      <c r="BS30" s="355"/>
      <c r="BT30" s="355"/>
      <c r="BU30" s="355"/>
      <c r="BV30" s="156"/>
      <c r="BW30" s="356" t="s">
        <v>151</v>
      </c>
      <c r="BX30" s="356"/>
      <c r="BY30" s="355" t="s">
        <v>153</v>
      </c>
      <c r="BZ30" s="355"/>
      <c r="CA30" s="355"/>
      <c r="CB30" s="355"/>
      <c r="CC30" s="355"/>
      <c r="CD30" s="355"/>
      <c r="CE30" s="355"/>
      <c r="CF30" s="355"/>
      <c r="CG30" s="355"/>
      <c r="CH30" s="355"/>
      <c r="CI30" s="355"/>
      <c r="CJ30" s="355"/>
      <c r="CK30" s="355"/>
      <c r="CL30" s="355"/>
      <c r="CM30" s="355"/>
      <c r="CN30" s="130"/>
      <c r="CO30" s="356" t="s">
        <v>151</v>
      </c>
      <c r="CP30" s="356"/>
      <c r="CQ30" s="355" t="s">
        <v>154</v>
      </c>
      <c r="CR30" s="355"/>
      <c r="CS30" s="355"/>
      <c r="CT30" s="355"/>
      <c r="CU30" s="355"/>
      <c r="CV30" s="355"/>
      <c r="CW30" s="355"/>
      <c r="CX30" s="355"/>
      <c r="CY30" s="355"/>
      <c r="CZ30" s="355"/>
      <c r="DA30" s="355"/>
      <c r="DB30" s="355"/>
      <c r="DC30" s="355"/>
      <c r="DD30" s="355"/>
      <c r="DE30" s="355"/>
      <c r="DF30" s="130"/>
      <c r="DG30" s="355" t="s">
        <v>155</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f>IF(W31="","",MAX(C31:D40)+1)</f>
        <v>11</v>
      </c>
      <c r="V31" s="353"/>
      <c r="W31" s="352" t="str">
        <f>IF('各会計、関係団体の財政状況及び健全化判断比率'!B28="","",'各会計、関係団体の財政状況及び健全化判断比率'!B28)</f>
        <v>沖縄県駐車場事業特別会計</v>
      </c>
      <c r="X31" s="352"/>
      <c r="Y31" s="352"/>
      <c r="Z31" s="352"/>
      <c r="AA31" s="352"/>
      <c r="AB31" s="352"/>
      <c r="AC31" s="352"/>
      <c r="AD31" s="352"/>
      <c r="AE31" s="352"/>
      <c r="AF31" s="352"/>
      <c r="AG31" s="352"/>
      <c r="AH31" s="352"/>
      <c r="AI31" s="352"/>
      <c r="AJ31" s="352"/>
      <c r="AK31" s="352"/>
      <c r="AL31" s="154"/>
      <c r="AM31" s="353">
        <f>IF(AO31="","",MAX(C31:D40,U31:V40)+1)</f>
        <v>12</v>
      </c>
      <c r="AN31" s="353"/>
      <c r="AO31" s="352" t="str">
        <f>IF('各会計、関係団体の財政状況及び健全化判断比率'!B29="","",'各会計、関係団体の財政状況及び健全化判断比率'!B29)</f>
        <v>沖縄県水道事業会計</v>
      </c>
      <c r="AP31" s="352"/>
      <c r="AQ31" s="352"/>
      <c r="AR31" s="352"/>
      <c r="AS31" s="352"/>
      <c r="AT31" s="352"/>
      <c r="AU31" s="352"/>
      <c r="AV31" s="352"/>
      <c r="AW31" s="352"/>
      <c r="AX31" s="352"/>
      <c r="AY31" s="352"/>
      <c r="AZ31" s="352"/>
      <c r="BA31" s="352"/>
      <c r="BB31" s="352"/>
      <c r="BC31" s="352"/>
      <c r="BD31" s="154"/>
      <c r="BE31" s="353">
        <f>IF(BG31="","",MAX(C31:D40,U31:V40,AM31:AN40)+1)</f>
        <v>15</v>
      </c>
      <c r="BF31" s="353"/>
      <c r="BG31" s="352" t="str">
        <f>IF('各会計、関係団体の財政状況及び健全化判断比率'!B32="","",'各会計、関係団体の財政状況及び健全化判断比率'!B32)</f>
        <v>沖縄県下水道事業特別会計</v>
      </c>
      <c r="BH31" s="352"/>
      <c r="BI31" s="352"/>
      <c r="BJ31" s="352"/>
      <c r="BK31" s="352"/>
      <c r="BL31" s="352"/>
      <c r="BM31" s="352"/>
      <c r="BN31" s="352"/>
      <c r="BO31" s="352"/>
      <c r="BP31" s="352"/>
      <c r="BQ31" s="352"/>
      <c r="BR31" s="352"/>
      <c r="BS31" s="352"/>
      <c r="BT31" s="352"/>
      <c r="BU31" s="352"/>
      <c r="BV31" s="154"/>
      <c r="BW31" s="353">
        <f>IF(BY31="","",MAX(C31:D40,U31:V40,AM31:AN40,BE31:BF40)+1)</f>
        <v>23</v>
      </c>
      <c r="BX31" s="353"/>
      <c r="BY31" s="352" t="str">
        <f>IF('各会計、関係団体の財政状況及び健全化判断比率'!B68="","",'各会計、関係団体の財政状況及び健全化判断比率'!B68)</f>
        <v>沖縄県離島医療組合</v>
      </c>
      <c r="BZ31" s="352"/>
      <c r="CA31" s="352"/>
      <c r="CB31" s="352"/>
      <c r="CC31" s="352"/>
      <c r="CD31" s="352"/>
      <c r="CE31" s="352"/>
      <c r="CF31" s="352"/>
      <c r="CG31" s="352"/>
      <c r="CH31" s="352"/>
      <c r="CI31" s="352"/>
      <c r="CJ31" s="352"/>
      <c r="CK31" s="352"/>
      <c r="CL31" s="352"/>
      <c r="CM31" s="352"/>
      <c r="CN31" s="154"/>
      <c r="CO31" s="353">
        <f>IF(CQ31="","",MAX(C31:D40,U31:V40,AM31:AN40,BE31:BF40,BW31:BX40)+1)</f>
        <v>28</v>
      </c>
      <c r="CP31" s="353"/>
      <c r="CQ31" s="352" t="str">
        <f>IF('各会計、関係団体の財政状況及び健全化判断比率'!BS7="","",'各会計、関係団体の財政状況及び健全化判断比率'!BS7)</f>
        <v>沖縄県私学教育振興会</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沖縄県農業改良資金特別会計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13</v>
      </c>
      <c r="AN32" s="353"/>
      <c r="AO32" s="352" t="str">
        <f>IF('各会計、関係団体の財政状況及び健全化判断比率'!B30="","",'各会計、関係団体の財政状況及び健全化判断比率'!B30)</f>
        <v>沖縄県工業用水道事業会計</v>
      </c>
      <c r="AP32" s="352"/>
      <c r="AQ32" s="352"/>
      <c r="AR32" s="352"/>
      <c r="AS32" s="352"/>
      <c r="AT32" s="352"/>
      <c r="AU32" s="352"/>
      <c r="AV32" s="352"/>
      <c r="AW32" s="352"/>
      <c r="AX32" s="352"/>
      <c r="AY32" s="352"/>
      <c r="AZ32" s="352"/>
      <c r="BA32" s="352"/>
      <c r="BB32" s="352"/>
      <c r="BC32" s="352"/>
      <c r="BD32" s="154"/>
      <c r="BE32" s="353">
        <f t="shared" ref="BE32:BE40" si="2">IF(BG32="","",BE31+1)</f>
        <v>16</v>
      </c>
      <c r="BF32" s="353"/>
      <c r="BG32" s="352" t="str">
        <f>IF('各会計、関係団体の財政状況及び健全化判断比率'!B33="","",'各会計、関係団体の財政状況及び健全化判断比率'!B33)</f>
        <v>沖縄県国際物流拠点産業集積地域那覇地区特別会計</v>
      </c>
      <c r="BH32" s="352"/>
      <c r="BI32" s="352"/>
      <c r="BJ32" s="352"/>
      <c r="BK32" s="352"/>
      <c r="BL32" s="352"/>
      <c r="BM32" s="352"/>
      <c r="BN32" s="352"/>
      <c r="BO32" s="352"/>
      <c r="BP32" s="352"/>
      <c r="BQ32" s="352"/>
      <c r="BR32" s="352"/>
      <c r="BS32" s="352"/>
      <c r="BT32" s="352"/>
      <c r="BU32" s="352"/>
      <c r="BV32" s="154"/>
      <c r="BW32" s="353">
        <f t="shared" ref="BW32:BW40" si="3">IF(BY32="","",BW31+1)</f>
        <v>24</v>
      </c>
      <c r="BX32" s="353"/>
      <c r="BY32" s="352" t="str">
        <f>IF('各会計、関係団体の財政状況及び健全化判断比率'!B69="","",'各会計、関係団体の財政状況及び健全化判断比率'!B69)</f>
        <v>那覇港管理組合</v>
      </c>
      <c r="BZ32" s="352"/>
      <c r="CA32" s="352"/>
      <c r="CB32" s="352"/>
      <c r="CC32" s="352"/>
      <c r="CD32" s="352"/>
      <c r="CE32" s="352"/>
      <c r="CF32" s="352"/>
      <c r="CG32" s="352"/>
      <c r="CH32" s="352"/>
      <c r="CI32" s="352"/>
      <c r="CJ32" s="352"/>
      <c r="CK32" s="352"/>
      <c r="CL32" s="352"/>
      <c r="CM32" s="352"/>
      <c r="CN32" s="154"/>
      <c r="CO32" s="353">
        <f t="shared" ref="CO32:CO40" si="4">IF(CQ32="","",CO31+1)</f>
        <v>29</v>
      </c>
      <c r="CP32" s="353"/>
      <c r="CQ32" s="352" t="str">
        <f>IF('各会計、関係団体の財政状況及び健全化判断比率'!BS8="","",'各会計、関係団体の財政状況及び健全化判断比率'!BS8)</f>
        <v>おきなわ女性財団</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沖縄県小規模企業者等設備導入資金特別会計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14</v>
      </c>
      <c r="AN33" s="353"/>
      <c r="AO33" s="352" t="str">
        <f>IF('各会計、関係団体の財政状況及び健全化判断比率'!B31="","",'各会計、関係団体の財政状況及び健全化判断比率'!B31)</f>
        <v>沖縄県病院事業会計</v>
      </c>
      <c r="AP33" s="352"/>
      <c r="AQ33" s="352"/>
      <c r="AR33" s="352"/>
      <c r="AS33" s="352"/>
      <c r="AT33" s="352"/>
      <c r="AU33" s="352"/>
      <c r="AV33" s="352"/>
      <c r="AW33" s="352"/>
      <c r="AX33" s="352"/>
      <c r="AY33" s="352"/>
      <c r="AZ33" s="352"/>
      <c r="BA33" s="352"/>
      <c r="BB33" s="352"/>
      <c r="BC33" s="352"/>
      <c r="BD33" s="154"/>
      <c r="BE33" s="353">
        <f t="shared" si="2"/>
        <v>17</v>
      </c>
      <c r="BF33" s="353"/>
      <c r="BG33" s="352" t="str">
        <f>IF('各会計、関係団体の財政状況及び健全化判断比率'!B34="","",'各会計、関係団体の財政状況及び健全化判断比率'!B34)</f>
        <v>沖縄県中央卸売市場事業特別会計</v>
      </c>
      <c r="BH33" s="352"/>
      <c r="BI33" s="352"/>
      <c r="BJ33" s="352"/>
      <c r="BK33" s="352"/>
      <c r="BL33" s="352"/>
      <c r="BM33" s="352"/>
      <c r="BN33" s="352"/>
      <c r="BO33" s="352"/>
      <c r="BP33" s="352"/>
      <c r="BQ33" s="352"/>
      <c r="BR33" s="352"/>
      <c r="BS33" s="352"/>
      <c r="BT33" s="352"/>
      <c r="BU33" s="352"/>
      <c r="BV33" s="154"/>
      <c r="BW33" s="353">
        <f t="shared" si="3"/>
        <v>25</v>
      </c>
      <c r="BX33" s="353"/>
      <c r="BY33" s="352" t="str">
        <f>IF('各会計、関係団体の財政状況及び健全化判断比率'!B70="","",'各会計、関係団体の財政状況及び健全化判断比率'!B70)</f>
        <v>　（うち一般会計）</v>
      </c>
      <c r="BZ33" s="352"/>
      <c r="CA33" s="352"/>
      <c r="CB33" s="352"/>
      <c r="CC33" s="352"/>
      <c r="CD33" s="352"/>
      <c r="CE33" s="352"/>
      <c r="CF33" s="352"/>
      <c r="CG33" s="352"/>
      <c r="CH33" s="352"/>
      <c r="CI33" s="352"/>
      <c r="CJ33" s="352"/>
      <c r="CK33" s="352"/>
      <c r="CL33" s="352"/>
      <c r="CM33" s="352"/>
      <c r="CN33" s="154"/>
      <c r="CO33" s="353">
        <f t="shared" si="4"/>
        <v>30</v>
      </c>
      <c r="CP33" s="353"/>
      <c r="CQ33" s="352" t="str">
        <f>IF('各会計、関係団体の財政状況及び健全化判断比率'!BS9="","",'各会計、関係団体の財政状況及び健全化判断比率'!BS9)</f>
        <v>沖縄科学技術振興センター</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沖縄県中小企業振興資金特別会計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f t="shared" si="2"/>
        <v>18</v>
      </c>
      <c r="BF34" s="353"/>
      <c r="BG34" s="352" t="str">
        <f>IF('各会計、関係団体の財政状況及び健全化判断比率'!B35="","",'各会計、関係団体の財政状況及び健全化判断比率'!B35)</f>
        <v>沖縄県宜野湾港整備事業特別会計</v>
      </c>
      <c r="BH34" s="352"/>
      <c r="BI34" s="352"/>
      <c r="BJ34" s="352"/>
      <c r="BK34" s="352"/>
      <c r="BL34" s="352"/>
      <c r="BM34" s="352"/>
      <c r="BN34" s="352"/>
      <c r="BO34" s="352"/>
      <c r="BP34" s="352"/>
      <c r="BQ34" s="352"/>
      <c r="BR34" s="352"/>
      <c r="BS34" s="352"/>
      <c r="BT34" s="352"/>
      <c r="BU34" s="352"/>
      <c r="BV34" s="154"/>
      <c r="BW34" s="353">
        <f t="shared" si="3"/>
        <v>26</v>
      </c>
      <c r="BX34" s="353"/>
      <c r="BY34" s="352" t="str">
        <f>IF('各会計、関係団体の財政状況及び健全化判断比率'!B71="","",'各会計、関係団体の財政状況及び健全化判断比率'!B71)</f>
        <v>　（うち港湾整備事業）</v>
      </c>
      <c r="BZ34" s="352"/>
      <c r="CA34" s="352"/>
      <c r="CB34" s="352"/>
      <c r="CC34" s="352"/>
      <c r="CD34" s="352"/>
      <c r="CE34" s="352"/>
      <c r="CF34" s="352"/>
      <c r="CG34" s="352"/>
      <c r="CH34" s="352"/>
      <c r="CI34" s="352"/>
      <c r="CJ34" s="352"/>
      <c r="CK34" s="352"/>
      <c r="CL34" s="352"/>
      <c r="CM34" s="352"/>
      <c r="CN34" s="154"/>
      <c r="CO34" s="353">
        <f t="shared" si="4"/>
        <v>31</v>
      </c>
      <c r="CP34" s="353"/>
      <c r="CQ34" s="352" t="str">
        <f>IF('各会計、関係団体の財政状況及び健全化判断比率'!BS10="","",'各会計、関係団体の財政状況及び健全化判断比率'!BS10)</f>
        <v>那覇空港ビルディング</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沖縄県下地島空港特別会計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f t="shared" si="2"/>
        <v>19</v>
      </c>
      <c r="BF35" s="353"/>
      <c r="BG35" s="352" t="str">
        <f>IF('各会計、関係団体の財政状況及び健全化判断比率'!B36="","",'各会計、関係団体の財政状況及び健全化判断比率'!B36)</f>
        <v>沖縄県中城湾港（新港地区）整備事業特別会計</v>
      </c>
      <c r="BH35" s="352"/>
      <c r="BI35" s="352"/>
      <c r="BJ35" s="352"/>
      <c r="BK35" s="352"/>
      <c r="BL35" s="352"/>
      <c r="BM35" s="352"/>
      <c r="BN35" s="352"/>
      <c r="BO35" s="352"/>
      <c r="BP35" s="352"/>
      <c r="BQ35" s="352"/>
      <c r="BR35" s="352"/>
      <c r="BS35" s="352"/>
      <c r="BT35" s="352"/>
      <c r="BU35" s="352"/>
      <c r="BV35" s="154"/>
      <c r="BW35" s="353">
        <f t="shared" si="3"/>
        <v>27</v>
      </c>
      <c r="BX35" s="353"/>
      <c r="BY35" s="352" t="str">
        <f>IF('各会計、関係団体の財政状況及び健全化判断比率'!B72="","",'各会計、関係団体の財政状況及び健全化判断比率'!B72)</f>
        <v>　（うち臨海部土地造成事業）</v>
      </c>
      <c r="BZ35" s="352"/>
      <c r="CA35" s="352"/>
      <c r="CB35" s="352"/>
      <c r="CC35" s="352"/>
      <c r="CD35" s="352"/>
      <c r="CE35" s="352"/>
      <c r="CF35" s="352"/>
      <c r="CG35" s="352"/>
      <c r="CH35" s="352"/>
      <c r="CI35" s="352"/>
      <c r="CJ35" s="352"/>
      <c r="CK35" s="352"/>
      <c r="CL35" s="352"/>
      <c r="CM35" s="352"/>
      <c r="CN35" s="154"/>
      <c r="CO35" s="353">
        <f t="shared" si="4"/>
        <v>32</v>
      </c>
      <c r="CP35" s="353"/>
      <c r="CQ35" s="352" t="str">
        <f>IF('各会計、関係団体の財政状況及び健全化判断比率'!BS11="","",'各会計、関係団体の財政状況及び健全化判断比率'!BS11)</f>
        <v>琉球エアーコミューター</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沖縄県母子父子寡婦福祉資金特別会計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f t="shared" si="2"/>
        <v>20</v>
      </c>
      <c r="BF36" s="353"/>
      <c r="BG36" s="352" t="str">
        <f>IF('各会計、関係団体の財政状況及び健全化判断比率'!B37="","",'各会計、関係団体の財政状況及び健全化判断比率'!B37)</f>
        <v>沖縄県中城湾港（新港地区）臨海部土地造成事業特別会計</v>
      </c>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33</v>
      </c>
      <c r="CP36" s="353"/>
      <c r="CQ36" s="352" t="str">
        <f>IF('各会計、関係団体の財政状況及び健全化判断比率'!BS12="","",'各会計、関係団体の財政状況及び健全化判断比率'!BS12)</f>
        <v>日本トランスオーシャン航空</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沖縄県所有者不明土地管理特別会計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f t="shared" si="2"/>
        <v>21</v>
      </c>
      <c r="BF37" s="353"/>
      <c r="BG37" s="352" t="str">
        <f>IF('各会計、関係団体の財政状況及び健全化判断比率'!B38="","",'各会計、関係団体の財政状況及び健全化判断比率'!B38)</f>
        <v>沖縄県中城湾港（泡瀬地区）臨海部土地造成事業特別会計</v>
      </c>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34</v>
      </c>
      <c r="CP37" s="353"/>
      <c r="CQ37" s="352" t="str">
        <f>IF('各会計、関係団体の財政状況及び健全化判断比率'!BS13="","",'各会計、関係団体の財政状況及び健全化判断比率'!BS13)</f>
        <v>沖縄県文化振興会</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沖縄県沿岸漁業改善資金特別会計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f t="shared" si="2"/>
        <v>22</v>
      </c>
      <c r="BF38" s="353"/>
      <c r="BG38" s="352" t="str">
        <f>IF('各会計、関係団体の財政状況及び健全化判断比率'!B39="","",'各会計、関係団体の財政状況及び健全化判断比率'!B39)</f>
        <v>沖縄県中城湾港マリン・タウン特別会計</v>
      </c>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35</v>
      </c>
      <c r="CP38" s="353"/>
      <c r="CQ38" s="352" t="str">
        <f>IF('各会計、関係団体の財政状況及び健全化判断比率'!BS14="","",'各会計、関係団体の財政状況及び健全化判断比率'!BS14)</f>
        <v>沖縄県立芸術大学芸術振興財団</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沖縄県林業改善資金特別会計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36</v>
      </c>
      <c r="CP39" s="353"/>
      <c r="CQ39" s="352" t="str">
        <f>IF('各会計、関係団体の財政状況及び健全化判断比率'!BS15="","",'各会計、関係団体の財政状況及び健全化判断比率'!BS15)</f>
        <v>沖縄県交通遺児育成会</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沖縄県産業振興基金特別会計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37</v>
      </c>
      <c r="CP40" s="353"/>
      <c r="CQ40" s="352" t="str">
        <f>IF('各会計、関係団体の財政状況及び健全化判断比率'!BS16="","",'各会計、関係団体の財政状況及び健全化判断比率'!BS16)</f>
        <v>沖縄県看護学術振興財団</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156</v>
      </c>
      <c r="C43" s="112"/>
      <c r="D43" s="112"/>
      <c r="E43" s="112" t="s">
        <v>157</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158</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159</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160</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161</v>
      </c>
    </row>
    <row r="48" spans="1:119" x14ac:dyDescent="0.15">
      <c r="E48" s="114" t="s">
        <v>162</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492</v>
      </c>
      <c r="G33" s="17" t="s">
        <v>493</v>
      </c>
      <c r="H33" s="17" t="s">
        <v>494</v>
      </c>
      <c r="I33" s="17" t="s">
        <v>495</v>
      </c>
      <c r="J33" s="18" t="s">
        <v>496</v>
      </c>
      <c r="K33" s="10"/>
      <c r="L33" s="10"/>
      <c r="M33" s="10"/>
      <c r="N33" s="10"/>
      <c r="O33" s="10"/>
      <c r="P33" s="10"/>
    </row>
    <row r="34" spans="1:16" ht="39" customHeight="1" x14ac:dyDescent="0.15">
      <c r="A34" s="10"/>
      <c r="B34" s="19"/>
      <c r="C34" s="1102" t="s">
        <v>499</v>
      </c>
      <c r="D34" s="1102"/>
      <c r="E34" s="1103"/>
      <c r="F34" s="20">
        <v>3.03</v>
      </c>
      <c r="G34" s="21">
        <v>3.66</v>
      </c>
      <c r="H34" s="21">
        <v>4.16</v>
      </c>
      <c r="I34" s="21">
        <v>4.08</v>
      </c>
      <c r="J34" s="22">
        <v>3.91</v>
      </c>
      <c r="K34" s="10"/>
      <c r="L34" s="10"/>
      <c r="M34" s="10"/>
      <c r="N34" s="10"/>
      <c r="O34" s="10"/>
      <c r="P34" s="10"/>
    </row>
    <row r="35" spans="1:16" ht="39" customHeight="1" x14ac:dyDescent="0.15">
      <c r="A35" s="10"/>
      <c r="B35" s="23"/>
      <c r="C35" s="1096" t="s">
        <v>500</v>
      </c>
      <c r="D35" s="1097"/>
      <c r="E35" s="1098"/>
      <c r="F35" s="24">
        <v>3.66</v>
      </c>
      <c r="G35" s="25">
        <v>3.9</v>
      </c>
      <c r="H35" s="25">
        <v>4.13</v>
      </c>
      <c r="I35" s="25">
        <v>3.78</v>
      </c>
      <c r="J35" s="26">
        <v>3.49</v>
      </c>
      <c r="K35" s="10"/>
      <c r="L35" s="10"/>
      <c r="M35" s="10"/>
      <c r="N35" s="10"/>
      <c r="O35" s="10"/>
      <c r="P35" s="10"/>
    </row>
    <row r="36" spans="1:16" ht="39" customHeight="1" x14ac:dyDescent="0.15">
      <c r="A36" s="10"/>
      <c r="B36" s="23"/>
      <c r="C36" s="1096" t="s">
        <v>501</v>
      </c>
      <c r="D36" s="1097"/>
      <c r="E36" s="1098"/>
      <c r="F36" s="24">
        <v>1.85</v>
      </c>
      <c r="G36" s="25">
        <v>1.8</v>
      </c>
      <c r="H36" s="25">
        <v>1.79</v>
      </c>
      <c r="I36" s="25">
        <v>1.74</v>
      </c>
      <c r="J36" s="26">
        <v>1.68</v>
      </c>
      <c r="K36" s="10"/>
      <c r="L36" s="10"/>
      <c r="M36" s="10"/>
      <c r="N36" s="10"/>
      <c r="O36" s="10"/>
      <c r="P36" s="10"/>
    </row>
    <row r="37" spans="1:16" ht="39" customHeight="1" x14ac:dyDescent="0.15">
      <c r="A37" s="10"/>
      <c r="B37" s="23"/>
      <c r="C37" s="1096" t="s">
        <v>502</v>
      </c>
      <c r="D37" s="1097"/>
      <c r="E37" s="1098"/>
      <c r="F37" s="24">
        <v>1.63</v>
      </c>
      <c r="G37" s="25">
        <v>1.1000000000000001</v>
      </c>
      <c r="H37" s="25">
        <v>0.95</v>
      </c>
      <c r="I37" s="25">
        <v>0.97</v>
      </c>
      <c r="J37" s="26">
        <v>0.99</v>
      </c>
      <c r="K37" s="10"/>
      <c r="L37" s="10"/>
      <c r="M37" s="10"/>
      <c r="N37" s="10"/>
      <c r="O37" s="10"/>
      <c r="P37" s="10"/>
    </row>
    <row r="38" spans="1:16" ht="39" customHeight="1" x14ac:dyDescent="0.15">
      <c r="A38" s="10"/>
      <c r="B38" s="23"/>
      <c r="C38" s="1096" t="s">
        <v>503</v>
      </c>
      <c r="D38" s="1097"/>
      <c r="E38" s="1098"/>
      <c r="F38" s="24">
        <v>0.16</v>
      </c>
      <c r="G38" s="25">
        <v>0.14000000000000001</v>
      </c>
      <c r="H38" s="25">
        <v>0.18</v>
      </c>
      <c r="I38" s="25">
        <v>0.21</v>
      </c>
      <c r="J38" s="26">
        <v>0.23</v>
      </c>
      <c r="K38" s="10"/>
      <c r="L38" s="10"/>
      <c r="M38" s="10"/>
      <c r="N38" s="10"/>
      <c r="O38" s="10"/>
      <c r="P38" s="10"/>
    </row>
    <row r="39" spans="1:16" ht="39" customHeight="1" x14ac:dyDescent="0.15">
      <c r="A39" s="10"/>
      <c r="B39" s="23"/>
      <c r="C39" s="1096" t="s">
        <v>504</v>
      </c>
      <c r="D39" s="1097"/>
      <c r="E39" s="1098"/>
      <c r="F39" s="24">
        <v>0.1</v>
      </c>
      <c r="G39" s="25">
        <v>0.13</v>
      </c>
      <c r="H39" s="25">
        <v>0.13</v>
      </c>
      <c r="I39" s="25">
        <v>0.15</v>
      </c>
      <c r="J39" s="26">
        <v>0.2</v>
      </c>
      <c r="K39" s="10"/>
      <c r="L39" s="10"/>
      <c r="M39" s="10"/>
      <c r="N39" s="10"/>
      <c r="O39" s="10"/>
      <c r="P39" s="10"/>
    </row>
    <row r="40" spans="1:16" ht="39" customHeight="1" x14ac:dyDescent="0.15">
      <c r="A40" s="10"/>
      <c r="B40" s="23"/>
      <c r="C40" s="1096" t="s">
        <v>505</v>
      </c>
      <c r="D40" s="1097"/>
      <c r="E40" s="1098"/>
      <c r="F40" s="24">
        <v>0.21</v>
      </c>
      <c r="G40" s="25">
        <v>0.2</v>
      </c>
      <c r="H40" s="25">
        <v>0.2</v>
      </c>
      <c r="I40" s="25">
        <v>0.2</v>
      </c>
      <c r="J40" s="26">
        <v>0.17</v>
      </c>
      <c r="K40" s="10"/>
      <c r="L40" s="10"/>
      <c r="M40" s="10"/>
      <c r="N40" s="10"/>
      <c r="O40" s="10"/>
      <c r="P40" s="10"/>
    </row>
    <row r="41" spans="1:16" ht="39" customHeight="1" x14ac:dyDescent="0.15">
      <c r="A41" s="10"/>
      <c r="B41" s="23"/>
      <c r="C41" s="1096" t="s">
        <v>506</v>
      </c>
      <c r="D41" s="1097"/>
      <c r="E41" s="1098"/>
      <c r="F41" s="24">
        <v>0.22</v>
      </c>
      <c r="G41" s="25">
        <v>0.22</v>
      </c>
      <c r="H41" s="25">
        <v>0.21</v>
      </c>
      <c r="I41" s="25">
        <v>0.18</v>
      </c>
      <c r="J41" s="26">
        <v>0.13</v>
      </c>
      <c r="K41" s="10"/>
      <c r="L41" s="10"/>
      <c r="M41" s="10"/>
      <c r="N41" s="10"/>
      <c r="O41" s="10"/>
      <c r="P41" s="10"/>
    </row>
    <row r="42" spans="1:16" ht="39" customHeight="1" x14ac:dyDescent="0.15">
      <c r="A42" s="10"/>
      <c r="B42" s="27"/>
      <c r="C42" s="1096" t="s">
        <v>507</v>
      </c>
      <c r="D42" s="1097"/>
      <c r="E42" s="1098"/>
      <c r="F42" s="24" t="s">
        <v>454</v>
      </c>
      <c r="G42" s="25" t="s">
        <v>454</v>
      </c>
      <c r="H42" s="25" t="s">
        <v>454</v>
      </c>
      <c r="I42" s="25" t="s">
        <v>454</v>
      </c>
      <c r="J42" s="26" t="s">
        <v>454</v>
      </c>
      <c r="K42" s="10"/>
      <c r="L42" s="10"/>
      <c r="M42" s="10"/>
      <c r="N42" s="10"/>
      <c r="O42" s="10"/>
      <c r="P42" s="10"/>
    </row>
    <row r="43" spans="1:16" ht="39" customHeight="1" thickBot="1" x14ac:dyDescent="0.2">
      <c r="A43" s="10"/>
      <c r="B43" s="28"/>
      <c r="C43" s="1099" t="s">
        <v>508</v>
      </c>
      <c r="D43" s="1100"/>
      <c r="E43" s="1101"/>
      <c r="F43" s="29">
        <v>0.12</v>
      </c>
      <c r="G43" s="30">
        <v>0.15</v>
      </c>
      <c r="H43" s="30">
        <v>0.13</v>
      </c>
      <c r="I43" s="30">
        <v>0.1</v>
      </c>
      <c r="J43" s="31">
        <v>0.17</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492</v>
      </c>
      <c r="L44" s="44" t="s">
        <v>493</v>
      </c>
      <c r="M44" s="44" t="s">
        <v>494</v>
      </c>
      <c r="N44" s="44" t="s">
        <v>495</v>
      </c>
      <c r="O44" s="45" t="s">
        <v>496</v>
      </c>
      <c r="P44" s="36"/>
      <c r="Q44" s="36"/>
      <c r="R44" s="36"/>
      <c r="S44" s="36"/>
      <c r="T44" s="36"/>
      <c r="U44" s="36"/>
    </row>
    <row r="45" spans="1:21" ht="30.75" customHeight="1" x14ac:dyDescent="0.15">
      <c r="A45" s="36"/>
      <c r="B45" s="1112" t="s">
        <v>9</v>
      </c>
      <c r="C45" s="1113"/>
      <c r="D45" s="46"/>
      <c r="E45" s="1118" t="s">
        <v>10</v>
      </c>
      <c r="F45" s="1118"/>
      <c r="G45" s="1118"/>
      <c r="H45" s="1118"/>
      <c r="I45" s="1118"/>
      <c r="J45" s="1119"/>
      <c r="K45" s="47">
        <v>66099</v>
      </c>
      <c r="L45" s="48">
        <v>72380</v>
      </c>
      <c r="M45" s="48">
        <v>81609</v>
      </c>
      <c r="N45" s="48">
        <v>71971</v>
      </c>
      <c r="O45" s="49">
        <v>69922</v>
      </c>
      <c r="P45" s="36"/>
      <c r="Q45" s="36"/>
      <c r="R45" s="36"/>
      <c r="S45" s="36"/>
      <c r="T45" s="36"/>
      <c r="U45" s="36"/>
    </row>
    <row r="46" spans="1:21" ht="30.75" customHeight="1" x14ac:dyDescent="0.15">
      <c r="A46" s="36"/>
      <c r="B46" s="1114"/>
      <c r="C46" s="1115"/>
      <c r="D46" s="50"/>
      <c r="E46" s="1106" t="s">
        <v>11</v>
      </c>
      <c r="F46" s="1106"/>
      <c r="G46" s="1106"/>
      <c r="H46" s="1106"/>
      <c r="I46" s="1106"/>
      <c r="J46" s="1107"/>
      <c r="K46" s="51" t="s">
        <v>454</v>
      </c>
      <c r="L46" s="52" t="s">
        <v>454</v>
      </c>
      <c r="M46" s="52" t="s">
        <v>454</v>
      </c>
      <c r="N46" s="52" t="s">
        <v>454</v>
      </c>
      <c r="O46" s="53" t="s">
        <v>454</v>
      </c>
      <c r="P46" s="36"/>
      <c r="Q46" s="36"/>
      <c r="R46" s="36"/>
      <c r="S46" s="36"/>
      <c r="T46" s="36"/>
      <c r="U46" s="36"/>
    </row>
    <row r="47" spans="1:21" ht="30.75" customHeight="1" x14ac:dyDescent="0.15">
      <c r="A47" s="36"/>
      <c r="B47" s="1114"/>
      <c r="C47" s="1115"/>
      <c r="D47" s="50"/>
      <c r="E47" s="1106" t="s">
        <v>12</v>
      </c>
      <c r="F47" s="1106"/>
      <c r="G47" s="1106"/>
      <c r="H47" s="1106"/>
      <c r="I47" s="1106"/>
      <c r="J47" s="1107"/>
      <c r="K47" s="51" t="s">
        <v>454</v>
      </c>
      <c r="L47" s="52" t="s">
        <v>454</v>
      </c>
      <c r="M47" s="52" t="s">
        <v>454</v>
      </c>
      <c r="N47" s="52" t="s">
        <v>454</v>
      </c>
      <c r="O47" s="53" t="s">
        <v>454</v>
      </c>
      <c r="P47" s="36"/>
      <c r="Q47" s="36"/>
      <c r="R47" s="36"/>
      <c r="S47" s="36"/>
      <c r="T47" s="36"/>
      <c r="U47" s="36"/>
    </row>
    <row r="48" spans="1:21" ht="30.75" customHeight="1" x14ac:dyDescent="0.15">
      <c r="A48" s="36"/>
      <c r="B48" s="1114"/>
      <c r="C48" s="1115"/>
      <c r="D48" s="50"/>
      <c r="E48" s="1106" t="s">
        <v>13</v>
      </c>
      <c r="F48" s="1106"/>
      <c r="G48" s="1106"/>
      <c r="H48" s="1106"/>
      <c r="I48" s="1106"/>
      <c r="J48" s="1107"/>
      <c r="K48" s="51">
        <v>4562</v>
      </c>
      <c r="L48" s="52">
        <v>3189</v>
      </c>
      <c r="M48" s="52">
        <v>3761</v>
      </c>
      <c r="N48" s="52">
        <v>3701</v>
      </c>
      <c r="O48" s="53">
        <v>4073</v>
      </c>
      <c r="P48" s="36"/>
      <c r="Q48" s="36"/>
      <c r="R48" s="36"/>
      <c r="S48" s="36"/>
      <c r="T48" s="36"/>
      <c r="U48" s="36"/>
    </row>
    <row r="49" spans="1:21" ht="30.75" customHeight="1" x14ac:dyDescent="0.15">
      <c r="A49" s="36"/>
      <c r="B49" s="1114"/>
      <c r="C49" s="1115"/>
      <c r="D49" s="50"/>
      <c r="E49" s="1106" t="s">
        <v>14</v>
      </c>
      <c r="F49" s="1106"/>
      <c r="G49" s="1106"/>
      <c r="H49" s="1106"/>
      <c r="I49" s="1106"/>
      <c r="J49" s="1107"/>
      <c r="K49" s="51">
        <v>609</v>
      </c>
      <c r="L49" s="52">
        <v>633</v>
      </c>
      <c r="M49" s="52">
        <v>609</v>
      </c>
      <c r="N49" s="52">
        <v>584</v>
      </c>
      <c r="O49" s="53">
        <v>598</v>
      </c>
      <c r="P49" s="36"/>
      <c r="Q49" s="36"/>
      <c r="R49" s="36"/>
      <c r="S49" s="36"/>
      <c r="T49" s="36"/>
      <c r="U49" s="36"/>
    </row>
    <row r="50" spans="1:21" ht="30.75" customHeight="1" x14ac:dyDescent="0.15">
      <c r="A50" s="36"/>
      <c r="B50" s="1114"/>
      <c r="C50" s="1115"/>
      <c r="D50" s="50"/>
      <c r="E50" s="1106" t="s">
        <v>15</v>
      </c>
      <c r="F50" s="1106"/>
      <c r="G50" s="1106"/>
      <c r="H50" s="1106"/>
      <c r="I50" s="1106"/>
      <c r="J50" s="1107"/>
      <c r="K50" s="51">
        <v>570</v>
      </c>
      <c r="L50" s="52">
        <v>501</v>
      </c>
      <c r="M50" s="52">
        <v>382</v>
      </c>
      <c r="N50" s="52">
        <v>354</v>
      </c>
      <c r="O50" s="53">
        <v>302</v>
      </c>
      <c r="P50" s="36"/>
      <c r="Q50" s="36"/>
      <c r="R50" s="36"/>
      <c r="S50" s="36"/>
      <c r="T50" s="36"/>
      <c r="U50" s="36"/>
    </row>
    <row r="51" spans="1:21" ht="30.75" customHeight="1" x14ac:dyDescent="0.15">
      <c r="A51" s="36"/>
      <c r="B51" s="1116"/>
      <c r="C51" s="1117"/>
      <c r="D51" s="54"/>
      <c r="E51" s="1106" t="s">
        <v>16</v>
      </c>
      <c r="F51" s="1106"/>
      <c r="G51" s="1106"/>
      <c r="H51" s="1106"/>
      <c r="I51" s="1106"/>
      <c r="J51" s="1107"/>
      <c r="K51" s="51">
        <v>131</v>
      </c>
      <c r="L51" s="52">
        <v>58</v>
      </c>
      <c r="M51" s="52">
        <v>40</v>
      </c>
      <c r="N51" s="52">
        <v>35</v>
      </c>
      <c r="O51" s="53">
        <v>40</v>
      </c>
      <c r="P51" s="36"/>
      <c r="Q51" s="36"/>
      <c r="R51" s="36"/>
      <c r="S51" s="36"/>
      <c r="T51" s="36"/>
      <c r="U51" s="36"/>
    </row>
    <row r="52" spans="1:21" ht="30.75" customHeight="1" x14ac:dyDescent="0.15">
      <c r="A52" s="36"/>
      <c r="B52" s="1104" t="s">
        <v>17</v>
      </c>
      <c r="C52" s="1105"/>
      <c r="D52" s="54"/>
      <c r="E52" s="1106" t="s">
        <v>18</v>
      </c>
      <c r="F52" s="1106"/>
      <c r="G52" s="1106"/>
      <c r="H52" s="1106"/>
      <c r="I52" s="1106"/>
      <c r="J52" s="1107"/>
      <c r="K52" s="51">
        <v>38517</v>
      </c>
      <c r="L52" s="52">
        <v>39114</v>
      </c>
      <c r="M52" s="52">
        <v>40383</v>
      </c>
      <c r="N52" s="52">
        <v>42845</v>
      </c>
      <c r="O52" s="53">
        <v>44098</v>
      </c>
      <c r="P52" s="36"/>
      <c r="Q52" s="36"/>
      <c r="R52" s="36"/>
      <c r="S52" s="36"/>
      <c r="T52" s="36"/>
      <c r="U52" s="36"/>
    </row>
    <row r="53" spans="1:21" ht="30.75" customHeight="1" thickBot="1" x14ac:dyDescent="0.2">
      <c r="A53" s="36"/>
      <c r="B53" s="1108" t="s">
        <v>19</v>
      </c>
      <c r="C53" s="1109"/>
      <c r="D53" s="55"/>
      <c r="E53" s="1110" t="s">
        <v>20</v>
      </c>
      <c r="F53" s="1110"/>
      <c r="G53" s="1110"/>
      <c r="H53" s="1110"/>
      <c r="I53" s="1110"/>
      <c r="J53" s="1111"/>
      <c r="K53" s="56">
        <v>33454</v>
      </c>
      <c r="L53" s="57">
        <v>37647</v>
      </c>
      <c r="M53" s="57">
        <v>46018</v>
      </c>
      <c r="N53" s="57">
        <v>33800</v>
      </c>
      <c r="O53" s="58">
        <v>30837</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492</v>
      </c>
      <c r="J40" s="341" t="s">
        <v>493</v>
      </c>
      <c r="K40" s="341" t="s">
        <v>494</v>
      </c>
      <c r="L40" s="341" t="s">
        <v>495</v>
      </c>
      <c r="M40" s="342" t="s">
        <v>496</v>
      </c>
    </row>
    <row r="41" spans="2:13" ht="27.75" customHeight="1" x14ac:dyDescent="0.15">
      <c r="B41" s="1132" t="s">
        <v>21</v>
      </c>
      <c r="C41" s="1133"/>
      <c r="D41" s="66"/>
      <c r="E41" s="1134" t="s">
        <v>22</v>
      </c>
      <c r="F41" s="1134"/>
      <c r="G41" s="1134"/>
      <c r="H41" s="1135"/>
      <c r="I41" s="343">
        <v>684793</v>
      </c>
      <c r="J41" s="344">
        <v>682994</v>
      </c>
      <c r="K41" s="344">
        <v>672044</v>
      </c>
      <c r="L41" s="344">
        <v>671827</v>
      </c>
      <c r="M41" s="345">
        <v>662979</v>
      </c>
    </row>
    <row r="42" spans="2:13" ht="27.75" customHeight="1" x14ac:dyDescent="0.15">
      <c r="B42" s="1122"/>
      <c r="C42" s="1123"/>
      <c r="D42" s="67"/>
      <c r="E42" s="1126" t="s">
        <v>23</v>
      </c>
      <c r="F42" s="1126"/>
      <c r="G42" s="1126"/>
      <c r="H42" s="1127"/>
      <c r="I42" s="346">
        <v>2971</v>
      </c>
      <c r="J42" s="347">
        <v>2406</v>
      </c>
      <c r="K42" s="347">
        <v>1944</v>
      </c>
      <c r="L42" s="347">
        <v>1521</v>
      </c>
      <c r="M42" s="348">
        <v>1125</v>
      </c>
    </row>
    <row r="43" spans="2:13" ht="27.75" customHeight="1" x14ac:dyDescent="0.15">
      <c r="B43" s="1122"/>
      <c r="C43" s="1123"/>
      <c r="D43" s="67"/>
      <c r="E43" s="1126" t="s">
        <v>24</v>
      </c>
      <c r="F43" s="1126"/>
      <c r="G43" s="1126"/>
      <c r="H43" s="1127"/>
      <c r="I43" s="346">
        <v>38490</v>
      </c>
      <c r="J43" s="347">
        <v>37392</v>
      </c>
      <c r="K43" s="347">
        <v>36971</v>
      </c>
      <c r="L43" s="347">
        <v>36934</v>
      </c>
      <c r="M43" s="348">
        <v>39006</v>
      </c>
    </row>
    <row r="44" spans="2:13" ht="27.75" customHeight="1" x14ac:dyDescent="0.15">
      <c r="B44" s="1122"/>
      <c r="C44" s="1123"/>
      <c r="D44" s="67"/>
      <c r="E44" s="1126" t="s">
        <v>25</v>
      </c>
      <c r="F44" s="1126"/>
      <c r="G44" s="1126"/>
      <c r="H44" s="1127"/>
      <c r="I44" s="346">
        <v>6007</v>
      </c>
      <c r="J44" s="347">
        <v>5886</v>
      </c>
      <c r="K44" s="347">
        <v>5931</v>
      </c>
      <c r="L44" s="347">
        <v>5621</v>
      </c>
      <c r="M44" s="348">
        <v>5222</v>
      </c>
    </row>
    <row r="45" spans="2:13" ht="27.75" customHeight="1" x14ac:dyDescent="0.15">
      <c r="B45" s="1122"/>
      <c r="C45" s="1123"/>
      <c r="D45" s="67"/>
      <c r="E45" s="1126" t="s">
        <v>26</v>
      </c>
      <c r="F45" s="1126"/>
      <c r="G45" s="1126"/>
      <c r="H45" s="1127"/>
      <c r="I45" s="346">
        <v>153270</v>
      </c>
      <c r="J45" s="347">
        <v>149352</v>
      </c>
      <c r="K45" s="347">
        <v>143768</v>
      </c>
      <c r="L45" s="347">
        <v>137336</v>
      </c>
      <c r="M45" s="348">
        <v>137928</v>
      </c>
    </row>
    <row r="46" spans="2:13" ht="27.75" customHeight="1" x14ac:dyDescent="0.15">
      <c r="B46" s="1122"/>
      <c r="C46" s="1123"/>
      <c r="D46" s="67"/>
      <c r="E46" s="1126" t="s">
        <v>27</v>
      </c>
      <c r="F46" s="1126"/>
      <c r="G46" s="1126"/>
      <c r="H46" s="1127"/>
      <c r="I46" s="346">
        <v>792</v>
      </c>
      <c r="J46" s="347">
        <v>423</v>
      </c>
      <c r="K46" s="347">
        <v>703</v>
      </c>
      <c r="L46" s="347">
        <v>442</v>
      </c>
      <c r="M46" s="348">
        <v>446</v>
      </c>
    </row>
    <row r="47" spans="2:13" ht="27.75" customHeight="1" x14ac:dyDescent="0.15">
      <c r="B47" s="1122"/>
      <c r="C47" s="1123"/>
      <c r="D47" s="67"/>
      <c r="E47" s="1126" t="s">
        <v>28</v>
      </c>
      <c r="F47" s="1126"/>
      <c r="G47" s="1126"/>
      <c r="H47" s="1127"/>
      <c r="I47" s="346" t="s">
        <v>454</v>
      </c>
      <c r="J47" s="347" t="s">
        <v>454</v>
      </c>
      <c r="K47" s="347" t="s">
        <v>454</v>
      </c>
      <c r="L47" s="347" t="s">
        <v>454</v>
      </c>
      <c r="M47" s="348" t="s">
        <v>454</v>
      </c>
    </row>
    <row r="48" spans="2:13" ht="27.75" customHeight="1" x14ac:dyDescent="0.15">
      <c r="B48" s="1124"/>
      <c r="C48" s="1125"/>
      <c r="D48" s="67"/>
      <c r="E48" s="1126" t="s">
        <v>29</v>
      </c>
      <c r="F48" s="1126"/>
      <c r="G48" s="1126"/>
      <c r="H48" s="1127"/>
      <c r="I48" s="346" t="s">
        <v>454</v>
      </c>
      <c r="J48" s="347" t="s">
        <v>454</v>
      </c>
      <c r="K48" s="347" t="s">
        <v>454</v>
      </c>
      <c r="L48" s="347" t="s">
        <v>454</v>
      </c>
      <c r="M48" s="348" t="s">
        <v>454</v>
      </c>
    </row>
    <row r="49" spans="2:13" ht="27.75" customHeight="1" x14ac:dyDescent="0.15">
      <c r="B49" s="1120" t="s">
        <v>30</v>
      </c>
      <c r="C49" s="1121"/>
      <c r="D49" s="68"/>
      <c r="E49" s="1126" t="s">
        <v>31</v>
      </c>
      <c r="F49" s="1126"/>
      <c r="G49" s="1126"/>
      <c r="H49" s="1127"/>
      <c r="I49" s="346">
        <v>79972</v>
      </c>
      <c r="J49" s="347">
        <v>78616</v>
      </c>
      <c r="K49" s="347">
        <v>94760</v>
      </c>
      <c r="L49" s="347">
        <v>98062</v>
      </c>
      <c r="M49" s="348">
        <v>99082</v>
      </c>
    </row>
    <row r="50" spans="2:13" ht="27.75" customHeight="1" x14ac:dyDescent="0.15">
      <c r="B50" s="1122"/>
      <c r="C50" s="1123"/>
      <c r="D50" s="67"/>
      <c r="E50" s="1126" t="s">
        <v>32</v>
      </c>
      <c r="F50" s="1126"/>
      <c r="G50" s="1126"/>
      <c r="H50" s="1127"/>
      <c r="I50" s="346">
        <v>38164</v>
      </c>
      <c r="J50" s="347">
        <v>33955</v>
      </c>
      <c r="K50" s="347">
        <v>30873</v>
      </c>
      <c r="L50" s="347">
        <v>28687</v>
      </c>
      <c r="M50" s="348">
        <v>25700</v>
      </c>
    </row>
    <row r="51" spans="2:13" ht="27.75" customHeight="1" x14ac:dyDescent="0.15">
      <c r="B51" s="1124"/>
      <c r="C51" s="1125"/>
      <c r="D51" s="67"/>
      <c r="E51" s="1126" t="s">
        <v>33</v>
      </c>
      <c r="F51" s="1126"/>
      <c r="G51" s="1126"/>
      <c r="H51" s="1127"/>
      <c r="I51" s="346">
        <v>477829</v>
      </c>
      <c r="J51" s="347">
        <v>503589</v>
      </c>
      <c r="K51" s="347">
        <v>526309</v>
      </c>
      <c r="L51" s="347">
        <v>544243</v>
      </c>
      <c r="M51" s="348">
        <v>554577</v>
      </c>
    </row>
    <row r="52" spans="2:13" ht="27.75" customHeight="1" thickBot="1" x14ac:dyDescent="0.2">
      <c r="B52" s="1128" t="s">
        <v>19</v>
      </c>
      <c r="C52" s="1129"/>
      <c r="D52" s="69"/>
      <c r="E52" s="1130" t="s">
        <v>34</v>
      </c>
      <c r="F52" s="1130"/>
      <c r="G52" s="1130"/>
      <c r="H52" s="1131"/>
      <c r="I52" s="349">
        <v>290359</v>
      </c>
      <c r="J52" s="350">
        <v>262293</v>
      </c>
      <c r="K52" s="350">
        <v>209418</v>
      </c>
      <c r="L52" s="350">
        <v>182688</v>
      </c>
      <c r="M52" s="351">
        <v>167348</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2"/>
      <c r="B1" s="1201"/>
      <c r="C1" s="1185"/>
      <c r="D1" s="1185"/>
      <c r="E1" s="1185"/>
      <c r="F1" s="1185"/>
      <c r="G1" s="1185"/>
      <c r="H1" s="1185"/>
      <c r="I1" s="1185"/>
      <c r="J1" s="1185"/>
      <c r="K1" s="1185"/>
      <c r="L1" s="1185"/>
      <c r="M1" s="1185"/>
      <c r="N1" s="1185"/>
      <c r="O1" s="1185"/>
      <c r="P1" s="1183"/>
      <c r="Q1" s="1183"/>
    </row>
    <row r="2" spans="1:51" ht="25.5" customHeight="1" x14ac:dyDescent="0.15">
      <c r="A2" s="1199"/>
      <c r="B2" s="1185"/>
      <c r="C2" s="1199"/>
      <c r="D2" s="1185"/>
      <c r="E2" s="1185"/>
      <c r="F2" s="1185"/>
      <c r="G2" s="1185"/>
      <c r="H2" s="1185"/>
      <c r="I2" s="1185"/>
      <c r="J2" s="1185"/>
      <c r="K2" s="1185"/>
      <c r="L2" s="1185"/>
      <c r="M2" s="1185"/>
      <c r="N2" s="1185"/>
      <c r="O2" s="1185"/>
      <c r="P2" s="1183"/>
      <c r="Q2" s="1183"/>
    </row>
    <row r="3" spans="1:51" ht="25.5" customHeight="1" x14ac:dyDescent="0.15">
      <c r="A3" s="1199"/>
      <c r="B3" s="1185"/>
      <c r="C3" s="1199"/>
      <c r="D3" s="1185"/>
      <c r="E3" s="1185"/>
      <c r="F3" s="1185"/>
      <c r="G3" s="1185"/>
      <c r="H3" s="1185"/>
      <c r="I3" s="1185"/>
      <c r="J3" s="1185"/>
      <c r="K3" s="1185"/>
      <c r="L3" s="1185"/>
      <c r="M3" s="1185"/>
      <c r="N3" s="1185"/>
      <c r="O3" s="1185"/>
      <c r="P3" s="1183"/>
      <c r="Q3" s="1183"/>
    </row>
    <row r="4" spans="1:51" s="1197" customFormat="1" ht="13.5" x14ac:dyDescent="0.15">
      <c r="A4" s="1199"/>
      <c r="B4" s="1199"/>
      <c r="C4" s="1199"/>
      <c r="D4" s="1199"/>
      <c r="E4" s="1199"/>
      <c r="F4" s="1199"/>
      <c r="G4" s="1199"/>
      <c r="H4" s="1199"/>
      <c r="I4" s="1199"/>
      <c r="J4" s="1199"/>
      <c r="K4" s="1199"/>
      <c r="L4" s="1199"/>
      <c r="M4" s="1199"/>
      <c r="N4" s="1199"/>
      <c r="O4" s="1199"/>
      <c r="P4" s="1199"/>
      <c r="Q4" s="1199"/>
      <c r="R4" s="1198"/>
      <c r="S4" s="1198"/>
      <c r="T4" s="1198"/>
      <c r="U4" s="1198"/>
      <c r="V4" s="1198"/>
      <c r="W4" s="1198"/>
      <c r="X4" s="1198"/>
      <c r="Y4" s="1198"/>
      <c r="Z4" s="1198"/>
      <c r="AA4" s="1198"/>
      <c r="AB4" s="1198"/>
      <c r="AC4" s="1198"/>
      <c r="AD4" s="1198"/>
      <c r="AE4" s="1198"/>
      <c r="AF4" s="1198"/>
      <c r="AG4" s="1198"/>
      <c r="AH4" s="1198"/>
      <c r="AI4" s="1198"/>
    </row>
    <row r="5" spans="1:51" s="1197" customFormat="1" ht="13.5" x14ac:dyDescent="0.15">
      <c r="A5" s="1199"/>
      <c r="B5" s="1199"/>
      <c r="C5" s="1199"/>
      <c r="D5" s="1199"/>
      <c r="E5" s="1199"/>
      <c r="F5" s="1200"/>
      <c r="G5" s="1199"/>
      <c r="H5" s="1199"/>
      <c r="I5" s="1199"/>
      <c r="J5" s="1199"/>
      <c r="K5" s="1199"/>
      <c r="L5" s="1199"/>
      <c r="M5" s="1199"/>
      <c r="N5" s="1199"/>
      <c r="O5" s="1199"/>
      <c r="P5" s="1199"/>
      <c r="Q5" s="1199"/>
      <c r="R5" s="1198"/>
      <c r="S5" s="1198"/>
      <c r="T5" s="1198"/>
      <c r="U5" s="1198"/>
      <c r="V5" s="1198"/>
      <c r="W5" s="1198"/>
      <c r="X5" s="1198"/>
      <c r="Y5" s="1198"/>
      <c r="Z5" s="1198"/>
      <c r="AA5" s="1198"/>
      <c r="AB5" s="1198"/>
      <c r="AC5" s="1198"/>
      <c r="AD5" s="1198"/>
      <c r="AE5" s="1198"/>
      <c r="AF5" s="1198"/>
      <c r="AG5" s="1198"/>
      <c r="AH5" s="1198"/>
      <c r="AI5" s="1198"/>
    </row>
    <row r="6" spans="1:51" s="1197" customFormat="1" ht="13.5" x14ac:dyDescent="0.15">
      <c r="A6" s="1199"/>
      <c r="B6" s="1199"/>
      <c r="C6" s="1199"/>
      <c r="D6" s="1199"/>
      <c r="E6" s="1199"/>
      <c r="F6" s="1199"/>
      <c r="G6" s="1199"/>
      <c r="H6" s="1199"/>
      <c r="I6" s="1199"/>
      <c r="J6" s="1199"/>
      <c r="K6" s="1199"/>
      <c r="L6" s="1199"/>
      <c r="M6" s="1199"/>
      <c r="N6" s="1199"/>
      <c r="O6" s="1199"/>
      <c r="P6" s="1199"/>
      <c r="Q6" s="1199"/>
      <c r="R6" s="1198"/>
      <c r="S6" s="1198"/>
      <c r="T6" s="1198"/>
      <c r="U6" s="1198"/>
      <c r="V6" s="1198"/>
      <c r="W6" s="1198"/>
      <c r="X6" s="1198"/>
      <c r="Y6" s="1198"/>
      <c r="Z6" s="1198"/>
      <c r="AA6" s="1198"/>
      <c r="AB6" s="1198"/>
      <c r="AC6" s="1198"/>
      <c r="AD6" s="1198"/>
      <c r="AE6" s="1198"/>
      <c r="AF6" s="1198"/>
      <c r="AG6" s="1198"/>
      <c r="AH6" s="1198"/>
      <c r="AI6" s="1198"/>
    </row>
    <row r="7" spans="1:51" s="1197" customFormat="1" ht="13.5" x14ac:dyDescent="0.15">
      <c r="A7" s="1199"/>
      <c r="B7" s="1199"/>
      <c r="C7" s="1199"/>
      <c r="D7" s="1199"/>
      <c r="E7" s="1199"/>
      <c r="F7" s="1199"/>
      <c r="G7" s="1199"/>
      <c r="H7" s="1199"/>
      <c r="I7" s="1199"/>
      <c r="J7" s="1199"/>
      <c r="K7" s="1199"/>
      <c r="L7" s="1199"/>
      <c r="M7" s="1199"/>
      <c r="N7" s="1199"/>
      <c r="O7" s="1199"/>
      <c r="P7" s="1199"/>
      <c r="Q7" s="1199"/>
      <c r="R7" s="1198"/>
      <c r="S7" s="1198"/>
      <c r="T7" s="1198"/>
      <c r="U7" s="1198"/>
      <c r="V7" s="1198"/>
      <c r="W7" s="1198"/>
      <c r="X7" s="1198"/>
      <c r="Y7" s="1198"/>
      <c r="Z7" s="1198"/>
      <c r="AA7" s="1198"/>
      <c r="AB7" s="1198"/>
      <c r="AC7" s="1198"/>
      <c r="AD7" s="1198"/>
      <c r="AE7" s="1198"/>
      <c r="AF7" s="1198"/>
      <c r="AG7" s="1198"/>
      <c r="AH7" s="1198"/>
      <c r="AI7" s="1198"/>
    </row>
    <row r="8" spans="1:51" s="1197" customFormat="1" ht="13.5" x14ac:dyDescent="0.15">
      <c r="A8" s="1199"/>
      <c r="B8" s="1199"/>
      <c r="C8" s="1199"/>
      <c r="D8" s="1199"/>
      <c r="E8" s="1199"/>
      <c r="F8" s="1199"/>
      <c r="G8" s="1199"/>
      <c r="H8" s="1199"/>
      <c r="I8" s="1199"/>
      <c r="J8" s="1199"/>
      <c r="K8" s="1199"/>
      <c r="L8" s="1199"/>
      <c r="M8" s="1199"/>
      <c r="N8" s="1199"/>
      <c r="O8" s="1199"/>
      <c r="P8" s="1199"/>
      <c r="Q8" s="1199"/>
      <c r="R8" s="1198"/>
      <c r="S8" s="1198"/>
      <c r="T8" s="1198"/>
      <c r="U8" s="1198"/>
      <c r="V8" s="1198"/>
      <c r="W8" s="1198"/>
      <c r="X8" s="1198"/>
      <c r="Y8" s="1198"/>
      <c r="Z8" s="1198"/>
      <c r="AA8" s="1198"/>
      <c r="AB8" s="1198"/>
      <c r="AC8" s="1198"/>
      <c r="AD8" s="1198"/>
      <c r="AE8" s="1198"/>
      <c r="AF8" s="1198"/>
      <c r="AG8" s="1198"/>
      <c r="AH8" s="1198"/>
      <c r="AI8" s="1198"/>
    </row>
    <row r="9" spans="1:51" s="1197" customFormat="1" ht="13.5" x14ac:dyDescent="0.15">
      <c r="A9" s="1199"/>
      <c r="B9" s="1199"/>
      <c r="C9" s="1199"/>
      <c r="D9" s="1199"/>
      <c r="E9" s="1199"/>
      <c r="F9" s="1199"/>
      <c r="G9" s="1199"/>
      <c r="H9" s="1199"/>
      <c r="I9" s="1199"/>
      <c r="J9" s="1199"/>
      <c r="K9" s="1199"/>
      <c r="L9" s="1199"/>
      <c r="M9" s="1199"/>
      <c r="N9" s="1199"/>
      <c r="O9" s="1199"/>
      <c r="P9" s="1199"/>
      <c r="Q9" s="1199"/>
      <c r="R9" s="1198"/>
      <c r="S9" s="1198"/>
      <c r="T9" s="1198"/>
      <c r="U9" s="1198"/>
      <c r="V9" s="1198"/>
      <c r="W9" s="1198"/>
      <c r="X9" s="1198"/>
      <c r="Y9" s="1198"/>
      <c r="Z9" s="1198"/>
      <c r="AA9" s="1198"/>
      <c r="AB9" s="1198"/>
      <c r="AC9" s="1198"/>
      <c r="AD9" s="1198"/>
      <c r="AE9" s="1198"/>
      <c r="AF9" s="1198"/>
      <c r="AG9" s="1198"/>
      <c r="AH9" s="1198"/>
      <c r="AI9" s="1198"/>
    </row>
    <row r="10" spans="1:51" s="1197" customFormat="1" ht="13.5" x14ac:dyDescent="0.15">
      <c r="A10" s="1199"/>
      <c r="B10" s="1199"/>
      <c r="C10" s="1199"/>
      <c r="D10" s="1199"/>
      <c r="E10" s="1199"/>
      <c r="F10" s="1199"/>
      <c r="G10" s="1199"/>
      <c r="H10" s="1199"/>
      <c r="I10" s="1199"/>
      <c r="J10" s="1199"/>
      <c r="K10" s="1199"/>
      <c r="L10" s="1199"/>
      <c r="M10" s="1199"/>
      <c r="N10" s="1199"/>
      <c r="O10" s="1199"/>
      <c r="P10" s="1199"/>
      <c r="Q10" s="1199"/>
      <c r="R10" s="1198"/>
      <c r="S10" s="1198"/>
      <c r="T10" s="1198"/>
      <c r="U10" s="1198"/>
      <c r="V10" s="1198"/>
      <c r="W10" s="1198"/>
      <c r="X10" s="1198"/>
      <c r="Y10" s="1198"/>
      <c r="Z10" s="1198"/>
      <c r="AA10" s="1198"/>
      <c r="AB10" s="1198"/>
      <c r="AC10" s="1198"/>
      <c r="AD10" s="1198"/>
      <c r="AE10" s="1198"/>
      <c r="AF10" s="1198"/>
      <c r="AG10" s="1198"/>
      <c r="AH10" s="1198"/>
      <c r="AI10" s="1198"/>
      <c r="AY10" s="1197" t="s">
        <v>573</v>
      </c>
    </row>
    <row r="11" spans="1:51" s="1197" customFormat="1" ht="13.5" x14ac:dyDescent="0.15">
      <c r="A11" s="1199"/>
      <c r="B11" s="1199"/>
      <c r="C11" s="1199"/>
      <c r="D11" s="1199"/>
      <c r="E11" s="1199"/>
      <c r="F11" s="1199"/>
      <c r="G11" s="1199"/>
      <c r="H11" s="1199"/>
      <c r="I11" s="1199"/>
      <c r="J11" s="1199"/>
      <c r="K11" s="1199"/>
      <c r="L11" s="1199"/>
      <c r="M11" s="1199"/>
      <c r="N11" s="1199"/>
      <c r="O11" s="1199"/>
      <c r="P11" s="1199"/>
      <c r="Q11" s="1199"/>
      <c r="R11" s="1198"/>
      <c r="S11" s="1198"/>
      <c r="T11" s="1198"/>
      <c r="U11" s="1198"/>
      <c r="V11" s="1198"/>
      <c r="W11" s="1198"/>
      <c r="X11" s="1198"/>
      <c r="Y11" s="1198"/>
      <c r="Z11" s="1198"/>
      <c r="AA11" s="1198"/>
      <c r="AB11" s="1198"/>
      <c r="AC11" s="1198"/>
      <c r="AD11" s="1198"/>
      <c r="AE11" s="1198"/>
      <c r="AF11" s="1198"/>
      <c r="AG11" s="1198"/>
      <c r="AH11" s="1198"/>
      <c r="AI11" s="1198"/>
    </row>
    <row r="12" spans="1:51" s="1197" customFormat="1" ht="13.5" x14ac:dyDescent="0.15">
      <c r="A12" s="1199"/>
      <c r="B12" s="1199"/>
      <c r="C12" s="1199"/>
      <c r="D12" s="1199"/>
      <c r="E12" s="1199"/>
      <c r="F12" s="1199"/>
      <c r="G12" s="1199"/>
      <c r="H12" s="1199"/>
      <c r="I12" s="1199"/>
      <c r="J12" s="1199"/>
      <c r="K12" s="1199"/>
      <c r="L12" s="1199"/>
      <c r="M12" s="1199"/>
      <c r="N12" s="1199"/>
      <c r="O12" s="1199"/>
      <c r="P12" s="1199"/>
      <c r="Q12" s="1199"/>
      <c r="R12" s="1198"/>
      <c r="S12" s="1198"/>
      <c r="T12" s="1198"/>
      <c r="U12" s="1198"/>
      <c r="V12" s="1198"/>
      <c r="W12" s="1198"/>
      <c r="X12" s="1198"/>
      <c r="Y12" s="1198"/>
      <c r="Z12" s="1198"/>
      <c r="AA12" s="1198"/>
      <c r="AB12" s="1198"/>
      <c r="AC12" s="1198"/>
      <c r="AD12" s="1198"/>
      <c r="AE12" s="1198"/>
      <c r="AF12" s="1198"/>
      <c r="AG12" s="1198"/>
      <c r="AH12" s="1198"/>
      <c r="AI12" s="1198"/>
      <c r="AY12" s="1197" t="s">
        <v>573</v>
      </c>
    </row>
    <row r="13" spans="1:51" s="1197" customFormat="1" ht="13.5" x14ac:dyDescent="0.15">
      <c r="A13" s="1199"/>
      <c r="B13" s="1199"/>
      <c r="C13" s="1199"/>
      <c r="D13" s="1199"/>
      <c r="E13" s="1199"/>
      <c r="F13" s="1199"/>
      <c r="G13" s="1199"/>
      <c r="H13" s="1199"/>
      <c r="I13" s="1199"/>
      <c r="J13" s="1199"/>
      <c r="K13" s="1199"/>
      <c r="L13" s="1199"/>
      <c r="M13" s="1199"/>
      <c r="N13" s="1199"/>
      <c r="O13" s="1199"/>
      <c r="P13" s="1199"/>
      <c r="Q13" s="1199"/>
      <c r="R13" s="1198"/>
      <c r="S13" s="1198"/>
      <c r="T13" s="1198"/>
      <c r="U13" s="1198"/>
      <c r="V13" s="1198"/>
      <c r="W13" s="1198"/>
      <c r="X13" s="1198"/>
      <c r="Y13" s="1198"/>
      <c r="Z13" s="1198"/>
      <c r="AA13" s="1198"/>
      <c r="AB13" s="1198"/>
      <c r="AC13" s="1198"/>
      <c r="AD13" s="1198"/>
      <c r="AE13" s="1198"/>
      <c r="AF13" s="1198"/>
      <c r="AG13" s="1198"/>
      <c r="AH13" s="1198"/>
      <c r="AI13" s="1198"/>
    </row>
    <row r="14" spans="1:51" s="1197" customFormat="1" ht="13.5" x14ac:dyDescent="0.15">
      <c r="A14" s="1199"/>
      <c r="B14" s="1199"/>
      <c r="C14" s="1199"/>
      <c r="D14" s="1199"/>
      <c r="E14" s="1199"/>
      <c r="F14" s="1199"/>
      <c r="G14" s="1199"/>
      <c r="H14" s="1199"/>
      <c r="I14" s="1199"/>
      <c r="J14" s="1199"/>
      <c r="K14" s="1199"/>
      <c r="L14" s="1199"/>
      <c r="M14" s="1199"/>
      <c r="N14" s="1199"/>
      <c r="O14" s="1199"/>
      <c r="P14" s="1199"/>
      <c r="Q14" s="1199"/>
      <c r="R14" s="1198"/>
      <c r="S14" s="1198"/>
      <c r="T14" s="1198"/>
      <c r="U14" s="1198"/>
      <c r="V14" s="1198"/>
      <c r="W14" s="1198"/>
      <c r="X14" s="1198"/>
      <c r="Y14" s="1198"/>
      <c r="Z14" s="1198"/>
      <c r="AA14" s="1198"/>
      <c r="AB14" s="1198"/>
      <c r="AC14" s="1198"/>
      <c r="AD14" s="1198"/>
      <c r="AE14" s="1198"/>
      <c r="AF14" s="1198"/>
      <c r="AG14" s="1198"/>
      <c r="AH14" s="1198"/>
      <c r="AI14" s="1198"/>
    </row>
    <row r="15" spans="1:51" s="1197" customFormat="1" ht="13.5" x14ac:dyDescent="0.15">
      <c r="A15" s="1185"/>
      <c r="B15" s="1199"/>
      <c r="C15" s="1199"/>
      <c r="D15" s="1199"/>
      <c r="E15" s="1199"/>
      <c r="F15" s="1199"/>
      <c r="G15" s="1199"/>
      <c r="H15" s="1199"/>
      <c r="I15" s="1199"/>
      <c r="J15" s="1199"/>
      <c r="K15" s="1199"/>
      <c r="L15" s="1199"/>
      <c r="M15" s="1199"/>
      <c r="N15" s="1199"/>
      <c r="O15" s="1199"/>
      <c r="P15" s="1199"/>
      <c r="Q15" s="1199"/>
      <c r="R15" s="1198"/>
      <c r="S15" s="1198"/>
      <c r="T15" s="1198"/>
      <c r="U15" s="1198"/>
      <c r="V15" s="1198"/>
      <c r="W15" s="1198"/>
      <c r="X15" s="1198"/>
      <c r="Y15" s="1198"/>
      <c r="Z15" s="1198"/>
      <c r="AA15" s="1198"/>
      <c r="AB15" s="1198"/>
      <c r="AC15" s="1198"/>
      <c r="AD15" s="1198"/>
      <c r="AE15" s="1198"/>
      <c r="AF15" s="1198"/>
      <c r="AG15" s="1198"/>
      <c r="AH15" s="1198"/>
      <c r="AI15" s="1198"/>
    </row>
    <row r="16" spans="1:51" s="1197" customFormat="1" ht="13.5" x14ac:dyDescent="0.15">
      <c r="A16" s="1185"/>
      <c r="B16" s="1199"/>
      <c r="C16" s="1199"/>
      <c r="D16" s="1199"/>
      <c r="E16" s="1199"/>
      <c r="F16" s="1199"/>
      <c r="G16" s="1199"/>
      <c r="H16" s="1199"/>
      <c r="I16" s="1199"/>
      <c r="J16" s="1199"/>
      <c r="K16" s="1199"/>
      <c r="L16" s="1199"/>
      <c r="M16" s="1199"/>
      <c r="N16" s="1199"/>
      <c r="O16" s="1199"/>
      <c r="P16" s="1199"/>
      <c r="Q16" s="1199"/>
      <c r="R16" s="1198"/>
      <c r="S16" s="1198"/>
      <c r="T16" s="1198"/>
      <c r="U16" s="1198"/>
      <c r="V16" s="1198"/>
      <c r="W16" s="1198"/>
      <c r="X16" s="1198"/>
      <c r="Y16" s="1198"/>
      <c r="Z16" s="1198"/>
      <c r="AA16" s="1198"/>
      <c r="AB16" s="1198"/>
      <c r="AC16" s="1198"/>
      <c r="AD16" s="1198"/>
      <c r="AE16" s="1198"/>
      <c r="AF16" s="1198"/>
      <c r="AG16" s="1198"/>
      <c r="AH16" s="1198"/>
      <c r="AI16" s="1198"/>
    </row>
    <row r="17" spans="1:259" s="1197" customFormat="1" ht="13.5" x14ac:dyDescent="0.15">
      <c r="A17" s="1185"/>
      <c r="B17" s="1199"/>
      <c r="C17" s="1199"/>
      <c r="D17" s="1199"/>
      <c r="E17" s="1199"/>
      <c r="F17" s="1199"/>
      <c r="G17" s="1199"/>
      <c r="H17" s="1199"/>
      <c r="I17" s="1199"/>
      <c r="J17" s="1199"/>
      <c r="K17" s="1199"/>
      <c r="L17" s="1199"/>
      <c r="M17" s="1199"/>
      <c r="N17" s="1199"/>
      <c r="O17" s="1199"/>
      <c r="P17" s="1199"/>
      <c r="Q17" s="1199"/>
      <c r="R17" s="1198"/>
      <c r="S17" s="1198"/>
      <c r="T17" s="1198"/>
      <c r="U17" s="1198"/>
      <c r="V17" s="1198"/>
      <c r="W17" s="1198"/>
      <c r="X17" s="1198"/>
      <c r="Y17" s="1198"/>
      <c r="Z17" s="1198"/>
      <c r="AA17" s="1198"/>
      <c r="AB17" s="1198"/>
      <c r="AC17" s="1198"/>
      <c r="AD17" s="1198"/>
      <c r="AE17" s="1198"/>
      <c r="AF17" s="1198"/>
      <c r="AG17" s="1198"/>
      <c r="AH17" s="1198"/>
      <c r="AI17" s="1198"/>
    </row>
    <row r="18" spans="1:259" s="1197" customFormat="1" ht="13.5" x14ac:dyDescent="0.15">
      <c r="A18" s="1185"/>
      <c r="B18" s="1199"/>
      <c r="C18" s="1199"/>
      <c r="D18" s="1199"/>
      <c r="E18" s="1199"/>
      <c r="F18" s="1199"/>
      <c r="G18" s="1199"/>
      <c r="H18" s="1199"/>
      <c r="I18" s="1199"/>
      <c r="J18" s="1199"/>
      <c r="K18" s="1199"/>
      <c r="L18" s="1199"/>
      <c r="M18" s="1199"/>
      <c r="N18" s="1199"/>
      <c r="O18" s="1199"/>
      <c r="P18" s="1199"/>
      <c r="Q18" s="1199"/>
      <c r="R18" s="1198"/>
      <c r="S18" s="1198"/>
      <c r="T18" s="1198"/>
      <c r="U18" s="1198"/>
      <c r="V18" s="1198"/>
      <c r="W18" s="1198"/>
      <c r="X18" s="1198"/>
      <c r="Y18" s="1198"/>
      <c r="Z18" s="1198"/>
      <c r="AA18" s="1198"/>
      <c r="AB18" s="1198"/>
      <c r="AC18" s="1198"/>
      <c r="AD18" s="1198"/>
      <c r="AE18" s="1198"/>
      <c r="AF18" s="1198"/>
      <c r="AG18" s="1198"/>
      <c r="AH18" s="1198"/>
      <c r="AI18" s="1198"/>
    </row>
    <row r="19" spans="1:259" ht="13.5" x14ac:dyDescent="0.15">
      <c r="A19" s="1185"/>
      <c r="B19" s="1185"/>
      <c r="C19" s="1185"/>
      <c r="D19" s="1185"/>
      <c r="E19" s="1185"/>
      <c r="F19" s="1185"/>
      <c r="G19" s="1185"/>
      <c r="H19" s="1185"/>
      <c r="I19" s="1185"/>
      <c r="J19" s="1185"/>
      <c r="K19" s="1185"/>
      <c r="L19" s="1185"/>
      <c r="M19" s="1185"/>
      <c r="N19" s="1185"/>
      <c r="O19" s="1185"/>
      <c r="P19" s="1183"/>
      <c r="Q19" s="1183"/>
    </row>
    <row r="20" spans="1:259" ht="13.5" x14ac:dyDescent="0.15">
      <c r="A20" s="1185"/>
      <c r="B20" s="1185"/>
      <c r="C20" s="1185"/>
      <c r="D20" s="1185"/>
      <c r="E20" s="1185"/>
      <c r="F20" s="1185"/>
      <c r="G20" s="1185"/>
      <c r="H20" s="1185"/>
      <c r="I20" s="1185"/>
      <c r="J20" s="1185"/>
      <c r="K20" s="1185"/>
      <c r="L20" s="1185"/>
      <c r="M20" s="1185"/>
      <c r="N20" s="1185"/>
      <c r="O20" s="1185"/>
      <c r="P20" s="1183"/>
      <c r="Q20" s="1183"/>
    </row>
    <row r="21" spans="1:259" ht="17.25" x14ac:dyDescent="0.15">
      <c r="A21" s="1185"/>
      <c r="B21" s="1196"/>
      <c r="C21" s="1194"/>
      <c r="D21" s="1194"/>
      <c r="E21" s="1194"/>
      <c r="F21" s="1194"/>
      <c r="G21" s="1194"/>
      <c r="H21" s="1194"/>
      <c r="I21" s="1194"/>
      <c r="J21" s="1194"/>
      <c r="K21" s="1194"/>
      <c r="L21" s="1194"/>
      <c r="M21" s="1194"/>
      <c r="N21" s="1195"/>
      <c r="O21" s="1194"/>
      <c r="P21" s="1193"/>
      <c r="Q21" s="1183"/>
      <c r="IY21" s="1192"/>
    </row>
    <row r="22" spans="1:259" ht="17.25" x14ac:dyDescent="0.15">
      <c r="A22" s="1185"/>
      <c r="B22" s="1186"/>
      <c r="C22" s="1185"/>
      <c r="D22" s="1185"/>
      <c r="E22" s="1185"/>
      <c r="F22" s="1185"/>
      <c r="G22" s="1185"/>
      <c r="H22" s="1185"/>
      <c r="I22" s="1185"/>
      <c r="J22" s="1185"/>
      <c r="K22" s="1185"/>
      <c r="L22" s="1185"/>
      <c r="M22" s="1185"/>
      <c r="N22" s="1185"/>
      <c r="O22" s="1185"/>
      <c r="P22" s="1190"/>
      <c r="Q22" s="1186"/>
      <c r="IY22" s="1191"/>
    </row>
    <row r="23" spans="1:259" ht="13.5" x14ac:dyDescent="0.15">
      <c r="A23" s="1185"/>
      <c r="B23" s="1186"/>
      <c r="C23" s="1185"/>
      <c r="D23" s="1185"/>
      <c r="E23" s="1185"/>
      <c r="F23" s="1185"/>
      <c r="G23" s="1185"/>
      <c r="H23" s="1185"/>
      <c r="I23" s="1185"/>
      <c r="J23" s="1185"/>
      <c r="K23" s="1185"/>
      <c r="L23" s="1185"/>
      <c r="M23" s="1185"/>
      <c r="N23" s="1185"/>
      <c r="O23" s="1185"/>
      <c r="P23" s="1190"/>
      <c r="Q23" s="1186"/>
    </row>
    <row r="24" spans="1:259" ht="13.5" x14ac:dyDescent="0.15">
      <c r="A24" s="1185"/>
      <c r="B24" s="1186"/>
      <c r="C24" s="1185"/>
      <c r="D24" s="1185"/>
      <c r="E24" s="1185"/>
      <c r="F24" s="1185"/>
      <c r="G24" s="1185"/>
      <c r="H24" s="1185"/>
      <c r="I24" s="1185"/>
      <c r="J24" s="1185"/>
      <c r="K24" s="1185"/>
      <c r="L24" s="1185"/>
      <c r="M24" s="1185"/>
      <c r="N24" s="1185"/>
      <c r="O24" s="1185"/>
      <c r="P24" s="1190"/>
      <c r="Q24" s="1186"/>
    </row>
    <row r="25" spans="1:259" ht="13.5" x14ac:dyDescent="0.15">
      <c r="A25" s="1185"/>
      <c r="B25" s="1186"/>
      <c r="C25" s="1185"/>
      <c r="D25" s="1185"/>
      <c r="E25" s="1185"/>
      <c r="F25" s="1185"/>
      <c r="G25" s="1185"/>
      <c r="H25" s="1185"/>
      <c r="I25" s="1185"/>
      <c r="J25" s="1185"/>
      <c r="K25" s="1185"/>
      <c r="L25" s="1185"/>
      <c r="M25" s="1185"/>
      <c r="N25" s="1185"/>
      <c r="O25" s="1185"/>
      <c r="P25" s="1190"/>
      <c r="Q25" s="1186"/>
    </row>
    <row r="26" spans="1:259" ht="13.5" x14ac:dyDescent="0.15">
      <c r="A26" s="1185"/>
      <c r="B26" s="1186"/>
      <c r="C26" s="1185"/>
      <c r="D26" s="1185"/>
      <c r="E26" s="1185"/>
      <c r="F26" s="1185"/>
      <c r="G26" s="1185"/>
      <c r="H26" s="1185"/>
      <c r="I26" s="1185"/>
      <c r="J26" s="1185"/>
      <c r="K26" s="1185"/>
      <c r="L26" s="1185"/>
      <c r="M26" s="1185"/>
      <c r="N26" s="1185"/>
      <c r="O26" s="1185"/>
      <c r="P26" s="1190"/>
      <c r="Q26" s="1186"/>
    </row>
    <row r="27" spans="1:259" ht="13.5" x14ac:dyDescent="0.15">
      <c r="A27" s="1185"/>
      <c r="B27" s="1186"/>
      <c r="C27" s="1185"/>
      <c r="D27" s="1185"/>
      <c r="E27" s="1185"/>
      <c r="F27" s="1185"/>
      <c r="G27" s="1185"/>
      <c r="H27" s="1185"/>
      <c r="I27" s="1185"/>
      <c r="J27" s="1185"/>
      <c r="K27" s="1185"/>
      <c r="L27" s="1185"/>
      <c r="M27" s="1185"/>
      <c r="N27" s="1185"/>
      <c r="O27" s="1185"/>
      <c r="P27" s="1190"/>
      <c r="Q27" s="1186"/>
    </row>
    <row r="28" spans="1:259" ht="13.5" x14ac:dyDescent="0.15">
      <c r="A28" s="1185"/>
      <c r="B28" s="1186"/>
      <c r="C28" s="1185"/>
      <c r="D28" s="1185"/>
      <c r="E28" s="1185"/>
      <c r="F28" s="1185"/>
      <c r="G28" s="1185"/>
      <c r="H28" s="1185"/>
      <c r="I28" s="1185"/>
      <c r="J28" s="1185"/>
      <c r="K28" s="1185"/>
      <c r="L28" s="1185"/>
      <c r="M28" s="1185"/>
      <c r="N28" s="1185"/>
      <c r="O28" s="1185"/>
      <c r="P28" s="1190"/>
      <c r="Q28" s="1186"/>
    </row>
    <row r="29" spans="1:259" ht="13.5" x14ac:dyDescent="0.15">
      <c r="A29" s="1185"/>
      <c r="B29" s="1186"/>
      <c r="C29" s="1185"/>
      <c r="D29" s="1185"/>
      <c r="E29" s="1185"/>
      <c r="F29" s="1185"/>
      <c r="G29" s="1185"/>
      <c r="H29" s="1185"/>
      <c r="I29" s="1185"/>
      <c r="J29" s="1185"/>
      <c r="K29" s="1185"/>
      <c r="L29" s="1185"/>
      <c r="M29" s="1185"/>
      <c r="N29" s="1185"/>
      <c r="O29" s="1185"/>
      <c r="P29" s="1190"/>
      <c r="Q29" s="1186"/>
    </row>
    <row r="30" spans="1:259" ht="13.5" x14ac:dyDescent="0.15">
      <c r="A30" s="1185"/>
      <c r="B30" s="1186"/>
      <c r="C30" s="1185"/>
      <c r="D30" s="1185"/>
      <c r="E30" s="1185"/>
      <c r="F30" s="1185"/>
      <c r="G30" s="1185"/>
      <c r="H30" s="1185"/>
      <c r="I30" s="1185"/>
      <c r="J30" s="1185"/>
      <c r="K30" s="1185"/>
      <c r="L30" s="1185"/>
      <c r="M30" s="1185"/>
      <c r="N30" s="1185"/>
      <c r="O30" s="1185"/>
      <c r="P30" s="1190"/>
      <c r="Q30" s="1186"/>
    </row>
    <row r="31" spans="1:259" ht="13.5" x14ac:dyDescent="0.15">
      <c r="A31" s="1185"/>
      <c r="B31" s="1186"/>
      <c r="C31" s="1185"/>
      <c r="D31" s="1185"/>
      <c r="E31" s="1185"/>
      <c r="F31" s="1185"/>
      <c r="G31" s="1185"/>
      <c r="H31" s="1185"/>
      <c r="I31" s="1185"/>
      <c r="J31" s="1185"/>
      <c r="K31" s="1185"/>
      <c r="L31" s="1185"/>
      <c r="M31" s="1185"/>
      <c r="N31" s="1185"/>
      <c r="O31" s="1185"/>
      <c r="P31" s="1190"/>
      <c r="Q31" s="1186"/>
    </row>
    <row r="32" spans="1:259" ht="13.5" x14ac:dyDescent="0.15">
      <c r="A32" s="1185"/>
      <c r="B32" s="1186"/>
      <c r="C32" s="1185"/>
      <c r="D32" s="1185"/>
      <c r="E32" s="1185"/>
      <c r="F32" s="1185"/>
      <c r="G32" s="1185"/>
      <c r="H32" s="1185"/>
      <c r="I32" s="1185"/>
      <c r="J32" s="1185"/>
      <c r="K32" s="1185"/>
      <c r="L32" s="1185"/>
      <c r="M32" s="1185"/>
      <c r="N32" s="1185"/>
      <c r="O32" s="1185"/>
      <c r="P32" s="1190"/>
      <c r="Q32" s="1186"/>
    </row>
    <row r="33" spans="1:17" ht="13.5" x14ac:dyDescent="0.15">
      <c r="A33" s="1185"/>
      <c r="B33" s="1186"/>
      <c r="C33" s="1185"/>
      <c r="D33" s="1185"/>
      <c r="E33" s="1185"/>
      <c r="F33" s="1185"/>
      <c r="G33" s="1185"/>
      <c r="H33" s="1185"/>
      <c r="I33" s="1185"/>
      <c r="J33" s="1185"/>
      <c r="K33" s="1185"/>
      <c r="L33" s="1185"/>
      <c r="M33" s="1185"/>
      <c r="N33" s="1185"/>
      <c r="O33" s="1185"/>
      <c r="P33" s="1190"/>
      <c r="Q33" s="1186"/>
    </row>
    <row r="34" spans="1:17" ht="13.5" x14ac:dyDescent="0.15">
      <c r="A34" s="1185"/>
      <c r="B34" s="1186"/>
      <c r="C34" s="1185"/>
      <c r="D34" s="1185"/>
      <c r="E34" s="1185"/>
      <c r="F34" s="1185"/>
      <c r="G34" s="1185"/>
      <c r="H34" s="1185"/>
      <c r="I34" s="1185"/>
      <c r="J34" s="1185"/>
      <c r="K34" s="1185"/>
      <c r="L34" s="1185"/>
      <c r="M34" s="1185"/>
      <c r="N34" s="1185"/>
      <c r="O34" s="1185"/>
      <c r="P34" s="1190"/>
      <c r="Q34" s="1186"/>
    </row>
    <row r="35" spans="1:17" ht="13.5" x14ac:dyDescent="0.15">
      <c r="A35" s="1185"/>
      <c r="B35" s="1186"/>
      <c r="C35" s="1185"/>
      <c r="D35" s="1185"/>
      <c r="E35" s="1185"/>
      <c r="F35" s="1185"/>
      <c r="G35" s="1185"/>
      <c r="H35" s="1185"/>
      <c r="I35" s="1185"/>
      <c r="J35" s="1185"/>
      <c r="K35" s="1185"/>
      <c r="L35" s="1185"/>
      <c r="M35" s="1185"/>
      <c r="N35" s="1185"/>
      <c r="O35" s="1185"/>
      <c r="P35" s="1190"/>
      <c r="Q35" s="1186"/>
    </row>
    <row r="36" spans="1:17" ht="13.5" x14ac:dyDescent="0.15">
      <c r="A36" s="1185"/>
      <c r="B36" s="1186"/>
      <c r="C36" s="1185"/>
      <c r="D36" s="1185"/>
      <c r="E36" s="1185"/>
      <c r="F36" s="1185"/>
      <c r="G36" s="1185"/>
      <c r="H36" s="1185"/>
      <c r="I36" s="1185"/>
      <c r="J36" s="1185"/>
      <c r="K36" s="1185"/>
      <c r="L36" s="1185"/>
      <c r="M36" s="1185"/>
      <c r="N36" s="1185"/>
      <c r="O36" s="1185"/>
      <c r="P36" s="1190"/>
      <c r="Q36" s="1186"/>
    </row>
    <row r="37" spans="1:17" ht="13.5" x14ac:dyDescent="0.15">
      <c r="A37" s="1185"/>
      <c r="B37" s="1186"/>
      <c r="C37" s="1185"/>
      <c r="D37" s="1185"/>
      <c r="E37" s="1185"/>
      <c r="F37" s="1185"/>
      <c r="G37" s="1185"/>
      <c r="H37" s="1185"/>
      <c r="I37" s="1185"/>
      <c r="J37" s="1185"/>
      <c r="K37" s="1185"/>
      <c r="L37" s="1185"/>
      <c r="M37" s="1185"/>
      <c r="N37" s="1185"/>
      <c r="O37" s="1185"/>
      <c r="P37" s="1190"/>
      <c r="Q37" s="1186"/>
    </row>
    <row r="38" spans="1:17" ht="13.5" x14ac:dyDescent="0.15">
      <c r="A38" s="1185"/>
      <c r="B38" s="1186"/>
      <c r="C38" s="1185"/>
      <c r="D38" s="1185"/>
      <c r="E38" s="1185"/>
      <c r="F38" s="1185"/>
      <c r="G38" s="1185"/>
      <c r="H38" s="1185"/>
      <c r="I38" s="1185"/>
      <c r="J38" s="1185"/>
      <c r="K38" s="1185"/>
      <c r="L38" s="1185"/>
      <c r="M38" s="1185"/>
      <c r="N38" s="1185"/>
      <c r="O38" s="1185"/>
      <c r="P38" s="1190"/>
      <c r="Q38" s="1186"/>
    </row>
    <row r="39" spans="1:17" ht="13.5" x14ac:dyDescent="0.15">
      <c r="A39" s="1185"/>
      <c r="B39" s="1189"/>
      <c r="C39" s="1188"/>
      <c r="D39" s="1188"/>
      <c r="E39" s="1188"/>
      <c r="F39" s="1188"/>
      <c r="G39" s="1188"/>
      <c r="H39" s="1188"/>
      <c r="I39" s="1188"/>
      <c r="J39" s="1188"/>
      <c r="K39" s="1188"/>
      <c r="L39" s="1188"/>
      <c r="M39" s="1188"/>
      <c r="N39" s="1188"/>
      <c r="O39" s="1188"/>
      <c r="P39" s="1187"/>
      <c r="Q39" s="1186"/>
    </row>
    <row r="40" spans="1:17" ht="13.5" x14ac:dyDescent="0.15">
      <c r="A40" s="1185"/>
      <c r="B40" s="1184"/>
      <c r="C40" s="1183"/>
      <c r="D40" s="1183"/>
      <c r="E40" s="1183"/>
      <c r="F40" s="1183"/>
      <c r="G40" s="1183"/>
      <c r="H40" s="1183"/>
      <c r="I40" s="1183"/>
      <c r="J40" s="1183"/>
      <c r="K40" s="1183"/>
      <c r="L40" s="1183"/>
      <c r="M40" s="1183"/>
      <c r="N40" s="1183"/>
      <c r="O40" s="1183"/>
      <c r="P40" s="1184"/>
      <c r="Q40" s="1183"/>
    </row>
    <row r="41" spans="1:17" ht="17.25" x14ac:dyDescent="0.15">
      <c r="B41" s="237" t="s">
        <v>572</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2" t="s">
        <v>567</v>
      </c>
      <c r="H42" s="1176"/>
      <c r="I42" s="1181"/>
      <c r="J42" s="1181"/>
      <c r="K42" s="1181"/>
      <c r="L42" s="1178"/>
      <c r="M42" s="1178"/>
      <c r="N42" s="1178"/>
      <c r="O42" s="1178"/>
    </row>
    <row r="43" spans="1:17" ht="13.5" x14ac:dyDescent="0.15">
      <c r="B43" s="240"/>
      <c r="C43" s="236"/>
      <c r="D43" s="236"/>
      <c r="E43" s="236"/>
      <c r="F43" s="236"/>
      <c r="G43" s="1180" t="s">
        <v>571</v>
      </c>
      <c r="H43" s="1179"/>
      <c r="I43" s="1179"/>
      <c r="J43" s="1179"/>
      <c r="K43" s="1179"/>
      <c r="L43" s="1179"/>
      <c r="M43" s="1179"/>
      <c r="N43" s="1179"/>
      <c r="O43" s="1179"/>
    </row>
    <row r="44" spans="1:17" ht="13.5" x14ac:dyDescent="0.15">
      <c r="B44" s="240"/>
      <c r="C44" s="236"/>
      <c r="D44" s="236"/>
      <c r="E44" s="236"/>
      <c r="F44" s="236"/>
      <c r="G44" s="1179"/>
      <c r="H44" s="1179"/>
      <c r="I44" s="1179"/>
      <c r="J44" s="1179"/>
      <c r="K44" s="1179"/>
      <c r="L44" s="1179"/>
      <c r="M44" s="1179"/>
      <c r="N44" s="1179"/>
      <c r="O44" s="1179"/>
    </row>
    <row r="45" spans="1:17" ht="13.5" x14ac:dyDescent="0.15">
      <c r="B45" s="240"/>
      <c r="C45" s="236"/>
      <c r="D45" s="236"/>
      <c r="E45" s="236"/>
      <c r="F45" s="236"/>
      <c r="G45" s="1179"/>
      <c r="H45" s="1179"/>
      <c r="I45" s="1179"/>
      <c r="J45" s="1179"/>
      <c r="K45" s="1179"/>
      <c r="L45" s="1179"/>
      <c r="M45" s="1179"/>
      <c r="N45" s="1179"/>
      <c r="O45" s="1179"/>
    </row>
    <row r="46" spans="1:17" ht="13.5" x14ac:dyDescent="0.15">
      <c r="B46" s="240"/>
      <c r="C46" s="236"/>
      <c r="D46" s="236"/>
      <c r="E46" s="236"/>
      <c r="F46" s="236"/>
      <c r="G46" s="1179"/>
      <c r="H46" s="1179"/>
      <c r="I46" s="1179"/>
      <c r="J46" s="1179"/>
      <c r="K46" s="1179"/>
      <c r="L46" s="1179"/>
      <c r="M46" s="1179"/>
      <c r="N46" s="1179"/>
      <c r="O46" s="1179"/>
    </row>
    <row r="47" spans="1:17" ht="13.5" x14ac:dyDescent="0.15">
      <c r="B47" s="240"/>
      <c r="C47" s="236"/>
      <c r="D47" s="236"/>
      <c r="E47" s="236"/>
      <c r="F47" s="236"/>
      <c r="G47" s="1179"/>
      <c r="H47" s="1179"/>
      <c r="I47" s="1179"/>
      <c r="J47" s="1179"/>
      <c r="K47" s="1179"/>
      <c r="L47" s="1179"/>
      <c r="M47" s="1179"/>
      <c r="N47" s="1179"/>
      <c r="O47" s="1179"/>
    </row>
    <row r="48" spans="1:17" ht="13.5" x14ac:dyDescent="0.15">
      <c r="B48" s="240"/>
      <c r="C48" s="236"/>
      <c r="D48" s="236"/>
      <c r="E48" s="236"/>
      <c r="F48" s="236"/>
      <c r="G48" s="1178"/>
      <c r="H48" s="1177"/>
      <c r="I48" s="1177"/>
      <c r="J48" s="1177"/>
      <c r="K48" s="1176"/>
      <c r="L48" s="1176"/>
      <c r="M48" s="1176"/>
      <c r="N48" s="1176"/>
      <c r="O48" s="1176"/>
    </row>
    <row r="49" spans="1:17" ht="13.5" x14ac:dyDescent="0.15">
      <c r="B49" s="240"/>
      <c r="C49" s="236"/>
      <c r="D49" s="236"/>
      <c r="E49" s="236"/>
      <c r="F49" s="236"/>
      <c r="G49" s="1176" t="s">
        <v>570</v>
      </c>
      <c r="H49" s="1176"/>
      <c r="I49" s="1176"/>
      <c r="J49" s="1176"/>
      <c r="K49" s="1176"/>
      <c r="L49" s="1176"/>
      <c r="M49" s="1176"/>
      <c r="N49" s="1176"/>
      <c r="O49" s="1176"/>
    </row>
    <row r="50" spans="1:17" ht="13.5" x14ac:dyDescent="0.15">
      <c r="B50" s="240"/>
      <c r="C50" s="236"/>
      <c r="D50" s="236"/>
      <c r="E50" s="236"/>
      <c r="F50" s="236"/>
      <c r="G50" s="1175"/>
      <c r="H50" s="1175"/>
      <c r="I50" s="1175"/>
      <c r="J50" s="1175"/>
      <c r="K50" s="1174" t="s">
        <v>564</v>
      </c>
      <c r="L50" s="1174" t="s">
        <v>563</v>
      </c>
      <c r="M50" s="1173" t="s">
        <v>562</v>
      </c>
      <c r="N50" s="1173" t="s">
        <v>561</v>
      </c>
      <c r="O50" s="1173" t="s">
        <v>560</v>
      </c>
    </row>
    <row r="51" spans="1:17" ht="13.5" x14ac:dyDescent="0.15">
      <c r="B51" s="240"/>
      <c r="C51" s="236"/>
      <c r="D51" s="236"/>
      <c r="E51" s="236"/>
      <c r="F51" s="236"/>
      <c r="G51" s="1143" t="s">
        <v>559</v>
      </c>
      <c r="H51" s="1143"/>
      <c r="I51" s="1172" t="s">
        <v>557</v>
      </c>
      <c r="J51" s="1172"/>
      <c r="K51" s="1170"/>
      <c r="L51" s="1170"/>
      <c r="M51" s="1170"/>
      <c r="N51" s="1170"/>
      <c r="O51" s="1170"/>
    </row>
    <row r="52" spans="1:17" ht="13.5" x14ac:dyDescent="0.15">
      <c r="B52" s="240"/>
      <c r="C52" s="236"/>
      <c r="D52" s="236"/>
      <c r="E52" s="236"/>
      <c r="F52" s="236"/>
      <c r="G52" s="1143"/>
      <c r="H52" s="1143"/>
      <c r="I52" s="1172"/>
      <c r="J52" s="1172"/>
      <c r="K52" s="1169"/>
      <c r="L52" s="1169"/>
      <c r="M52" s="1169"/>
      <c r="N52" s="1169"/>
      <c r="O52" s="1169"/>
    </row>
    <row r="53" spans="1:17" ht="13.5" x14ac:dyDescent="0.15">
      <c r="A53" s="1159"/>
      <c r="B53" s="240"/>
      <c r="C53" s="236"/>
      <c r="D53" s="236"/>
      <c r="E53" s="236"/>
      <c r="F53" s="236"/>
      <c r="G53" s="1143"/>
      <c r="H53" s="1143"/>
      <c r="I53" s="1140" t="s">
        <v>569</v>
      </c>
      <c r="J53" s="1140"/>
      <c r="K53" s="1171"/>
      <c r="L53" s="1171"/>
      <c r="M53" s="1171"/>
      <c r="N53" s="1171"/>
      <c r="O53" s="1171"/>
    </row>
    <row r="54" spans="1:17" ht="13.5" x14ac:dyDescent="0.15">
      <c r="A54" s="1159"/>
      <c r="B54" s="240"/>
      <c r="C54" s="236"/>
      <c r="D54" s="236"/>
      <c r="E54" s="236"/>
      <c r="F54" s="236"/>
      <c r="G54" s="1143"/>
      <c r="H54" s="1143"/>
      <c r="I54" s="1140"/>
      <c r="J54" s="1140"/>
      <c r="K54" s="1142"/>
      <c r="L54" s="1142"/>
      <c r="M54" s="1142"/>
      <c r="N54" s="1142"/>
      <c r="O54" s="1142"/>
    </row>
    <row r="55" spans="1:17" ht="13.5" x14ac:dyDescent="0.15">
      <c r="A55" s="1159"/>
      <c r="B55" s="240"/>
      <c r="C55" s="236"/>
      <c r="D55" s="236"/>
      <c r="E55" s="236"/>
      <c r="F55" s="236"/>
      <c r="G55" s="1140" t="s">
        <v>558</v>
      </c>
      <c r="H55" s="1140"/>
      <c r="I55" s="1140" t="s">
        <v>557</v>
      </c>
      <c r="J55" s="1140"/>
      <c r="K55" s="1170"/>
      <c r="L55" s="1170"/>
      <c r="M55" s="1170"/>
      <c r="N55" s="1170"/>
      <c r="O55" s="1170"/>
    </row>
    <row r="56" spans="1:17" ht="13.5" x14ac:dyDescent="0.15">
      <c r="A56" s="1159"/>
      <c r="B56" s="240"/>
      <c r="C56" s="236"/>
      <c r="D56" s="236"/>
      <c r="E56" s="236"/>
      <c r="F56" s="236"/>
      <c r="G56" s="1140"/>
      <c r="H56" s="1140"/>
      <c r="I56" s="1140"/>
      <c r="J56" s="1140"/>
      <c r="K56" s="1169"/>
      <c r="L56" s="1169"/>
      <c r="M56" s="1169"/>
      <c r="N56" s="1169"/>
      <c r="O56" s="1169"/>
    </row>
    <row r="57" spans="1:17" s="1159" customFormat="1" ht="13.5" x14ac:dyDescent="0.15">
      <c r="B57" s="1160"/>
      <c r="C57" s="1167"/>
      <c r="D57" s="1167"/>
      <c r="E57" s="1167"/>
      <c r="F57" s="1167"/>
      <c r="G57" s="1140"/>
      <c r="H57" s="1140"/>
      <c r="I57" s="1139" t="s">
        <v>569</v>
      </c>
      <c r="J57" s="1139"/>
      <c r="K57" s="1168"/>
      <c r="L57" s="1168"/>
      <c r="M57" s="1168"/>
      <c r="N57" s="1168"/>
      <c r="O57" s="1168"/>
      <c r="P57" s="1165"/>
      <c r="Q57" s="1160"/>
    </row>
    <row r="58" spans="1:17" s="1159" customFormat="1" ht="13.5" x14ac:dyDescent="0.15">
      <c r="A58" s="235"/>
      <c r="B58" s="1160"/>
      <c r="C58" s="1167"/>
      <c r="D58" s="1167"/>
      <c r="E58" s="1167"/>
      <c r="F58" s="1167"/>
      <c r="G58" s="1140"/>
      <c r="H58" s="1140"/>
      <c r="I58" s="1139"/>
      <c r="J58" s="1139"/>
      <c r="K58" s="1142"/>
      <c r="L58" s="1142"/>
      <c r="M58" s="1142"/>
      <c r="N58" s="1142"/>
      <c r="O58" s="1142"/>
      <c r="P58" s="1165"/>
      <c r="Q58" s="1160"/>
    </row>
    <row r="59" spans="1:17" s="1159" customFormat="1" ht="13.5" x14ac:dyDescent="0.15">
      <c r="A59" s="235"/>
      <c r="B59" s="1160"/>
      <c r="C59" s="1167"/>
      <c r="D59" s="1167"/>
      <c r="E59" s="1167"/>
      <c r="F59" s="1167"/>
      <c r="G59" s="1167"/>
      <c r="H59" s="1167"/>
      <c r="I59" s="1167"/>
      <c r="J59" s="1167"/>
      <c r="K59" s="1166"/>
      <c r="L59" s="1166"/>
      <c r="M59" s="1166"/>
      <c r="N59" s="1166"/>
      <c r="O59" s="1166"/>
      <c r="P59" s="1165"/>
      <c r="Q59" s="1160"/>
    </row>
    <row r="60" spans="1:17" s="1159" customFormat="1" ht="13.5" x14ac:dyDescent="0.15">
      <c r="A60" s="235"/>
      <c r="B60" s="1160"/>
      <c r="C60" s="1167"/>
      <c r="D60" s="1167"/>
      <c r="E60" s="1167"/>
      <c r="F60" s="1167"/>
      <c r="G60" s="1167"/>
      <c r="H60" s="1167"/>
      <c r="I60" s="1167"/>
      <c r="J60" s="1167"/>
      <c r="K60" s="1166"/>
      <c r="L60" s="1166"/>
      <c r="M60" s="1166"/>
      <c r="N60" s="1166"/>
      <c r="O60" s="1166"/>
      <c r="P60" s="1165"/>
      <c r="Q60" s="1160"/>
    </row>
    <row r="61" spans="1:17" s="1159" customFormat="1" ht="13.5" x14ac:dyDescent="0.15">
      <c r="A61" s="235"/>
      <c r="B61" s="1164"/>
      <c r="C61" s="1163"/>
      <c r="D61" s="1163"/>
      <c r="E61" s="1163"/>
      <c r="F61" s="1163"/>
      <c r="G61" s="1163"/>
      <c r="H61" s="1163"/>
      <c r="I61" s="1163"/>
      <c r="J61" s="1163"/>
      <c r="K61" s="1163"/>
      <c r="L61" s="1163"/>
      <c r="M61" s="1162"/>
      <c r="N61" s="1162"/>
      <c r="O61" s="1162"/>
      <c r="P61" s="1161"/>
      <c r="Q61" s="1160"/>
    </row>
    <row r="62" spans="1:17" ht="13.5" x14ac:dyDescent="0.15">
      <c r="B62" s="1158"/>
      <c r="C62" s="1158"/>
      <c r="D62" s="1158"/>
      <c r="E62" s="1158"/>
      <c r="F62" s="1158"/>
      <c r="G62" s="1158"/>
      <c r="H62" s="1158"/>
      <c r="I62" s="1158"/>
      <c r="J62" s="1158"/>
      <c r="K62" s="1158"/>
      <c r="L62" s="1158"/>
      <c r="M62" s="1158"/>
      <c r="N62" s="1158"/>
      <c r="O62" s="1158"/>
      <c r="P62" s="1158"/>
      <c r="Q62" s="236"/>
    </row>
    <row r="63" spans="1:17" ht="17.25" x14ac:dyDescent="0.15">
      <c r="B63" s="293" t="s">
        <v>568</v>
      </c>
      <c r="C63" s="236"/>
      <c r="D63" s="236"/>
      <c r="E63" s="236"/>
      <c r="F63" s="236"/>
      <c r="G63" s="236"/>
      <c r="H63" s="236"/>
      <c r="I63" s="236"/>
      <c r="J63" s="236"/>
      <c r="K63" s="236"/>
      <c r="L63" s="236"/>
      <c r="M63" s="236"/>
      <c r="N63" s="236"/>
      <c r="O63" s="236"/>
    </row>
    <row r="64" spans="1:17" ht="13.5" x14ac:dyDescent="0.15">
      <c r="B64" s="240"/>
      <c r="C64" s="236"/>
      <c r="D64" s="236"/>
      <c r="E64" s="236"/>
      <c r="F64" s="236"/>
      <c r="G64" s="1157" t="s">
        <v>567</v>
      </c>
      <c r="I64" s="1155"/>
      <c r="J64" s="1155"/>
      <c r="K64" s="1155"/>
      <c r="L64" s="1155"/>
      <c r="M64" s="1155"/>
      <c r="N64" s="1156"/>
      <c r="O64" s="1155"/>
    </row>
    <row r="65" spans="2:30" ht="13.5" x14ac:dyDescent="0.15">
      <c r="B65" s="240"/>
      <c r="C65" s="236"/>
      <c r="D65" s="236"/>
      <c r="E65" s="236"/>
      <c r="F65" s="236"/>
      <c r="G65" s="1154" t="s">
        <v>566</v>
      </c>
      <c r="H65" s="1153"/>
      <c r="I65" s="1153"/>
      <c r="J65" s="1153"/>
      <c r="K65" s="1153"/>
      <c r="L65" s="1153"/>
      <c r="M65" s="1153"/>
      <c r="N65" s="1153"/>
      <c r="O65" s="1153"/>
    </row>
    <row r="66" spans="2:30" ht="13.5" x14ac:dyDescent="0.15">
      <c r="B66" s="240"/>
      <c r="C66" s="236"/>
      <c r="D66" s="236"/>
      <c r="E66" s="236"/>
      <c r="F66" s="236"/>
      <c r="G66" s="1153"/>
      <c r="H66" s="1153"/>
      <c r="I66" s="1153"/>
      <c r="J66" s="1153"/>
      <c r="K66" s="1153"/>
      <c r="L66" s="1153"/>
      <c r="M66" s="1153"/>
      <c r="N66" s="1153"/>
      <c r="O66" s="1153"/>
    </row>
    <row r="67" spans="2:30" ht="13.5" x14ac:dyDescent="0.15">
      <c r="B67" s="240"/>
      <c r="C67" s="236"/>
      <c r="D67" s="236"/>
      <c r="E67" s="236"/>
      <c r="F67" s="236"/>
      <c r="G67" s="1153"/>
      <c r="H67" s="1153"/>
      <c r="I67" s="1153"/>
      <c r="J67" s="1153"/>
      <c r="K67" s="1153"/>
      <c r="L67" s="1153"/>
      <c r="M67" s="1153"/>
      <c r="N67" s="1153"/>
      <c r="O67" s="1153"/>
    </row>
    <row r="68" spans="2:30" ht="13.5" x14ac:dyDescent="0.15">
      <c r="B68" s="240"/>
      <c r="C68" s="236"/>
      <c r="D68" s="236"/>
      <c r="E68" s="236"/>
      <c r="F68" s="236"/>
      <c r="G68" s="1153"/>
      <c r="H68" s="1153"/>
      <c r="I68" s="1153"/>
      <c r="J68" s="1153"/>
      <c r="K68" s="1153"/>
      <c r="L68" s="1153"/>
      <c r="M68" s="1153"/>
      <c r="N68" s="1153"/>
      <c r="O68" s="1153"/>
    </row>
    <row r="69" spans="2:30" ht="13.5" x14ac:dyDescent="0.15">
      <c r="B69" s="240"/>
      <c r="C69" s="236"/>
      <c r="D69" s="236"/>
      <c r="E69" s="236"/>
      <c r="F69" s="236"/>
      <c r="G69" s="1153"/>
      <c r="H69" s="1153"/>
      <c r="I69" s="1153"/>
      <c r="J69" s="1153"/>
      <c r="K69" s="1153"/>
      <c r="L69" s="1153"/>
      <c r="M69" s="1153"/>
      <c r="N69" s="1153"/>
      <c r="O69" s="1153"/>
    </row>
    <row r="70" spans="2:30" ht="13.5" x14ac:dyDescent="0.15">
      <c r="B70" s="240"/>
      <c r="C70" s="236"/>
      <c r="D70" s="236"/>
      <c r="E70" s="236"/>
      <c r="F70" s="236"/>
      <c r="G70" s="236"/>
      <c r="H70" s="1152"/>
      <c r="I70" s="1152"/>
      <c r="J70" s="1149"/>
      <c r="K70" s="1149"/>
      <c r="L70" s="1148"/>
      <c r="M70" s="1149"/>
      <c r="N70" s="1148"/>
      <c r="O70" s="1147"/>
    </row>
    <row r="71" spans="2:30" ht="13.5" x14ac:dyDescent="0.15">
      <c r="B71" s="240"/>
      <c r="C71" s="236"/>
      <c r="D71" s="236"/>
      <c r="E71" s="236"/>
      <c r="F71" s="236"/>
      <c r="G71" s="1151" t="s">
        <v>565</v>
      </c>
      <c r="I71" s="1150"/>
      <c r="J71" s="1149"/>
      <c r="K71" s="1149"/>
      <c r="L71" s="1148"/>
      <c r="M71" s="1149"/>
      <c r="N71" s="1148"/>
      <c r="O71" s="1147"/>
    </row>
    <row r="72" spans="2:30" ht="13.5" x14ac:dyDescent="0.15">
      <c r="B72" s="240"/>
      <c r="C72" s="236"/>
      <c r="D72" s="236"/>
      <c r="E72" s="236"/>
      <c r="F72" s="236"/>
      <c r="G72" s="1140"/>
      <c r="H72" s="1140"/>
      <c r="I72" s="1140"/>
      <c r="J72" s="1140"/>
      <c r="K72" s="1146" t="s">
        <v>564</v>
      </c>
      <c r="L72" s="1146" t="s">
        <v>563</v>
      </c>
      <c r="M72" s="1145" t="s">
        <v>562</v>
      </c>
      <c r="N72" s="1145" t="s">
        <v>561</v>
      </c>
      <c r="O72" s="1145" t="s">
        <v>560</v>
      </c>
    </row>
    <row r="73" spans="2:30" ht="13.5" x14ac:dyDescent="0.15">
      <c r="B73" s="240"/>
      <c r="C73" s="236"/>
      <c r="D73" s="236"/>
      <c r="E73" s="236"/>
      <c r="F73" s="236"/>
      <c r="G73" s="1143" t="s">
        <v>559</v>
      </c>
      <c r="H73" s="1143"/>
      <c r="I73" s="1143" t="s">
        <v>557</v>
      </c>
      <c r="J73" s="1143"/>
      <c r="K73" s="1141">
        <v>91.2</v>
      </c>
      <c r="L73" s="1141">
        <v>81.3</v>
      </c>
      <c r="M73" s="1141">
        <v>65.900000000000006</v>
      </c>
      <c r="N73" s="1141">
        <v>57.2</v>
      </c>
      <c r="O73" s="1141">
        <v>50.8</v>
      </c>
      <c r="S73" s="235">
        <v>9.9</v>
      </c>
    </row>
    <row r="74" spans="2:30" ht="13.5" x14ac:dyDescent="0.15">
      <c r="B74" s="240"/>
      <c r="C74" s="236"/>
      <c r="D74" s="236"/>
      <c r="E74" s="236"/>
      <c r="F74" s="236"/>
      <c r="G74" s="1143"/>
      <c r="H74" s="1143"/>
      <c r="I74" s="1143"/>
      <c r="J74" s="1143"/>
      <c r="K74" s="1141"/>
      <c r="L74" s="1141"/>
      <c r="M74" s="1141"/>
      <c r="N74" s="1141"/>
      <c r="O74" s="1141"/>
    </row>
    <row r="75" spans="2:30" ht="13.5" x14ac:dyDescent="0.15">
      <c r="B75" s="240"/>
      <c r="C75" s="236"/>
      <c r="D75" s="236"/>
      <c r="E75" s="236"/>
      <c r="F75" s="236"/>
      <c r="G75" s="1143"/>
      <c r="H75" s="1143"/>
      <c r="I75" s="1140" t="s">
        <v>556</v>
      </c>
      <c r="J75" s="1140"/>
      <c r="K75" s="1144">
        <v>11</v>
      </c>
      <c r="L75" s="1144">
        <v>11</v>
      </c>
      <c r="M75" s="1144">
        <v>12.2</v>
      </c>
      <c r="N75" s="1144">
        <v>12.2</v>
      </c>
      <c r="O75" s="1144">
        <v>11.4</v>
      </c>
      <c r="U75" s="235">
        <v>81.2</v>
      </c>
      <c r="W75" s="235">
        <v>87.2</v>
      </c>
      <c r="Y75" s="235">
        <v>99.8</v>
      </c>
      <c r="AA75" s="235">
        <v>109.5</v>
      </c>
      <c r="AC75" s="235">
        <v>115.2</v>
      </c>
    </row>
    <row r="76" spans="2:30" ht="13.5" x14ac:dyDescent="0.15">
      <c r="B76" s="240"/>
      <c r="C76" s="236"/>
      <c r="D76" s="236"/>
      <c r="E76" s="236"/>
      <c r="F76" s="236"/>
      <c r="G76" s="1143"/>
      <c r="H76" s="1143"/>
      <c r="I76" s="1140"/>
      <c r="J76" s="1140"/>
      <c r="K76" s="1142"/>
      <c r="L76" s="1142"/>
      <c r="M76" s="1142"/>
      <c r="N76" s="1142"/>
      <c r="O76" s="1142"/>
    </row>
    <row r="77" spans="2:30" ht="13.5" x14ac:dyDescent="0.15">
      <c r="B77" s="240"/>
      <c r="C77" s="236"/>
      <c r="D77" s="236"/>
      <c r="E77" s="236"/>
      <c r="F77" s="236"/>
      <c r="G77" s="1140" t="s">
        <v>558</v>
      </c>
      <c r="H77" s="1140"/>
      <c r="I77" s="1140" t="s">
        <v>557</v>
      </c>
      <c r="J77" s="1140"/>
      <c r="K77" s="1141">
        <v>195</v>
      </c>
      <c r="L77" s="1141">
        <v>187</v>
      </c>
      <c r="M77" s="1141">
        <v>171.7</v>
      </c>
      <c r="N77" s="1141">
        <v>151.9</v>
      </c>
      <c r="O77" s="1141">
        <v>169.1</v>
      </c>
      <c r="R77" s="235">
        <v>12.3</v>
      </c>
      <c r="T77" s="235">
        <v>11.1</v>
      </c>
    </row>
    <row r="78" spans="2:30" ht="13.5" x14ac:dyDescent="0.15">
      <c r="B78" s="240"/>
      <c r="C78" s="236"/>
      <c r="D78" s="236"/>
      <c r="E78" s="236"/>
      <c r="F78" s="236"/>
      <c r="G78" s="1140"/>
      <c r="H78" s="1140"/>
      <c r="I78" s="1140"/>
      <c r="J78" s="1140"/>
      <c r="K78" s="1141"/>
      <c r="L78" s="1141"/>
      <c r="M78" s="1141"/>
      <c r="N78" s="1141"/>
      <c r="O78" s="1141"/>
    </row>
    <row r="79" spans="2:30" ht="13.5" x14ac:dyDescent="0.15">
      <c r="B79" s="240"/>
      <c r="C79" s="236"/>
      <c r="D79" s="236"/>
      <c r="E79" s="236"/>
      <c r="F79" s="236"/>
      <c r="G79" s="1140"/>
      <c r="H79" s="1140"/>
      <c r="I79" s="1139" t="s">
        <v>556</v>
      </c>
      <c r="J79" s="1139"/>
      <c r="K79" s="1138">
        <v>15.6</v>
      </c>
      <c r="L79" s="1138">
        <v>15.3</v>
      </c>
      <c r="M79" s="1138">
        <v>14.8</v>
      </c>
      <c r="N79" s="1138">
        <v>13.7</v>
      </c>
      <c r="O79" s="1138">
        <v>14.1</v>
      </c>
      <c r="V79" s="235">
        <v>53.5</v>
      </c>
      <c r="X79" s="235">
        <v>48.2</v>
      </c>
      <c r="Z79" s="235">
        <v>34.200000000000003</v>
      </c>
      <c r="AB79" s="235">
        <v>30.3</v>
      </c>
      <c r="AD79" s="235">
        <v>28.9</v>
      </c>
    </row>
    <row r="80" spans="2:30" ht="13.5" x14ac:dyDescent="0.15">
      <c r="B80" s="240"/>
      <c r="C80" s="236"/>
      <c r="D80" s="236"/>
      <c r="E80" s="236"/>
      <c r="F80" s="236"/>
      <c r="G80" s="1140"/>
      <c r="H80" s="1140"/>
      <c r="I80" s="1139"/>
      <c r="J80" s="1139"/>
      <c r="K80" s="1138"/>
      <c r="L80" s="1138"/>
      <c r="M80" s="1138"/>
      <c r="N80" s="1138"/>
      <c r="O80" s="1138"/>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37"/>
      <c r="L82" s="1137"/>
      <c r="M82" s="1137"/>
      <c r="N82" s="1137"/>
      <c r="O82" s="1137"/>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36"/>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 header="0.39370078740157483" footer="0"/>
  <pageSetup paperSize="8" scale="74"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485</v>
      </c>
      <c r="B3" s="88"/>
      <c r="C3" s="89"/>
      <c r="D3" s="90">
        <v>88850</v>
      </c>
      <c r="E3" s="91"/>
      <c r="F3" s="92">
        <v>107687</v>
      </c>
      <c r="G3" s="93"/>
      <c r="H3" s="94"/>
    </row>
    <row r="4" spans="1:8" x14ac:dyDescent="0.15">
      <c r="A4" s="95"/>
      <c r="B4" s="96"/>
      <c r="C4" s="97"/>
      <c r="D4" s="98">
        <v>9911</v>
      </c>
      <c r="E4" s="99"/>
      <c r="F4" s="100">
        <v>30833</v>
      </c>
      <c r="G4" s="101"/>
      <c r="H4" s="102"/>
    </row>
    <row r="5" spans="1:8" x14ac:dyDescent="0.15">
      <c r="A5" s="83" t="s">
        <v>487</v>
      </c>
      <c r="B5" s="88"/>
      <c r="C5" s="89"/>
      <c r="D5" s="90">
        <v>94582</v>
      </c>
      <c r="E5" s="91"/>
      <c r="F5" s="92">
        <v>98957</v>
      </c>
      <c r="G5" s="93"/>
      <c r="H5" s="94"/>
    </row>
    <row r="6" spans="1:8" x14ac:dyDescent="0.15">
      <c r="A6" s="95"/>
      <c r="B6" s="96"/>
      <c r="C6" s="97"/>
      <c r="D6" s="98">
        <v>7778</v>
      </c>
      <c r="E6" s="99"/>
      <c r="F6" s="100">
        <v>24884</v>
      </c>
      <c r="G6" s="101"/>
      <c r="H6" s="102"/>
    </row>
    <row r="7" spans="1:8" x14ac:dyDescent="0.15">
      <c r="A7" s="83" t="s">
        <v>488</v>
      </c>
      <c r="B7" s="88"/>
      <c r="C7" s="89"/>
      <c r="D7" s="90">
        <v>110753</v>
      </c>
      <c r="E7" s="91"/>
      <c r="F7" s="92">
        <v>114030</v>
      </c>
      <c r="G7" s="93"/>
      <c r="H7" s="94"/>
    </row>
    <row r="8" spans="1:8" x14ac:dyDescent="0.15">
      <c r="A8" s="95"/>
      <c r="B8" s="96"/>
      <c r="C8" s="97"/>
      <c r="D8" s="98">
        <v>6637</v>
      </c>
      <c r="E8" s="99"/>
      <c r="F8" s="100">
        <v>24881</v>
      </c>
      <c r="G8" s="101"/>
      <c r="H8" s="102"/>
    </row>
    <row r="9" spans="1:8" x14ac:dyDescent="0.15">
      <c r="A9" s="83" t="s">
        <v>489</v>
      </c>
      <c r="B9" s="88"/>
      <c r="C9" s="89"/>
      <c r="D9" s="90">
        <v>120805</v>
      </c>
      <c r="E9" s="91"/>
      <c r="F9" s="92">
        <v>123663</v>
      </c>
      <c r="G9" s="93"/>
      <c r="H9" s="94"/>
    </row>
    <row r="10" spans="1:8" x14ac:dyDescent="0.15">
      <c r="A10" s="95"/>
      <c r="B10" s="96"/>
      <c r="C10" s="97"/>
      <c r="D10" s="98">
        <v>7866</v>
      </c>
      <c r="E10" s="99"/>
      <c r="F10" s="100">
        <v>28854</v>
      </c>
      <c r="G10" s="101"/>
      <c r="H10" s="102"/>
    </row>
    <row r="11" spans="1:8" x14ac:dyDescent="0.15">
      <c r="A11" s="83" t="s">
        <v>490</v>
      </c>
      <c r="B11" s="88"/>
      <c r="C11" s="89"/>
      <c r="D11" s="90">
        <v>121910</v>
      </c>
      <c r="E11" s="91"/>
      <c r="F11" s="92">
        <v>97161</v>
      </c>
      <c r="G11" s="93"/>
      <c r="H11" s="94"/>
    </row>
    <row r="12" spans="1:8" x14ac:dyDescent="0.15">
      <c r="A12" s="95"/>
      <c r="B12" s="96"/>
      <c r="C12" s="103"/>
      <c r="D12" s="98">
        <v>10112</v>
      </c>
      <c r="E12" s="99"/>
      <c r="F12" s="100">
        <v>26543</v>
      </c>
      <c r="G12" s="101"/>
      <c r="H12" s="102"/>
    </row>
    <row r="13" spans="1:8" x14ac:dyDescent="0.15">
      <c r="A13" s="83"/>
      <c r="B13" s="88"/>
      <c r="C13" s="104"/>
      <c r="D13" s="105">
        <v>107380</v>
      </c>
      <c r="E13" s="106"/>
      <c r="F13" s="107">
        <v>108300</v>
      </c>
      <c r="G13" s="108"/>
      <c r="H13" s="94"/>
    </row>
    <row r="14" spans="1:8" x14ac:dyDescent="0.15">
      <c r="A14" s="95"/>
      <c r="B14" s="96"/>
      <c r="C14" s="97"/>
      <c r="D14" s="98">
        <v>8461</v>
      </c>
      <c r="E14" s="99"/>
      <c r="F14" s="100">
        <v>27199</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1.64</v>
      </c>
      <c r="C19" s="109">
        <f>ROUND(VALUE(SUBSTITUTE(実質収支比率等に係る経年分析!G$48,"▲","-")),2)</f>
        <v>1.1000000000000001</v>
      </c>
      <c r="D19" s="109">
        <f>ROUND(VALUE(SUBSTITUTE(実質収支比率等に係る経年分析!H$48,"▲","-")),2)</f>
        <v>0.95</v>
      </c>
      <c r="E19" s="109">
        <f>ROUND(VALUE(SUBSTITUTE(実質収支比率等に係る経年分析!I$48,"▲","-")),2)</f>
        <v>0.97</v>
      </c>
      <c r="F19" s="109">
        <f>ROUND(VALUE(SUBSTITUTE(実質収支比率等に係る経年分析!J$48,"▲","-")),2)</f>
        <v>1</v>
      </c>
    </row>
    <row r="20" spans="1:11" x14ac:dyDescent="0.15">
      <c r="A20" s="109" t="s">
        <v>39</v>
      </c>
      <c r="B20" s="109">
        <f>ROUND(VALUE(SUBSTITUTE(実質収支比率等に係る経年分析!F$47,"▲","-")),2)</f>
        <v>5.65</v>
      </c>
      <c r="C20" s="109">
        <f>ROUND(VALUE(SUBSTITUTE(実質収支比率等に係る経年分析!G$47,"▲","-")),2)</f>
        <v>4.26</v>
      </c>
      <c r="D20" s="109">
        <f>ROUND(VALUE(SUBSTITUTE(実質収支比率等に係る経年分析!H$47,"▲","-")),2)</f>
        <v>7.13</v>
      </c>
      <c r="E20" s="109">
        <f>ROUND(VALUE(SUBSTITUTE(実質収支比率等に係る経年分析!I$47,"▲","-")),2)</f>
        <v>6.97</v>
      </c>
      <c r="F20" s="109">
        <f>ROUND(VALUE(SUBSTITUTE(実質収支比率等に係る経年分析!J$47,"▲","-")),2)</f>
        <v>6.41</v>
      </c>
    </row>
    <row r="21" spans="1:11" x14ac:dyDescent="0.15">
      <c r="A21" s="109" t="s">
        <v>40</v>
      </c>
      <c r="B21" s="109">
        <f>IF(ISNUMBER(VALUE(SUBSTITUTE(実質収支比率等に係る経年分析!F$49,"▲","-"))),ROUND(VALUE(SUBSTITUTE(実質収支比率等に係る経年分析!F$49,"▲","-")),2),NA())</f>
        <v>2.88</v>
      </c>
      <c r="C21" s="109">
        <f>IF(ISNUMBER(VALUE(SUBSTITUTE(実質収支比率等に係る経年分析!G$49,"▲","-"))),ROUND(VALUE(SUBSTITUTE(実質収支比率等に係る経年分析!G$49,"▲","-")),2),NA())</f>
        <v>-1.34</v>
      </c>
      <c r="D21" s="109">
        <f>IF(ISNUMBER(VALUE(SUBSTITUTE(実質収支比率等に係る経年分析!H$49,"▲","-"))),ROUND(VALUE(SUBSTITUTE(実質収支比率等に係る経年分析!H$49,"▲","-")),2),NA())</f>
        <v>2.66</v>
      </c>
      <c r="E21" s="109">
        <f>IF(ISNUMBER(VALUE(SUBSTITUTE(実質収支比率等に係る経年分析!I$49,"▲","-"))),ROUND(VALUE(SUBSTITUTE(実質収支比率等に係る経年分析!I$49,"▲","-")),2),NA())</f>
        <v>-0.05</v>
      </c>
      <c r="F21" s="109">
        <f>IF(ISNUMBER(VALUE(SUBSTITUTE(実質収支比率等に係る経年分析!J$49,"▲","-"))),ROUND(VALUE(SUBSTITUTE(実質収支比率等に係る経年分析!J$49,"▲","-")),2),NA())</f>
        <v>0.08</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0.12</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0.15</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0.13</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0.1</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0.17</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沖縄県沿岸漁業改善資金特別会計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0.22</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0.22</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0.21</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0.18</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0.13</v>
      </c>
    </row>
    <row r="30" spans="1:11" x14ac:dyDescent="0.15">
      <c r="A30" s="110" t="str">
        <f>IF(連結実質赤字比率に係る赤字・黒字の構成分析!C$40="",NA(),連結実質赤字比率に係る赤字・黒字の構成分析!C$40)</f>
        <v>沖縄県工業用水道事業会計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0.21</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0.2</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0.2</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0.2</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0.17</v>
      </c>
    </row>
    <row r="31" spans="1:11" x14ac:dyDescent="0.15">
      <c r="A31" s="110" t="str">
        <f>IF(連結実質赤字比率に係る赤字・黒字の構成分析!C$39="",NA(),連結実質赤字比率に係る赤字・黒字の構成分析!C$39)</f>
        <v>沖縄県中小企業振興資金特別会計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0.13</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0.15</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v>
      </c>
    </row>
    <row r="32" spans="1:11" x14ac:dyDescent="0.15">
      <c r="A32" s="110" t="str">
        <f>IF(連結実質赤字比率に係る赤字・黒字の構成分析!C$38="",NA(),連結実質赤字比率に係る赤字・黒字の構成分析!C$38)</f>
        <v>沖縄県下水道事業特別会計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0.16</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0.14000000000000001</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0.18</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0.21</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0.23</v>
      </c>
    </row>
    <row r="33" spans="1:16" x14ac:dyDescent="0.15">
      <c r="A33" s="110" t="str">
        <f>IF(連結実質赤字比率に係る赤字・黒字の構成分析!C$37="",NA(),連結実質赤字比率に係る赤字・黒字の構成分析!C$37)</f>
        <v>一般会計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1.63</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1.1000000000000001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0.95</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0.97</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0.99</v>
      </c>
    </row>
    <row r="34" spans="1:16" x14ac:dyDescent="0.15">
      <c r="A34" s="110" t="str">
        <f>IF(連結実質赤字比率に係る赤字・黒字の構成分析!C$36="",NA(),連結実質赤字比率に係る赤字・黒字の構成分析!C$36)</f>
        <v>沖縄県中城湾港（新港地区）臨海部土地造成事業特別会計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1.85</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1.79</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1.74</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1.68</v>
      </c>
    </row>
    <row r="35" spans="1:16" x14ac:dyDescent="0.15">
      <c r="A35" s="110" t="str">
        <f>IF(連結実質赤字比率に係る赤字・黒字の構成分析!C$35="",NA(),連結実質赤字比率に係る赤字・黒字の構成分析!C$35)</f>
        <v>沖縄県水道事業会計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3.66</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3.9</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4.13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3.78</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3.49</v>
      </c>
    </row>
    <row r="36" spans="1:16" x14ac:dyDescent="0.15">
      <c r="A36" s="110" t="str">
        <f>IF(連結実質赤字比率に係る赤字・黒字の構成分析!C$34="",NA(),連結実質赤字比率に係る赤字・黒字の構成分析!C$34)</f>
        <v>沖縄県病院事業会計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3.03</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3.66</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4.16</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4.08</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3.91</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38517</v>
      </c>
      <c r="E42" s="111"/>
      <c r="F42" s="111"/>
      <c r="G42" s="111">
        <f>'実質公債費比率（分子）の構造'!L$52</f>
        <v>39114</v>
      </c>
      <c r="H42" s="111"/>
      <c r="I42" s="111"/>
      <c r="J42" s="111">
        <f>'実質公債費比率（分子）の構造'!M$52</f>
        <v>40383</v>
      </c>
      <c r="K42" s="111"/>
      <c r="L42" s="111"/>
      <c r="M42" s="111">
        <f>'実質公債費比率（分子）の構造'!N$52</f>
        <v>42845</v>
      </c>
      <c r="N42" s="111"/>
      <c r="O42" s="111"/>
      <c r="P42" s="111">
        <f>'実質公債費比率（分子）の構造'!O$52</f>
        <v>44098</v>
      </c>
    </row>
    <row r="43" spans="1:16" x14ac:dyDescent="0.15">
      <c r="A43" s="111" t="s">
        <v>16</v>
      </c>
      <c r="B43" s="111">
        <f>'実質公債費比率（分子）の構造'!K$51</f>
        <v>131</v>
      </c>
      <c r="C43" s="111"/>
      <c r="D43" s="111"/>
      <c r="E43" s="111">
        <f>'実質公債費比率（分子）の構造'!L$51</f>
        <v>58</v>
      </c>
      <c r="F43" s="111"/>
      <c r="G43" s="111"/>
      <c r="H43" s="111">
        <f>'実質公債費比率（分子）の構造'!M$51</f>
        <v>40</v>
      </c>
      <c r="I43" s="111"/>
      <c r="J43" s="111"/>
      <c r="K43" s="111">
        <f>'実質公債費比率（分子）の構造'!N$51</f>
        <v>35</v>
      </c>
      <c r="L43" s="111"/>
      <c r="M43" s="111"/>
      <c r="N43" s="111">
        <f>'実質公債費比率（分子）の構造'!O$51</f>
        <v>40</v>
      </c>
      <c r="O43" s="111"/>
      <c r="P43" s="111"/>
    </row>
    <row r="44" spans="1:16" x14ac:dyDescent="0.15">
      <c r="A44" s="111" t="s">
        <v>48</v>
      </c>
      <c r="B44" s="111">
        <f>'実質公債費比率（分子）の構造'!K$50</f>
        <v>570</v>
      </c>
      <c r="C44" s="111"/>
      <c r="D44" s="111"/>
      <c r="E44" s="111">
        <f>'実質公債費比率（分子）の構造'!L$50</f>
        <v>501</v>
      </c>
      <c r="F44" s="111"/>
      <c r="G44" s="111"/>
      <c r="H44" s="111">
        <f>'実質公債費比率（分子）の構造'!M$50</f>
        <v>382</v>
      </c>
      <c r="I44" s="111"/>
      <c r="J44" s="111"/>
      <c r="K44" s="111">
        <f>'実質公債費比率（分子）の構造'!N$50</f>
        <v>354</v>
      </c>
      <c r="L44" s="111"/>
      <c r="M44" s="111"/>
      <c r="N44" s="111">
        <f>'実質公債費比率（分子）の構造'!O$50</f>
        <v>302</v>
      </c>
      <c r="O44" s="111"/>
      <c r="P44" s="111"/>
    </row>
    <row r="45" spans="1:16" x14ac:dyDescent="0.15">
      <c r="A45" s="111" t="s">
        <v>49</v>
      </c>
      <c r="B45" s="111">
        <f>'実質公債費比率（分子）の構造'!K$49</f>
        <v>609</v>
      </c>
      <c r="C45" s="111"/>
      <c r="D45" s="111"/>
      <c r="E45" s="111">
        <f>'実質公債費比率（分子）の構造'!L$49</f>
        <v>633</v>
      </c>
      <c r="F45" s="111"/>
      <c r="G45" s="111"/>
      <c r="H45" s="111">
        <f>'実質公債費比率（分子）の構造'!M$49</f>
        <v>609</v>
      </c>
      <c r="I45" s="111"/>
      <c r="J45" s="111"/>
      <c r="K45" s="111">
        <f>'実質公債費比率（分子）の構造'!N$49</f>
        <v>584</v>
      </c>
      <c r="L45" s="111"/>
      <c r="M45" s="111"/>
      <c r="N45" s="111">
        <f>'実質公債費比率（分子）の構造'!O$49</f>
        <v>598</v>
      </c>
      <c r="O45" s="111"/>
      <c r="P45" s="111"/>
    </row>
    <row r="46" spans="1:16" x14ac:dyDescent="0.15">
      <c r="A46" s="111" t="s">
        <v>50</v>
      </c>
      <c r="B46" s="111">
        <f>'実質公債費比率（分子）の構造'!K$48</f>
        <v>4562</v>
      </c>
      <c r="C46" s="111"/>
      <c r="D46" s="111"/>
      <c r="E46" s="111">
        <f>'実質公債費比率（分子）の構造'!L$48</f>
        <v>3189</v>
      </c>
      <c r="F46" s="111"/>
      <c r="G46" s="111"/>
      <c r="H46" s="111">
        <f>'実質公債費比率（分子）の構造'!M$48</f>
        <v>3761</v>
      </c>
      <c r="I46" s="111"/>
      <c r="J46" s="111"/>
      <c r="K46" s="111">
        <f>'実質公債費比率（分子）の構造'!N$48</f>
        <v>3701</v>
      </c>
      <c r="L46" s="111"/>
      <c r="M46" s="111"/>
      <c r="N46" s="111">
        <f>'実質公債費比率（分子）の構造'!O$48</f>
        <v>4073</v>
      </c>
      <c r="O46" s="111"/>
      <c r="P46" s="111"/>
    </row>
    <row r="47" spans="1:16" x14ac:dyDescent="0.15">
      <c r="A47" s="111" t="s">
        <v>12</v>
      </c>
      <c r="B47" s="111" t="str">
        <f>'実質公債費比率（分子）の構造'!K$47</f>
        <v>-</v>
      </c>
      <c r="C47" s="111"/>
      <c r="D47" s="111"/>
      <c r="E47" s="111" t="str">
        <f>'実質公債費比率（分子）の構造'!L$47</f>
        <v>-</v>
      </c>
      <c r="F47" s="111"/>
      <c r="G47" s="111"/>
      <c r="H47" s="111" t="str">
        <f>'実質公債費比率（分子）の構造'!M$47</f>
        <v>-</v>
      </c>
      <c r="I47" s="111"/>
      <c r="J47" s="111"/>
      <c r="K47" s="111" t="str">
        <f>'実質公債費比率（分子）の構造'!N$47</f>
        <v>-</v>
      </c>
      <c r="L47" s="111"/>
      <c r="M47" s="111"/>
      <c r="N47" s="111" t="str">
        <f>'実質公債費比率（分子）の構造'!O$47</f>
        <v>-</v>
      </c>
      <c r="O47" s="111"/>
      <c r="P47" s="111"/>
    </row>
    <row r="48" spans="1:16" x14ac:dyDescent="0.15">
      <c r="A48" s="111" t="s">
        <v>51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52</v>
      </c>
      <c r="B49" s="111">
        <f>'実質公債費比率（分子）の構造'!K$45</f>
        <v>66099</v>
      </c>
      <c r="C49" s="111"/>
      <c r="D49" s="111"/>
      <c r="E49" s="111">
        <f>'実質公債費比率（分子）の構造'!L$45</f>
        <v>72380</v>
      </c>
      <c r="F49" s="111"/>
      <c r="G49" s="111"/>
      <c r="H49" s="111">
        <f>'実質公債費比率（分子）の構造'!M$45</f>
        <v>81609</v>
      </c>
      <c r="I49" s="111"/>
      <c r="J49" s="111"/>
      <c r="K49" s="111">
        <f>'実質公債費比率（分子）の構造'!N$45</f>
        <v>71971</v>
      </c>
      <c r="L49" s="111"/>
      <c r="M49" s="111"/>
      <c r="N49" s="111">
        <f>'実質公債費比率（分子）の構造'!O$45</f>
        <v>69922</v>
      </c>
      <c r="O49" s="111"/>
      <c r="P49" s="111"/>
    </row>
    <row r="50" spans="1:16" x14ac:dyDescent="0.15">
      <c r="A50" s="111" t="s">
        <v>53</v>
      </c>
      <c r="B50" s="111" t="e">
        <f>NA()</f>
        <v>#N/A</v>
      </c>
      <c r="C50" s="111">
        <f>IF(ISNUMBER('実質公債費比率（分子）の構造'!K$53),'実質公債費比率（分子）の構造'!K$53,NA())</f>
        <v>33454</v>
      </c>
      <c r="D50" s="111" t="e">
        <f>NA()</f>
        <v>#N/A</v>
      </c>
      <c r="E50" s="111" t="e">
        <f>NA()</f>
        <v>#N/A</v>
      </c>
      <c r="F50" s="111">
        <f>IF(ISNUMBER('実質公債費比率（分子）の構造'!L$53),'実質公債費比率（分子）の構造'!L$53,NA())</f>
        <v>37647</v>
      </c>
      <c r="G50" s="111" t="e">
        <f>NA()</f>
        <v>#N/A</v>
      </c>
      <c r="H50" s="111" t="e">
        <f>NA()</f>
        <v>#N/A</v>
      </c>
      <c r="I50" s="111">
        <f>IF(ISNUMBER('実質公債費比率（分子）の構造'!M$53),'実質公債費比率（分子）の構造'!M$53,NA())</f>
        <v>46018</v>
      </c>
      <c r="J50" s="111" t="e">
        <f>NA()</f>
        <v>#N/A</v>
      </c>
      <c r="K50" s="111" t="e">
        <f>NA()</f>
        <v>#N/A</v>
      </c>
      <c r="L50" s="111">
        <f>IF(ISNUMBER('実質公債費比率（分子）の構造'!N$53),'実質公債費比率（分子）の構造'!N$53,NA())</f>
        <v>33800</v>
      </c>
      <c r="M50" s="111" t="e">
        <f>NA()</f>
        <v>#N/A</v>
      </c>
      <c r="N50" s="111" t="e">
        <f>NA()</f>
        <v>#N/A</v>
      </c>
      <c r="O50" s="111">
        <f>IF(ISNUMBER('実質公債費比率（分子）の構造'!O$53),'実質公債費比率（分子）の構造'!O$53,NA())</f>
        <v>30837</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477829</v>
      </c>
      <c r="E56" s="110"/>
      <c r="F56" s="110"/>
      <c r="G56" s="110">
        <f>'将来負担比率（分子）の構造'!J$51</f>
        <v>503589</v>
      </c>
      <c r="H56" s="110"/>
      <c r="I56" s="110"/>
      <c r="J56" s="110">
        <f>'将来負担比率（分子）の構造'!K$51</f>
        <v>526309</v>
      </c>
      <c r="K56" s="110"/>
      <c r="L56" s="110"/>
      <c r="M56" s="110">
        <f>'将来負担比率（分子）の構造'!L$51</f>
        <v>544243</v>
      </c>
      <c r="N56" s="110"/>
      <c r="O56" s="110"/>
      <c r="P56" s="110">
        <f>'将来負担比率（分子）の構造'!M$51</f>
        <v>554577</v>
      </c>
    </row>
    <row r="57" spans="1:16" x14ac:dyDescent="0.15">
      <c r="A57" s="110" t="s">
        <v>32</v>
      </c>
      <c r="B57" s="110"/>
      <c r="C57" s="110"/>
      <c r="D57" s="110">
        <f>'将来負担比率（分子）の構造'!I$50</f>
        <v>38164</v>
      </c>
      <c r="E57" s="110"/>
      <c r="F57" s="110"/>
      <c r="G57" s="110">
        <f>'将来負担比率（分子）の構造'!J$50</f>
        <v>33955</v>
      </c>
      <c r="H57" s="110"/>
      <c r="I57" s="110"/>
      <c r="J57" s="110">
        <f>'将来負担比率（分子）の構造'!K$50</f>
        <v>30873</v>
      </c>
      <c r="K57" s="110"/>
      <c r="L57" s="110"/>
      <c r="M57" s="110">
        <f>'将来負担比率（分子）の構造'!L$50</f>
        <v>28687</v>
      </c>
      <c r="N57" s="110"/>
      <c r="O57" s="110"/>
      <c r="P57" s="110">
        <f>'将来負担比率（分子）の構造'!M$50</f>
        <v>25700</v>
      </c>
    </row>
    <row r="58" spans="1:16" x14ac:dyDescent="0.15">
      <c r="A58" s="110" t="s">
        <v>31</v>
      </c>
      <c r="B58" s="110"/>
      <c r="C58" s="110"/>
      <c r="D58" s="110">
        <f>'将来負担比率（分子）の構造'!I$49</f>
        <v>79972</v>
      </c>
      <c r="E58" s="110"/>
      <c r="F58" s="110"/>
      <c r="G58" s="110">
        <f>'将来負担比率（分子）の構造'!J$49</f>
        <v>78616</v>
      </c>
      <c r="H58" s="110"/>
      <c r="I58" s="110"/>
      <c r="J58" s="110">
        <f>'将来負担比率（分子）の構造'!K$49</f>
        <v>94760</v>
      </c>
      <c r="K58" s="110"/>
      <c r="L58" s="110"/>
      <c r="M58" s="110">
        <f>'将来負担比率（分子）の構造'!L$49</f>
        <v>98062</v>
      </c>
      <c r="N58" s="110"/>
      <c r="O58" s="110"/>
      <c r="P58" s="110">
        <f>'将来負担比率（分子）の構造'!M$49</f>
        <v>99082</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792</v>
      </c>
      <c r="C61" s="110"/>
      <c r="D61" s="110"/>
      <c r="E61" s="110">
        <f>'将来負担比率（分子）の構造'!J$46</f>
        <v>423</v>
      </c>
      <c r="F61" s="110"/>
      <c r="G61" s="110"/>
      <c r="H61" s="110">
        <f>'将来負担比率（分子）の構造'!K$46</f>
        <v>703</v>
      </c>
      <c r="I61" s="110"/>
      <c r="J61" s="110"/>
      <c r="K61" s="110">
        <f>'将来負担比率（分子）の構造'!L$46</f>
        <v>442</v>
      </c>
      <c r="L61" s="110"/>
      <c r="M61" s="110"/>
      <c r="N61" s="110">
        <f>'将来負担比率（分子）の構造'!M$46</f>
        <v>446</v>
      </c>
      <c r="O61" s="110"/>
      <c r="P61" s="110"/>
    </row>
    <row r="62" spans="1:16" x14ac:dyDescent="0.15">
      <c r="A62" s="110" t="s">
        <v>26</v>
      </c>
      <c r="B62" s="110">
        <f>'将来負担比率（分子）の構造'!I$45</f>
        <v>153270</v>
      </c>
      <c r="C62" s="110"/>
      <c r="D62" s="110"/>
      <c r="E62" s="110">
        <f>'将来負担比率（分子）の構造'!J$45</f>
        <v>149352</v>
      </c>
      <c r="F62" s="110"/>
      <c r="G62" s="110"/>
      <c r="H62" s="110">
        <f>'将来負担比率（分子）の構造'!K$45</f>
        <v>143768</v>
      </c>
      <c r="I62" s="110"/>
      <c r="J62" s="110"/>
      <c r="K62" s="110">
        <f>'将来負担比率（分子）の構造'!L$45</f>
        <v>137336</v>
      </c>
      <c r="L62" s="110"/>
      <c r="M62" s="110"/>
      <c r="N62" s="110">
        <f>'将来負担比率（分子）の構造'!M$45</f>
        <v>137928</v>
      </c>
      <c r="O62" s="110"/>
      <c r="P62" s="110"/>
    </row>
    <row r="63" spans="1:16" x14ac:dyDescent="0.15">
      <c r="A63" s="110" t="s">
        <v>25</v>
      </c>
      <c r="B63" s="110">
        <f>'将来負担比率（分子）の構造'!I$44</f>
        <v>6007</v>
      </c>
      <c r="C63" s="110"/>
      <c r="D63" s="110"/>
      <c r="E63" s="110">
        <f>'将来負担比率（分子）の構造'!J$44</f>
        <v>5886</v>
      </c>
      <c r="F63" s="110"/>
      <c r="G63" s="110"/>
      <c r="H63" s="110">
        <f>'将来負担比率（分子）の構造'!K$44</f>
        <v>5931</v>
      </c>
      <c r="I63" s="110"/>
      <c r="J63" s="110"/>
      <c r="K63" s="110">
        <f>'将来負担比率（分子）の構造'!L$44</f>
        <v>5621</v>
      </c>
      <c r="L63" s="110"/>
      <c r="M63" s="110"/>
      <c r="N63" s="110">
        <f>'将来負担比率（分子）の構造'!M$44</f>
        <v>5222</v>
      </c>
      <c r="O63" s="110"/>
      <c r="P63" s="110"/>
    </row>
    <row r="64" spans="1:16" x14ac:dyDescent="0.15">
      <c r="A64" s="110" t="s">
        <v>24</v>
      </c>
      <c r="B64" s="110">
        <f>'将来負担比率（分子）の構造'!I$43</f>
        <v>38490</v>
      </c>
      <c r="C64" s="110"/>
      <c r="D64" s="110"/>
      <c r="E64" s="110">
        <f>'将来負担比率（分子）の構造'!J$43</f>
        <v>37392</v>
      </c>
      <c r="F64" s="110"/>
      <c r="G64" s="110"/>
      <c r="H64" s="110">
        <f>'将来負担比率（分子）の構造'!K$43</f>
        <v>36971</v>
      </c>
      <c r="I64" s="110"/>
      <c r="J64" s="110"/>
      <c r="K64" s="110">
        <f>'将来負担比率（分子）の構造'!L$43</f>
        <v>36934</v>
      </c>
      <c r="L64" s="110"/>
      <c r="M64" s="110"/>
      <c r="N64" s="110">
        <f>'将来負担比率（分子）の構造'!M$43</f>
        <v>39006</v>
      </c>
      <c r="O64" s="110"/>
      <c r="P64" s="110"/>
    </row>
    <row r="65" spans="1:16" x14ac:dyDescent="0.15">
      <c r="A65" s="110" t="s">
        <v>23</v>
      </c>
      <c r="B65" s="110">
        <f>'将来負担比率（分子）の構造'!I$42</f>
        <v>2971</v>
      </c>
      <c r="C65" s="110"/>
      <c r="D65" s="110"/>
      <c r="E65" s="110">
        <f>'将来負担比率（分子）の構造'!J$42</f>
        <v>2406</v>
      </c>
      <c r="F65" s="110"/>
      <c r="G65" s="110"/>
      <c r="H65" s="110">
        <f>'将来負担比率（分子）の構造'!K$42</f>
        <v>1944</v>
      </c>
      <c r="I65" s="110"/>
      <c r="J65" s="110"/>
      <c r="K65" s="110">
        <f>'将来負担比率（分子）の構造'!L$42</f>
        <v>1521</v>
      </c>
      <c r="L65" s="110"/>
      <c r="M65" s="110"/>
      <c r="N65" s="110">
        <f>'将来負担比率（分子）の構造'!M$42</f>
        <v>1125</v>
      </c>
      <c r="O65" s="110"/>
      <c r="P65" s="110"/>
    </row>
    <row r="66" spans="1:16" x14ac:dyDescent="0.15">
      <c r="A66" s="110" t="s">
        <v>22</v>
      </c>
      <c r="B66" s="110">
        <f>'将来負担比率（分子）の構造'!I$41</f>
        <v>684793</v>
      </c>
      <c r="C66" s="110"/>
      <c r="D66" s="110"/>
      <c r="E66" s="110">
        <f>'将来負担比率（分子）の構造'!J$41</f>
        <v>682994</v>
      </c>
      <c r="F66" s="110"/>
      <c r="G66" s="110"/>
      <c r="H66" s="110">
        <f>'将来負担比率（分子）の構造'!K$41</f>
        <v>672044</v>
      </c>
      <c r="I66" s="110"/>
      <c r="J66" s="110"/>
      <c r="K66" s="110">
        <f>'将来負担比率（分子）の構造'!L$41</f>
        <v>671827</v>
      </c>
      <c r="L66" s="110"/>
      <c r="M66" s="110"/>
      <c r="N66" s="110">
        <f>'将来負担比率（分子）の構造'!M$41</f>
        <v>662979</v>
      </c>
      <c r="O66" s="110"/>
      <c r="P66" s="110"/>
    </row>
    <row r="67" spans="1:16" x14ac:dyDescent="0.15">
      <c r="A67" s="110" t="s">
        <v>57</v>
      </c>
      <c r="B67" s="110" t="e">
        <f>NA()</f>
        <v>#N/A</v>
      </c>
      <c r="C67" s="110">
        <f>IF(ISNUMBER('将来負担比率（分子）の構造'!I$52), IF('将来負担比率（分子）の構造'!I$52 &lt; 0, 0, '将来負担比率（分子）の構造'!I$52), NA())</f>
        <v>290359</v>
      </c>
      <c r="D67" s="110" t="e">
        <f>NA()</f>
        <v>#N/A</v>
      </c>
      <c r="E67" s="110" t="e">
        <f>NA()</f>
        <v>#N/A</v>
      </c>
      <c r="F67" s="110">
        <f>IF(ISNUMBER('将来負担比率（分子）の構造'!J$52), IF('将来負担比率（分子）の構造'!J$52 &lt; 0, 0, '将来負担比率（分子）の構造'!J$52), NA())</f>
        <v>262293</v>
      </c>
      <c r="G67" s="110" t="e">
        <f>NA()</f>
        <v>#N/A</v>
      </c>
      <c r="H67" s="110" t="e">
        <f>NA()</f>
        <v>#N/A</v>
      </c>
      <c r="I67" s="110">
        <f>IF(ISNUMBER('将来負担比率（分子）の構造'!K$52), IF('将来負担比率（分子）の構造'!K$52 &lt; 0, 0, '将来負担比率（分子）の構造'!K$52), NA())</f>
        <v>209418</v>
      </c>
      <c r="J67" s="110" t="e">
        <f>NA()</f>
        <v>#N/A</v>
      </c>
      <c r="K67" s="110" t="e">
        <f>NA()</f>
        <v>#N/A</v>
      </c>
      <c r="L67" s="110">
        <f>IF(ISNUMBER('将来負担比率（分子）の構造'!L$52), IF('将来負担比率（分子）の構造'!L$52 &lt; 0, 0, '将来負担比率（分子）の構造'!L$52), NA())</f>
        <v>182688</v>
      </c>
      <c r="M67" s="110" t="e">
        <f>NA()</f>
        <v>#N/A</v>
      </c>
      <c r="N67" s="110" t="e">
        <f>NA()</f>
        <v>#N/A</v>
      </c>
      <c r="O67" s="110">
        <f>IF(ISNUMBER('将来負担比率（分子）の構造'!M$52), IF('将来負担比率（分子）の構造'!M$52 &lt; 0, 0, '将来負担比率（分子）の構造'!M$52), NA())</f>
        <v>167348</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163</v>
      </c>
      <c r="DD1" s="639"/>
      <c r="DE1" s="639"/>
      <c r="DF1" s="639"/>
      <c r="DG1" s="639"/>
      <c r="DH1" s="639"/>
      <c r="DI1" s="640"/>
      <c r="DK1" s="638" t="s">
        <v>164</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166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168</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169</v>
      </c>
      <c r="S4" s="609"/>
      <c r="T4" s="609"/>
      <c r="U4" s="609"/>
      <c r="V4" s="609"/>
      <c r="W4" s="609"/>
      <c r="X4" s="609"/>
      <c r="Y4" s="610"/>
      <c r="Z4" s="608" t="s">
        <v>170</v>
      </c>
      <c r="AA4" s="609"/>
      <c r="AB4" s="609"/>
      <c r="AC4" s="610"/>
      <c r="AD4" s="608" t="s">
        <v>171</v>
      </c>
      <c r="AE4" s="609"/>
      <c r="AF4" s="609"/>
      <c r="AG4" s="609"/>
      <c r="AH4" s="609"/>
      <c r="AI4" s="609"/>
      <c r="AJ4" s="609"/>
      <c r="AK4" s="610"/>
      <c r="AL4" s="608" t="s">
        <v>170</v>
      </c>
      <c r="AM4" s="609"/>
      <c r="AN4" s="609"/>
      <c r="AO4" s="610"/>
      <c r="AP4" s="641" t="s">
        <v>172</v>
      </c>
      <c r="AQ4" s="641"/>
      <c r="AR4" s="641"/>
      <c r="AS4" s="641"/>
      <c r="AT4" s="641"/>
      <c r="AU4" s="641"/>
      <c r="AV4" s="641"/>
      <c r="AW4" s="641"/>
      <c r="AX4" s="641"/>
      <c r="AY4" s="641"/>
      <c r="AZ4" s="641"/>
      <c r="BA4" s="641"/>
      <c r="BB4" s="641"/>
      <c r="BC4" s="641"/>
      <c r="BD4" s="641" t="s">
        <v>173</v>
      </c>
      <c r="BE4" s="641"/>
      <c r="BF4" s="641"/>
      <c r="BG4" s="641"/>
      <c r="BH4" s="641"/>
      <c r="BI4" s="641"/>
      <c r="BJ4" s="641"/>
      <c r="BK4" s="641"/>
      <c r="BL4" s="641" t="s">
        <v>170</v>
      </c>
      <c r="BM4" s="641"/>
      <c r="BN4" s="641"/>
      <c r="BO4" s="641"/>
      <c r="BP4" s="641" t="s">
        <v>174</v>
      </c>
      <c r="BQ4" s="641"/>
      <c r="BR4" s="641"/>
      <c r="BS4" s="641"/>
      <c r="BT4" s="641"/>
      <c r="BU4" s="641"/>
      <c r="BV4" s="641"/>
      <c r="BW4" s="641"/>
      <c r="BY4" s="608" t="s">
        <v>175</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176</v>
      </c>
      <c r="C5" s="601"/>
      <c r="D5" s="601"/>
      <c r="E5" s="601"/>
      <c r="F5" s="601"/>
      <c r="G5" s="601"/>
      <c r="H5" s="601"/>
      <c r="I5" s="601"/>
      <c r="J5" s="601"/>
      <c r="K5" s="601"/>
      <c r="L5" s="601"/>
      <c r="M5" s="601"/>
      <c r="N5" s="601"/>
      <c r="O5" s="601"/>
      <c r="P5" s="601"/>
      <c r="Q5" s="602"/>
      <c r="R5" s="629">
        <v>136370037</v>
      </c>
      <c r="S5" s="612"/>
      <c r="T5" s="612"/>
      <c r="U5" s="612"/>
      <c r="V5" s="612"/>
      <c r="W5" s="612"/>
      <c r="X5" s="612"/>
      <c r="Y5" s="613"/>
      <c r="Z5" s="635">
        <v>18.3</v>
      </c>
      <c r="AA5" s="635"/>
      <c r="AB5" s="635"/>
      <c r="AC5" s="635"/>
      <c r="AD5" s="636">
        <v>109274181</v>
      </c>
      <c r="AE5" s="636"/>
      <c r="AF5" s="636"/>
      <c r="AG5" s="636"/>
      <c r="AH5" s="636"/>
      <c r="AI5" s="636"/>
      <c r="AJ5" s="636"/>
      <c r="AK5" s="636"/>
      <c r="AL5" s="637">
        <v>31.4</v>
      </c>
      <c r="AM5" s="622"/>
      <c r="AN5" s="622"/>
      <c r="AO5" s="623"/>
      <c r="AP5" s="600" t="s">
        <v>177</v>
      </c>
      <c r="AQ5" s="601"/>
      <c r="AR5" s="601"/>
      <c r="AS5" s="601"/>
      <c r="AT5" s="601"/>
      <c r="AU5" s="601"/>
      <c r="AV5" s="601"/>
      <c r="AW5" s="601"/>
      <c r="AX5" s="601"/>
      <c r="AY5" s="601"/>
      <c r="AZ5" s="601"/>
      <c r="BA5" s="601"/>
      <c r="BB5" s="601"/>
      <c r="BC5" s="602"/>
      <c r="BD5" s="575">
        <v>136329750</v>
      </c>
      <c r="BE5" s="576"/>
      <c r="BF5" s="576"/>
      <c r="BG5" s="576"/>
      <c r="BH5" s="576"/>
      <c r="BI5" s="576"/>
      <c r="BJ5" s="576"/>
      <c r="BK5" s="577"/>
      <c r="BL5" s="626">
        <v>100</v>
      </c>
      <c r="BM5" s="626"/>
      <c r="BN5" s="626"/>
      <c r="BO5" s="626"/>
      <c r="BP5" s="627">
        <v>656146</v>
      </c>
      <c r="BQ5" s="627"/>
      <c r="BR5" s="627"/>
      <c r="BS5" s="627"/>
      <c r="BT5" s="627"/>
      <c r="BU5" s="627"/>
      <c r="BV5" s="627"/>
      <c r="BW5" s="628"/>
      <c r="BY5" s="608" t="s">
        <v>172</v>
      </c>
      <c r="BZ5" s="609"/>
      <c r="CA5" s="609"/>
      <c r="CB5" s="609"/>
      <c r="CC5" s="609"/>
      <c r="CD5" s="609"/>
      <c r="CE5" s="609"/>
      <c r="CF5" s="609"/>
      <c r="CG5" s="609"/>
      <c r="CH5" s="609"/>
      <c r="CI5" s="609"/>
      <c r="CJ5" s="609"/>
      <c r="CK5" s="609"/>
      <c r="CL5" s="610"/>
      <c r="CM5" s="608" t="s">
        <v>178</v>
      </c>
      <c r="CN5" s="609"/>
      <c r="CO5" s="609"/>
      <c r="CP5" s="609"/>
      <c r="CQ5" s="609"/>
      <c r="CR5" s="609"/>
      <c r="CS5" s="609"/>
      <c r="CT5" s="610"/>
      <c r="CU5" s="608" t="s">
        <v>170</v>
      </c>
      <c r="CV5" s="609"/>
      <c r="CW5" s="609"/>
      <c r="CX5" s="610"/>
      <c r="CY5" s="608" t="s">
        <v>179</v>
      </c>
      <c r="CZ5" s="609"/>
      <c r="DA5" s="609"/>
      <c r="DB5" s="609"/>
      <c r="DC5" s="609"/>
      <c r="DD5" s="609"/>
      <c r="DE5" s="609"/>
      <c r="DF5" s="609"/>
      <c r="DG5" s="609"/>
      <c r="DH5" s="609"/>
      <c r="DI5" s="609"/>
      <c r="DJ5" s="609"/>
      <c r="DK5" s="610"/>
      <c r="DL5" s="608" t="s">
        <v>180</v>
      </c>
      <c r="DM5" s="609"/>
      <c r="DN5" s="609"/>
      <c r="DO5" s="609"/>
      <c r="DP5" s="609"/>
      <c r="DQ5" s="609"/>
      <c r="DR5" s="609"/>
      <c r="DS5" s="609"/>
      <c r="DT5" s="609"/>
      <c r="DU5" s="609"/>
      <c r="DV5" s="609"/>
      <c r="DW5" s="609"/>
      <c r="DX5" s="610"/>
    </row>
    <row r="6" spans="2:138" ht="11.25" customHeight="1" x14ac:dyDescent="0.15">
      <c r="B6" s="572" t="s">
        <v>181</v>
      </c>
      <c r="C6" s="573"/>
      <c r="D6" s="573"/>
      <c r="E6" s="573"/>
      <c r="F6" s="573"/>
      <c r="G6" s="573"/>
      <c r="H6" s="573"/>
      <c r="I6" s="573"/>
      <c r="J6" s="573"/>
      <c r="K6" s="573"/>
      <c r="L6" s="573"/>
      <c r="M6" s="573"/>
      <c r="N6" s="573"/>
      <c r="O6" s="573"/>
      <c r="P6" s="573"/>
      <c r="Q6" s="574"/>
      <c r="R6" s="575">
        <v>22169020</v>
      </c>
      <c r="S6" s="576"/>
      <c r="T6" s="576"/>
      <c r="U6" s="576"/>
      <c r="V6" s="576"/>
      <c r="W6" s="576"/>
      <c r="X6" s="576"/>
      <c r="Y6" s="577"/>
      <c r="Z6" s="626">
        <v>3</v>
      </c>
      <c r="AA6" s="626"/>
      <c r="AB6" s="626"/>
      <c r="AC6" s="626"/>
      <c r="AD6" s="627">
        <v>22169020</v>
      </c>
      <c r="AE6" s="627"/>
      <c r="AF6" s="627"/>
      <c r="AG6" s="627"/>
      <c r="AH6" s="627"/>
      <c r="AI6" s="627"/>
      <c r="AJ6" s="627"/>
      <c r="AK6" s="627"/>
      <c r="AL6" s="624">
        <v>6.4</v>
      </c>
      <c r="AM6" s="589"/>
      <c r="AN6" s="589"/>
      <c r="AO6" s="604"/>
      <c r="AP6" s="572" t="s">
        <v>182</v>
      </c>
      <c r="AQ6" s="573"/>
      <c r="AR6" s="573"/>
      <c r="AS6" s="573"/>
      <c r="AT6" s="573"/>
      <c r="AU6" s="573"/>
      <c r="AV6" s="573"/>
      <c r="AW6" s="573"/>
      <c r="AX6" s="573"/>
      <c r="AY6" s="573"/>
      <c r="AZ6" s="573"/>
      <c r="BA6" s="573"/>
      <c r="BB6" s="573"/>
      <c r="BC6" s="574"/>
      <c r="BD6" s="575">
        <v>135315892</v>
      </c>
      <c r="BE6" s="576"/>
      <c r="BF6" s="576"/>
      <c r="BG6" s="576"/>
      <c r="BH6" s="576"/>
      <c r="BI6" s="576"/>
      <c r="BJ6" s="576"/>
      <c r="BK6" s="577"/>
      <c r="BL6" s="626">
        <v>99.2</v>
      </c>
      <c r="BM6" s="626"/>
      <c r="BN6" s="626"/>
      <c r="BO6" s="626"/>
      <c r="BP6" s="627">
        <v>656146</v>
      </c>
      <c r="BQ6" s="627"/>
      <c r="BR6" s="627"/>
      <c r="BS6" s="627"/>
      <c r="BT6" s="627"/>
      <c r="BU6" s="627"/>
      <c r="BV6" s="627"/>
      <c r="BW6" s="628"/>
      <c r="BY6" s="600" t="s">
        <v>183</v>
      </c>
      <c r="BZ6" s="601"/>
      <c r="CA6" s="601"/>
      <c r="CB6" s="601"/>
      <c r="CC6" s="601"/>
      <c r="CD6" s="601"/>
      <c r="CE6" s="601"/>
      <c r="CF6" s="601"/>
      <c r="CG6" s="601"/>
      <c r="CH6" s="601"/>
      <c r="CI6" s="601"/>
      <c r="CJ6" s="601"/>
      <c r="CK6" s="601"/>
      <c r="CL6" s="602"/>
      <c r="CM6" s="575">
        <v>1297094</v>
      </c>
      <c r="CN6" s="576"/>
      <c r="CO6" s="576"/>
      <c r="CP6" s="576"/>
      <c r="CQ6" s="576"/>
      <c r="CR6" s="576"/>
      <c r="CS6" s="576"/>
      <c r="CT6" s="577"/>
      <c r="CU6" s="626">
        <v>0.2</v>
      </c>
      <c r="CV6" s="626"/>
      <c r="CW6" s="626"/>
      <c r="CX6" s="626"/>
      <c r="CY6" s="563" t="s">
        <v>184</v>
      </c>
      <c r="CZ6" s="576"/>
      <c r="DA6" s="576"/>
      <c r="DB6" s="576"/>
      <c r="DC6" s="576"/>
      <c r="DD6" s="576"/>
      <c r="DE6" s="576"/>
      <c r="DF6" s="576"/>
      <c r="DG6" s="576"/>
      <c r="DH6" s="576"/>
      <c r="DI6" s="576"/>
      <c r="DJ6" s="576"/>
      <c r="DK6" s="577"/>
      <c r="DL6" s="563">
        <v>1297094</v>
      </c>
      <c r="DM6" s="576"/>
      <c r="DN6" s="576"/>
      <c r="DO6" s="576"/>
      <c r="DP6" s="576"/>
      <c r="DQ6" s="576"/>
      <c r="DR6" s="576"/>
      <c r="DS6" s="576"/>
      <c r="DT6" s="576"/>
      <c r="DU6" s="576"/>
      <c r="DV6" s="576"/>
      <c r="DW6" s="576"/>
      <c r="DX6" s="633"/>
    </row>
    <row r="7" spans="2:138" ht="11.25" customHeight="1" x14ac:dyDescent="0.15">
      <c r="B7" s="572" t="s">
        <v>185</v>
      </c>
      <c r="C7" s="573"/>
      <c r="D7" s="573"/>
      <c r="E7" s="573"/>
      <c r="F7" s="573"/>
      <c r="G7" s="573"/>
      <c r="H7" s="573"/>
      <c r="I7" s="573"/>
      <c r="J7" s="573"/>
      <c r="K7" s="573"/>
      <c r="L7" s="573"/>
      <c r="M7" s="573"/>
      <c r="N7" s="573"/>
      <c r="O7" s="573"/>
      <c r="P7" s="573"/>
      <c r="Q7" s="574"/>
      <c r="R7" s="575">
        <v>604529</v>
      </c>
      <c r="S7" s="576"/>
      <c r="T7" s="576"/>
      <c r="U7" s="576"/>
      <c r="V7" s="576"/>
      <c r="W7" s="576"/>
      <c r="X7" s="576"/>
      <c r="Y7" s="577"/>
      <c r="Z7" s="626">
        <v>0.1</v>
      </c>
      <c r="AA7" s="626"/>
      <c r="AB7" s="626"/>
      <c r="AC7" s="626"/>
      <c r="AD7" s="627">
        <v>604529</v>
      </c>
      <c r="AE7" s="627"/>
      <c r="AF7" s="627"/>
      <c r="AG7" s="627"/>
      <c r="AH7" s="627"/>
      <c r="AI7" s="627"/>
      <c r="AJ7" s="627"/>
      <c r="AK7" s="627"/>
      <c r="AL7" s="624">
        <v>0.2</v>
      </c>
      <c r="AM7" s="589"/>
      <c r="AN7" s="589"/>
      <c r="AO7" s="604"/>
      <c r="AP7" s="572" t="s">
        <v>186</v>
      </c>
      <c r="AQ7" s="573"/>
      <c r="AR7" s="573"/>
      <c r="AS7" s="573"/>
      <c r="AT7" s="573"/>
      <c r="AU7" s="573"/>
      <c r="AV7" s="573"/>
      <c r="AW7" s="573"/>
      <c r="AX7" s="573"/>
      <c r="AY7" s="573"/>
      <c r="AZ7" s="573"/>
      <c r="BA7" s="573"/>
      <c r="BB7" s="573"/>
      <c r="BC7" s="574"/>
      <c r="BD7" s="575">
        <v>39802314</v>
      </c>
      <c r="BE7" s="576"/>
      <c r="BF7" s="576"/>
      <c r="BG7" s="576"/>
      <c r="BH7" s="576"/>
      <c r="BI7" s="576"/>
      <c r="BJ7" s="576"/>
      <c r="BK7" s="577"/>
      <c r="BL7" s="626">
        <v>29.2</v>
      </c>
      <c r="BM7" s="626"/>
      <c r="BN7" s="626"/>
      <c r="BO7" s="626"/>
      <c r="BP7" s="627">
        <v>656146</v>
      </c>
      <c r="BQ7" s="627"/>
      <c r="BR7" s="627"/>
      <c r="BS7" s="627"/>
      <c r="BT7" s="627"/>
      <c r="BU7" s="627"/>
      <c r="BV7" s="627"/>
      <c r="BW7" s="628"/>
      <c r="BY7" s="572" t="s">
        <v>187</v>
      </c>
      <c r="BZ7" s="573"/>
      <c r="CA7" s="573"/>
      <c r="CB7" s="573"/>
      <c r="CC7" s="573"/>
      <c r="CD7" s="573"/>
      <c r="CE7" s="573"/>
      <c r="CF7" s="573"/>
      <c r="CG7" s="573"/>
      <c r="CH7" s="573"/>
      <c r="CI7" s="573"/>
      <c r="CJ7" s="573"/>
      <c r="CK7" s="573"/>
      <c r="CL7" s="574"/>
      <c r="CM7" s="575">
        <v>74693545</v>
      </c>
      <c r="CN7" s="576"/>
      <c r="CO7" s="576"/>
      <c r="CP7" s="576"/>
      <c r="CQ7" s="576"/>
      <c r="CR7" s="576"/>
      <c r="CS7" s="576"/>
      <c r="CT7" s="577"/>
      <c r="CU7" s="626">
        <v>10.3</v>
      </c>
      <c r="CV7" s="626"/>
      <c r="CW7" s="626"/>
      <c r="CX7" s="626"/>
      <c r="CY7" s="563">
        <v>11997998</v>
      </c>
      <c r="CZ7" s="576"/>
      <c r="DA7" s="576"/>
      <c r="DB7" s="576"/>
      <c r="DC7" s="576"/>
      <c r="DD7" s="576"/>
      <c r="DE7" s="576"/>
      <c r="DF7" s="576"/>
      <c r="DG7" s="576"/>
      <c r="DH7" s="576"/>
      <c r="DI7" s="576"/>
      <c r="DJ7" s="576"/>
      <c r="DK7" s="577"/>
      <c r="DL7" s="563">
        <v>26024662</v>
      </c>
      <c r="DM7" s="576"/>
      <c r="DN7" s="576"/>
      <c r="DO7" s="576"/>
      <c r="DP7" s="576"/>
      <c r="DQ7" s="576"/>
      <c r="DR7" s="576"/>
      <c r="DS7" s="576"/>
      <c r="DT7" s="576"/>
      <c r="DU7" s="576"/>
      <c r="DV7" s="576"/>
      <c r="DW7" s="576"/>
      <c r="DX7" s="633"/>
    </row>
    <row r="8" spans="2:138" ht="11.25" customHeight="1" x14ac:dyDescent="0.15">
      <c r="B8" s="572" t="s">
        <v>188</v>
      </c>
      <c r="C8" s="573"/>
      <c r="D8" s="573"/>
      <c r="E8" s="573"/>
      <c r="F8" s="573"/>
      <c r="G8" s="573"/>
      <c r="H8" s="573"/>
      <c r="I8" s="573"/>
      <c r="J8" s="573"/>
      <c r="K8" s="573"/>
      <c r="L8" s="573"/>
      <c r="M8" s="573"/>
      <c r="N8" s="573"/>
      <c r="O8" s="573"/>
      <c r="P8" s="573"/>
      <c r="Q8" s="574"/>
      <c r="R8" s="575" t="s">
        <v>98</v>
      </c>
      <c r="S8" s="576"/>
      <c r="T8" s="576"/>
      <c r="U8" s="576"/>
      <c r="V8" s="576"/>
      <c r="W8" s="576"/>
      <c r="X8" s="576"/>
      <c r="Y8" s="577"/>
      <c r="Z8" s="626" t="s">
        <v>98</v>
      </c>
      <c r="AA8" s="626"/>
      <c r="AB8" s="626"/>
      <c r="AC8" s="626"/>
      <c r="AD8" s="627" t="s">
        <v>98</v>
      </c>
      <c r="AE8" s="627"/>
      <c r="AF8" s="627"/>
      <c r="AG8" s="627"/>
      <c r="AH8" s="627"/>
      <c r="AI8" s="627"/>
      <c r="AJ8" s="627"/>
      <c r="AK8" s="627"/>
      <c r="AL8" s="624" t="s">
        <v>98</v>
      </c>
      <c r="AM8" s="589"/>
      <c r="AN8" s="589"/>
      <c r="AO8" s="604"/>
      <c r="AP8" s="572" t="s">
        <v>189</v>
      </c>
      <c r="AQ8" s="573"/>
      <c r="AR8" s="573"/>
      <c r="AS8" s="573"/>
      <c r="AT8" s="573"/>
      <c r="AU8" s="573"/>
      <c r="AV8" s="573"/>
      <c r="AW8" s="573"/>
      <c r="AX8" s="573"/>
      <c r="AY8" s="573"/>
      <c r="AZ8" s="573"/>
      <c r="BA8" s="573"/>
      <c r="BB8" s="573"/>
      <c r="BC8" s="574"/>
      <c r="BD8" s="575">
        <v>850987</v>
      </c>
      <c r="BE8" s="576"/>
      <c r="BF8" s="576"/>
      <c r="BG8" s="576"/>
      <c r="BH8" s="576"/>
      <c r="BI8" s="576"/>
      <c r="BJ8" s="576"/>
      <c r="BK8" s="577"/>
      <c r="BL8" s="626">
        <v>0.6</v>
      </c>
      <c r="BM8" s="626"/>
      <c r="BN8" s="626"/>
      <c r="BO8" s="626"/>
      <c r="BP8" s="627" t="s">
        <v>98</v>
      </c>
      <c r="BQ8" s="627"/>
      <c r="BR8" s="627"/>
      <c r="BS8" s="627"/>
      <c r="BT8" s="627"/>
      <c r="BU8" s="627"/>
      <c r="BV8" s="627"/>
      <c r="BW8" s="628"/>
      <c r="BY8" s="572" t="s">
        <v>190</v>
      </c>
      <c r="BZ8" s="573"/>
      <c r="CA8" s="573"/>
      <c r="CB8" s="573"/>
      <c r="CC8" s="573"/>
      <c r="CD8" s="573"/>
      <c r="CE8" s="573"/>
      <c r="CF8" s="573"/>
      <c r="CG8" s="573"/>
      <c r="CH8" s="573"/>
      <c r="CI8" s="573"/>
      <c r="CJ8" s="573"/>
      <c r="CK8" s="573"/>
      <c r="CL8" s="574"/>
      <c r="CM8" s="575">
        <v>117735655</v>
      </c>
      <c r="CN8" s="576"/>
      <c r="CO8" s="576"/>
      <c r="CP8" s="576"/>
      <c r="CQ8" s="576"/>
      <c r="CR8" s="576"/>
      <c r="CS8" s="576"/>
      <c r="CT8" s="577"/>
      <c r="CU8" s="626">
        <v>16.2</v>
      </c>
      <c r="CV8" s="626"/>
      <c r="CW8" s="626"/>
      <c r="CX8" s="626"/>
      <c r="CY8" s="563">
        <v>1701216</v>
      </c>
      <c r="CZ8" s="576"/>
      <c r="DA8" s="576"/>
      <c r="DB8" s="576"/>
      <c r="DC8" s="576"/>
      <c r="DD8" s="576"/>
      <c r="DE8" s="576"/>
      <c r="DF8" s="576"/>
      <c r="DG8" s="576"/>
      <c r="DH8" s="576"/>
      <c r="DI8" s="576"/>
      <c r="DJ8" s="576"/>
      <c r="DK8" s="577"/>
      <c r="DL8" s="563">
        <v>93430470</v>
      </c>
      <c r="DM8" s="576"/>
      <c r="DN8" s="576"/>
      <c r="DO8" s="576"/>
      <c r="DP8" s="576"/>
      <c r="DQ8" s="576"/>
      <c r="DR8" s="576"/>
      <c r="DS8" s="576"/>
      <c r="DT8" s="576"/>
      <c r="DU8" s="576"/>
      <c r="DV8" s="576"/>
      <c r="DW8" s="576"/>
      <c r="DX8" s="633"/>
    </row>
    <row r="9" spans="2:138" ht="11.25" customHeight="1" x14ac:dyDescent="0.15">
      <c r="B9" s="572" t="s">
        <v>191</v>
      </c>
      <c r="C9" s="573"/>
      <c r="D9" s="573"/>
      <c r="E9" s="573"/>
      <c r="F9" s="573"/>
      <c r="G9" s="573"/>
      <c r="H9" s="573"/>
      <c r="I9" s="573"/>
      <c r="J9" s="573"/>
      <c r="K9" s="573"/>
      <c r="L9" s="573"/>
      <c r="M9" s="573"/>
      <c r="N9" s="573"/>
      <c r="O9" s="573"/>
      <c r="P9" s="573"/>
      <c r="Q9" s="574"/>
      <c r="R9" s="575" t="s">
        <v>98</v>
      </c>
      <c r="S9" s="576"/>
      <c r="T9" s="576"/>
      <c r="U9" s="576"/>
      <c r="V9" s="576"/>
      <c r="W9" s="576"/>
      <c r="X9" s="576"/>
      <c r="Y9" s="577"/>
      <c r="Z9" s="626" t="s">
        <v>98</v>
      </c>
      <c r="AA9" s="626"/>
      <c r="AB9" s="626"/>
      <c r="AC9" s="626"/>
      <c r="AD9" s="627" t="s">
        <v>98</v>
      </c>
      <c r="AE9" s="627"/>
      <c r="AF9" s="627"/>
      <c r="AG9" s="627"/>
      <c r="AH9" s="627"/>
      <c r="AI9" s="627"/>
      <c r="AJ9" s="627"/>
      <c r="AK9" s="627"/>
      <c r="AL9" s="624" t="s">
        <v>98</v>
      </c>
      <c r="AM9" s="589"/>
      <c r="AN9" s="589"/>
      <c r="AO9" s="604"/>
      <c r="AP9" s="572" t="s">
        <v>192</v>
      </c>
      <c r="AQ9" s="573"/>
      <c r="AR9" s="573"/>
      <c r="AS9" s="573"/>
      <c r="AT9" s="573"/>
      <c r="AU9" s="573"/>
      <c r="AV9" s="573"/>
      <c r="AW9" s="573"/>
      <c r="AX9" s="573"/>
      <c r="AY9" s="573"/>
      <c r="AZ9" s="573"/>
      <c r="BA9" s="573"/>
      <c r="BB9" s="573"/>
      <c r="BC9" s="574"/>
      <c r="BD9" s="575">
        <v>32429878</v>
      </c>
      <c r="BE9" s="576"/>
      <c r="BF9" s="576"/>
      <c r="BG9" s="576"/>
      <c r="BH9" s="576"/>
      <c r="BI9" s="576"/>
      <c r="BJ9" s="576"/>
      <c r="BK9" s="577"/>
      <c r="BL9" s="626">
        <v>23.8</v>
      </c>
      <c r="BM9" s="626"/>
      <c r="BN9" s="626"/>
      <c r="BO9" s="626"/>
      <c r="BP9" s="627" t="s">
        <v>98</v>
      </c>
      <c r="BQ9" s="627"/>
      <c r="BR9" s="627"/>
      <c r="BS9" s="627"/>
      <c r="BT9" s="627"/>
      <c r="BU9" s="627"/>
      <c r="BV9" s="627"/>
      <c r="BW9" s="628"/>
      <c r="BY9" s="572" t="s">
        <v>193</v>
      </c>
      <c r="BZ9" s="573"/>
      <c r="CA9" s="573"/>
      <c r="CB9" s="573"/>
      <c r="CC9" s="573"/>
      <c r="CD9" s="573"/>
      <c r="CE9" s="573"/>
      <c r="CF9" s="573"/>
      <c r="CG9" s="573"/>
      <c r="CH9" s="573"/>
      <c r="CI9" s="573"/>
      <c r="CJ9" s="573"/>
      <c r="CK9" s="573"/>
      <c r="CL9" s="574"/>
      <c r="CM9" s="575">
        <v>25758296</v>
      </c>
      <c r="CN9" s="576"/>
      <c r="CO9" s="576"/>
      <c r="CP9" s="576"/>
      <c r="CQ9" s="576"/>
      <c r="CR9" s="576"/>
      <c r="CS9" s="576"/>
      <c r="CT9" s="577"/>
      <c r="CU9" s="626">
        <v>3.6</v>
      </c>
      <c r="CV9" s="626"/>
      <c r="CW9" s="626"/>
      <c r="CX9" s="626"/>
      <c r="CY9" s="563">
        <v>2913021</v>
      </c>
      <c r="CZ9" s="576"/>
      <c r="DA9" s="576"/>
      <c r="DB9" s="576"/>
      <c r="DC9" s="576"/>
      <c r="DD9" s="576"/>
      <c r="DE9" s="576"/>
      <c r="DF9" s="576"/>
      <c r="DG9" s="576"/>
      <c r="DH9" s="576"/>
      <c r="DI9" s="576"/>
      <c r="DJ9" s="576"/>
      <c r="DK9" s="577"/>
      <c r="DL9" s="563">
        <v>16116032</v>
      </c>
      <c r="DM9" s="576"/>
      <c r="DN9" s="576"/>
      <c r="DO9" s="576"/>
      <c r="DP9" s="576"/>
      <c r="DQ9" s="576"/>
      <c r="DR9" s="576"/>
      <c r="DS9" s="576"/>
      <c r="DT9" s="576"/>
      <c r="DU9" s="576"/>
      <c r="DV9" s="576"/>
      <c r="DW9" s="576"/>
      <c r="DX9" s="633"/>
    </row>
    <row r="10" spans="2:138" ht="11.25" customHeight="1" x14ac:dyDescent="0.15">
      <c r="B10" s="572" t="s">
        <v>194</v>
      </c>
      <c r="C10" s="573"/>
      <c r="D10" s="573"/>
      <c r="E10" s="573"/>
      <c r="F10" s="573"/>
      <c r="G10" s="573"/>
      <c r="H10" s="573"/>
      <c r="I10" s="573"/>
      <c r="J10" s="573"/>
      <c r="K10" s="573"/>
      <c r="L10" s="573"/>
      <c r="M10" s="573"/>
      <c r="N10" s="573"/>
      <c r="O10" s="573"/>
      <c r="P10" s="573"/>
      <c r="Q10" s="574"/>
      <c r="R10" s="575">
        <v>28650</v>
      </c>
      <c r="S10" s="576"/>
      <c r="T10" s="576"/>
      <c r="U10" s="576"/>
      <c r="V10" s="576"/>
      <c r="W10" s="576"/>
      <c r="X10" s="576"/>
      <c r="Y10" s="577"/>
      <c r="Z10" s="626">
        <v>0</v>
      </c>
      <c r="AA10" s="626"/>
      <c r="AB10" s="626"/>
      <c r="AC10" s="626"/>
      <c r="AD10" s="627">
        <v>28650</v>
      </c>
      <c r="AE10" s="627"/>
      <c r="AF10" s="627"/>
      <c r="AG10" s="627"/>
      <c r="AH10" s="627"/>
      <c r="AI10" s="627"/>
      <c r="AJ10" s="627"/>
      <c r="AK10" s="627"/>
      <c r="AL10" s="624">
        <v>0</v>
      </c>
      <c r="AM10" s="589"/>
      <c r="AN10" s="589"/>
      <c r="AO10" s="604"/>
      <c r="AP10" s="572" t="s">
        <v>195</v>
      </c>
      <c r="AQ10" s="573"/>
      <c r="AR10" s="573"/>
      <c r="AS10" s="573"/>
      <c r="AT10" s="573"/>
      <c r="AU10" s="573"/>
      <c r="AV10" s="573"/>
      <c r="AW10" s="573"/>
      <c r="AX10" s="573"/>
      <c r="AY10" s="573"/>
      <c r="AZ10" s="573"/>
      <c r="BA10" s="573"/>
      <c r="BB10" s="573"/>
      <c r="BC10" s="574"/>
      <c r="BD10" s="575">
        <v>1361226</v>
      </c>
      <c r="BE10" s="576"/>
      <c r="BF10" s="576"/>
      <c r="BG10" s="576"/>
      <c r="BH10" s="576"/>
      <c r="BI10" s="576"/>
      <c r="BJ10" s="576"/>
      <c r="BK10" s="577"/>
      <c r="BL10" s="626">
        <v>1</v>
      </c>
      <c r="BM10" s="626"/>
      <c r="BN10" s="626"/>
      <c r="BO10" s="626"/>
      <c r="BP10" s="627" t="s">
        <v>98</v>
      </c>
      <c r="BQ10" s="627"/>
      <c r="BR10" s="627"/>
      <c r="BS10" s="627"/>
      <c r="BT10" s="627"/>
      <c r="BU10" s="627"/>
      <c r="BV10" s="627"/>
      <c r="BW10" s="628"/>
      <c r="BY10" s="572" t="s">
        <v>196</v>
      </c>
      <c r="BZ10" s="573"/>
      <c r="CA10" s="573"/>
      <c r="CB10" s="573"/>
      <c r="CC10" s="573"/>
      <c r="CD10" s="573"/>
      <c r="CE10" s="573"/>
      <c r="CF10" s="573"/>
      <c r="CG10" s="573"/>
      <c r="CH10" s="573"/>
      <c r="CI10" s="573"/>
      <c r="CJ10" s="573"/>
      <c r="CK10" s="573"/>
      <c r="CL10" s="574"/>
      <c r="CM10" s="575">
        <v>3975196</v>
      </c>
      <c r="CN10" s="576"/>
      <c r="CO10" s="576"/>
      <c r="CP10" s="576"/>
      <c r="CQ10" s="576"/>
      <c r="CR10" s="576"/>
      <c r="CS10" s="576"/>
      <c r="CT10" s="577"/>
      <c r="CU10" s="626">
        <v>0.5</v>
      </c>
      <c r="CV10" s="626"/>
      <c r="CW10" s="626"/>
      <c r="CX10" s="626"/>
      <c r="CY10" s="563">
        <v>367163</v>
      </c>
      <c r="CZ10" s="576"/>
      <c r="DA10" s="576"/>
      <c r="DB10" s="576"/>
      <c r="DC10" s="576"/>
      <c r="DD10" s="576"/>
      <c r="DE10" s="576"/>
      <c r="DF10" s="576"/>
      <c r="DG10" s="576"/>
      <c r="DH10" s="576"/>
      <c r="DI10" s="576"/>
      <c r="DJ10" s="576"/>
      <c r="DK10" s="577"/>
      <c r="DL10" s="563">
        <v>1587786</v>
      </c>
      <c r="DM10" s="576"/>
      <c r="DN10" s="576"/>
      <c r="DO10" s="576"/>
      <c r="DP10" s="576"/>
      <c r="DQ10" s="576"/>
      <c r="DR10" s="576"/>
      <c r="DS10" s="576"/>
      <c r="DT10" s="576"/>
      <c r="DU10" s="576"/>
      <c r="DV10" s="576"/>
      <c r="DW10" s="576"/>
      <c r="DX10" s="633"/>
    </row>
    <row r="11" spans="2:138" ht="11.25" customHeight="1" x14ac:dyDescent="0.15">
      <c r="B11" s="572" t="s">
        <v>197</v>
      </c>
      <c r="C11" s="573"/>
      <c r="D11" s="573"/>
      <c r="E11" s="573"/>
      <c r="F11" s="573"/>
      <c r="G11" s="573"/>
      <c r="H11" s="573"/>
      <c r="I11" s="573"/>
      <c r="J11" s="573"/>
      <c r="K11" s="573"/>
      <c r="L11" s="573"/>
      <c r="M11" s="573"/>
      <c r="N11" s="573"/>
      <c r="O11" s="573"/>
      <c r="P11" s="573"/>
      <c r="Q11" s="574"/>
      <c r="R11" s="575">
        <v>150597</v>
      </c>
      <c r="S11" s="576"/>
      <c r="T11" s="576"/>
      <c r="U11" s="576"/>
      <c r="V11" s="576"/>
      <c r="W11" s="576"/>
      <c r="X11" s="576"/>
      <c r="Y11" s="577"/>
      <c r="Z11" s="626">
        <v>0</v>
      </c>
      <c r="AA11" s="626"/>
      <c r="AB11" s="626"/>
      <c r="AC11" s="626"/>
      <c r="AD11" s="627">
        <v>150597</v>
      </c>
      <c r="AE11" s="627"/>
      <c r="AF11" s="627"/>
      <c r="AG11" s="627"/>
      <c r="AH11" s="627"/>
      <c r="AI11" s="627"/>
      <c r="AJ11" s="627"/>
      <c r="AK11" s="627"/>
      <c r="AL11" s="624">
        <v>0</v>
      </c>
      <c r="AM11" s="589"/>
      <c r="AN11" s="589"/>
      <c r="AO11" s="604"/>
      <c r="AP11" s="572" t="s">
        <v>198</v>
      </c>
      <c r="AQ11" s="573"/>
      <c r="AR11" s="573"/>
      <c r="AS11" s="573"/>
      <c r="AT11" s="573"/>
      <c r="AU11" s="573"/>
      <c r="AV11" s="573"/>
      <c r="AW11" s="573"/>
      <c r="AX11" s="573"/>
      <c r="AY11" s="573"/>
      <c r="AZ11" s="573"/>
      <c r="BA11" s="573"/>
      <c r="BB11" s="573"/>
      <c r="BC11" s="574"/>
      <c r="BD11" s="575">
        <v>3689619</v>
      </c>
      <c r="BE11" s="576"/>
      <c r="BF11" s="576"/>
      <c r="BG11" s="576"/>
      <c r="BH11" s="576"/>
      <c r="BI11" s="576"/>
      <c r="BJ11" s="576"/>
      <c r="BK11" s="577"/>
      <c r="BL11" s="626">
        <v>2.7</v>
      </c>
      <c r="BM11" s="626"/>
      <c r="BN11" s="626"/>
      <c r="BO11" s="626"/>
      <c r="BP11" s="627">
        <v>656146</v>
      </c>
      <c r="BQ11" s="627"/>
      <c r="BR11" s="627"/>
      <c r="BS11" s="627"/>
      <c r="BT11" s="627"/>
      <c r="BU11" s="627"/>
      <c r="BV11" s="627"/>
      <c r="BW11" s="628"/>
      <c r="BY11" s="572" t="s">
        <v>199</v>
      </c>
      <c r="BZ11" s="573"/>
      <c r="CA11" s="573"/>
      <c r="CB11" s="573"/>
      <c r="CC11" s="573"/>
      <c r="CD11" s="573"/>
      <c r="CE11" s="573"/>
      <c r="CF11" s="573"/>
      <c r="CG11" s="573"/>
      <c r="CH11" s="573"/>
      <c r="CI11" s="573"/>
      <c r="CJ11" s="573"/>
      <c r="CK11" s="573"/>
      <c r="CL11" s="574"/>
      <c r="CM11" s="575">
        <v>57051856</v>
      </c>
      <c r="CN11" s="576"/>
      <c r="CO11" s="576"/>
      <c r="CP11" s="576"/>
      <c r="CQ11" s="576"/>
      <c r="CR11" s="576"/>
      <c r="CS11" s="576"/>
      <c r="CT11" s="577"/>
      <c r="CU11" s="626">
        <v>7.9</v>
      </c>
      <c r="CV11" s="626"/>
      <c r="CW11" s="626"/>
      <c r="CX11" s="626"/>
      <c r="CY11" s="563">
        <v>37842732</v>
      </c>
      <c r="CZ11" s="576"/>
      <c r="DA11" s="576"/>
      <c r="DB11" s="576"/>
      <c r="DC11" s="576"/>
      <c r="DD11" s="576"/>
      <c r="DE11" s="576"/>
      <c r="DF11" s="576"/>
      <c r="DG11" s="576"/>
      <c r="DH11" s="576"/>
      <c r="DI11" s="576"/>
      <c r="DJ11" s="576"/>
      <c r="DK11" s="577"/>
      <c r="DL11" s="563">
        <v>13673740</v>
      </c>
      <c r="DM11" s="576"/>
      <c r="DN11" s="576"/>
      <c r="DO11" s="576"/>
      <c r="DP11" s="576"/>
      <c r="DQ11" s="576"/>
      <c r="DR11" s="576"/>
      <c r="DS11" s="576"/>
      <c r="DT11" s="576"/>
      <c r="DU11" s="576"/>
      <c r="DV11" s="576"/>
      <c r="DW11" s="576"/>
      <c r="DX11" s="633"/>
    </row>
    <row r="12" spans="2:138" ht="11.25" customHeight="1" x14ac:dyDescent="0.15">
      <c r="B12" s="572" t="s">
        <v>200</v>
      </c>
      <c r="C12" s="573"/>
      <c r="D12" s="573"/>
      <c r="E12" s="573"/>
      <c r="F12" s="573"/>
      <c r="G12" s="573"/>
      <c r="H12" s="573"/>
      <c r="I12" s="573"/>
      <c r="J12" s="573"/>
      <c r="K12" s="573"/>
      <c r="L12" s="573"/>
      <c r="M12" s="573"/>
      <c r="N12" s="573"/>
      <c r="O12" s="573"/>
      <c r="P12" s="573"/>
      <c r="Q12" s="574"/>
      <c r="R12" s="575">
        <v>21385244</v>
      </c>
      <c r="S12" s="576"/>
      <c r="T12" s="576"/>
      <c r="U12" s="576"/>
      <c r="V12" s="576"/>
      <c r="W12" s="576"/>
      <c r="X12" s="576"/>
      <c r="Y12" s="577"/>
      <c r="Z12" s="626">
        <v>2.9</v>
      </c>
      <c r="AA12" s="626"/>
      <c r="AB12" s="626"/>
      <c r="AC12" s="626"/>
      <c r="AD12" s="627">
        <v>21385244</v>
      </c>
      <c r="AE12" s="627"/>
      <c r="AF12" s="627"/>
      <c r="AG12" s="627"/>
      <c r="AH12" s="627"/>
      <c r="AI12" s="627"/>
      <c r="AJ12" s="627"/>
      <c r="AK12" s="627"/>
      <c r="AL12" s="624">
        <v>6.1</v>
      </c>
      <c r="AM12" s="589"/>
      <c r="AN12" s="589"/>
      <c r="AO12" s="604"/>
      <c r="AP12" s="572" t="s">
        <v>201</v>
      </c>
      <c r="AQ12" s="573"/>
      <c r="AR12" s="573"/>
      <c r="AS12" s="573"/>
      <c r="AT12" s="573"/>
      <c r="AU12" s="573"/>
      <c r="AV12" s="573"/>
      <c r="AW12" s="573"/>
      <c r="AX12" s="573"/>
      <c r="AY12" s="573"/>
      <c r="AZ12" s="573"/>
      <c r="BA12" s="573"/>
      <c r="BB12" s="573"/>
      <c r="BC12" s="574"/>
      <c r="BD12" s="575">
        <v>382954</v>
      </c>
      <c r="BE12" s="576"/>
      <c r="BF12" s="576"/>
      <c r="BG12" s="576"/>
      <c r="BH12" s="576"/>
      <c r="BI12" s="576"/>
      <c r="BJ12" s="576"/>
      <c r="BK12" s="577"/>
      <c r="BL12" s="626">
        <v>0.3</v>
      </c>
      <c r="BM12" s="626"/>
      <c r="BN12" s="626"/>
      <c r="BO12" s="626"/>
      <c r="BP12" s="627" t="s">
        <v>98</v>
      </c>
      <c r="BQ12" s="627"/>
      <c r="BR12" s="627"/>
      <c r="BS12" s="627"/>
      <c r="BT12" s="627"/>
      <c r="BU12" s="627"/>
      <c r="BV12" s="627"/>
      <c r="BW12" s="628"/>
      <c r="BY12" s="572" t="s">
        <v>202</v>
      </c>
      <c r="BZ12" s="573"/>
      <c r="CA12" s="573"/>
      <c r="CB12" s="573"/>
      <c r="CC12" s="573"/>
      <c r="CD12" s="573"/>
      <c r="CE12" s="573"/>
      <c r="CF12" s="573"/>
      <c r="CG12" s="573"/>
      <c r="CH12" s="573"/>
      <c r="CI12" s="573"/>
      <c r="CJ12" s="573"/>
      <c r="CK12" s="573"/>
      <c r="CL12" s="574"/>
      <c r="CM12" s="575">
        <v>45453693</v>
      </c>
      <c r="CN12" s="576"/>
      <c r="CO12" s="576"/>
      <c r="CP12" s="576"/>
      <c r="CQ12" s="576"/>
      <c r="CR12" s="576"/>
      <c r="CS12" s="576"/>
      <c r="CT12" s="577"/>
      <c r="CU12" s="626">
        <v>6.3</v>
      </c>
      <c r="CV12" s="626"/>
      <c r="CW12" s="626"/>
      <c r="CX12" s="626"/>
      <c r="CY12" s="563">
        <v>14013124</v>
      </c>
      <c r="CZ12" s="576"/>
      <c r="DA12" s="576"/>
      <c r="DB12" s="576"/>
      <c r="DC12" s="576"/>
      <c r="DD12" s="576"/>
      <c r="DE12" s="576"/>
      <c r="DF12" s="576"/>
      <c r="DG12" s="576"/>
      <c r="DH12" s="576"/>
      <c r="DI12" s="576"/>
      <c r="DJ12" s="576"/>
      <c r="DK12" s="577"/>
      <c r="DL12" s="563">
        <v>23713824</v>
      </c>
      <c r="DM12" s="576"/>
      <c r="DN12" s="576"/>
      <c r="DO12" s="576"/>
      <c r="DP12" s="576"/>
      <c r="DQ12" s="576"/>
      <c r="DR12" s="576"/>
      <c r="DS12" s="576"/>
      <c r="DT12" s="576"/>
      <c r="DU12" s="576"/>
      <c r="DV12" s="576"/>
      <c r="DW12" s="576"/>
      <c r="DX12" s="633"/>
    </row>
    <row r="13" spans="2:138" ht="11.25" customHeight="1" x14ac:dyDescent="0.15">
      <c r="B13" s="572" t="s">
        <v>203</v>
      </c>
      <c r="C13" s="573"/>
      <c r="D13" s="573"/>
      <c r="E13" s="573"/>
      <c r="F13" s="573"/>
      <c r="G13" s="573"/>
      <c r="H13" s="573"/>
      <c r="I13" s="573"/>
      <c r="J13" s="573"/>
      <c r="K13" s="573"/>
      <c r="L13" s="573"/>
      <c r="M13" s="573"/>
      <c r="N13" s="573"/>
      <c r="O13" s="573"/>
      <c r="P13" s="573"/>
      <c r="Q13" s="574"/>
      <c r="R13" s="575">
        <v>177022</v>
      </c>
      <c r="S13" s="576"/>
      <c r="T13" s="576"/>
      <c r="U13" s="576"/>
      <c r="V13" s="576"/>
      <c r="W13" s="576"/>
      <c r="X13" s="576"/>
      <c r="Y13" s="577"/>
      <c r="Z13" s="626">
        <v>0</v>
      </c>
      <c r="AA13" s="626"/>
      <c r="AB13" s="626"/>
      <c r="AC13" s="626"/>
      <c r="AD13" s="627">
        <v>177022</v>
      </c>
      <c r="AE13" s="627"/>
      <c r="AF13" s="627"/>
      <c r="AG13" s="627"/>
      <c r="AH13" s="627"/>
      <c r="AI13" s="627"/>
      <c r="AJ13" s="627"/>
      <c r="AK13" s="627"/>
      <c r="AL13" s="624">
        <v>0.1</v>
      </c>
      <c r="AM13" s="589"/>
      <c r="AN13" s="589"/>
      <c r="AO13" s="604"/>
      <c r="AP13" s="572" t="s">
        <v>204</v>
      </c>
      <c r="AQ13" s="573"/>
      <c r="AR13" s="573"/>
      <c r="AS13" s="573"/>
      <c r="AT13" s="573"/>
      <c r="AU13" s="573"/>
      <c r="AV13" s="573"/>
      <c r="AW13" s="573"/>
      <c r="AX13" s="573"/>
      <c r="AY13" s="573"/>
      <c r="AZ13" s="573"/>
      <c r="BA13" s="573"/>
      <c r="BB13" s="573"/>
      <c r="BC13" s="574"/>
      <c r="BD13" s="575">
        <v>560364</v>
      </c>
      <c r="BE13" s="576"/>
      <c r="BF13" s="576"/>
      <c r="BG13" s="576"/>
      <c r="BH13" s="576"/>
      <c r="BI13" s="576"/>
      <c r="BJ13" s="576"/>
      <c r="BK13" s="577"/>
      <c r="BL13" s="626">
        <v>0.4</v>
      </c>
      <c r="BM13" s="626"/>
      <c r="BN13" s="626"/>
      <c r="BO13" s="626"/>
      <c r="BP13" s="627" t="s">
        <v>98</v>
      </c>
      <c r="BQ13" s="627"/>
      <c r="BR13" s="627"/>
      <c r="BS13" s="627"/>
      <c r="BT13" s="627"/>
      <c r="BU13" s="627"/>
      <c r="BV13" s="627"/>
      <c r="BW13" s="628"/>
      <c r="BY13" s="572" t="s">
        <v>205</v>
      </c>
      <c r="BZ13" s="573"/>
      <c r="CA13" s="573"/>
      <c r="CB13" s="573"/>
      <c r="CC13" s="573"/>
      <c r="CD13" s="573"/>
      <c r="CE13" s="573"/>
      <c r="CF13" s="573"/>
      <c r="CG13" s="573"/>
      <c r="CH13" s="573"/>
      <c r="CI13" s="573"/>
      <c r="CJ13" s="573"/>
      <c r="CK13" s="573"/>
      <c r="CL13" s="574"/>
      <c r="CM13" s="575">
        <v>105461186</v>
      </c>
      <c r="CN13" s="576"/>
      <c r="CO13" s="576"/>
      <c r="CP13" s="576"/>
      <c r="CQ13" s="576"/>
      <c r="CR13" s="576"/>
      <c r="CS13" s="576"/>
      <c r="CT13" s="577"/>
      <c r="CU13" s="626">
        <v>14.5</v>
      </c>
      <c r="CV13" s="626"/>
      <c r="CW13" s="626"/>
      <c r="CX13" s="626"/>
      <c r="CY13" s="563">
        <v>93305892</v>
      </c>
      <c r="CZ13" s="576"/>
      <c r="DA13" s="576"/>
      <c r="DB13" s="576"/>
      <c r="DC13" s="576"/>
      <c r="DD13" s="576"/>
      <c r="DE13" s="576"/>
      <c r="DF13" s="576"/>
      <c r="DG13" s="576"/>
      <c r="DH13" s="576"/>
      <c r="DI13" s="576"/>
      <c r="DJ13" s="576"/>
      <c r="DK13" s="577"/>
      <c r="DL13" s="563">
        <v>12493887</v>
      </c>
      <c r="DM13" s="576"/>
      <c r="DN13" s="576"/>
      <c r="DO13" s="576"/>
      <c r="DP13" s="576"/>
      <c r="DQ13" s="576"/>
      <c r="DR13" s="576"/>
      <c r="DS13" s="576"/>
      <c r="DT13" s="576"/>
      <c r="DU13" s="576"/>
      <c r="DV13" s="576"/>
      <c r="DW13" s="576"/>
      <c r="DX13" s="633"/>
    </row>
    <row r="14" spans="2:138" ht="11.25" customHeight="1" x14ac:dyDescent="0.15">
      <c r="B14" s="572" t="s">
        <v>206</v>
      </c>
      <c r="C14" s="573"/>
      <c r="D14" s="573"/>
      <c r="E14" s="573"/>
      <c r="F14" s="573"/>
      <c r="G14" s="573"/>
      <c r="H14" s="573"/>
      <c r="I14" s="573"/>
      <c r="J14" s="573"/>
      <c r="K14" s="573"/>
      <c r="L14" s="573"/>
      <c r="M14" s="573"/>
      <c r="N14" s="573"/>
      <c r="O14" s="573"/>
      <c r="P14" s="573"/>
      <c r="Q14" s="574"/>
      <c r="R14" s="575">
        <v>258490</v>
      </c>
      <c r="S14" s="576"/>
      <c r="T14" s="576"/>
      <c r="U14" s="576"/>
      <c r="V14" s="576"/>
      <c r="W14" s="576"/>
      <c r="X14" s="576"/>
      <c r="Y14" s="577"/>
      <c r="Z14" s="626">
        <v>0</v>
      </c>
      <c r="AA14" s="626"/>
      <c r="AB14" s="626"/>
      <c r="AC14" s="626"/>
      <c r="AD14" s="627">
        <v>258490</v>
      </c>
      <c r="AE14" s="627"/>
      <c r="AF14" s="627"/>
      <c r="AG14" s="627"/>
      <c r="AH14" s="627"/>
      <c r="AI14" s="627"/>
      <c r="AJ14" s="627"/>
      <c r="AK14" s="627"/>
      <c r="AL14" s="624">
        <v>0.1</v>
      </c>
      <c r="AM14" s="589"/>
      <c r="AN14" s="589"/>
      <c r="AO14" s="604"/>
      <c r="AP14" s="572" t="s">
        <v>207</v>
      </c>
      <c r="AQ14" s="573"/>
      <c r="AR14" s="573"/>
      <c r="AS14" s="573"/>
      <c r="AT14" s="573"/>
      <c r="AU14" s="573"/>
      <c r="AV14" s="573"/>
      <c r="AW14" s="573"/>
      <c r="AX14" s="573"/>
      <c r="AY14" s="573"/>
      <c r="AZ14" s="573"/>
      <c r="BA14" s="573"/>
      <c r="BB14" s="573"/>
      <c r="BC14" s="574"/>
      <c r="BD14" s="575">
        <v>527286</v>
      </c>
      <c r="BE14" s="576"/>
      <c r="BF14" s="576"/>
      <c r="BG14" s="576"/>
      <c r="BH14" s="576"/>
      <c r="BI14" s="576"/>
      <c r="BJ14" s="576"/>
      <c r="BK14" s="577"/>
      <c r="BL14" s="626">
        <v>0.4</v>
      </c>
      <c r="BM14" s="626"/>
      <c r="BN14" s="626"/>
      <c r="BO14" s="626"/>
      <c r="BP14" s="627" t="s">
        <v>98</v>
      </c>
      <c r="BQ14" s="627"/>
      <c r="BR14" s="627"/>
      <c r="BS14" s="627"/>
      <c r="BT14" s="627"/>
      <c r="BU14" s="627"/>
      <c r="BV14" s="627"/>
      <c r="BW14" s="628"/>
      <c r="BY14" s="572" t="s">
        <v>208</v>
      </c>
      <c r="BZ14" s="573"/>
      <c r="CA14" s="573"/>
      <c r="CB14" s="573"/>
      <c r="CC14" s="573"/>
      <c r="CD14" s="573"/>
      <c r="CE14" s="573"/>
      <c r="CF14" s="573"/>
      <c r="CG14" s="573"/>
      <c r="CH14" s="573"/>
      <c r="CI14" s="573"/>
      <c r="CJ14" s="573"/>
      <c r="CK14" s="573"/>
      <c r="CL14" s="574"/>
      <c r="CM14" s="575">
        <v>32068042</v>
      </c>
      <c r="CN14" s="576"/>
      <c r="CO14" s="576"/>
      <c r="CP14" s="576"/>
      <c r="CQ14" s="576"/>
      <c r="CR14" s="576"/>
      <c r="CS14" s="576"/>
      <c r="CT14" s="577"/>
      <c r="CU14" s="626">
        <v>4.4000000000000004</v>
      </c>
      <c r="CV14" s="626"/>
      <c r="CW14" s="626"/>
      <c r="CX14" s="626"/>
      <c r="CY14" s="563">
        <v>1683256</v>
      </c>
      <c r="CZ14" s="576"/>
      <c r="DA14" s="576"/>
      <c r="DB14" s="576"/>
      <c r="DC14" s="576"/>
      <c r="DD14" s="576"/>
      <c r="DE14" s="576"/>
      <c r="DF14" s="576"/>
      <c r="DG14" s="576"/>
      <c r="DH14" s="576"/>
      <c r="DI14" s="576"/>
      <c r="DJ14" s="576"/>
      <c r="DK14" s="577"/>
      <c r="DL14" s="563">
        <v>29037600</v>
      </c>
      <c r="DM14" s="576"/>
      <c r="DN14" s="576"/>
      <c r="DO14" s="576"/>
      <c r="DP14" s="576"/>
      <c r="DQ14" s="576"/>
      <c r="DR14" s="576"/>
      <c r="DS14" s="576"/>
      <c r="DT14" s="576"/>
      <c r="DU14" s="576"/>
      <c r="DV14" s="576"/>
      <c r="DW14" s="576"/>
      <c r="DX14" s="633"/>
    </row>
    <row r="15" spans="2:138" ht="11.25" customHeight="1" x14ac:dyDescent="0.15">
      <c r="B15" s="572" t="s">
        <v>209</v>
      </c>
      <c r="C15" s="573"/>
      <c r="D15" s="573"/>
      <c r="E15" s="573"/>
      <c r="F15" s="573"/>
      <c r="G15" s="573"/>
      <c r="H15" s="573"/>
      <c r="I15" s="573"/>
      <c r="J15" s="573"/>
      <c r="K15" s="573"/>
      <c r="L15" s="573"/>
      <c r="M15" s="573"/>
      <c r="N15" s="573"/>
      <c r="O15" s="573"/>
      <c r="P15" s="573"/>
      <c r="Q15" s="574"/>
      <c r="R15" s="575">
        <v>210382793</v>
      </c>
      <c r="S15" s="576"/>
      <c r="T15" s="576"/>
      <c r="U15" s="576"/>
      <c r="V15" s="576"/>
      <c r="W15" s="576"/>
      <c r="X15" s="576"/>
      <c r="Y15" s="577"/>
      <c r="Z15" s="626">
        <v>28.2</v>
      </c>
      <c r="AA15" s="626"/>
      <c r="AB15" s="626"/>
      <c r="AC15" s="626"/>
      <c r="AD15" s="627">
        <v>203368442</v>
      </c>
      <c r="AE15" s="627"/>
      <c r="AF15" s="627"/>
      <c r="AG15" s="627"/>
      <c r="AH15" s="627"/>
      <c r="AI15" s="627"/>
      <c r="AJ15" s="627"/>
      <c r="AK15" s="627"/>
      <c r="AL15" s="624">
        <v>58.4</v>
      </c>
      <c r="AM15" s="589"/>
      <c r="AN15" s="589"/>
      <c r="AO15" s="604"/>
      <c r="AP15" s="572" t="s">
        <v>210</v>
      </c>
      <c r="AQ15" s="573"/>
      <c r="AR15" s="573"/>
      <c r="AS15" s="573"/>
      <c r="AT15" s="573"/>
      <c r="AU15" s="573"/>
      <c r="AV15" s="573"/>
      <c r="AW15" s="573"/>
      <c r="AX15" s="573"/>
      <c r="AY15" s="573"/>
      <c r="AZ15" s="573"/>
      <c r="BA15" s="573"/>
      <c r="BB15" s="573"/>
      <c r="BC15" s="574"/>
      <c r="BD15" s="575">
        <v>21585442</v>
      </c>
      <c r="BE15" s="576"/>
      <c r="BF15" s="576"/>
      <c r="BG15" s="576"/>
      <c r="BH15" s="576"/>
      <c r="BI15" s="576"/>
      <c r="BJ15" s="576"/>
      <c r="BK15" s="577"/>
      <c r="BL15" s="626">
        <v>15.8</v>
      </c>
      <c r="BM15" s="626"/>
      <c r="BN15" s="626"/>
      <c r="BO15" s="626"/>
      <c r="BP15" s="627" t="s">
        <v>98</v>
      </c>
      <c r="BQ15" s="627"/>
      <c r="BR15" s="627"/>
      <c r="BS15" s="627"/>
      <c r="BT15" s="627"/>
      <c r="BU15" s="627"/>
      <c r="BV15" s="627"/>
      <c r="BW15" s="628"/>
      <c r="BY15" s="572" t="s">
        <v>211</v>
      </c>
      <c r="BZ15" s="573"/>
      <c r="CA15" s="573"/>
      <c r="CB15" s="573"/>
      <c r="CC15" s="573"/>
      <c r="CD15" s="573"/>
      <c r="CE15" s="573"/>
      <c r="CF15" s="573"/>
      <c r="CG15" s="573"/>
      <c r="CH15" s="573"/>
      <c r="CI15" s="573"/>
      <c r="CJ15" s="573"/>
      <c r="CK15" s="573"/>
      <c r="CL15" s="574"/>
      <c r="CM15" s="575" t="s">
        <v>98</v>
      </c>
      <c r="CN15" s="576"/>
      <c r="CO15" s="576"/>
      <c r="CP15" s="576"/>
      <c r="CQ15" s="576"/>
      <c r="CR15" s="576"/>
      <c r="CS15" s="576"/>
      <c r="CT15" s="577"/>
      <c r="CU15" s="626" t="s">
        <v>98</v>
      </c>
      <c r="CV15" s="626"/>
      <c r="CW15" s="626"/>
      <c r="CX15" s="626"/>
      <c r="CY15" s="563" t="s">
        <v>98</v>
      </c>
      <c r="CZ15" s="576"/>
      <c r="DA15" s="576"/>
      <c r="DB15" s="576"/>
      <c r="DC15" s="576"/>
      <c r="DD15" s="576"/>
      <c r="DE15" s="576"/>
      <c r="DF15" s="576"/>
      <c r="DG15" s="576"/>
      <c r="DH15" s="576"/>
      <c r="DI15" s="576"/>
      <c r="DJ15" s="576"/>
      <c r="DK15" s="577"/>
      <c r="DL15" s="563" t="s">
        <v>98</v>
      </c>
      <c r="DM15" s="576"/>
      <c r="DN15" s="576"/>
      <c r="DO15" s="576"/>
      <c r="DP15" s="576"/>
      <c r="DQ15" s="576"/>
      <c r="DR15" s="576"/>
      <c r="DS15" s="576"/>
      <c r="DT15" s="576"/>
      <c r="DU15" s="576"/>
      <c r="DV15" s="576"/>
      <c r="DW15" s="576"/>
      <c r="DX15" s="633"/>
    </row>
    <row r="16" spans="2:138" ht="11.25" customHeight="1" x14ac:dyDescent="0.15">
      <c r="B16" s="572" t="s">
        <v>212</v>
      </c>
      <c r="C16" s="573"/>
      <c r="D16" s="573"/>
      <c r="E16" s="573"/>
      <c r="F16" s="573"/>
      <c r="G16" s="573"/>
      <c r="H16" s="573"/>
      <c r="I16" s="573"/>
      <c r="J16" s="573"/>
      <c r="K16" s="573"/>
      <c r="L16" s="573"/>
      <c r="M16" s="573"/>
      <c r="N16" s="573"/>
      <c r="O16" s="573"/>
      <c r="P16" s="573"/>
      <c r="Q16" s="574"/>
      <c r="R16" s="575">
        <v>203368442</v>
      </c>
      <c r="S16" s="576"/>
      <c r="T16" s="576"/>
      <c r="U16" s="576"/>
      <c r="V16" s="576"/>
      <c r="W16" s="576"/>
      <c r="X16" s="576"/>
      <c r="Y16" s="577"/>
      <c r="Z16" s="624">
        <v>27.3</v>
      </c>
      <c r="AA16" s="589"/>
      <c r="AB16" s="589"/>
      <c r="AC16" s="625"/>
      <c r="AD16" s="563">
        <v>203368442</v>
      </c>
      <c r="AE16" s="576"/>
      <c r="AF16" s="576"/>
      <c r="AG16" s="576"/>
      <c r="AH16" s="576"/>
      <c r="AI16" s="576"/>
      <c r="AJ16" s="576"/>
      <c r="AK16" s="577"/>
      <c r="AL16" s="624">
        <v>58.4</v>
      </c>
      <c r="AM16" s="589"/>
      <c r="AN16" s="589"/>
      <c r="AO16" s="604"/>
      <c r="AP16" s="572" t="s">
        <v>213</v>
      </c>
      <c r="AQ16" s="573"/>
      <c r="AR16" s="573"/>
      <c r="AS16" s="573"/>
      <c r="AT16" s="573"/>
      <c r="AU16" s="573"/>
      <c r="AV16" s="573"/>
      <c r="AW16" s="573"/>
      <c r="AX16" s="573"/>
      <c r="AY16" s="573"/>
      <c r="AZ16" s="573"/>
      <c r="BA16" s="573"/>
      <c r="BB16" s="573"/>
      <c r="BC16" s="574"/>
      <c r="BD16" s="575">
        <v>1368262</v>
      </c>
      <c r="BE16" s="576"/>
      <c r="BF16" s="576"/>
      <c r="BG16" s="576"/>
      <c r="BH16" s="576"/>
      <c r="BI16" s="576"/>
      <c r="BJ16" s="576"/>
      <c r="BK16" s="577"/>
      <c r="BL16" s="626">
        <v>1</v>
      </c>
      <c r="BM16" s="626"/>
      <c r="BN16" s="626"/>
      <c r="BO16" s="626"/>
      <c r="BP16" s="627" t="s">
        <v>98</v>
      </c>
      <c r="BQ16" s="627"/>
      <c r="BR16" s="627"/>
      <c r="BS16" s="627"/>
      <c r="BT16" s="627"/>
      <c r="BU16" s="627"/>
      <c r="BV16" s="627"/>
      <c r="BW16" s="628"/>
      <c r="BY16" s="572" t="s">
        <v>214</v>
      </c>
      <c r="BZ16" s="573"/>
      <c r="CA16" s="573"/>
      <c r="CB16" s="573"/>
      <c r="CC16" s="573"/>
      <c r="CD16" s="573"/>
      <c r="CE16" s="573"/>
      <c r="CF16" s="573"/>
      <c r="CG16" s="573"/>
      <c r="CH16" s="573"/>
      <c r="CI16" s="573"/>
      <c r="CJ16" s="573"/>
      <c r="CK16" s="573"/>
      <c r="CL16" s="574"/>
      <c r="CM16" s="575">
        <v>162771048</v>
      </c>
      <c r="CN16" s="576"/>
      <c r="CO16" s="576"/>
      <c r="CP16" s="576"/>
      <c r="CQ16" s="576"/>
      <c r="CR16" s="576"/>
      <c r="CS16" s="576"/>
      <c r="CT16" s="577"/>
      <c r="CU16" s="626">
        <v>22.5</v>
      </c>
      <c r="CV16" s="626"/>
      <c r="CW16" s="626"/>
      <c r="CX16" s="626"/>
      <c r="CY16" s="563">
        <v>14314714</v>
      </c>
      <c r="CZ16" s="576"/>
      <c r="DA16" s="576"/>
      <c r="DB16" s="576"/>
      <c r="DC16" s="576"/>
      <c r="DD16" s="576"/>
      <c r="DE16" s="576"/>
      <c r="DF16" s="576"/>
      <c r="DG16" s="576"/>
      <c r="DH16" s="576"/>
      <c r="DI16" s="576"/>
      <c r="DJ16" s="576"/>
      <c r="DK16" s="577"/>
      <c r="DL16" s="563">
        <v>117365802</v>
      </c>
      <c r="DM16" s="576"/>
      <c r="DN16" s="576"/>
      <c r="DO16" s="576"/>
      <c r="DP16" s="576"/>
      <c r="DQ16" s="576"/>
      <c r="DR16" s="576"/>
      <c r="DS16" s="576"/>
      <c r="DT16" s="576"/>
      <c r="DU16" s="576"/>
      <c r="DV16" s="576"/>
      <c r="DW16" s="576"/>
      <c r="DX16" s="633"/>
    </row>
    <row r="17" spans="2:128" ht="11.25" customHeight="1" x14ac:dyDescent="0.15">
      <c r="B17" s="572" t="s">
        <v>215</v>
      </c>
      <c r="C17" s="573"/>
      <c r="D17" s="573"/>
      <c r="E17" s="573"/>
      <c r="F17" s="573"/>
      <c r="G17" s="573"/>
      <c r="H17" s="573"/>
      <c r="I17" s="573"/>
      <c r="J17" s="573"/>
      <c r="K17" s="573"/>
      <c r="L17" s="573"/>
      <c r="M17" s="573"/>
      <c r="N17" s="573"/>
      <c r="O17" s="573"/>
      <c r="P17" s="573"/>
      <c r="Q17" s="574"/>
      <c r="R17" s="575">
        <v>6888251</v>
      </c>
      <c r="S17" s="576"/>
      <c r="T17" s="576"/>
      <c r="U17" s="576"/>
      <c r="V17" s="576"/>
      <c r="W17" s="576"/>
      <c r="X17" s="576"/>
      <c r="Y17" s="577"/>
      <c r="Z17" s="624">
        <v>0.9</v>
      </c>
      <c r="AA17" s="589"/>
      <c r="AB17" s="589"/>
      <c r="AC17" s="625"/>
      <c r="AD17" s="563" t="s">
        <v>98</v>
      </c>
      <c r="AE17" s="576"/>
      <c r="AF17" s="576"/>
      <c r="AG17" s="576"/>
      <c r="AH17" s="576"/>
      <c r="AI17" s="576"/>
      <c r="AJ17" s="576"/>
      <c r="AK17" s="577"/>
      <c r="AL17" s="624" t="s">
        <v>98</v>
      </c>
      <c r="AM17" s="589"/>
      <c r="AN17" s="589"/>
      <c r="AO17" s="604"/>
      <c r="AP17" s="572" t="s">
        <v>216</v>
      </c>
      <c r="AQ17" s="573"/>
      <c r="AR17" s="573"/>
      <c r="AS17" s="573"/>
      <c r="AT17" s="573"/>
      <c r="AU17" s="573"/>
      <c r="AV17" s="573"/>
      <c r="AW17" s="573"/>
      <c r="AX17" s="573"/>
      <c r="AY17" s="573"/>
      <c r="AZ17" s="573"/>
      <c r="BA17" s="573"/>
      <c r="BB17" s="573"/>
      <c r="BC17" s="574"/>
      <c r="BD17" s="575">
        <v>20217180</v>
      </c>
      <c r="BE17" s="576"/>
      <c r="BF17" s="576"/>
      <c r="BG17" s="576"/>
      <c r="BH17" s="576"/>
      <c r="BI17" s="576"/>
      <c r="BJ17" s="576"/>
      <c r="BK17" s="577"/>
      <c r="BL17" s="626">
        <v>14.8</v>
      </c>
      <c r="BM17" s="626"/>
      <c r="BN17" s="626"/>
      <c r="BO17" s="626"/>
      <c r="BP17" s="627" t="s">
        <v>98</v>
      </c>
      <c r="BQ17" s="627"/>
      <c r="BR17" s="627"/>
      <c r="BS17" s="627"/>
      <c r="BT17" s="627"/>
      <c r="BU17" s="627"/>
      <c r="BV17" s="627"/>
      <c r="BW17" s="628"/>
      <c r="BY17" s="572" t="s">
        <v>217</v>
      </c>
      <c r="BZ17" s="573"/>
      <c r="CA17" s="573"/>
      <c r="CB17" s="573"/>
      <c r="CC17" s="573"/>
      <c r="CD17" s="573"/>
      <c r="CE17" s="573"/>
      <c r="CF17" s="573"/>
      <c r="CG17" s="573"/>
      <c r="CH17" s="573"/>
      <c r="CI17" s="573"/>
      <c r="CJ17" s="573"/>
      <c r="CK17" s="573"/>
      <c r="CL17" s="574"/>
      <c r="CM17" s="575">
        <v>1943368</v>
      </c>
      <c r="CN17" s="576"/>
      <c r="CO17" s="576"/>
      <c r="CP17" s="576"/>
      <c r="CQ17" s="576"/>
      <c r="CR17" s="576"/>
      <c r="CS17" s="576"/>
      <c r="CT17" s="577"/>
      <c r="CU17" s="626">
        <v>0.3</v>
      </c>
      <c r="CV17" s="626"/>
      <c r="CW17" s="626"/>
      <c r="CX17" s="626"/>
      <c r="CY17" s="563" t="s">
        <v>98</v>
      </c>
      <c r="CZ17" s="576"/>
      <c r="DA17" s="576"/>
      <c r="DB17" s="576"/>
      <c r="DC17" s="576"/>
      <c r="DD17" s="576"/>
      <c r="DE17" s="576"/>
      <c r="DF17" s="576"/>
      <c r="DG17" s="576"/>
      <c r="DH17" s="576"/>
      <c r="DI17" s="576"/>
      <c r="DJ17" s="576"/>
      <c r="DK17" s="577"/>
      <c r="DL17" s="563">
        <v>167150</v>
      </c>
      <c r="DM17" s="576"/>
      <c r="DN17" s="576"/>
      <c r="DO17" s="576"/>
      <c r="DP17" s="576"/>
      <c r="DQ17" s="576"/>
      <c r="DR17" s="576"/>
      <c r="DS17" s="576"/>
      <c r="DT17" s="576"/>
      <c r="DU17" s="576"/>
      <c r="DV17" s="576"/>
      <c r="DW17" s="576"/>
      <c r="DX17" s="633"/>
    </row>
    <row r="18" spans="2:128" ht="11.25" customHeight="1" x14ac:dyDescent="0.15">
      <c r="B18" s="572" t="s">
        <v>218</v>
      </c>
      <c r="C18" s="573"/>
      <c r="D18" s="573"/>
      <c r="E18" s="573"/>
      <c r="F18" s="573"/>
      <c r="G18" s="573"/>
      <c r="H18" s="573"/>
      <c r="I18" s="573"/>
      <c r="J18" s="573"/>
      <c r="K18" s="573"/>
      <c r="L18" s="573"/>
      <c r="M18" s="573"/>
      <c r="N18" s="573"/>
      <c r="O18" s="573"/>
      <c r="P18" s="573"/>
      <c r="Q18" s="574"/>
      <c r="R18" s="575">
        <v>126100</v>
      </c>
      <c r="S18" s="576"/>
      <c r="T18" s="576"/>
      <c r="U18" s="576"/>
      <c r="V18" s="576"/>
      <c r="W18" s="576"/>
      <c r="X18" s="576"/>
      <c r="Y18" s="577"/>
      <c r="Z18" s="624">
        <v>0</v>
      </c>
      <c r="AA18" s="589"/>
      <c r="AB18" s="589"/>
      <c r="AC18" s="625"/>
      <c r="AD18" s="563" t="s">
        <v>98</v>
      </c>
      <c r="AE18" s="576"/>
      <c r="AF18" s="576"/>
      <c r="AG18" s="576"/>
      <c r="AH18" s="576"/>
      <c r="AI18" s="576"/>
      <c r="AJ18" s="576"/>
      <c r="AK18" s="577"/>
      <c r="AL18" s="624" t="s">
        <v>98</v>
      </c>
      <c r="AM18" s="589"/>
      <c r="AN18" s="589"/>
      <c r="AO18" s="604"/>
      <c r="AP18" s="572" t="s">
        <v>219</v>
      </c>
      <c r="AQ18" s="573"/>
      <c r="AR18" s="573"/>
      <c r="AS18" s="573"/>
      <c r="AT18" s="573"/>
      <c r="AU18" s="573"/>
      <c r="AV18" s="573"/>
      <c r="AW18" s="573"/>
      <c r="AX18" s="573"/>
      <c r="AY18" s="573"/>
      <c r="AZ18" s="573"/>
      <c r="BA18" s="573"/>
      <c r="BB18" s="573"/>
      <c r="BC18" s="574"/>
      <c r="BD18" s="575">
        <v>46484411</v>
      </c>
      <c r="BE18" s="576"/>
      <c r="BF18" s="576"/>
      <c r="BG18" s="576"/>
      <c r="BH18" s="576"/>
      <c r="BI18" s="576"/>
      <c r="BJ18" s="576"/>
      <c r="BK18" s="577"/>
      <c r="BL18" s="626">
        <v>34.1</v>
      </c>
      <c r="BM18" s="626"/>
      <c r="BN18" s="626"/>
      <c r="BO18" s="626"/>
      <c r="BP18" s="627" t="s">
        <v>98</v>
      </c>
      <c r="BQ18" s="627"/>
      <c r="BR18" s="627"/>
      <c r="BS18" s="627"/>
      <c r="BT18" s="627"/>
      <c r="BU18" s="627"/>
      <c r="BV18" s="627"/>
      <c r="BW18" s="628"/>
      <c r="BY18" s="572" t="s">
        <v>220</v>
      </c>
      <c r="BZ18" s="573"/>
      <c r="CA18" s="573"/>
      <c r="CB18" s="573"/>
      <c r="CC18" s="573"/>
      <c r="CD18" s="573"/>
      <c r="CE18" s="573"/>
      <c r="CF18" s="573"/>
      <c r="CG18" s="573"/>
      <c r="CH18" s="573"/>
      <c r="CI18" s="573"/>
      <c r="CJ18" s="573"/>
      <c r="CK18" s="573"/>
      <c r="CL18" s="574"/>
      <c r="CM18" s="575">
        <v>71295101</v>
      </c>
      <c r="CN18" s="576"/>
      <c r="CO18" s="576"/>
      <c r="CP18" s="576"/>
      <c r="CQ18" s="576"/>
      <c r="CR18" s="576"/>
      <c r="CS18" s="576"/>
      <c r="CT18" s="577"/>
      <c r="CU18" s="626">
        <v>9.8000000000000007</v>
      </c>
      <c r="CV18" s="626"/>
      <c r="CW18" s="626"/>
      <c r="CX18" s="626"/>
      <c r="CY18" s="563" t="s">
        <v>98</v>
      </c>
      <c r="CZ18" s="576"/>
      <c r="DA18" s="576"/>
      <c r="DB18" s="576"/>
      <c r="DC18" s="576"/>
      <c r="DD18" s="576"/>
      <c r="DE18" s="576"/>
      <c r="DF18" s="576"/>
      <c r="DG18" s="576"/>
      <c r="DH18" s="576"/>
      <c r="DI18" s="576"/>
      <c r="DJ18" s="576"/>
      <c r="DK18" s="577"/>
      <c r="DL18" s="563">
        <v>65852665</v>
      </c>
      <c r="DM18" s="576"/>
      <c r="DN18" s="576"/>
      <c r="DO18" s="576"/>
      <c r="DP18" s="576"/>
      <c r="DQ18" s="576"/>
      <c r="DR18" s="576"/>
      <c r="DS18" s="576"/>
      <c r="DT18" s="576"/>
      <c r="DU18" s="576"/>
      <c r="DV18" s="576"/>
      <c r="DW18" s="576"/>
      <c r="DX18" s="633"/>
    </row>
    <row r="19" spans="2:128" ht="11.25" customHeight="1" x14ac:dyDescent="0.15">
      <c r="B19" s="572" t="s">
        <v>221</v>
      </c>
      <c r="C19" s="573"/>
      <c r="D19" s="573"/>
      <c r="E19" s="573"/>
      <c r="F19" s="573"/>
      <c r="G19" s="573"/>
      <c r="H19" s="573"/>
      <c r="I19" s="573"/>
      <c r="J19" s="573"/>
      <c r="K19" s="573"/>
      <c r="L19" s="573"/>
      <c r="M19" s="573"/>
      <c r="N19" s="573"/>
      <c r="O19" s="573"/>
      <c r="P19" s="573"/>
      <c r="Q19" s="574"/>
      <c r="R19" s="575">
        <v>369357362</v>
      </c>
      <c r="S19" s="576"/>
      <c r="T19" s="576"/>
      <c r="U19" s="576"/>
      <c r="V19" s="576"/>
      <c r="W19" s="576"/>
      <c r="X19" s="576"/>
      <c r="Y19" s="577"/>
      <c r="Z19" s="624">
        <v>49.6</v>
      </c>
      <c r="AA19" s="589"/>
      <c r="AB19" s="589"/>
      <c r="AC19" s="625"/>
      <c r="AD19" s="563">
        <v>335247155</v>
      </c>
      <c r="AE19" s="576"/>
      <c r="AF19" s="576"/>
      <c r="AG19" s="576"/>
      <c r="AH19" s="576"/>
      <c r="AI19" s="576"/>
      <c r="AJ19" s="576"/>
      <c r="AK19" s="577"/>
      <c r="AL19" s="624">
        <v>96.3</v>
      </c>
      <c r="AM19" s="589"/>
      <c r="AN19" s="589"/>
      <c r="AO19" s="604"/>
      <c r="AP19" s="572" t="s">
        <v>222</v>
      </c>
      <c r="AQ19" s="573"/>
      <c r="AR19" s="573"/>
      <c r="AS19" s="573"/>
      <c r="AT19" s="573"/>
      <c r="AU19" s="573"/>
      <c r="AV19" s="573"/>
      <c r="AW19" s="573"/>
      <c r="AX19" s="573"/>
      <c r="AY19" s="573"/>
      <c r="AZ19" s="573"/>
      <c r="BA19" s="573"/>
      <c r="BB19" s="573"/>
      <c r="BC19" s="574"/>
      <c r="BD19" s="575">
        <v>3599778</v>
      </c>
      <c r="BE19" s="576"/>
      <c r="BF19" s="576"/>
      <c r="BG19" s="576"/>
      <c r="BH19" s="576"/>
      <c r="BI19" s="576"/>
      <c r="BJ19" s="576"/>
      <c r="BK19" s="577"/>
      <c r="BL19" s="626">
        <v>2.6</v>
      </c>
      <c r="BM19" s="626"/>
      <c r="BN19" s="626"/>
      <c r="BO19" s="626"/>
      <c r="BP19" s="627" t="s">
        <v>98</v>
      </c>
      <c r="BQ19" s="627"/>
      <c r="BR19" s="627"/>
      <c r="BS19" s="627"/>
      <c r="BT19" s="627"/>
      <c r="BU19" s="627"/>
      <c r="BV19" s="627"/>
      <c r="BW19" s="628"/>
      <c r="BY19" s="572" t="s">
        <v>223</v>
      </c>
      <c r="BZ19" s="573"/>
      <c r="CA19" s="573"/>
      <c r="CB19" s="573"/>
      <c r="CC19" s="573"/>
      <c r="CD19" s="573"/>
      <c r="CE19" s="573"/>
      <c r="CF19" s="573"/>
      <c r="CG19" s="573"/>
      <c r="CH19" s="573"/>
      <c r="CI19" s="573"/>
      <c r="CJ19" s="573"/>
      <c r="CK19" s="573"/>
      <c r="CL19" s="574"/>
      <c r="CM19" s="575" t="s">
        <v>98</v>
      </c>
      <c r="CN19" s="576"/>
      <c r="CO19" s="576"/>
      <c r="CP19" s="576"/>
      <c r="CQ19" s="576"/>
      <c r="CR19" s="576"/>
      <c r="CS19" s="576"/>
      <c r="CT19" s="577"/>
      <c r="CU19" s="626" t="s">
        <v>98</v>
      </c>
      <c r="CV19" s="626"/>
      <c r="CW19" s="626"/>
      <c r="CX19" s="626"/>
      <c r="CY19" s="563" t="s">
        <v>98</v>
      </c>
      <c r="CZ19" s="576"/>
      <c r="DA19" s="576"/>
      <c r="DB19" s="576"/>
      <c r="DC19" s="576"/>
      <c r="DD19" s="576"/>
      <c r="DE19" s="576"/>
      <c r="DF19" s="576"/>
      <c r="DG19" s="576"/>
      <c r="DH19" s="576"/>
      <c r="DI19" s="576"/>
      <c r="DJ19" s="576"/>
      <c r="DK19" s="577"/>
      <c r="DL19" s="563" t="s">
        <v>98</v>
      </c>
      <c r="DM19" s="576"/>
      <c r="DN19" s="576"/>
      <c r="DO19" s="576"/>
      <c r="DP19" s="576"/>
      <c r="DQ19" s="576"/>
      <c r="DR19" s="576"/>
      <c r="DS19" s="576"/>
      <c r="DT19" s="576"/>
      <c r="DU19" s="576"/>
      <c r="DV19" s="576"/>
      <c r="DW19" s="576"/>
      <c r="DX19" s="633"/>
    </row>
    <row r="20" spans="2:128" ht="11.25" customHeight="1" x14ac:dyDescent="0.15">
      <c r="B20" s="572" t="s">
        <v>224</v>
      </c>
      <c r="C20" s="573"/>
      <c r="D20" s="573"/>
      <c r="E20" s="573"/>
      <c r="F20" s="573"/>
      <c r="G20" s="573"/>
      <c r="H20" s="573"/>
      <c r="I20" s="573"/>
      <c r="J20" s="573"/>
      <c r="K20" s="573"/>
      <c r="L20" s="573"/>
      <c r="M20" s="573"/>
      <c r="N20" s="573"/>
      <c r="O20" s="573"/>
      <c r="P20" s="573"/>
      <c r="Q20" s="574"/>
      <c r="R20" s="575">
        <v>409034</v>
      </c>
      <c r="S20" s="576"/>
      <c r="T20" s="576"/>
      <c r="U20" s="576"/>
      <c r="V20" s="576"/>
      <c r="W20" s="576"/>
      <c r="X20" s="576"/>
      <c r="Y20" s="577"/>
      <c r="Z20" s="624">
        <v>0.1</v>
      </c>
      <c r="AA20" s="589"/>
      <c r="AB20" s="589"/>
      <c r="AC20" s="625"/>
      <c r="AD20" s="563">
        <v>409034</v>
      </c>
      <c r="AE20" s="576"/>
      <c r="AF20" s="576"/>
      <c r="AG20" s="576"/>
      <c r="AH20" s="576"/>
      <c r="AI20" s="576"/>
      <c r="AJ20" s="576"/>
      <c r="AK20" s="577"/>
      <c r="AL20" s="624">
        <v>0.1</v>
      </c>
      <c r="AM20" s="589"/>
      <c r="AN20" s="589"/>
      <c r="AO20" s="604"/>
      <c r="AP20" s="630" t="s">
        <v>225</v>
      </c>
      <c r="AQ20" s="631"/>
      <c r="AR20" s="631"/>
      <c r="AS20" s="631"/>
      <c r="AT20" s="631"/>
      <c r="AU20" s="631"/>
      <c r="AV20" s="631"/>
      <c r="AW20" s="631"/>
      <c r="AX20" s="631"/>
      <c r="AY20" s="631"/>
      <c r="AZ20" s="631"/>
      <c r="BA20" s="631"/>
      <c r="BB20" s="631"/>
      <c r="BC20" s="632"/>
      <c r="BD20" s="575">
        <v>1813974</v>
      </c>
      <c r="BE20" s="576"/>
      <c r="BF20" s="576"/>
      <c r="BG20" s="576"/>
      <c r="BH20" s="576"/>
      <c r="BI20" s="576"/>
      <c r="BJ20" s="576"/>
      <c r="BK20" s="577"/>
      <c r="BL20" s="626">
        <v>1.3</v>
      </c>
      <c r="BM20" s="626"/>
      <c r="BN20" s="626"/>
      <c r="BO20" s="626"/>
      <c r="BP20" s="627" t="s">
        <v>98</v>
      </c>
      <c r="BQ20" s="627"/>
      <c r="BR20" s="627"/>
      <c r="BS20" s="627"/>
      <c r="BT20" s="627"/>
      <c r="BU20" s="627"/>
      <c r="BV20" s="627"/>
      <c r="BW20" s="628"/>
      <c r="BY20" s="630" t="s">
        <v>226</v>
      </c>
      <c r="BZ20" s="631"/>
      <c r="CA20" s="631"/>
      <c r="CB20" s="631"/>
      <c r="CC20" s="631"/>
      <c r="CD20" s="631"/>
      <c r="CE20" s="631"/>
      <c r="CF20" s="631"/>
      <c r="CG20" s="631"/>
      <c r="CH20" s="631"/>
      <c r="CI20" s="631"/>
      <c r="CJ20" s="631"/>
      <c r="CK20" s="631"/>
      <c r="CL20" s="632"/>
      <c r="CM20" s="575" t="s">
        <v>98</v>
      </c>
      <c r="CN20" s="576"/>
      <c r="CO20" s="576"/>
      <c r="CP20" s="576"/>
      <c r="CQ20" s="576"/>
      <c r="CR20" s="576"/>
      <c r="CS20" s="576"/>
      <c r="CT20" s="577"/>
      <c r="CU20" s="626" t="s">
        <v>98</v>
      </c>
      <c r="CV20" s="626"/>
      <c r="CW20" s="626"/>
      <c r="CX20" s="626"/>
      <c r="CY20" s="563" t="s">
        <v>98</v>
      </c>
      <c r="CZ20" s="576"/>
      <c r="DA20" s="576"/>
      <c r="DB20" s="576"/>
      <c r="DC20" s="576"/>
      <c r="DD20" s="576"/>
      <c r="DE20" s="576"/>
      <c r="DF20" s="576"/>
      <c r="DG20" s="576"/>
      <c r="DH20" s="576"/>
      <c r="DI20" s="576"/>
      <c r="DJ20" s="576"/>
      <c r="DK20" s="577"/>
      <c r="DL20" s="563" t="s">
        <v>98</v>
      </c>
      <c r="DM20" s="576"/>
      <c r="DN20" s="576"/>
      <c r="DO20" s="576"/>
      <c r="DP20" s="576"/>
      <c r="DQ20" s="576"/>
      <c r="DR20" s="576"/>
      <c r="DS20" s="576"/>
      <c r="DT20" s="576"/>
      <c r="DU20" s="576"/>
      <c r="DV20" s="576"/>
      <c r="DW20" s="576"/>
      <c r="DX20" s="633"/>
    </row>
    <row r="21" spans="2:128" ht="11.25" customHeight="1" x14ac:dyDescent="0.15">
      <c r="B21" s="572" t="s">
        <v>227</v>
      </c>
      <c r="C21" s="573"/>
      <c r="D21" s="573"/>
      <c r="E21" s="573"/>
      <c r="F21" s="573"/>
      <c r="G21" s="573"/>
      <c r="H21" s="573"/>
      <c r="I21" s="573"/>
      <c r="J21" s="573"/>
      <c r="K21" s="573"/>
      <c r="L21" s="573"/>
      <c r="M21" s="573"/>
      <c r="N21" s="573"/>
      <c r="O21" s="573"/>
      <c r="P21" s="573"/>
      <c r="Q21" s="574"/>
      <c r="R21" s="575">
        <v>1003548</v>
      </c>
      <c r="S21" s="576"/>
      <c r="T21" s="576"/>
      <c r="U21" s="576"/>
      <c r="V21" s="576"/>
      <c r="W21" s="576"/>
      <c r="X21" s="576"/>
      <c r="Y21" s="577"/>
      <c r="Z21" s="624">
        <v>0.1</v>
      </c>
      <c r="AA21" s="589"/>
      <c r="AB21" s="589"/>
      <c r="AC21" s="625"/>
      <c r="AD21" s="563" t="s">
        <v>98</v>
      </c>
      <c r="AE21" s="576"/>
      <c r="AF21" s="576"/>
      <c r="AG21" s="576"/>
      <c r="AH21" s="576"/>
      <c r="AI21" s="576"/>
      <c r="AJ21" s="576"/>
      <c r="AK21" s="577"/>
      <c r="AL21" s="624" t="s">
        <v>98</v>
      </c>
      <c r="AM21" s="589"/>
      <c r="AN21" s="589"/>
      <c r="AO21" s="604"/>
      <c r="AP21" s="630" t="s">
        <v>228</v>
      </c>
      <c r="AQ21" s="631"/>
      <c r="AR21" s="631"/>
      <c r="AS21" s="631"/>
      <c r="AT21" s="631"/>
      <c r="AU21" s="631"/>
      <c r="AV21" s="631"/>
      <c r="AW21" s="631"/>
      <c r="AX21" s="631"/>
      <c r="AY21" s="631"/>
      <c r="AZ21" s="631"/>
      <c r="BA21" s="631"/>
      <c r="BB21" s="631"/>
      <c r="BC21" s="632"/>
      <c r="BD21" s="575">
        <v>769734</v>
      </c>
      <c r="BE21" s="576"/>
      <c r="BF21" s="576"/>
      <c r="BG21" s="576"/>
      <c r="BH21" s="576"/>
      <c r="BI21" s="576"/>
      <c r="BJ21" s="576"/>
      <c r="BK21" s="577"/>
      <c r="BL21" s="626">
        <v>0.6</v>
      </c>
      <c r="BM21" s="626"/>
      <c r="BN21" s="626"/>
      <c r="BO21" s="626"/>
      <c r="BP21" s="627" t="s">
        <v>98</v>
      </c>
      <c r="BQ21" s="627"/>
      <c r="BR21" s="627"/>
      <c r="BS21" s="627"/>
      <c r="BT21" s="627"/>
      <c r="BU21" s="627"/>
      <c r="BV21" s="627"/>
      <c r="BW21" s="628"/>
      <c r="BY21" s="630" t="s">
        <v>229</v>
      </c>
      <c r="BZ21" s="631"/>
      <c r="CA21" s="631"/>
      <c r="CB21" s="631"/>
      <c r="CC21" s="631"/>
      <c r="CD21" s="631"/>
      <c r="CE21" s="631"/>
      <c r="CF21" s="631"/>
      <c r="CG21" s="631"/>
      <c r="CH21" s="631"/>
      <c r="CI21" s="631"/>
      <c r="CJ21" s="631"/>
      <c r="CK21" s="631"/>
      <c r="CL21" s="632"/>
      <c r="CM21" s="575">
        <v>202690</v>
      </c>
      <c r="CN21" s="576"/>
      <c r="CO21" s="576"/>
      <c r="CP21" s="576"/>
      <c r="CQ21" s="576"/>
      <c r="CR21" s="576"/>
      <c r="CS21" s="576"/>
      <c r="CT21" s="577"/>
      <c r="CU21" s="626">
        <v>0</v>
      </c>
      <c r="CV21" s="626"/>
      <c r="CW21" s="626"/>
      <c r="CX21" s="626"/>
      <c r="CY21" s="563" t="s">
        <v>98</v>
      </c>
      <c r="CZ21" s="576"/>
      <c r="DA21" s="576"/>
      <c r="DB21" s="576"/>
      <c r="DC21" s="576"/>
      <c r="DD21" s="576"/>
      <c r="DE21" s="576"/>
      <c r="DF21" s="576"/>
      <c r="DG21" s="576"/>
      <c r="DH21" s="576"/>
      <c r="DI21" s="576"/>
      <c r="DJ21" s="576"/>
      <c r="DK21" s="577"/>
      <c r="DL21" s="563">
        <v>202690</v>
      </c>
      <c r="DM21" s="576"/>
      <c r="DN21" s="576"/>
      <c r="DO21" s="576"/>
      <c r="DP21" s="576"/>
      <c r="DQ21" s="576"/>
      <c r="DR21" s="576"/>
      <c r="DS21" s="576"/>
      <c r="DT21" s="576"/>
      <c r="DU21" s="576"/>
      <c r="DV21" s="576"/>
      <c r="DW21" s="576"/>
      <c r="DX21" s="633"/>
    </row>
    <row r="22" spans="2:128" ht="11.25" customHeight="1" x14ac:dyDescent="0.15">
      <c r="B22" s="572" t="s">
        <v>230</v>
      </c>
      <c r="C22" s="573"/>
      <c r="D22" s="573"/>
      <c r="E22" s="573"/>
      <c r="F22" s="573"/>
      <c r="G22" s="573"/>
      <c r="H22" s="573"/>
      <c r="I22" s="573"/>
      <c r="J22" s="573"/>
      <c r="K22" s="573"/>
      <c r="L22" s="573"/>
      <c r="M22" s="573"/>
      <c r="N22" s="573"/>
      <c r="O22" s="573"/>
      <c r="P22" s="573"/>
      <c r="Q22" s="574"/>
      <c r="R22" s="575">
        <v>10870334</v>
      </c>
      <c r="S22" s="576"/>
      <c r="T22" s="576"/>
      <c r="U22" s="576"/>
      <c r="V22" s="576"/>
      <c r="W22" s="576"/>
      <c r="X22" s="576"/>
      <c r="Y22" s="577"/>
      <c r="Z22" s="624">
        <v>1.5</v>
      </c>
      <c r="AA22" s="589"/>
      <c r="AB22" s="589"/>
      <c r="AC22" s="625"/>
      <c r="AD22" s="563">
        <v>103331</v>
      </c>
      <c r="AE22" s="576"/>
      <c r="AF22" s="576"/>
      <c r="AG22" s="576"/>
      <c r="AH22" s="576"/>
      <c r="AI22" s="576"/>
      <c r="AJ22" s="576"/>
      <c r="AK22" s="577"/>
      <c r="AL22" s="624">
        <v>0</v>
      </c>
      <c r="AM22" s="589"/>
      <c r="AN22" s="589"/>
      <c r="AO22" s="604"/>
      <c r="AP22" s="630" t="s">
        <v>231</v>
      </c>
      <c r="AQ22" s="631"/>
      <c r="AR22" s="631"/>
      <c r="AS22" s="631"/>
      <c r="AT22" s="631"/>
      <c r="AU22" s="631"/>
      <c r="AV22" s="631"/>
      <c r="AW22" s="631"/>
      <c r="AX22" s="631"/>
      <c r="AY22" s="631"/>
      <c r="AZ22" s="631"/>
      <c r="BA22" s="631"/>
      <c r="BB22" s="631"/>
      <c r="BC22" s="632"/>
      <c r="BD22" s="575">
        <v>863505</v>
      </c>
      <c r="BE22" s="576"/>
      <c r="BF22" s="576"/>
      <c r="BG22" s="576"/>
      <c r="BH22" s="576"/>
      <c r="BI22" s="576"/>
      <c r="BJ22" s="576"/>
      <c r="BK22" s="577"/>
      <c r="BL22" s="626">
        <v>0.6</v>
      </c>
      <c r="BM22" s="626"/>
      <c r="BN22" s="626"/>
      <c r="BO22" s="626"/>
      <c r="BP22" s="627" t="s">
        <v>98</v>
      </c>
      <c r="BQ22" s="627"/>
      <c r="BR22" s="627"/>
      <c r="BS22" s="627"/>
      <c r="BT22" s="627"/>
      <c r="BU22" s="627"/>
      <c r="BV22" s="627"/>
      <c r="BW22" s="628"/>
      <c r="BY22" s="630" t="s">
        <v>232</v>
      </c>
      <c r="BZ22" s="631"/>
      <c r="CA22" s="631"/>
      <c r="CB22" s="631"/>
      <c r="CC22" s="631"/>
      <c r="CD22" s="631"/>
      <c r="CE22" s="631"/>
      <c r="CF22" s="631"/>
      <c r="CG22" s="631"/>
      <c r="CH22" s="631"/>
      <c r="CI22" s="631"/>
      <c r="CJ22" s="631"/>
      <c r="CK22" s="631"/>
      <c r="CL22" s="632"/>
      <c r="CM22" s="575">
        <v>406506</v>
      </c>
      <c r="CN22" s="576"/>
      <c r="CO22" s="576"/>
      <c r="CP22" s="576"/>
      <c r="CQ22" s="576"/>
      <c r="CR22" s="576"/>
      <c r="CS22" s="576"/>
      <c r="CT22" s="577"/>
      <c r="CU22" s="626">
        <v>0.1</v>
      </c>
      <c r="CV22" s="626"/>
      <c r="CW22" s="626"/>
      <c r="CX22" s="626"/>
      <c r="CY22" s="563" t="s">
        <v>98</v>
      </c>
      <c r="CZ22" s="576"/>
      <c r="DA22" s="576"/>
      <c r="DB22" s="576"/>
      <c r="DC22" s="576"/>
      <c r="DD22" s="576"/>
      <c r="DE22" s="576"/>
      <c r="DF22" s="576"/>
      <c r="DG22" s="576"/>
      <c r="DH22" s="576"/>
      <c r="DI22" s="576"/>
      <c r="DJ22" s="576"/>
      <c r="DK22" s="577"/>
      <c r="DL22" s="563">
        <v>406506</v>
      </c>
      <c r="DM22" s="576"/>
      <c r="DN22" s="576"/>
      <c r="DO22" s="576"/>
      <c r="DP22" s="576"/>
      <c r="DQ22" s="576"/>
      <c r="DR22" s="576"/>
      <c r="DS22" s="576"/>
      <c r="DT22" s="576"/>
      <c r="DU22" s="576"/>
      <c r="DV22" s="576"/>
      <c r="DW22" s="576"/>
      <c r="DX22" s="633"/>
    </row>
    <row r="23" spans="2:128" ht="11.25" customHeight="1" x14ac:dyDescent="0.15">
      <c r="B23" s="572" t="s">
        <v>233</v>
      </c>
      <c r="C23" s="573"/>
      <c r="D23" s="573"/>
      <c r="E23" s="573"/>
      <c r="F23" s="573"/>
      <c r="G23" s="573"/>
      <c r="H23" s="573"/>
      <c r="I23" s="573"/>
      <c r="J23" s="573"/>
      <c r="K23" s="573"/>
      <c r="L23" s="573"/>
      <c r="M23" s="573"/>
      <c r="N23" s="573"/>
      <c r="O23" s="573"/>
      <c r="P23" s="573"/>
      <c r="Q23" s="574"/>
      <c r="R23" s="575">
        <v>2503660</v>
      </c>
      <c r="S23" s="576"/>
      <c r="T23" s="576"/>
      <c r="U23" s="576"/>
      <c r="V23" s="576"/>
      <c r="W23" s="576"/>
      <c r="X23" s="576"/>
      <c r="Y23" s="577"/>
      <c r="Z23" s="624">
        <v>0.3</v>
      </c>
      <c r="AA23" s="589"/>
      <c r="AB23" s="589"/>
      <c r="AC23" s="625"/>
      <c r="AD23" s="563">
        <v>195486</v>
      </c>
      <c r="AE23" s="576"/>
      <c r="AF23" s="576"/>
      <c r="AG23" s="576"/>
      <c r="AH23" s="576"/>
      <c r="AI23" s="576"/>
      <c r="AJ23" s="576"/>
      <c r="AK23" s="577"/>
      <c r="AL23" s="624">
        <v>0.1</v>
      </c>
      <c r="AM23" s="589"/>
      <c r="AN23" s="589"/>
      <c r="AO23" s="604"/>
      <c r="AP23" s="630" t="s">
        <v>234</v>
      </c>
      <c r="AQ23" s="631"/>
      <c r="AR23" s="631"/>
      <c r="AS23" s="631"/>
      <c r="AT23" s="631"/>
      <c r="AU23" s="631"/>
      <c r="AV23" s="631"/>
      <c r="AW23" s="631"/>
      <c r="AX23" s="631"/>
      <c r="AY23" s="631"/>
      <c r="AZ23" s="631"/>
      <c r="BA23" s="631"/>
      <c r="BB23" s="631"/>
      <c r="BC23" s="632"/>
      <c r="BD23" s="575">
        <v>7126974</v>
      </c>
      <c r="BE23" s="576"/>
      <c r="BF23" s="576"/>
      <c r="BG23" s="576"/>
      <c r="BH23" s="576"/>
      <c r="BI23" s="576"/>
      <c r="BJ23" s="576"/>
      <c r="BK23" s="577"/>
      <c r="BL23" s="626">
        <v>5.2</v>
      </c>
      <c r="BM23" s="626"/>
      <c r="BN23" s="626"/>
      <c r="BO23" s="626"/>
      <c r="BP23" s="627" t="s">
        <v>98</v>
      </c>
      <c r="BQ23" s="627"/>
      <c r="BR23" s="627"/>
      <c r="BS23" s="627"/>
      <c r="BT23" s="627"/>
      <c r="BU23" s="627"/>
      <c r="BV23" s="627"/>
      <c r="BW23" s="628"/>
      <c r="BY23" s="630" t="s">
        <v>235</v>
      </c>
      <c r="BZ23" s="631"/>
      <c r="CA23" s="631"/>
      <c r="CB23" s="631"/>
      <c r="CC23" s="631"/>
      <c r="CD23" s="631"/>
      <c r="CE23" s="631"/>
      <c r="CF23" s="631"/>
      <c r="CG23" s="631"/>
      <c r="CH23" s="631"/>
      <c r="CI23" s="631"/>
      <c r="CJ23" s="631"/>
      <c r="CK23" s="631"/>
      <c r="CL23" s="632"/>
      <c r="CM23" s="575">
        <v>327249</v>
      </c>
      <c r="CN23" s="576"/>
      <c r="CO23" s="576"/>
      <c r="CP23" s="576"/>
      <c r="CQ23" s="576"/>
      <c r="CR23" s="576"/>
      <c r="CS23" s="576"/>
      <c r="CT23" s="577"/>
      <c r="CU23" s="626">
        <v>0</v>
      </c>
      <c r="CV23" s="626"/>
      <c r="CW23" s="626"/>
      <c r="CX23" s="626"/>
      <c r="CY23" s="563" t="s">
        <v>98</v>
      </c>
      <c r="CZ23" s="576"/>
      <c r="DA23" s="576"/>
      <c r="DB23" s="576"/>
      <c r="DC23" s="576"/>
      <c r="DD23" s="576"/>
      <c r="DE23" s="576"/>
      <c r="DF23" s="576"/>
      <c r="DG23" s="576"/>
      <c r="DH23" s="576"/>
      <c r="DI23" s="576"/>
      <c r="DJ23" s="576"/>
      <c r="DK23" s="577"/>
      <c r="DL23" s="563">
        <v>327249</v>
      </c>
      <c r="DM23" s="576"/>
      <c r="DN23" s="576"/>
      <c r="DO23" s="576"/>
      <c r="DP23" s="576"/>
      <c r="DQ23" s="576"/>
      <c r="DR23" s="576"/>
      <c r="DS23" s="576"/>
      <c r="DT23" s="576"/>
      <c r="DU23" s="576"/>
      <c r="DV23" s="576"/>
      <c r="DW23" s="576"/>
      <c r="DX23" s="633"/>
    </row>
    <row r="24" spans="2:128" ht="11.25" customHeight="1" x14ac:dyDescent="0.15">
      <c r="B24" s="572" t="s">
        <v>236</v>
      </c>
      <c r="C24" s="573"/>
      <c r="D24" s="573"/>
      <c r="E24" s="573"/>
      <c r="F24" s="573"/>
      <c r="G24" s="573"/>
      <c r="H24" s="573"/>
      <c r="I24" s="573"/>
      <c r="J24" s="573"/>
      <c r="K24" s="573"/>
      <c r="L24" s="573"/>
      <c r="M24" s="573"/>
      <c r="N24" s="573"/>
      <c r="O24" s="573"/>
      <c r="P24" s="573"/>
      <c r="Q24" s="574"/>
      <c r="R24" s="575">
        <v>238584468</v>
      </c>
      <c r="S24" s="576"/>
      <c r="T24" s="576"/>
      <c r="U24" s="576"/>
      <c r="V24" s="576"/>
      <c r="W24" s="576"/>
      <c r="X24" s="576"/>
      <c r="Y24" s="577"/>
      <c r="Z24" s="624">
        <v>32</v>
      </c>
      <c r="AA24" s="589"/>
      <c r="AB24" s="589"/>
      <c r="AC24" s="625"/>
      <c r="AD24" s="563" t="s">
        <v>98</v>
      </c>
      <c r="AE24" s="576"/>
      <c r="AF24" s="576"/>
      <c r="AG24" s="576"/>
      <c r="AH24" s="576"/>
      <c r="AI24" s="576"/>
      <c r="AJ24" s="576"/>
      <c r="AK24" s="577"/>
      <c r="AL24" s="624" t="s">
        <v>98</v>
      </c>
      <c r="AM24" s="589"/>
      <c r="AN24" s="589"/>
      <c r="AO24" s="604"/>
      <c r="AP24" s="630" t="s">
        <v>237</v>
      </c>
      <c r="AQ24" s="631"/>
      <c r="AR24" s="631"/>
      <c r="AS24" s="631"/>
      <c r="AT24" s="631"/>
      <c r="AU24" s="631"/>
      <c r="AV24" s="631"/>
      <c r="AW24" s="631"/>
      <c r="AX24" s="631"/>
      <c r="AY24" s="631"/>
      <c r="AZ24" s="631"/>
      <c r="BA24" s="631"/>
      <c r="BB24" s="631"/>
      <c r="BC24" s="632"/>
      <c r="BD24" s="575">
        <v>13262274</v>
      </c>
      <c r="BE24" s="576"/>
      <c r="BF24" s="576"/>
      <c r="BG24" s="576"/>
      <c r="BH24" s="576"/>
      <c r="BI24" s="576"/>
      <c r="BJ24" s="576"/>
      <c r="BK24" s="577"/>
      <c r="BL24" s="626">
        <v>9.6999999999999993</v>
      </c>
      <c r="BM24" s="626"/>
      <c r="BN24" s="626"/>
      <c r="BO24" s="626"/>
      <c r="BP24" s="627" t="s">
        <v>98</v>
      </c>
      <c r="BQ24" s="627"/>
      <c r="BR24" s="627"/>
      <c r="BS24" s="627"/>
      <c r="BT24" s="627"/>
      <c r="BU24" s="627"/>
      <c r="BV24" s="627"/>
      <c r="BW24" s="628"/>
      <c r="BY24" s="630" t="s">
        <v>238</v>
      </c>
      <c r="BZ24" s="631"/>
      <c r="CA24" s="631"/>
      <c r="CB24" s="631"/>
      <c r="CC24" s="631"/>
      <c r="CD24" s="631"/>
      <c r="CE24" s="631"/>
      <c r="CF24" s="631"/>
      <c r="CG24" s="631"/>
      <c r="CH24" s="631"/>
      <c r="CI24" s="631"/>
      <c r="CJ24" s="631"/>
      <c r="CK24" s="631"/>
      <c r="CL24" s="632"/>
      <c r="CM24" s="575">
        <v>23329668</v>
      </c>
      <c r="CN24" s="576"/>
      <c r="CO24" s="576"/>
      <c r="CP24" s="576"/>
      <c r="CQ24" s="576"/>
      <c r="CR24" s="576"/>
      <c r="CS24" s="576"/>
      <c r="CT24" s="577"/>
      <c r="CU24" s="626">
        <v>3.2</v>
      </c>
      <c r="CV24" s="626"/>
      <c r="CW24" s="626"/>
      <c r="CX24" s="626"/>
      <c r="CY24" s="563" t="s">
        <v>98</v>
      </c>
      <c r="CZ24" s="576"/>
      <c r="DA24" s="576"/>
      <c r="DB24" s="576"/>
      <c r="DC24" s="576"/>
      <c r="DD24" s="576"/>
      <c r="DE24" s="576"/>
      <c r="DF24" s="576"/>
      <c r="DG24" s="576"/>
      <c r="DH24" s="576"/>
      <c r="DI24" s="576"/>
      <c r="DJ24" s="576"/>
      <c r="DK24" s="577"/>
      <c r="DL24" s="563">
        <v>23329668</v>
      </c>
      <c r="DM24" s="576"/>
      <c r="DN24" s="576"/>
      <c r="DO24" s="576"/>
      <c r="DP24" s="576"/>
      <c r="DQ24" s="576"/>
      <c r="DR24" s="576"/>
      <c r="DS24" s="576"/>
      <c r="DT24" s="576"/>
      <c r="DU24" s="576"/>
      <c r="DV24" s="576"/>
      <c r="DW24" s="576"/>
      <c r="DX24" s="633"/>
    </row>
    <row r="25" spans="2:128" ht="11.25" customHeight="1" x14ac:dyDescent="0.15">
      <c r="B25" s="572" t="s">
        <v>239</v>
      </c>
      <c r="C25" s="573"/>
      <c r="D25" s="573"/>
      <c r="E25" s="573"/>
      <c r="F25" s="573"/>
      <c r="G25" s="573"/>
      <c r="H25" s="573"/>
      <c r="I25" s="573"/>
      <c r="J25" s="573"/>
      <c r="K25" s="573"/>
      <c r="L25" s="573"/>
      <c r="M25" s="573"/>
      <c r="N25" s="573"/>
      <c r="O25" s="573"/>
      <c r="P25" s="573"/>
      <c r="Q25" s="574"/>
      <c r="R25" s="575" t="s">
        <v>98</v>
      </c>
      <c r="S25" s="576"/>
      <c r="T25" s="576"/>
      <c r="U25" s="576"/>
      <c r="V25" s="576"/>
      <c r="W25" s="576"/>
      <c r="X25" s="576"/>
      <c r="Y25" s="577"/>
      <c r="Z25" s="624" t="s">
        <v>98</v>
      </c>
      <c r="AA25" s="589"/>
      <c r="AB25" s="589"/>
      <c r="AC25" s="625"/>
      <c r="AD25" s="563" t="s">
        <v>98</v>
      </c>
      <c r="AE25" s="576"/>
      <c r="AF25" s="576"/>
      <c r="AG25" s="576"/>
      <c r="AH25" s="576"/>
      <c r="AI25" s="576"/>
      <c r="AJ25" s="576"/>
      <c r="AK25" s="577"/>
      <c r="AL25" s="624" t="s">
        <v>98</v>
      </c>
      <c r="AM25" s="589"/>
      <c r="AN25" s="589"/>
      <c r="AO25" s="604"/>
      <c r="AP25" s="630" t="s">
        <v>240</v>
      </c>
      <c r="AQ25" s="631"/>
      <c r="AR25" s="631"/>
      <c r="AS25" s="631"/>
      <c r="AT25" s="631"/>
      <c r="AU25" s="631"/>
      <c r="AV25" s="631"/>
      <c r="AW25" s="631"/>
      <c r="AX25" s="631"/>
      <c r="AY25" s="631"/>
      <c r="AZ25" s="631"/>
      <c r="BA25" s="631"/>
      <c r="BB25" s="631"/>
      <c r="BC25" s="632"/>
      <c r="BD25" s="575">
        <v>7486</v>
      </c>
      <c r="BE25" s="576"/>
      <c r="BF25" s="576"/>
      <c r="BG25" s="576"/>
      <c r="BH25" s="576"/>
      <c r="BI25" s="576"/>
      <c r="BJ25" s="576"/>
      <c r="BK25" s="577"/>
      <c r="BL25" s="626">
        <v>0</v>
      </c>
      <c r="BM25" s="626"/>
      <c r="BN25" s="626"/>
      <c r="BO25" s="626"/>
      <c r="BP25" s="627" t="s">
        <v>98</v>
      </c>
      <c r="BQ25" s="627"/>
      <c r="BR25" s="627"/>
      <c r="BS25" s="627"/>
      <c r="BT25" s="627"/>
      <c r="BU25" s="627"/>
      <c r="BV25" s="627"/>
      <c r="BW25" s="628"/>
      <c r="BY25" s="630" t="s">
        <v>241</v>
      </c>
      <c r="BZ25" s="631"/>
      <c r="CA25" s="631"/>
      <c r="CB25" s="631"/>
      <c r="CC25" s="631"/>
      <c r="CD25" s="631"/>
      <c r="CE25" s="631"/>
      <c r="CF25" s="631"/>
      <c r="CG25" s="631"/>
      <c r="CH25" s="631"/>
      <c r="CI25" s="631"/>
      <c r="CJ25" s="631"/>
      <c r="CK25" s="631"/>
      <c r="CL25" s="632"/>
      <c r="CM25" s="575">
        <v>540474</v>
      </c>
      <c r="CN25" s="576"/>
      <c r="CO25" s="576"/>
      <c r="CP25" s="576"/>
      <c r="CQ25" s="576"/>
      <c r="CR25" s="576"/>
      <c r="CS25" s="576"/>
      <c r="CT25" s="577"/>
      <c r="CU25" s="626">
        <v>0.1</v>
      </c>
      <c r="CV25" s="626"/>
      <c r="CW25" s="626"/>
      <c r="CX25" s="626"/>
      <c r="CY25" s="563" t="s">
        <v>98</v>
      </c>
      <c r="CZ25" s="576"/>
      <c r="DA25" s="576"/>
      <c r="DB25" s="576"/>
      <c r="DC25" s="576"/>
      <c r="DD25" s="576"/>
      <c r="DE25" s="576"/>
      <c r="DF25" s="576"/>
      <c r="DG25" s="576"/>
      <c r="DH25" s="576"/>
      <c r="DI25" s="576"/>
      <c r="DJ25" s="576"/>
      <c r="DK25" s="577"/>
      <c r="DL25" s="563">
        <v>540474</v>
      </c>
      <c r="DM25" s="576"/>
      <c r="DN25" s="576"/>
      <c r="DO25" s="576"/>
      <c r="DP25" s="576"/>
      <c r="DQ25" s="576"/>
      <c r="DR25" s="576"/>
      <c r="DS25" s="576"/>
      <c r="DT25" s="576"/>
      <c r="DU25" s="576"/>
      <c r="DV25" s="576"/>
      <c r="DW25" s="576"/>
      <c r="DX25" s="633"/>
    </row>
    <row r="26" spans="2:128" ht="11.25" customHeight="1" x14ac:dyDescent="0.15">
      <c r="B26" s="572" t="s">
        <v>242</v>
      </c>
      <c r="C26" s="573"/>
      <c r="D26" s="573"/>
      <c r="E26" s="573"/>
      <c r="F26" s="573"/>
      <c r="G26" s="573"/>
      <c r="H26" s="573"/>
      <c r="I26" s="573"/>
      <c r="J26" s="573"/>
      <c r="K26" s="573"/>
      <c r="L26" s="573"/>
      <c r="M26" s="573"/>
      <c r="N26" s="573"/>
      <c r="O26" s="573"/>
      <c r="P26" s="573"/>
      <c r="Q26" s="574"/>
      <c r="R26" s="575">
        <v>4437816</v>
      </c>
      <c r="S26" s="576"/>
      <c r="T26" s="576"/>
      <c r="U26" s="576"/>
      <c r="V26" s="576"/>
      <c r="W26" s="576"/>
      <c r="X26" s="576"/>
      <c r="Y26" s="577"/>
      <c r="Z26" s="624">
        <v>0.6</v>
      </c>
      <c r="AA26" s="589"/>
      <c r="AB26" s="589"/>
      <c r="AC26" s="625"/>
      <c r="AD26" s="563">
        <v>534731</v>
      </c>
      <c r="AE26" s="576"/>
      <c r="AF26" s="576"/>
      <c r="AG26" s="576"/>
      <c r="AH26" s="576"/>
      <c r="AI26" s="576"/>
      <c r="AJ26" s="576"/>
      <c r="AK26" s="577"/>
      <c r="AL26" s="624">
        <v>0.2</v>
      </c>
      <c r="AM26" s="589"/>
      <c r="AN26" s="589"/>
      <c r="AO26" s="604"/>
      <c r="AP26" s="630" t="s">
        <v>243</v>
      </c>
      <c r="AQ26" s="631"/>
      <c r="AR26" s="631"/>
      <c r="AS26" s="631"/>
      <c r="AT26" s="631"/>
      <c r="AU26" s="631"/>
      <c r="AV26" s="631"/>
      <c r="AW26" s="631"/>
      <c r="AX26" s="631"/>
      <c r="AY26" s="631"/>
      <c r="AZ26" s="631"/>
      <c r="BA26" s="631"/>
      <c r="BB26" s="631"/>
      <c r="BC26" s="632"/>
      <c r="BD26" s="575" t="s">
        <v>98</v>
      </c>
      <c r="BE26" s="576"/>
      <c r="BF26" s="576"/>
      <c r="BG26" s="576"/>
      <c r="BH26" s="576"/>
      <c r="BI26" s="576"/>
      <c r="BJ26" s="576"/>
      <c r="BK26" s="577"/>
      <c r="BL26" s="626" t="s">
        <v>98</v>
      </c>
      <c r="BM26" s="626"/>
      <c r="BN26" s="626"/>
      <c r="BO26" s="626"/>
      <c r="BP26" s="627" t="s">
        <v>98</v>
      </c>
      <c r="BQ26" s="627"/>
      <c r="BR26" s="627"/>
      <c r="BS26" s="627"/>
      <c r="BT26" s="627"/>
      <c r="BU26" s="627"/>
      <c r="BV26" s="627"/>
      <c r="BW26" s="628"/>
      <c r="BY26" s="630" t="s">
        <v>244</v>
      </c>
      <c r="BZ26" s="631"/>
      <c r="CA26" s="631"/>
      <c r="CB26" s="631"/>
      <c r="CC26" s="631"/>
      <c r="CD26" s="631"/>
      <c r="CE26" s="631"/>
      <c r="CF26" s="631"/>
      <c r="CG26" s="631"/>
      <c r="CH26" s="631"/>
      <c r="CI26" s="631"/>
      <c r="CJ26" s="631"/>
      <c r="CK26" s="631"/>
      <c r="CL26" s="632"/>
      <c r="CM26" s="575" t="s">
        <v>98</v>
      </c>
      <c r="CN26" s="576"/>
      <c r="CO26" s="576"/>
      <c r="CP26" s="576"/>
      <c r="CQ26" s="576"/>
      <c r="CR26" s="576"/>
      <c r="CS26" s="576"/>
      <c r="CT26" s="577"/>
      <c r="CU26" s="626" t="s">
        <v>98</v>
      </c>
      <c r="CV26" s="626"/>
      <c r="CW26" s="626"/>
      <c r="CX26" s="626"/>
      <c r="CY26" s="563" t="s">
        <v>98</v>
      </c>
      <c r="CZ26" s="576"/>
      <c r="DA26" s="576"/>
      <c r="DB26" s="576"/>
      <c r="DC26" s="576"/>
      <c r="DD26" s="576"/>
      <c r="DE26" s="576"/>
      <c r="DF26" s="576"/>
      <c r="DG26" s="576"/>
      <c r="DH26" s="576"/>
      <c r="DI26" s="576"/>
      <c r="DJ26" s="576"/>
      <c r="DK26" s="577"/>
      <c r="DL26" s="563" t="s">
        <v>98</v>
      </c>
      <c r="DM26" s="576"/>
      <c r="DN26" s="576"/>
      <c r="DO26" s="576"/>
      <c r="DP26" s="576"/>
      <c r="DQ26" s="576"/>
      <c r="DR26" s="576"/>
      <c r="DS26" s="576"/>
      <c r="DT26" s="576"/>
      <c r="DU26" s="576"/>
      <c r="DV26" s="576"/>
      <c r="DW26" s="576"/>
      <c r="DX26" s="633"/>
    </row>
    <row r="27" spans="2:128" ht="11.25" customHeight="1" x14ac:dyDescent="0.15">
      <c r="B27" s="572" t="s">
        <v>245</v>
      </c>
      <c r="C27" s="573"/>
      <c r="D27" s="573"/>
      <c r="E27" s="573"/>
      <c r="F27" s="573"/>
      <c r="G27" s="573"/>
      <c r="H27" s="573"/>
      <c r="I27" s="573"/>
      <c r="J27" s="573"/>
      <c r="K27" s="573"/>
      <c r="L27" s="573"/>
      <c r="M27" s="573"/>
      <c r="N27" s="573"/>
      <c r="O27" s="573"/>
      <c r="P27" s="573"/>
      <c r="Q27" s="574"/>
      <c r="R27" s="575">
        <v>61005</v>
      </c>
      <c r="S27" s="576"/>
      <c r="T27" s="576"/>
      <c r="U27" s="576"/>
      <c r="V27" s="576"/>
      <c r="W27" s="576"/>
      <c r="X27" s="576"/>
      <c r="Y27" s="577"/>
      <c r="Z27" s="624">
        <v>0</v>
      </c>
      <c r="AA27" s="589"/>
      <c r="AB27" s="589"/>
      <c r="AC27" s="625"/>
      <c r="AD27" s="563" t="s">
        <v>98</v>
      </c>
      <c r="AE27" s="576"/>
      <c r="AF27" s="576"/>
      <c r="AG27" s="576"/>
      <c r="AH27" s="576"/>
      <c r="AI27" s="576"/>
      <c r="AJ27" s="576"/>
      <c r="AK27" s="577"/>
      <c r="AL27" s="624" t="s">
        <v>98</v>
      </c>
      <c r="AM27" s="589"/>
      <c r="AN27" s="589"/>
      <c r="AO27" s="604"/>
      <c r="AP27" s="630" t="s">
        <v>246</v>
      </c>
      <c r="AQ27" s="631"/>
      <c r="AR27" s="631"/>
      <c r="AS27" s="631"/>
      <c r="AT27" s="631"/>
      <c r="AU27" s="631"/>
      <c r="AV27" s="631"/>
      <c r="AW27" s="631"/>
      <c r="AX27" s="631"/>
      <c r="AY27" s="631"/>
      <c r="AZ27" s="631"/>
      <c r="BA27" s="631"/>
      <c r="BB27" s="631"/>
      <c r="BC27" s="632"/>
      <c r="BD27" s="575">
        <v>1013858</v>
      </c>
      <c r="BE27" s="576"/>
      <c r="BF27" s="576"/>
      <c r="BG27" s="576"/>
      <c r="BH27" s="576"/>
      <c r="BI27" s="576"/>
      <c r="BJ27" s="576"/>
      <c r="BK27" s="577"/>
      <c r="BL27" s="626">
        <v>0.7</v>
      </c>
      <c r="BM27" s="626"/>
      <c r="BN27" s="626"/>
      <c r="BO27" s="626"/>
      <c r="BP27" s="627" t="s">
        <v>98</v>
      </c>
      <c r="BQ27" s="627"/>
      <c r="BR27" s="627"/>
      <c r="BS27" s="627"/>
      <c r="BT27" s="627"/>
      <c r="BU27" s="627"/>
      <c r="BV27" s="627"/>
      <c r="BW27" s="628"/>
      <c r="BY27" s="630" t="s">
        <v>247</v>
      </c>
      <c r="BZ27" s="631"/>
      <c r="CA27" s="631"/>
      <c r="CB27" s="631"/>
      <c r="CC27" s="631"/>
      <c r="CD27" s="631"/>
      <c r="CE27" s="631"/>
      <c r="CF27" s="631"/>
      <c r="CG27" s="631"/>
      <c r="CH27" s="631"/>
      <c r="CI27" s="631"/>
      <c r="CJ27" s="631"/>
      <c r="CK27" s="631"/>
      <c r="CL27" s="632"/>
      <c r="CM27" s="575">
        <v>581285</v>
      </c>
      <c r="CN27" s="576"/>
      <c r="CO27" s="576"/>
      <c r="CP27" s="576"/>
      <c r="CQ27" s="576"/>
      <c r="CR27" s="576"/>
      <c r="CS27" s="576"/>
      <c r="CT27" s="577"/>
      <c r="CU27" s="626">
        <v>0.1</v>
      </c>
      <c r="CV27" s="626"/>
      <c r="CW27" s="626"/>
      <c r="CX27" s="626"/>
      <c r="CY27" s="563" t="s">
        <v>98</v>
      </c>
      <c r="CZ27" s="576"/>
      <c r="DA27" s="576"/>
      <c r="DB27" s="576"/>
      <c r="DC27" s="576"/>
      <c r="DD27" s="576"/>
      <c r="DE27" s="576"/>
      <c r="DF27" s="576"/>
      <c r="DG27" s="576"/>
      <c r="DH27" s="576"/>
      <c r="DI27" s="576"/>
      <c r="DJ27" s="576"/>
      <c r="DK27" s="577"/>
      <c r="DL27" s="563">
        <v>581285</v>
      </c>
      <c r="DM27" s="576"/>
      <c r="DN27" s="576"/>
      <c r="DO27" s="576"/>
      <c r="DP27" s="576"/>
      <c r="DQ27" s="576"/>
      <c r="DR27" s="576"/>
      <c r="DS27" s="576"/>
      <c r="DT27" s="576"/>
      <c r="DU27" s="576"/>
      <c r="DV27" s="576"/>
      <c r="DW27" s="576"/>
      <c r="DX27" s="633"/>
    </row>
    <row r="28" spans="2:128" ht="11.25" customHeight="1" x14ac:dyDescent="0.15">
      <c r="B28" s="572" t="s">
        <v>248</v>
      </c>
      <c r="C28" s="573"/>
      <c r="D28" s="573"/>
      <c r="E28" s="573"/>
      <c r="F28" s="573"/>
      <c r="G28" s="573"/>
      <c r="H28" s="573"/>
      <c r="I28" s="573"/>
      <c r="J28" s="573"/>
      <c r="K28" s="573"/>
      <c r="L28" s="573"/>
      <c r="M28" s="573"/>
      <c r="N28" s="573"/>
      <c r="O28" s="573"/>
      <c r="P28" s="573"/>
      <c r="Q28" s="574"/>
      <c r="R28" s="575">
        <v>16637245</v>
      </c>
      <c r="S28" s="576"/>
      <c r="T28" s="576"/>
      <c r="U28" s="576"/>
      <c r="V28" s="576"/>
      <c r="W28" s="576"/>
      <c r="X28" s="576"/>
      <c r="Y28" s="577"/>
      <c r="Z28" s="624">
        <v>2.2000000000000002</v>
      </c>
      <c r="AA28" s="589"/>
      <c r="AB28" s="589"/>
      <c r="AC28" s="625"/>
      <c r="AD28" s="563" t="s">
        <v>98</v>
      </c>
      <c r="AE28" s="576"/>
      <c r="AF28" s="576"/>
      <c r="AG28" s="576"/>
      <c r="AH28" s="576"/>
      <c r="AI28" s="576"/>
      <c r="AJ28" s="576"/>
      <c r="AK28" s="577"/>
      <c r="AL28" s="624" t="s">
        <v>98</v>
      </c>
      <c r="AM28" s="589"/>
      <c r="AN28" s="589"/>
      <c r="AO28" s="604"/>
      <c r="AP28" s="630" t="s">
        <v>249</v>
      </c>
      <c r="AQ28" s="631"/>
      <c r="AR28" s="631"/>
      <c r="AS28" s="631"/>
      <c r="AT28" s="631"/>
      <c r="AU28" s="631"/>
      <c r="AV28" s="631"/>
      <c r="AW28" s="631"/>
      <c r="AX28" s="631"/>
      <c r="AY28" s="631"/>
      <c r="AZ28" s="631"/>
      <c r="BA28" s="631"/>
      <c r="BB28" s="631"/>
      <c r="BC28" s="632"/>
      <c r="BD28" s="575">
        <v>40207</v>
      </c>
      <c r="BE28" s="576"/>
      <c r="BF28" s="576"/>
      <c r="BG28" s="576"/>
      <c r="BH28" s="576"/>
      <c r="BI28" s="576"/>
      <c r="BJ28" s="576"/>
      <c r="BK28" s="577"/>
      <c r="BL28" s="626">
        <v>0</v>
      </c>
      <c r="BM28" s="626"/>
      <c r="BN28" s="626"/>
      <c r="BO28" s="626"/>
      <c r="BP28" s="627" t="s">
        <v>98</v>
      </c>
      <c r="BQ28" s="627"/>
      <c r="BR28" s="627"/>
      <c r="BS28" s="627"/>
      <c r="BT28" s="627"/>
      <c r="BU28" s="627"/>
      <c r="BV28" s="627"/>
      <c r="BW28" s="628"/>
      <c r="BY28" s="630" t="s">
        <v>250</v>
      </c>
      <c r="BZ28" s="631"/>
      <c r="CA28" s="631"/>
      <c r="CB28" s="631"/>
      <c r="CC28" s="631"/>
      <c r="CD28" s="631"/>
      <c r="CE28" s="631"/>
      <c r="CF28" s="631"/>
      <c r="CG28" s="631"/>
      <c r="CH28" s="631"/>
      <c r="CI28" s="631"/>
      <c r="CJ28" s="631"/>
      <c r="CK28" s="631"/>
      <c r="CL28" s="632"/>
      <c r="CM28" s="575" t="s">
        <v>98</v>
      </c>
      <c r="CN28" s="576"/>
      <c r="CO28" s="576"/>
      <c r="CP28" s="576"/>
      <c r="CQ28" s="576"/>
      <c r="CR28" s="576"/>
      <c r="CS28" s="576"/>
      <c r="CT28" s="577"/>
      <c r="CU28" s="626" t="s">
        <v>98</v>
      </c>
      <c r="CV28" s="626"/>
      <c r="CW28" s="626"/>
      <c r="CX28" s="626"/>
      <c r="CY28" s="563" t="s">
        <v>98</v>
      </c>
      <c r="CZ28" s="576"/>
      <c r="DA28" s="576"/>
      <c r="DB28" s="576"/>
      <c r="DC28" s="576"/>
      <c r="DD28" s="576"/>
      <c r="DE28" s="576"/>
      <c r="DF28" s="576"/>
      <c r="DG28" s="576"/>
      <c r="DH28" s="576"/>
      <c r="DI28" s="576"/>
      <c r="DJ28" s="576"/>
      <c r="DK28" s="577"/>
      <c r="DL28" s="563" t="s">
        <v>98</v>
      </c>
      <c r="DM28" s="576"/>
      <c r="DN28" s="576"/>
      <c r="DO28" s="576"/>
      <c r="DP28" s="576"/>
      <c r="DQ28" s="576"/>
      <c r="DR28" s="576"/>
      <c r="DS28" s="576"/>
      <c r="DT28" s="576"/>
      <c r="DU28" s="576"/>
      <c r="DV28" s="576"/>
      <c r="DW28" s="576"/>
      <c r="DX28" s="633"/>
    </row>
    <row r="29" spans="2:128" ht="11.25" customHeight="1" x14ac:dyDescent="0.15">
      <c r="B29" s="572" t="s">
        <v>251</v>
      </c>
      <c r="C29" s="573"/>
      <c r="D29" s="573"/>
      <c r="E29" s="573"/>
      <c r="F29" s="573"/>
      <c r="G29" s="573"/>
      <c r="H29" s="573"/>
      <c r="I29" s="573"/>
      <c r="J29" s="573"/>
      <c r="K29" s="573"/>
      <c r="L29" s="573"/>
      <c r="M29" s="573"/>
      <c r="N29" s="573"/>
      <c r="O29" s="573"/>
      <c r="P29" s="573"/>
      <c r="Q29" s="574"/>
      <c r="R29" s="575">
        <v>16467359</v>
      </c>
      <c r="S29" s="576"/>
      <c r="T29" s="576"/>
      <c r="U29" s="576"/>
      <c r="V29" s="576"/>
      <c r="W29" s="576"/>
      <c r="X29" s="576"/>
      <c r="Y29" s="577"/>
      <c r="Z29" s="624">
        <v>2.2000000000000002</v>
      </c>
      <c r="AA29" s="589"/>
      <c r="AB29" s="589"/>
      <c r="AC29" s="625"/>
      <c r="AD29" s="563" t="s">
        <v>98</v>
      </c>
      <c r="AE29" s="576"/>
      <c r="AF29" s="576"/>
      <c r="AG29" s="576"/>
      <c r="AH29" s="576"/>
      <c r="AI29" s="576"/>
      <c r="AJ29" s="576"/>
      <c r="AK29" s="577"/>
      <c r="AL29" s="624" t="s">
        <v>98</v>
      </c>
      <c r="AM29" s="589"/>
      <c r="AN29" s="589"/>
      <c r="AO29" s="604"/>
      <c r="AP29" s="630" t="s">
        <v>252</v>
      </c>
      <c r="AQ29" s="631"/>
      <c r="AR29" s="631"/>
      <c r="AS29" s="631"/>
      <c r="AT29" s="631"/>
      <c r="AU29" s="631"/>
      <c r="AV29" s="631"/>
      <c r="AW29" s="631"/>
      <c r="AX29" s="631"/>
      <c r="AY29" s="631"/>
      <c r="AZ29" s="631"/>
      <c r="BA29" s="631"/>
      <c r="BB29" s="631"/>
      <c r="BC29" s="632"/>
      <c r="BD29" s="575">
        <v>2227</v>
      </c>
      <c r="BE29" s="576"/>
      <c r="BF29" s="576"/>
      <c r="BG29" s="576"/>
      <c r="BH29" s="576"/>
      <c r="BI29" s="576"/>
      <c r="BJ29" s="576"/>
      <c r="BK29" s="577"/>
      <c r="BL29" s="626">
        <v>0</v>
      </c>
      <c r="BM29" s="626"/>
      <c r="BN29" s="626"/>
      <c r="BO29" s="626"/>
      <c r="BP29" s="627" t="s">
        <v>98</v>
      </c>
      <c r="BQ29" s="627"/>
      <c r="BR29" s="627"/>
      <c r="BS29" s="627"/>
      <c r="BT29" s="627"/>
      <c r="BU29" s="627"/>
      <c r="BV29" s="627"/>
      <c r="BW29" s="628"/>
      <c r="BY29" s="630" t="s">
        <v>253</v>
      </c>
      <c r="BZ29" s="634"/>
      <c r="CA29" s="634"/>
      <c r="CB29" s="634"/>
      <c r="CC29" s="634"/>
      <c r="CD29" s="634"/>
      <c r="CE29" s="634"/>
      <c r="CF29" s="634"/>
      <c r="CG29" s="634"/>
      <c r="CH29" s="634"/>
      <c r="CI29" s="634"/>
      <c r="CJ29" s="634"/>
      <c r="CK29" s="634"/>
      <c r="CL29" s="632"/>
      <c r="CM29" s="575" t="s">
        <v>98</v>
      </c>
      <c r="CN29" s="576"/>
      <c r="CO29" s="576"/>
      <c r="CP29" s="576"/>
      <c r="CQ29" s="576"/>
      <c r="CR29" s="576"/>
      <c r="CS29" s="576"/>
      <c r="CT29" s="577"/>
      <c r="CU29" s="626" t="s">
        <v>98</v>
      </c>
      <c r="CV29" s="626"/>
      <c r="CW29" s="626"/>
      <c r="CX29" s="626"/>
      <c r="CY29" s="563" t="s">
        <v>98</v>
      </c>
      <c r="CZ29" s="576"/>
      <c r="DA29" s="576"/>
      <c r="DB29" s="576"/>
      <c r="DC29" s="576"/>
      <c r="DD29" s="576"/>
      <c r="DE29" s="576"/>
      <c r="DF29" s="576"/>
      <c r="DG29" s="576"/>
      <c r="DH29" s="576"/>
      <c r="DI29" s="576"/>
      <c r="DJ29" s="576"/>
      <c r="DK29" s="577"/>
      <c r="DL29" s="563" t="s">
        <v>98</v>
      </c>
      <c r="DM29" s="576"/>
      <c r="DN29" s="576"/>
      <c r="DO29" s="576"/>
      <c r="DP29" s="576"/>
      <c r="DQ29" s="576"/>
      <c r="DR29" s="576"/>
      <c r="DS29" s="576"/>
      <c r="DT29" s="576"/>
      <c r="DU29" s="576"/>
      <c r="DV29" s="576"/>
      <c r="DW29" s="576"/>
      <c r="DX29" s="633"/>
    </row>
    <row r="30" spans="2:128" ht="11.25" customHeight="1" x14ac:dyDescent="0.15">
      <c r="B30" s="572" t="s">
        <v>254</v>
      </c>
      <c r="C30" s="573"/>
      <c r="D30" s="573"/>
      <c r="E30" s="573"/>
      <c r="F30" s="573"/>
      <c r="G30" s="573"/>
      <c r="H30" s="573"/>
      <c r="I30" s="573"/>
      <c r="J30" s="573"/>
      <c r="K30" s="573"/>
      <c r="L30" s="573"/>
      <c r="M30" s="573"/>
      <c r="N30" s="573"/>
      <c r="O30" s="573"/>
      <c r="P30" s="573"/>
      <c r="Q30" s="574"/>
      <c r="R30" s="575">
        <v>26564366</v>
      </c>
      <c r="S30" s="576"/>
      <c r="T30" s="576"/>
      <c r="U30" s="576"/>
      <c r="V30" s="576"/>
      <c r="W30" s="576"/>
      <c r="X30" s="576"/>
      <c r="Y30" s="577"/>
      <c r="Z30" s="624">
        <v>3.6</v>
      </c>
      <c r="AA30" s="589"/>
      <c r="AB30" s="589"/>
      <c r="AC30" s="625"/>
      <c r="AD30" s="563">
        <v>11750617</v>
      </c>
      <c r="AE30" s="576"/>
      <c r="AF30" s="576"/>
      <c r="AG30" s="576"/>
      <c r="AH30" s="576"/>
      <c r="AI30" s="576"/>
      <c r="AJ30" s="576"/>
      <c r="AK30" s="577"/>
      <c r="AL30" s="624">
        <v>3.4</v>
      </c>
      <c r="AM30" s="589"/>
      <c r="AN30" s="589"/>
      <c r="AO30" s="604"/>
      <c r="AP30" s="630" t="s">
        <v>255</v>
      </c>
      <c r="AQ30" s="631"/>
      <c r="AR30" s="631"/>
      <c r="AS30" s="631"/>
      <c r="AT30" s="631"/>
      <c r="AU30" s="631"/>
      <c r="AV30" s="631"/>
      <c r="AW30" s="631"/>
      <c r="AX30" s="631"/>
      <c r="AY30" s="631"/>
      <c r="AZ30" s="631"/>
      <c r="BA30" s="631"/>
      <c r="BB30" s="631"/>
      <c r="BC30" s="632"/>
      <c r="BD30" s="575">
        <v>2227</v>
      </c>
      <c r="BE30" s="576"/>
      <c r="BF30" s="576"/>
      <c r="BG30" s="576"/>
      <c r="BH30" s="576"/>
      <c r="BI30" s="576"/>
      <c r="BJ30" s="576"/>
      <c r="BK30" s="577"/>
      <c r="BL30" s="626">
        <v>0</v>
      </c>
      <c r="BM30" s="626"/>
      <c r="BN30" s="626"/>
      <c r="BO30" s="626"/>
      <c r="BP30" s="627" t="s">
        <v>98</v>
      </c>
      <c r="BQ30" s="627"/>
      <c r="BR30" s="627"/>
      <c r="BS30" s="627"/>
      <c r="BT30" s="627"/>
      <c r="BU30" s="627"/>
      <c r="BV30" s="627"/>
      <c r="BW30" s="628"/>
      <c r="BY30" s="572" t="s">
        <v>256</v>
      </c>
      <c r="BZ30" s="573"/>
      <c r="CA30" s="573"/>
      <c r="CB30" s="573"/>
      <c r="CC30" s="573"/>
      <c r="CD30" s="573"/>
      <c r="CE30" s="573"/>
      <c r="CF30" s="573"/>
      <c r="CG30" s="573"/>
      <c r="CH30" s="573"/>
      <c r="CI30" s="573"/>
      <c r="CJ30" s="573"/>
      <c r="CK30" s="573"/>
      <c r="CL30" s="574"/>
      <c r="CM30" s="575">
        <v>724891952</v>
      </c>
      <c r="CN30" s="576"/>
      <c r="CO30" s="576"/>
      <c r="CP30" s="576"/>
      <c r="CQ30" s="576"/>
      <c r="CR30" s="576"/>
      <c r="CS30" s="576"/>
      <c r="CT30" s="577"/>
      <c r="CU30" s="626">
        <v>100</v>
      </c>
      <c r="CV30" s="626"/>
      <c r="CW30" s="626"/>
      <c r="CX30" s="626"/>
      <c r="CY30" s="563">
        <v>178139116</v>
      </c>
      <c r="CZ30" s="576"/>
      <c r="DA30" s="576"/>
      <c r="DB30" s="576"/>
      <c r="DC30" s="576"/>
      <c r="DD30" s="576"/>
      <c r="DE30" s="576"/>
      <c r="DF30" s="576"/>
      <c r="DG30" s="576"/>
      <c r="DH30" s="576"/>
      <c r="DI30" s="576"/>
      <c r="DJ30" s="576"/>
      <c r="DK30" s="577"/>
      <c r="DL30" s="563">
        <v>426148584</v>
      </c>
      <c r="DM30" s="576"/>
      <c r="DN30" s="576"/>
      <c r="DO30" s="576"/>
      <c r="DP30" s="576"/>
      <c r="DQ30" s="576"/>
      <c r="DR30" s="576"/>
      <c r="DS30" s="576"/>
      <c r="DT30" s="576"/>
      <c r="DU30" s="576"/>
      <c r="DV30" s="576"/>
      <c r="DW30" s="576"/>
      <c r="DX30" s="633"/>
    </row>
    <row r="31" spans="2:128" ht="11.25" customHeight="1" x14ac:dyDescent="0.15">
      <c r="B31" s="572" t="s">
        <v>257</v>
      </c>
      <c r="C31" s="573"/>
      <c r="D31" s="573"/>
      <c r="E31" s="573"/>
      <c r="F31" s="573"/>
      <c r="G31" s="573"/>
      <c r="H31" s="573"/>
      <c r="I31" s="573"/>
      <c r="J31" s="573"/>
      <c r="K31" s="573"/>
      <c r="L31" s="573"/>
      <c r="M31" s="573"/>
      <c r="N31" s="573"/>
      <c r="O31" s="573"/>
      <c r="P31" s="573"/>
      <c r="Q31" s="574"/>
      <c r="R31" s="575">
        <v>58139000</v>
      </c>
      <c r="S31" s="576"/>
      <c r="T31" s="576"/>
      <c r="U31" s="576"/>
      <c r="V31" s="576"/>
      <c r="W31" s="576"/>
      <c r="X31" s="576"/>
      <c r="Y31" s="577"/>
      <c r="Z31" s="624">
        <v>7.8</v>
      </c>
      <c r="AA31" s="589"/>
      <c r="AB31" s="589"/>
      <c r="AC31" s="625"/>
      <c r="AD31" s="563" t="s">
        <v>98</v>
      </c>
      <c r="AE31" s="576"/>
      <c r="AF31" s="576"/>
      <c r="AG31" s="576"/>
      <c r="AH31" s="576"/>
      <c r="AI31" s="576"/>
      <c r="AJ31" s="576"/>
      <c r="AK31" s="577"/>
      <c r="AL31" s="624" t="s">
        <v>98</v>
      </c>
      <c r="AM31" s="589"/>
      <c r="AN31" s="589"/>
      <c r="AO31" s="604"/>
      <c r="AP31" s="630" t="s">
        <v>258</v>
      </c>
      <c r="AQ31" s="631"/>
      <c r="AR31" s="631"/>
      <c r="AS31" s="631"/>
      <c r="AT31" s="631"/>
      <c r="AU31" s="631"/>
      <c r="AV31" s="631"/>
      <c r="AW31" s="631"/>
      <c r="AX31" s="631"/>
      <c r="AY31" s="631"/>
      <c r="AZ31" s="631"/>
      <c r="BA31" s="631"/>
      <c r="BB31" s="631"/>
      <c r="BC31" s="632"/>
      <c r="BD31" s="575">
        <v>37980</v>
      </c>
      <c r="BE31" s="576"/>
      <c r="BF31" s="576"/>
      <c r="BG31" s="576"/>
      <c r="BH31" s="576"/>
      <c r="BI31" s="576"/>
      <c r="BJ31" s="576"/>
      <c r="BK31" s="577"/>
      <c r="BL31" s="626">
        <v>0</v>
      </c>
      <c r="BM31" s="626"/>
      <c r="BN31" s="626"/>
      <c r="BO31" s="626"/>
      <c r="BP31" s="627" t="s">
        <v>98</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259</v>
      </c>
      <c r="C32" s="573"/>
      <c r="D32" s="573"/>
      <c r="E32" s="573"/>
      <c r="F32" s="573"/>
      <c r="G32" s="573"/>
      <c r="H32" s="573"/>
      <c r="I32" s="573"/>
      <c r="J32" s="573"/>
      <c r="K32" s="573"/>
      <c r="L32" s="573"/>
      <c r="M32" s="573"/>
      <c r="N32" s="573"/>
      <c r="O32" s="573"/>
      <c r="P32" s="573"/>
      <c r="Q32" s="574"/>
      <c r="R32" s="575" t="s">
        <v>98</v>
      </c>
      <c r="S32" s="576"/>
      <c r="T32" s="576"/>
      <c r="U32" s="576"/>
      <c r="V32" s="576"/>
      <c r="W32" s="576"/>
      <c r="X32" s="576"/>
      <c r="Y32" s="577"/>
      <c r="Z32" s="624" t="s">
        <v>98</v>
      </c>
      <c r="AA32" s="589"/>
      <c r="AB32" s="589"/>
      <c r="AC32" s="625"/>
      <c r="AD32" s="563" t="s">
        <v>98</v>
      </c>
      <c r="AE32" s="576"/>
      <c r="AF32" s="576"/>
      <c r="AG32" s="576"/>
      <c r="AH32" s="576"/>
      <c r="AI32" s="576"/>
      <c r="AJ32" s="576"/>
      <c r="AK32" s="577"/>
      <c r="AL32" s="624" t="s">
        <v>98</v>
      </c>
      <c r="AM32" s="589"/>
      <c r="AN32" s="589"/>
      <c r="AO32" s="604"/>
      <c r="AP32" s="630" t="s">
        <v>260</v>
      </c>
      <c r="AQ32" s="631"/>
      <c r="AR32" s="631"/>
      <c r="AS32" s="631"/>
      <c r="AT32" s="631"/>
      <c r="AU32" s="631"/>
      <c r="AV32" s="631"/>
      <c r="AW32" s="631"/>
      <c r="AX32" s="631"/>
      <c r="AY32" s="631"/>
      <c r="AZ32" s="631"/>
      <c r="BA32" s="631"/>
      <c r="BB32" s="631"/>
      <c r="BC32" s="632"/>
      <c r="BD32" s="575">
        <v>80</v>
      </c>
      <c r="BE32" s="576"/>
      <c r="BF32" s="576"/>
      <c r="BG32" s="576"/>
      <c r="BH32" s="576"/>
      <c r="BI32" s="576"/>
      <c r="BJ32" s="576"/>
      <c r="BK32" s="577"/>
      <c r="BL32" s="626">
        <v>0</v>
      </c>
      <c r="BM32" s="626"/>
      <c r="BN32" s="626"/>
      <c r="BO32" s="626"/>
      <c r="BP32" s="627" t="s">
        <v>98</v>
      </c>
      <c r="BQ32" s="627"/>
      <c r="BR32" s="627"/>
      <c r="BS32" s="627"/>
      <c r="BT32" s="627"/>
      <c r="BU32" s="627"/>
      <c r="BV32" s="627"/>
      <c r="BW32" s="628"/>
      <c r="BY32" s="608" t="s">
        <v>261</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262</v>
      </c>
      <c r="C33" s="573"/>
      <c r="D33" s="573"/>
      <c r="E33" s="573"/>
      <c r="F33" s="573"/>
      <c r="G33" s="573"/>
      <c r="H33" s="573"/>
      <c r="I33" s="573"/>
      <c r="J33" s="573"/>
      <c r="K33" s="573"/>
      <c r="L33" s="573"/>
      <c r="M33" s="573"/>
      <c r="N33" s="573"/>
      <c r="O33" s="573"/>
      <c r="P33" s="573"/>
      <c r="Q33" s="574"/>
      <c r="R33" s="575">
        <v>34185500</v>
      </c>
      <c r="S33" s="576"/>
      <c r="T33" s="576"/>
      <c r="U33" s="576"/>
      <c r="V33" s="576"/>
      <c r="W33" s="576"/>
      <c r="X33" s="576"/>
      <c r="Y33" s="577"/>
      <c r="Z33" s="624">
        <v>4.5999999999999996</v>
      </c>
      <c r="AA33" s="589"/>
      <c r="AB33" s="589"/>
      <c r="AC33" s="625"/>
      <c r="AD33" s="563" t="s">
        <v>98</v>
      </c>
      <c r="AE33" s="576"/>
      <c r="AF33" s="576"/>
      <c r="AG33" s="576"/>
      <c r="AH33" s="576"/>
      <c r="AI33" s="576"/>
      <c r="AJ33" s="576"/>
      <c r="AK33" s="577"/>
      <c r="AL33" s="624" t="s">
        <v>98</v>
      </c>
      <c r="AM33" s="589"/>
      <c r="AN33" s="589"/>
      <c r="AO33" s="604"/>
      <c r="AP33" s="572" t="s">
        <v>134</v>
      </c>
      <c r="AQ33" s="573"/>
      <c r="AR33" s="573"/>
      <c r="AS33" s="573"/>
      <c r="AT33" s="573"/>
      <c r="AU33" s="573"/>
      <c r="AV33" s="573"/>
      <c r="AW33" s="573"/>
      <c r="AX33" s="573"/>
      <c r="AY33" s="573"/>
      <c r="AZ33" s="573"/>
      <c r="BA33" s="573"/>
      <c r="BB33" s="573"/>
      <c r="BC33" s="574"/>
      <c r="BD33" s="575">
        <v>136370037</v>
      </c>
      <c r="BE33" s="576"/>
      <c r="BF33" s="576"/>
      <c r="BG33" s="576"/>
      <c r="BH33" s="576"/>
      <c r="BI33" s="576"/>
      <c r="BJ33" s="576"/>
      <c r="BK33" s="577"/>
      <c r="BL33" s="626">
        <v>100</v>
      </c>
      <c r="BM33" s="626"/>
      <c r="BN33" s="626"/>
      <c r="BO33" s="626"/>
      <c r="BP33" s="627">
        <v>656146</v>
      </c>
      <c r="BQ33" s="627"/>
      <c r="BR33" s="627"/>
      <c r="BS33" s="627"/>
      <c r="BT33" s="627"/>
      <c r="BU33" s="627"/>
      <c r="BV33" s="627"/>
      <c r="BW33" s="628"/>
      <c r="BY33" s="608" t="s">
        <v>172</v>
      </c>
      <c r="BZ33" s="609"/>
      <c r="CA33" s="609"/>
      <c r="CB33" s="609"/>
      <c r="CC33" s="609"/>
      <c r="CD33" s="609"/>
      <c r="CE33" s="609"/>
      <c r="CF33" s="609"/>
      <c r="CG33" s="609"/>
      <c r="CH33" s="609"/>
      <c r="CI33" s="609"/>
      <c r="CJ33" s="609"/>
      <c r="CK33" s="609"/>
      <c r="CL33" s="610"/>
      <c r="CM33" s="608" t="s">
        <v>263</v>
      </c>
      <c r="CN33" s="609"/>
      <c r="CO33" s="609"/>
      <c r="CP33" s="609"/>
      <c r="CQ33" s="609"/>
      <c r="CR33" s="609"/>
      <c r="CS33" s="609"/>
      <c r="CT33" s="610"/>
      <c r="CU33" s="608" t="s">
        <v>264</v>
      </c>
      <c r="CV33" s="609"/>
      <c r="CW33" s="609"/>
      <c r="CX33" s="610"/>
      <c r="CY33" s="608" t="s">
        <v>265</v>
      </c>
      <c r="CZ33" s="609"/>
      <c r="DA33" s="609"/>
      <c r="DB33" s="609"/>
      <c r="DC33" s="609"/>
      <c r="DD33" s="609"/>
      <c r="DE33" s="609"/>
      <c r="DF33" s="610"/>
      <c r="DG33" s="618" t="s">
        <v>266</v>
      </c>
      <c r="DH33" s="619"/>
      <c r="DI33" s="619"/>
      <c r="DJ33" s="619"/>
      <c r="DK33" s="619"/>
      <c r="DL33" s="619"/>
      <c r="DM33" s="619"/>
      <c r="DN33" s="619"/>
      <c r="DO33" s="619"/>
      <c r="DP33" s="619"/>
      <c r="DQ33" s="620"/>
      <c r="DR33" s="608" t="s">
        <v>267</v>
      </c>
      <c r="DS33" s="609"/>
      <c r="DT33" s="609"/>
      <c r="DU33" s="609"/>
      <c r="DV33" s="609"/>
      <c r="DW33" s="609"/>
      <c r="DX33" s="610"/>
    </row>
    <row r="34" spans="2:128" ht="11.25" customHeight="1" x14ac:dyDescent="0.15">
      <c r="B34" s="545" t="s">
        <v>268</v>
      </c>
      <c r="C34" s="546"/>
      <c r="D34" s="546"/>
      <c r="E34" s="546"/>
      <c r="F34" s="546"/>
      <c r="G34" s="546"/>
      <c r="H34" s="546"/>
      <c r="I34" s="546"/>
      <c r="J34" s="546"/>
      <c r="K34" s="546"/>
      <c r="L34" s="546"/>
      <c r="M34" s="546"/>
      <c r="N34" s="546"/>
      <c r="O34" s="546"/>
      <c r="P34" s="546"/>
      <c r="Q34" s="547"/>
      <c r="R34" s="575">
        <v>745035197</v>
      </c>
      <c r="S34" s="576"/>
      <c r="T34" s="576"/>
      <c r="U34" s="576"/>
      <c r="V34" s="576"/>
      <c r="W34" s="576"/>
      <c r="X34" s="576"/>
      <c r="Y34" s="577"/>
      <c r="Z34" s="626">
        <v>100</v>
      </c>
      <c r="AA34" s="626"/>
      <c r="AB34" s="626"/>
      <c r="AC34" s="626"/>
      <c r="AD34" s="627">
        <v>348240354</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269</v>
      </c>
      <c r="BZ34" s="601"/>
      <c r="CA34" s="601"/>
      <c r="CB34" s="601"/>
      <c r="CC34" s="601"/>
      <c r="CD34" s="601"/>
      <c r="CE34" s="601"/>
      <c r="CF34" s="601"/>
      <c r="CG34" s="601"/>
      <c r="CH34" s="601"/>
      <c r="CI34" s="601"/>
      <c r="CJ34" s="601"/>
      <c r="CK34" s="601"/>
      <c r="CL34" s="602"/>
      <c r="CM34" s="629">
        <v>284109967</v>
      </c>
      <c r="CN34" s="612"/>
      <c r="CO34" s="612"/>
      <c r="CP34" s="612"/>
      <c r="CQ34" s="612"/>
      <c r="CR34" s="612"/>
      <c r="CS34" s="612"/>
      <c r="CT34" s="613"/>
      <c r="CU34" s="614">
        <v>39.200000000000003</v>
      </c>
      <c r="CV34" s="615"/>
      <c r="CW34" s="615"/>
      <c r="CX34" s="617"/>
      <c r="CY34" s="611">
        <v>240842269</v>
      </c>
      <c r="CZ34" s="612"/>
      <c r="DA34" s="612"/>
      <c r="DB34" s="612"/>
      <c r="DC34" s="612"/>
      <c r="DD34" s="612"/>
      <c r="DE34" s="612"/>
      <c r="DF34" s="613"/>
      <c r="DG34" s="611">
        <v>238579515</v>
      </c>
      <c r="DH34" s="612"/>
      <c r="DI34" s="612"/>
      <c r="DJ34" s="612"/>
      <c r="DK34" s="612"/>
      <c r="DL34" s="612"/>
      <c r="DM34" s="612"/>
      <c r="DN34" s="612"/>
      <c r="DO34" s="612"/>
      <c r="DP34" s="612"/>
      <c r="DQ34" s="613"/>
      <c r="DR34" s="614">
        <v>62.4</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270</v>
      </c>
      <c r="BZ35" s="573"/>
      <c r="CA35" s="573"/>
      <c r="CB35" s="573"/>
      <c r="CC35" s="573"/>
      <c r="CD35" s="573"/>
      <c r="CE35" s="573"/>
      <c r="CF35" s="573"/>
      <c r="CG35" s="573"/>
      <c r="CH35" s="573"/>
      <c r="CI35" s="573"/>
      <c r="CJ35" s="573"/>
      <c r="CK35" s="573"/>
      <c r="CL35" s="574"/>
      <c r="CM35" s="575">
        <v>186751284</v>
      </c>
      <c r="CN35" s="564"/>
      <c r="CO35" s="564"/>
      <c r="CP35" s="564"/>
      <c r="CQ35" s="564"/>
      <c r="CR35" s="564"/>
      <c r="CS35" s="564"/>
      <c r="CT35" s="565"/>
      <c r="CU35" s="578">
        <v>25.8</v>
      </c>
      <c r="CV35" s="579"/>
      <c r="CW35" s="579"/>
      <c r="CX35" s="580"/>
      <c r="CY35" s="563">
        <v>162708533</v>
      </c>
      <c r="CZ35" s="564"/>
      <c r="DA35" s="564"/>
      <c r="DB35" s="564"/>
      <c r="DC35" s="564"/>
      <c r="DD35" s="564"/>
      <c r="DE35" s="564"/>
      <c r="DF35" s="565"/>
      <c r="DG35" s="563">
        <v>160602548</v>
      </c>
      <c r="DH35" s="564"/>
      <c r="DI35" s="564"/>
      <c r="DJ35" s="564"/>
      <c r="DK35" s="564"/>
      <c r="DL35" s="564"/>
      <c r="DM35" s="564"/>
      <c r="DN35" s="564"/>
      <c r="DO35" s="564"/>
      <c r="DP35" s="564"/>
      <c r="DQ35" s="565"/>
      <c r="DR35" s="578">
        <v>42</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271</v>
      </c>
      <c r="BZ36" s="573"/>
      <c r="CA36" s="573"/>
      <c r="CB36" s="573"/>
      <c r="CC36" s="573"/>
      <c r="CD36" s="573"/>
      <c r="CE36" s="573"/>
      <c r="CF36" s="573"/>
      <c r="CG36" s="573"/>
      <c r="CH36" s="573"/>
      <c r="CI36" s="573"/>
      <c r="CJ36" s="573"/>
      <c r="CK36" s="573"/>
      <c r="CL36" s="574"/>
      <c r="CM36" s="575">
        <v>140511049</v>
      </c>
      <c r="CN36" s="576"/>
      <c r="CO36" s="576"/>
      <c r="CP36" s="576"/>
      <c r="CQ36" s="576"/>
      <c r="CR36" s="576"/>
      <c r="CS36" s="576"/>
      <c r="CT36" s="577"/>
      <c r="CU36" s="578">
        <v>19.399999999999999</v>
      </c>
      <c r="CV36" s="579"/>
      <c r="CW36" s="579"/>
      <c r="CX36" s="580"/>
      <c r="CY36" s="563">
        <v>117321704</v>
      </c>
      <c r="CZ36" s="564"/>
      <c r="DA36" s="564"/>
      <c r="DB36" s="564"/>
      <c r="DC36" s="564"/>
      <c r="DD36" s="564"/>
      <c r="DE36" s="564"/>
      <c r="DF36" s="565"/>
      <c r="DG36" s="563">
        <v>117290013</v>
      </c>
      <c r="DH36" s="564"/>
      <c r="DI36" s="564"/>
      <c r="DJ36" s="564"/>
      <c r="DK36" s="564"/>
      <c r="DL36" s="564"/>
      <c r="DM36" s="564"/>
      <c r="DN36" s="564"/>
      <c r="DO36" s="564"/>
      <c r="DP36" s="564"/>
      <c r="DQ36" s="565"/>
      <c r="DR36" s="578">
        <v>30.7</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272</v>
      </c>
      <c r="AQ37" s="609"/>
      <c r="AR37" s="609"/>
      <c r="AS37" s="609"/>
      <c r="AT37" s="609"/>
      <c r="AU37" s="609"/>
      <c r="AV37" s="609"/>
      <c r="AW37" s="609"/>
      <c r="AX37" s="609"/>
      <c r="AY37" s="609"/>
      <c r="AZ37" s="609"/>
      <c r="BA37" s="609"/>
      <c r="BB37" s="609"/>
      <c r="BC37" s="610"/>
      <c r="BD37" s="608" t="s">
        <v>273</v>
      </c>
      <c r="BE37" s="609"/>
      <c r="BF37" s="609"/>
      <c r="BG37" s="609"/>
      <c r="BH37" s="609"/>
      <c r="BI37" s="609"/>
      <c r="BJ37" s="609"/>
      <c r="BK37" s="609"/>
      <c r="BL37" s="609"/>
      <c r="BM37" s="610"/>
      <c r="BN37" s="608" t="s">
        <v>274</v>
      </c>
      <c r="BO37" s="609"/>
      <c r="BP37" s="609"/>
      <c r="BQ37" s="609"/>
      <c r="BR37" s="609"/>
      <c r="BS37" s="609"/>
      <c r="BT37" s="609"/>
      <c r="BU37" s="609"/>
      <c r="BV37" s="609"/>
      <c r="BW37" s="610"/>
      <c r="BY37" s="572" t="s">
        <v>275</v>
      </c>
      <c r="BZ37" s="573"/>
      <c r="CA37" s="573"/>
      <c r="CB37" s="573"/>
      <c r="CC37" s="573"/>
      <c r="CD37" s="573"/>
      <c r="CE37" s="573"/>
      <c r="CF37" s="573"/>
      <c r="CG37" s="573"/>
      <c r="CH37" s="573"/>
      <c r="CI37" s="573"/>
      <c r="CJ37" s="573"/>
      <c r="CK37" s="573"/>
      <c r="CL37" s="574"/>
      <c r="CM37" s="575">
        <v>26077033</v>
      </c>
      <c r="CN37" s="564"/>
      <c r="CO37" s="564"/>
      <c r="CP37" s="564"/>
      <c r="CQ37" s="564"/>
      <c r="CR37" s="564"/>
      <c r="CS37" s="564"/>
      <c r="CT37" s="565"/>
      <c r="CU37" s="578">
        <v>3.6</v>
      </c>
      <c r="CV37" s="579"/>
      <c r="CW37" s="579"/>
      <c r="CX37" s="580"/>
      <c r="CY37" s="563">
        <v>12294522</v>
      </c>
      <c r="CZ37" s="564"/>
      <c r="DA37" s="564"/>
      <c r="DB37" s="564"/>
      <c r="DC37" s="564"/>
      <c r="DD37" s="564"/>
      <c r="DE37" s="564"/>
      <c r="DF37" s="565"/>
      <c r="DG37" s="563">
        <v>12137753</v>
      </c>
      <c r="DH37" s="564"/>
      <c r="DI37" s="564"/>
      <c r="DJ37" s="564"/>
      <c r="DK37" s="564"/>
      <c r="DL37" s="564"/>
      <c r="DM37" s="564"/>
      <c r="DN37" s="564"/>
      <c r="DO37" s="564"/>
      <c r="DP37" s="564"/>
      <c r="DQ37" s="565"/>
      <c r="DR37" s="578">
        <v>3.2</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276</v>
      </c>
      <c r="AQ38" s="592"/>
      <c r="AR38" s="592"/>
      <c r="AS38" s="592"/>
      <c r="AT38" s="597" t="s">
        <v>277</v>
      </c>
      <c r="AU38" s="178"/>
      <c r="AV38" s="178"/>
      <c r="AW38" s="178"/>
      <c r="AX38" s="600" t="s">
        <v>134</v>
      </c>
      <c r="AY38" s="601"/>
      <c r="AZ38" s="601"/>
      <c r="BA38" s="601"/>
      <c r="BB38" s="601"/>
      <c r="BC38" s="602"/>
      <c r="BD38" s="621">
        <v>99.2</v>
      </c>
      <c r="BE38" s="622"/>
      <c r="BF38" s="622"/>
      <c r="BG38" s="622"/>
      <c r="BH38" s="622"/>
      <c r="BI38" s="622">
        <v>98.3</v>
      </c>
      <c r="BJ38" s="622"/>
      <c r="BK38" s="622"/>
      <c r="BL38" s="622"/>
      <c r="BM38" s="623"/>
      <c r="BN38" s="621">
        <v>99.2</v>
      </c>
      <c r="BO38" s="622"/>
      <c r="BP38" s="622"/>
      <c r="BQ38" s="622"/>
      <c r="BR38" s="622"/>
      <c r="BS38" s="622">
        <v>97.8</v>
      </c>
      <c r="BT38" s="622"/>
      <c r="BU38" s="622"/>
      <c r="BV38" s="622"/>
      <c r="BW38" s="623"/>
      <c r="BY38" s="572" t="s">
        <v>278</v>
      </c>
      <c r="BZ38" s="573"/>
      <c r="CA38" s="573"/>
      <c r="CB38" s="573"/>
      <c r="CC38" s="573"/>
      <c r="CD38" s="573"/>
      <c r="CE38" s="573"/>
      <c r="CF38" s="573"/>
      <c r="CG38" s="573"/>
      <c r="CH38" s="573"/>
      <c r="CI38" s="573"/>
      <c r="CJ38" s="573"/>
      <c r="CK38" s="573"/>
      <c r="CL38" s="574"/>
      <c r="CM38" s="575">
        <v>71281650</v>
      </c>
      <c r="CN38" s="576"/>
      <c r="CO38" s="576"/>
      <c r="CP38" s="576"/>
      <c r="CQ38" s="576"/>
      <c r="CR38" s="576"/>
      <c r="CS38" s="576"/>
      <c r="CT38" s="577"/>
      <c r="CU38" s="578">
        <v>9.8000000000000007</v>
      </c>
      <c r="CV38" s="579"/>
      <c r="CW38" s="579"/>
      <c r="CX38" s="580"/>
      <c r="CY38" s="563">
        <v>65839214</v>
      </c>
      <c r="CZ38" s="564"/>
      <c r="DA38" s="564"/>
      <c r="DB38" s="564"/>
      <c r="DC38" s="564"/>
      <c r="DD38" s="564"/>
      <c r="DE38" s="564"/>
      <c r="DF38" s="565"/>
      <c r="DG38" s="563">
        <v>65839214</v>
      </c>
      <c r="DH38" s="564"/>
      <c r="DI38" s="564"/>
      <c r="DJ38" s="564"/>
      <c r="DK38" s="564"/>
      <c r="DL38" s="564"/>
      <c r="DM38" s="564"/>
      <c r="DN38" s="564"/>
      <c r="DO38" s="564"/>
      <c r="DP38" s="564"/>
      <c r="DQ38" s="565"/>
      <c r="DR38" s="578">
        <v>17.2</v>
      </c>
      <c r="DS38" s="579"/>
      <c r="DT38" s="579"/>
      <c r="DU38" s="579"/>
      <c r="DV38" s="579"/>
      <c r="DW38" s="579"/>
      <c r="DX38" s="588"/>
    </row>
    <row r="39" spans="2:128" ht="11.25" customHeight="1" x14ac:dyDescent="0.15">
      <c r="AP39" s="593"/>
      <c r="AQ39" s="594"/>
      <c r="AR39" s="594"/>
      <c r="AS39" s="594"/>
      <c r="AT39" s="598"/>
      <c r="AU39" s="167" t="s">
        <v>279</v>
      </c>
      <c r="AV39" s="167"/>
      <c r="AW39" s="167"/>
      <c r="AX39" s="572" t="s">
        <v>280</v>
      </c>
      <c r="AY39" s="573"/>
      <c r="AZ39" s="573"/>
      <c r="BA39" s="573"/>
      <c r="BB39" s="573"/>
      <c r="BC39" s="574"/>
      <c r="BD39" s="603">
        <v>98.5</v>
      </c>
      <c r="BE39" s="589"/>
      <c r="BF39" s="589"/>
      <c r="BG39" s="589"/>
      <c r="BH39" s="589"/>
      <c r="BI39" s="589">
        <v>96</v>
      </c>
      <c r="BJ39" s="589"/>
      <c r="BK39" s="589"/>
      <c r="BL39" s="589"/>
      <c r="BM39" s="604"/>
      <c r="BN39" s="603">
        <v>98.4</v>
      </c>
      <c r="BO39" s="589"/>
      <c r="BP39" s="589"/>
      <c r="BQ39" s="589"/>
      <c r="BR39" s="589"/>
      <c r="BS39" s="589">
        <v>95.5</v>
      </c>
      <c r="BT39" s="589"/>
      <c r="BU39" s="589"/>
      <c r="BV39" s="589"/>
      <c r="BW39" s="604"/>
      <c r="BY39" s="581" t="s">
        <v>281</v>
      </c>
      <c r="BZ39" s="582"/>
      <c r="CA39" s="572" t="s">
        <v>52</v>
      </c>
      <c r="CB39" s="573"/>
      <c r="CC39" s="573"/>
      <c r="CD39" s="573"/>
      <c r="CE39" s="573"/>
      <c r="CF39" s="573"/>
      <c r="CG39" s="573"/>
      <c r="CH39" s="573"/>
      <c r="CI39" s="573"/>
      <c r="CJ39" s="573"/>
      <c r="CK39" s="573"/>
      <c r="CL39" s="574"/>
      <c r="CM39" s="575">
        <v>71281554</v>
      </c>
      <c r="CN39" s="564"/>
      <c r="CO39" s="564"/>
      <c r="CP39" s="564"/>
      <c r="CQ39" s="564"/>
      <c r="CR39" s="564"/>
      <c r="CS39" s="564"/>
      <c r="CT39" s="565"/>
      <c r="CU39" s="578">
        <v>9.8000000000000007</v>
      </c>
      <c r="CV39" s="579"/>
      <c r="CW39" s="579"/>
      <c r="CX39" s="580"/>
      <c r="CY39" s="563">
        <v>65839118</v>
      </c>
      <c r="CZ39" s="564"/>
      <c r="DA39" s="564"/>
      <c r="DB39" s="564"/>
      <c r="DC39" s="564"/>
      <c r="DD39" s="564"/>
      <c r="DE39" s="564"/>
      <c r="DF39" s="565"/>
      <c r="DG39" s="563">
        <v>65839118</v>
      </c>
      <c r="DH39" s="564"/>
      <c r="DI39" s="564"/>
      <c r="DJ39" s="564"/>
      <c r="DK39" s="564"/>
      <c r="DL39" s="564"/>
      <c r="DM39" s="564"/>
      <c r="DN39" s="564"/>
      <c r="DO39" s="564"/>
      <c r="DP39" s="564"/>
      <c r="DQ39" s="565"/>
      <c r="DR39" s="578">
        <v>17.2</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282</v>
      </c>
      <c r="AY40" s="546"/>
      <c r="AZ40" s="546"/>
      <c r="BA40" s="546"/>
      <c r="BB40" s="546"/>
      <c r="BC40" s="547"/>
      <c r="BD40" s="605">
        <v>100.2</v>
      </c>
      <c r="BE40" s="606"/>
      <c r="BF40" s="606"/>
      <c r="BG40" s="606"/>
      <c r="BH40" s="606"/>
      <c r="BI40" s="606">
        <v>100</v>
      </c>
      <c r="BJ40" s="606"/>
      <c r="BK40" s="606"/>
      <c r="BL40" s="606"/>
      <c r="BM40" s="607"/>
      <c r="BN40" s="605">
        <v>100.5</v>
      </c>
      <c r="BO40" s="606"/>
      <c r="BP40" s="606"/>
      <c r="BQ40" s="606"/>
      <c r="BR40" s="606"/>
      <c r="BS40" s="606">
        <v>100.1</v>
      </c>
      <c r="BT40" s="606"/>
      <c r="BU40" s="606"/>
      <c r="BV40" s="606"/>
      <c r="BW40" s="607"/>
      <c r="BY40" s="583"/>
      <c r="BZ40" s="584"/>
      <c r="CA40" s="572" t="s">
        <v>283</v>
      </c>
      <c r="CB40" s="573"/>
      <c r="CC40" s="573"/>
      <c r="CD40" s="573"/>
      <c r="CE40" s="573"/>
      <c r="CF40" s="573"/>
      <c r="CG40" s="573"/>
      <c r="CH40" s="573"/>
      <c r="CI40" s="573"/>
      <c r="CJ40" s="573"/>
      <c r="CK40" s="573"/>
      <c r="CL40" s="574"/>
      <c r="CM40" s="575">
        <v>64883559</v>
      </c>
      <c r="CN40" s="576"/>
      <c r="CO40" s="576"/>
      <c r="CP40" s="576"/>
      <c r="CQ40" s="576"/>
      <c r="CR40" s="576"/>
      <c r="CS40" s="576"/>
      <c r="CT40" s="577"/>
      <c r="CU40" s="578">
        <v>9</v>
      </c>
      <c r="CV40" s="579"/>
      <c r="CW40" s="579"/>
      <c r="CX40" s="580"/>
      <c r="CY40" s="563">
        <v>60030063</v>
      </c>
      <c r="CZ40" s="564"/>
      <c r="DA40" s="564"/>
      <c r="DB40" s="564"/>
      <c r="DC40" s="564"/>
      <c r="DD40" s="564"/>
      <c r="DE40" s="564"/>
      <c r="DF40" s="565"/>
      <c r="DG40" s="563">
        <v>60030063</v>
      </c>
      <c r="DH40" s="564"/>
      <c r="DI40" s="564"/>
      <c r="DJ40" s="564"/>
      <c r="DK40" s="564"/>
      <c r="DL40" s="564"/>
      <c r="DM40" s="564"/>
      <c r="DN40" s="564"/>
      <c r="DO40" s="564"/>
      <c r="DP40" s="564"/>
      <c r="DQ40" s="565"/>
      <c r="DR40" s="578">
        <v>15.7</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284</v>
      </c>
      <c r="CB41" s="573"/>
      <c r="CC41" s="573"/>
      <c r="CD41" s="573"/>
      <c r="CE41" s="573"/>
      <c r="CF41" s="573"/>
      <c r="CG41" s="573"/>
      <c r="CH41" s="573"/>
      <c r="CI41" s="573"/>
      <c r="CJ41" s="573"/>
      <c r="CK41" s="573"/>
      <c r="CL41" s="574"/>
      <c r="CM41" s="575">
        <v>6397995</v>
      </c>
      <c r="CN41" s="564"/>
      <c r="CO41" s="564"/>
      <c r="CP41" s="564"/>
      <c r="CQ41" s="564"/>
      <c r="CR41" s="564"/>
      <c r="CS41" s="564"/>
      <c r="CT41" s="565"/>
      <c r="CU41" s="578">
        <v>0.9</v>
      </c>
      <c r="CV41" s="579"/>
      <c r="CW41" s="579"/>
      <c r="CX41" s="580"/>
      <c r="CY41" s="563">
        <v>5809055</v>
      </c>
      <c r="CZ41" s="564"/>
      <c r="DA41" s="564"/>
      <c r="DB41" s="564"/>
      <c r="DC41" s="564"/>
      <c r="DD41" s="564"/>
      <c r="DE41" s="564"/>
      <c r="DF41" s="565"/>
      <c r="DG41" s="563">
        <v>5809055</v>
      </c>
      <c r="DH41" s="564"/>
      <c r="DI41" s="564"/>
      <c r="DJ41" s="564"/>
      <c r="DK41" s="564"/>
      <c r="DL41" s="564"/>
      <c r="DM41" s="564"/>
      <c r="DN41" s="564"/>
      <c r="DO41" s="564"/>
      <c r="DP41" s="564"/>
      <c r="DQ41" s="565"/>
      <c r="DR41" s="578">
        <v>1.5</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285</v>
      </c>
      <c r="CB42" s="573"/>
      <c r="CC42" s="573"/>
      <c r="CD42" s="573"/>
      <c r="CE42" s="573"/>
      <c r="CF42" s="573"/>
      <c r="CG42" s="573"/>
      <c r="CH42" s="573"/>
      <c r="CI42" s="573"/>
      <c r="CJ42" s="573"/>
      <c r="CK42" s="573"/>
      <c r="CL42" s="574"/>
      <c r="CM42" s="575">
        <v>96</v>
      </c>
      <c r="CN42" s="576"/>
      <c r="CO42" s="576"/>
      <c r="CP42" s="576"/>
      <c r="CQ42" s="576"/>
      <c r="CR42" s="576"/>
      <c r="CS42" s="576"/>
      <c r="CT42" s="577"/>
      <c r="CU42" s="578">
        <v>0</v>
      </c>
      <c r="CV42" s="579"/>
      <c r="CW42" s="579"/>
      <c r="CX42" s="580"/>
      <c r="CY42" s="563">
        <v>96</v>
      </c>
      <c r="CZ42" s="564"/>
      <c r="DA42" s="564"/>
      <c r="DB42" s="564"/>
      <c r="DC42" s="564"/>
      <c r="DD42" s="564"/>
      <c r="DE42" s="564"/>
      <c r="DF42" s="565"/>
      <c r="DG42" s="563">
        <v>96</v>
      </c>
      <c r="DH42" s="564"/>
      <c r="DI42" s="564"/>
      <c r="DJ42" s="564"/>
      <c r="DK42" s="564"/>
      <c r="DL42" s="564"/>
      <c r="DM42" s="564"/>
      <c r="DN42" s="564"/>
      <c r="DO42" s="564"/>
      <c r="DP42" s="564"/>
      <c r="DQ42" s="565"/>
      <c r="DR42" s="578">
        <v>0</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286</v>
      </c>
      <c r="BZ43" s="573"/>
      <c r="CA43" s="573"/>
      <c r="CB43" s="573"/>
      <c r="CC43" s="573"/>
      <c r="CD43" s="573"/>
      <c r="CE43" s="573"/>
      <c r="CF43" s="573"/>
      <c r="CG43" s="573"/>
      <c r="CH43" s="573"/>
      <c r="CI43" s="573"/>
      <c r="CJ43" s="573"/>
      <c r="CK43" s="573"/>
      <c r="CL43" s="574"/>
      <c r="CM43" s="575">
        <v>260699501</v>
      </c>
      <c r="CN43" s="564"/>
      <c r="CO43" s="564"/>
      <c r="CP43" s="564"/>
      <c r="CQ43" s="564"/>
      <c r="CR43" s="564"/>
      <c r="CS43" s="564"/>
      <c r="CT43" s="565"/>
      <c r="CU43" s="578">
        <v>36</v>
      </c>
      <c r="CV43" s="579"/>
      <c r="CW43" s="579"/>
      <c r="CX43" s="580"/>
      <c r="CY43" s="563">
        <v>169658461</v>
      </c>
      <c r="CZ43" s="564"/>
      <c r="DA43" s="564"/>
      <c r="DB43" s="564"/>
      <c r="DC43" s="564"/>
      <c r="DD43" s="564"/>
      <c r="DE43" s="564"/>
      <c r="DF43" s="565"/>
      <c r="DG43" s="563">
        <v>119166142</v>
      </c>
      <c r="DH43" s="564"/>
      <c r="DI43" s="564"/>
      <c r="DJ43" s="564"/>
      <c r="DK43" s="564"/>
      <c r="DL43" s="564"/>
      <c r="DM43" s="564"/>
      <c r="DN43" s="564"/>
      <c r="DO43" s="564"/>
      <c r="DP43" s="564"/>
      <c r="DQ43" s="565"/>
      <c r="DR43" s="578">
        <v>31.2</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287</v>
      </c>
      <c r="BZ44" s="573"/>
      <c r="CA44" s="573"/>
      <c r="CB44" s="573"/>
      <c r="CC44" s="573"/>
      <c r="CD44" s="573"/>
      <c r="CE44" s="573"/>
      <c r="CF44" s="573"/>
      <c r="CG44" s="573"/>
      <c r="CH44" s="573"/>
      <c r="CI44" s="573"/>
      <c r="CJ44" s="573"/>
      <c r="CK44" s="573"/>
      <c r="CL44" s="574"/>
      <c r="CM44" s="575">
        <v>46531572</v>
      </c>
      <c r="CN44" s="576"/>
      <c r="CO44" s="576"/>
      <c r="CP44" s="576"/>
      <c r="CQ44" s="576"/>
      <c r="CR44" s="576"/>
      <c r="CS44" s="576"/>
      <c r="CT44" s="577"/>
      <c r="CU44" s="578">
        <v>6.4</v>
      </c>
      <c r="CV44" s="579"/>
      <c r="CW44" s="579"/>
      <c r="CX44" s="580"/>
      <c r="CY44" s="563">
        <v>20341053</v>
      </c>
      <c r="CZ44" s="564"/>
      <c r="DA44" s="564"/>
      <c r="DB44" s="564"/>
      <c r="DC44" s="564"/>
      <c r="DD44" s="564"/>
      <c r="DE44" s="564"/>
      <c r="DF44" s="565"/>
      <c r="DG44" s="563">
        <v>13395274</v>
      </c>
      <c r="DH44" s="564"/>
      <c r="DI44" s="564"/>
      <c r="DJ44" s="564"/>
      <c r="DK44" s="564"/>
      <c r="DL44" s="564"/>
      <c r="DM44" s="564"/>
      <c r="DN44" s="564"/>
      <c r="DO44" s="564"/>
      <c r="DP44" s="564"/>
      <c r="DQ44" s="565"/>
      <c r="DR44" s="578">
        <v>3.5</v>
      </c>
      <c r="DS44" s="579"/>
      <c r="DT44" s="579"/>
      <c r="DU44" s="579"/>
      <c r="DV44" s="579"/>
      <c r="DW44" s="579"/>
      <c r="DX44" s="588"/>
    </row>
    <row r="45" spans="2:128" ht="11.25" customHeight="1" x14ac:dyDescent="0.15">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289</v>
      </c>
      <c r="BZ45" s="573"/>
      <c r="CA45" s="573"/>
      <c r="CB45" s="573"/>
      <c r="CC45" s="573"/>
      <c r="CD45" s="573"/>
      <c r="CE45" s="573"/>
      <c r="CF45" s="573"/>
      <c r="CG45" s="573"/>
      <c r="CH45" s="573"/>
      <c r="CI45" s="573"/>
      <c r="CJ45" s="573"/>
      <c r="CK45" s="573"/>
      <c r="CL45" s="574"/>
      <c r="CM45" s="575">
        <v>2715372</v>
      </c>
      <c r="CN45" s="564"/>
      <c r="CO45" s="564"/>
      <c r="CP45" s="564"/>
      <c r="CQ45" s="564"/>
      <c r="CR45" s="564"/>
      <c r="CS45" s="564"/>
      <c r="CT45" s="565"/>
      <c r="CU45" s="578">
        <v>0.4</v>
      </c>
      <c r="CV45" s="579"/>
      <c r="CW45" s="579"/>
      <c r="CX45" s="580"/>
      <c r="CY45" s="563">
        <v>1973928</v>
      </c>
      <c r="CZ45" s="564"/>
      <c r="DA45" s="564"/>
      <c r="DB45" s="564"/>
      <c r="DC45" s="564"/>
      <c r="DD45" s="564"/>
      <c r="DE45" s="564"/>
      <c r="DF45" s="565"/>
      <c r="DG45" s="563">
        <v>1818674</v>
      </c>
      <c r="DH45" s="564"/>
      <c r="DI45" s="564"/>
      <c r="DJ45" s="564"/>
      <c r="DK45" s="564"/>
      <c r="DL45" s="564"/>
      <c r="DM45" s="564"/>
      <c r="DN45" s="564"/>
      <c r="DO45" s="564"/>
      <c r="DP45" s="564"/>
      <c r="DQ45" s="565"/>
      <c r="DR45" s="578">
        <v>0.5</v>
      </c>
      <c r="DS45" s="579"/>
      <c r="DT45" s="579"/>
      <c r="DU45" s="579"/>
      <c r="DV45" s="579"/>
      <c r="DW45" s="579"/>
      <c r="DX45" s="588"/>
    </row>
    <row r="46" spans="2:128" ht="11.25" customHeight="1" x14ac:dyDescent="0.15">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291</v>
      </c>
      <c r="BZ46" s="573"/>
      <c r="CA46" s="573"/>
      <c r="CB46" s="573"/>
      <c r="CC46" s="573"/>
      <c r="CD46" s="573"/>
      <c r="CE46" s="573"/>
      <c r="CF46" s="573"/>
      <c r="CG46" s="573"/>
      <c r="CH46" s="573"/>
      <c r="CI46" s="573"/>
      <c r="CJ46" s="573"/>
      <c r="CK46" s="573"/>
      <c r="CL46" s="574"/>
      <c r="CM46" s="575">
        <v>184295404</v>
      </c>
      <c r="CN46" s="576"/>
      <c r="CO46" s="576"/>
      <c r="CP46" s="576"/>
      <c r="CQ46" s="576"/>
      <c r="CR46" s="576"/>
      <c r="CS46" s="576"/>
      <c r="CT46" s="577"/>
      <c r="CU46" s="578">
        <v>25.4</v>
      </c>
      <c r="CV46" s="579"/>
      <c r="CW46" s="579"/>
      <c r="CX46" s="580"/>
      <c r="CY46" s="563">
        <v>126087125</v>
      </c>
      <c r="CZ46" s="564"/>
      <c r="DA46" s="564"/>
      <c r="DB46" s="564"/>
      <c r="DC46" s="564"/>
      <c r="DD46" s="564"/>
      <c r="DE46" s="564"/>
      <c r="DF46" s="565"/>
      <c r="DG46" s="563">
        <v>93121238</v>
      </c>
      <c r="DH46" s="564"/>
      <c r="DI46" s="564"/>
      <c r="DJ46" s="564"/>
      <c r="DK46" s="564"/>
      <c r="DL46" s="564"/>
      <c r="DM46" s="564"/>
      <c r="DN46" s="564"/>
      <c r="DO46" s="564"/>
      <c r="DP46" s="564"/>
      <c r="DQ46" s="565"/>
      <c r="DR46" s="578">
        <v>24.4</v>
      </c>
      <c r="DS46" s="579"/>
      <c r="DT46" s="579"/>
      <c r="DU46" s="579"/>
      <c r="DV46" s="579"/>
      <c r="DW46" s="579"/>
      <c r="DX46" s="588"/>
    </row>
    <row r="47" spans="2:128" ht="11.25" customHeight="1" x14ac:dyDescent="0.15">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293</v>
      </c>
      <c r="BZ47" s="573"/>
      <c r="CA47" s="573"/>
      <c r="CB47" s="573"/>
      <c r="CC47" s="573"/>
      <c r="CD47" s="573"/>
      <c r="CE47" s="573"/>
      <c r="CF47" s="573"/>
      <c r="CG47" s="573"/>
      <c r="CH47" s="573"/>
      <c r="CI47" s="573"/>
      <c r="CJ47" s="573"/>
      <c r="CK47" s="573"/>
      <c r="CL47" s="574"/>
      <c r="CM47" s="575">
        <v>3322175</v>
      </c>
      <c r="CN47" s="564"/>
      <c r="CO47" s="564"/>
      <c r="CP47" s="564"/>
      <c r="CQ47" s="564"/>
      <c r="CR47" s="564"/>
      <c r="CS47" s="564"/>
      <c r="CT47" s="565"/>
      <c r="CU47" s="578">
        <v>0.5</v>
      </c>
      <c r="CV47" s="579"/>
      <c r="CW47" s="579"/>
      <c r="CX47" s="580"/>
      <c r="CY47" s="563">
        <v>2262239</v>
      </c>
      <c r="CZ47" s="564"/>
      <c r="DA47" s="564"/>
      <c r="DB47" s="564"/>
      <c r="DC47" s="564"/>
      <c r="DD47" s="564"/>
      <c r="DE47" s="564"/>
      <c r="DF47" s="565"/>
      <c r="DG47" s="563" t="s">
        <v>98</v>
      </c>
      <c r="DH47" s="564"/>
      <c r="DI47" s="564"/>
      <c r="DJ47" s="564"/>
      <c r="DK47" s="564"/>
      <c r="DL47" s="564"/>
      <c r="DM47" s="564"/>
      <c r="DN47" s="564"/>
      <c r="DO47" s="564"/>
      <c r="DP47" s="564"/>
      <c r="DQ47" s="565"/>
      <c r="DR47" s="578" t="s">
        <v>98</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294</v>
      </c>
      <c r="BZ48" s="573"/>
      <c r="CA48" s="573"/>
      <c r="CB48" s="573"/>
      <c r="CC48" s="573"/>
      <c r="CD48" s="573"/>
      <c r="CE48" s="573"/>
      <c r="CF48" s="573"/>
      <c r="CG48" s="573"/>
      <c r="CH48" s="573"/>
      <c r="CI48" s="573"/>
      <c r="CJ48" s="573"/>
      <c r="CK48" s="573"/>
      <c r="CL48" s="574"/>
      <c r="CM48" s="575">
        <v>10055107</v>
      </c>
      <c r="CN48" s="576"/>
      <c r="CO48" s="576"/>
      <c r="CP48" s="576"/>
      <c r="CQ48" s="576"/>
      <c r="CR48" s="576"/>
      <c r="CS48" s="576"/>
      <c r="CT48" s="577"/>
      <c r="CU48" s="578">
        <v>1.4</v>
      </c>
      <c r="CV48" s="579"/>
      <c r="CW48" s="579"/>
      <c r="CX48" s="580"/>
      <c r="CY48" s="563">
        <v>5943423</v>
      </c>
      <c r="CZ48" s="564"/>
      <c r="DA48" s="564"/>
      <c r="DB48" s="564"/>
      <c r="DC48" s="564"/>
      <c r="DD48" s="564"/>
      <c r="DE48" s="564"/>
      <c r="DF48" s="565"/>
      <c r="DG48" s="563" t="s">
        <v>98</v>
      </c>
      <c r="DH48" s="564"/>
      <c r="DI48" s="564"/>
      <c r="DJ48" s="564"/>
      <c r="DK48" s="564"/>
      <c r="DL48" s="564"/>
      <c r="DM48" s="564"/>
      <c r="DN48" s="564"/>
      <c r="DO48" s="564"/>
      <c r="DP48" s="564"/>
      <c r="DQ48" s="565"/>
      <c r="DR48" s="578" t="s">
        <v>98</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295</v>
      </c>
      <c r="BZ49" s="573"/>
      <c r="CA49" s="573"/>
      <c r="CB49" s="573"/>
      <c r="CC49" s="573"/>
      <c r="CD49" s="573"/>
      <c r="CE49" s="573"/>
      <c r="CF49" s="573"/>
      <c r="CG49" s="573"/>
      <c r="CH49" s="573"/>
      <c r="CI49" s="573"/>
      <c r="CJ49" s="573"/>
      <c r="CK49" s="573"/>
      <c r="CL49" s="574"/>
      <c r="CM49" s="575">
        <v>154900</v>
      </c>
      <c r="CN49" s="564"/>
      <c r="CO49" s="564"/>
      <c r="CP49" s="564"/>
      <c r="CQ49" s="564"/>
      <c r="CR49" s="564"/>
      <c r="CS49" s="564"/>
      <c r="CT49" s="565"/>
      <c r="CU49" s="578">
        <v>0</v>
      </c>
      <c r="CV49" s="579"/>
      <c r="CW49" s="579"/>
      <c r="CX49" s="580"/>
      <c r="CY49" s="563" t="s">
        <v>98</v>
      </c>
      <c r="CZ49" s="564"/>
      <c r="DA49" s="564"/>
      <c r="DB49" s="564"/>
      <c r="DC49" s="564"/>
      <c r="DD49" s="564"/>
      <c r="DE49" s="564"/>
      <c r="DF49" s="565"/>
      <c r="DG49" s="563" t="s">
        <v>98</v>
      </c>
      <c r="DH49" s="564"/>
      <c r="DI49" s="564"/>
      <c r="DJ49" s="564"/>
      <c r="DK49" s="564"/>
      <c r="DL49" s="564"/>
      <c r="DM49" s="564"/>
      <c r="DN49" s="564"/>
      <c r="DO49" s="564"/>
      <c r="DP49" s="564"/>
      <c r="DQ49" s="565"/>
      <c r="DR49" s="578" t="s">
        <v>98</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296</v>
      </c>
      <c r="BZ50" s="573"/>
      <c r="CA50" s="573"/>
      <c r="CB50" s="573"/>
      <c r="CC50" s="573"/>
      <c r="CD50" s="573"/>
      <c r="CE50" s="573"/>
      <c r="CF50" s="573"/>
      <c r="CG50" s="573"/>
      <c r="CH50" s="573"/>
      <c r="CI50" s="573"/>
      <c r="CJ50" s="573"/>
      <c r="CK50" s="573"/>
      <c r="CL50" s="574"/>
      <c r="CM50" s="575">
        <v>13624971</v>
      </c>
      <c r="CN50" s="576"/>
      <c r="CO50" s="576"/>
      <c r="CP50" s="576"/>
      <c r="CQ50" s="576"/>
      <c r="CR50" s="576"/>
      <c r="CS50" s="576"/>
      <c r="CT50" s="577"/>
      <c r="CU50" s="578">
        <v>1.9</v>
      </c>
      <c r="CV50" s="579"/>
      <c r="CW50" s="579"/>
      <c r="CX50" s="580"/>
      <c r="CY50" s="563">
        <v>13050693</v>
      </c>
      <c r="CZ50" s="564"/>
      <c r="DA50" s="564"/>
      <c r="DB50" s="564"/>
      <c r="DC50" s="564"/>
      <c r="DD50" s="564"/>
      <c r="DE50" s="564"/>
      <c r="DF50" s="565"/>
      <c r="DG50" s="563">
        <v>10830956</v>
      </c>
      <c r="DH50" s="564"/>
      <c r="DI50" s="564"/>
      <c r="DJ50" s="564"/>
      <c r="DK50" s="564"/>
      <c r="DL50" s="564"/>
      <c r="DM50" s="564"/>
      <c r="DN50" s="564"/>
      <c r="DO50" s="564"/>
      <c r="DP50" s="564"/>
      <c r="DQ50" s="565"/>
      <c r="DR50" s="578">
        <v>2.8</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297</v>
      </c>
      <c r="BZ51" s="573"/>
      <c r="CA51" s="573"/>
      <c r="CB51" s="573"/>
      <c r="CC51" s="573"/>
      <c r="CD51" s="573"/>
      <c r="CE51" s="573"/>
      <c r="CF51" s="573"/>
      <c r="CG51" s="573"/>
      <c r="CH51" s="573"/>
      <c r="CI51" s="573"/>
      <c r="CJ51" s="573"/>
      <c r="CK51" s="573"/>
      <c r="CL51" s="574"/>
      <c r="CM51" s="575" t="s">
        <v>98</v>
      </c>
      <c r="CN51" s="564"/>
      <c r="CO51" s="564"/>
      <c r="CP51" s="564"/>
      <c r="CQ51" s="564"/>
      <c r="CR51" s="564"/>
      <c r="CS51" s="564"/>
      <c r="CT51" s="565"/>
      <c r="CU51" s="578" t="s">
        <v>98</v>
      </c>
      <c r="CV51" s="579"/>
      <c r="CW51" s="579"/>
      <c r="CX51" s="580"/>
      <c r="CY51" s="563" t="s">
        <v>98</v>
      </c>
      <c r="CZ51" s="564"/>
      <c r="DA51" s="564"/>
      <c r="DB51" s="564"/>
      <c r="DC51" s="564"/>
      <c r="DD51" s="564"/>
      <c r="DE51" s="564"/>
      <c r="DF51" s="565"/>
      <c r="DG51" s="563" t="s">
        <v>98</v>
      </c>
      <c r="DH51" s="564"/>
      <c r="DI51" s="564"/>
      <c r="DJ51" s="564"/>
      <c r="DK51" s="564"/>
      <c r="DL51" s="564"/>
      <c r="DM51" s="564"/>
      <c r="DN51" s="564"/>
      <c r="DO51" s="564"/>
      <c r="DP51" s="564"/>
      <c r="DQ51" s="565"/>
      <c r="DR51" s="578" t="s">
        <v>98</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298</v>
      </c>
      <c r="BZ52" s="573"/>
      <c r="CA52" s="573"/>
      <c r="CB52" s="573"/>
      <c r="CC52" s="573"/>
      <c r="CD52" s="573"/>
      <c r="CE52" s="573"/>
      <c r="CF52" s="573"/>
      <c r="CG52" s="573"/>
      <c r="CH52" s="573"/>
      <c r="CI52" s="573"/>
      <c r="CJ52" s="573"/>
      <c r="CK52" s="573"/>
      <c r="CL52" s="574"/>
      <c r="CM52" s="575">
        <v>180082484</v>
      </c>
      <c r="CN52" s="576"/>
      <c r="CO52" s="576"/>
      <c r="CP52" s="576"/>
      <c r="CQ52" s="576"/>
      <c r="CR52" s="576"/>
      <c r="CS52" s="576"/>
      <c r="CT52" s="577"/>
      <c r="CU52" s="578">
        <v>24.8</v>
      </c>
      <c r="CV52" s="579"/>
      <c r="CW52" s="579"/>
      <c r="CX52" s="580"/>
      <c r="CY52" s="563">
        <v>15647854</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299</v>
      </c>
      <c r="BZ53" s="573"/>
      <c r="CA53" s="573"/>
      <c r="CB53" s="573"/>
      <c r="CC53" s="573"/>
      <c r="CD53" s="573"/>
      <c r="CE53" s="573"/>
      <c r="CF53" s="573"/>
      <c r="CG53" s="573"/>
      <c r="CH53" s="573"/>
      <c r="CI53" s="573"/>
      <c r="CJ53" s="573"/>
      <c r="CK53" s="573"/>
      <c r="CL53" s="574"/>
      <c r="CM53" s="575">
        <v>3292653</v>
      </c>
      <c r="CN53" s="576"/>
      <c r="CO53" s="576"/>
      <c r="CP53" s="576"/>
      <c r="CQ53" s="576"/>
      <c r="CR53" s="576"/>
      <c r="CS53" s="576"/>
      <c r="CT53" s="577"/>
      <c r="CU53" s="578">
        <v>0.5</v>
      </c>
      <c r="CV53" s="579"/>
      <c r="CW53" s="579"/>
      <c r="CX53" s="580"/>
      <c r="CY53" s="563">
        <v>775682</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281</v>
      </c>
      <c r="BZ54" s="582"/>
      <c r="CA54" s="572" t="s">
        <v>300</v>
      </c>
      <c r="CB54" s="573"/>
      <c r="CC54" s="573"/>
      <c r="CD54" s="573"/>
      <c r="CE54" s="573"/>
      <c r="CF54" s="573"/>
      <c r="CG54" s="573"/>
      <c r="CH54" s="573"/>
      <c r="CI54" s="573"/>
      <c r="CJ54" s="573"/>
      <c r="CK54" s="573"/>
      <c r="CL54" s="574"/>
      <c r="CM54" s="575">
        <v>178139116</v>
      </c>
      <c r="CN54" s="576"/>
      <c r="CO54" s="576"/>
      <c r="CP54" s="576"/>
      <c r="CQ54" s="576"/>
      <c r="CR54" s="576"/>
      <c r="CS54" s="576"/>
      <c r="CT54" s="577"/>
      <c r="CU54" s="578">
        <v>24.6</v>
      </c>
      <c r="CV54" s="579"/>
      <c r="CW54" s="579"/>
      <c r="CX54" s="580"/>
      <c r="CY54" s="563">
        <v>15480704</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301</v>
      </c>
      <c r="CB55" s="573"/>
      <c r="CC55" s="573"/>
      <c r="CD55" s="573"/>
      <c r="CE55" s="573"/>
      <c r="CF55" s="573"/>
      <c r="CG55" s="573"/>
      <c r="CH55" s="573"/>
      <c r="CI55" s="573"/>
      <c r="CJ55" s="573"/>
      <c r="CK55" s="573"/>
      <c r="CL55" s="574"/>
      <c r="CM55" s="575">
        <v>158697868</v>
      </c>
      <c r="CN55" s="576"/>
      <c r="CO55" s="576"/>
      <c r="CP55" s="576"/>
      <c r="CQ55" s="576"/>
      <c r="CR55" s="576"/>
      <c r="CS55" s="576"/>
      <c r="CT55" s="577"/>
      <c r="CU55" s="578">
        <v>21.9</v>
      </c>
      <c r="CV55" s="579"/>
      <c r="CW55" s="579"/>
      <c r="CX55" s="580"/>
      <c r="CY55" s="563">
        <v>8039754</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302</v>
      </c>
      <c r="CB56" s="573"/>
      <c r="CC56" s="573"/>
      <c r="CD56" s="573"/>
      <c r="CE56" s="573"/>
      <c r="CF56" s="573"/>
      <c r="CG56" s="573"/>
      <c r="CH56" s="573"/>
      <c r="CI56" s="573"/>
      <c r="CJ56" s="573"/>
      <c r="CK56" s="573"/>
      <c r="CL56" s="574"/>
      <c r="CM56" s="575">
        <v>14776572</v>
      </c>
      <c r="CN56" s="576"/>
      <c r="CO56" s="576"/>
      <c r="CP56" s="576"/>
      <c r="CQ56" s="576"/>
      <c r="CR56" s="576"/>
      <c r="CS56" s="576"/>
      <c r="CT56" s="577"/>
      <c r="CU56" s="578">
        <v>2</v>
      </c>
      <c r="CV56" s="579"/>
      <c r="CW56" s="579"/>
      <c r="CX56" s="580"/>
      <c r="CY56" s="563">
        <v>6887916</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303</v>
      </c>
      <c r="CB57" s="573"/>
      <c r="CC57" s="573"/>
      <c r="CD57" s="573"/>
      <c r="CE57" s="573"/>
      <c r="CF57" s="573"/>
      <c r="CG57" s="573"/>
      <c r="CH57" s="573"/>
      <c r="CI57" s="573"/>
      <c r="CJ57" s="573"/>
      <c r="CK57" s="573"/>
      <c r="CL57" s="574"/>
      <c r="CM57" s="575">
        <v>1943368</v>
      </c>
      <c r="CN57" s="576"/>
      <c r="CO57" s="576"/>
      <c r="CP57" s="576"/>
      <c r="CQ57" s="576"/>
      <c r="CR57" s="576"/>
      <c r="CS57" s="576"/>
      <c r="CT57" s="577"/>
      <c r="CU57" s="578">
        <v>0.3</v>
      </c>
      <c r="CV57" s="579"/>
      <c r="CW57" s="579"/>
      <c r="CX57" s="580"/>
      <c r="CY57" s="563">
        <v>167150</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304</v>
      </c>
      <c r="CB58" s="573"/>
      <c r="CC58" s="573"/>
      <c r="CD58" s="573"/>
      <c r="CE58" s="573"/>
      <c r="CF58" s="573"/>
      <c r="CG58" s="573"/>
      <c r="CH58" s="573"/>
      <c r="CI58" s="573"/>
      <c r="CJ58" s="573"/>
      <c r="CK58" s="573"/>
      <c r="CL58" s="574"/>
      <c r="CM58" s="575" t="s">
        <v>98</v>
      </c>
      <c r="CN58" s="576"/>
      <c r="CO58" s="576"/>
      <c r="CP58" s="576"/>
      <c r="CQ58" s="576"/>
      <c r="CR58" s="576"/>
      <c r="CS58" s="576"/>
      <c r="CT58" s="577"/>
      <c r="CU58" s="578" t="s">
        <v>98</v>
      </c>
      <c r="CV58" s="579"/>
      <c r="CW58" s="579"/>
      <c r="CX58" s="580"/>
      <c r="CY58" s="563" t="s">
        <v>98</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305</v>
      </c>
      <c r="BZ59" s="546"/>
      <c r="CA59" s="546"/>
      <c r="CB59" s="546"/>
      <c r="CC59" s="546"/>
      <c r="CD59" s="546"/>
      <c r="CE59" s="546"/>
      <c r="CF59" s="546"/>
      <c r="CG59" s="546"/>
      <c r="CH59" s="546"/>
      <c r="CI59" s="546"/>
      <c r="CJ59" s="546"/>
      <c r="CK59" s="546"/>
      <c r="CL59" s="547"/>
      <c r="CM59" s="548">
        <v>724891952</v>
      </c>
      <c r="CN59" s="549"/>
      <c r="CO59" s="549"/>
      <c r="CP59" s="549"/>
      <c r="CQ59" s="549"/>
      <c r="CR59" s="549"/>
      <c r="CS59" s="549"/>
      <c r="CT59" s="550"/>
      <c r="CU59" s="551">
        <v>100</v>
      </c>
      <c r="CV59" s="552"/>
      <c r="CW59" s="552"/>
      <c r="CX59" s="553"/>
      <c r="CY59" s="554">
        <v>426148584</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307</v>
      </c>
      <c r="DK2" s="1061"/>
      <c r="DL2" s="1061"/>
      <c r="DM2" s="1061"/>
      <c r="DN2" s="1061"/>
      <c r="DO2" s="1062"/>
      <c r="DP2" s="192"/>
      <c r="DQ2" s="1060" t="s">
        <v>308</v>
      </c>
      <c r="DR2" s="1061"/>
      <c r="DS2" s="1061"/>
      <c r="DT2" s="1061"/>
      <c r="DU2" s="1061"/>
      <c r="DV2" s="1061"/>
      <c r="DW2" s="1061"/>
      <c r="DX2" s="1061"/>
      <c r="DY2" s="1061"/>
      <c r="DZ2" s="1062"/>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4" t="s">
        <v>309</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311</v>
      </c>
      <c r="B5" s="931"/>
      <c r="C5" s="931"/>
      <c r="D5" s="931"/>
      <c r="E5" s="931"/>
      <c r="F5" s="931"/>
      <c r="G5" s="931"/>
      <c r="H5" s="931"/>
      <c r="I5" s="931"/>
      <c r="J5" s="931"/>
      <c r="K5" s="931"/>
      <c r="L5" s="931"/>
      <c r="M5" s="931"/>
      <c r="N5" s="931"/>
      <c r="O5" s="931"/>
      <c r="P5" s="932"/>
      <c r="Q5" s="936" t="s">
        <v>312</v>
      </c>
      <c r="R5" s="937"/>
      <c r="S5" s="937"/>
      <c r="T5" s="937"/>
      <c r="U5" s="938"/>
      <c r="V5" s="936" t="s">
        <v>313</v>
      </c>
      <c r="W5" s="937"/>
      <c r="X5" s="937"/>
      <c r="Y5" s="937"/>
      <c r="Z5" s="938"/>
      <c r="AA5" s="936" t="s">
        <v>314</v>
      </c>
      <c r="AB5" s="937"/>
      <c r="AC5" s="937"/>
      <c r="AD5" s="937"/>
      <c r="AE5" s="937"/>
      <c r="AF5" s="1063" t="s">
        <v>315</v>
      </c>
      <c r="AG5" s="937"/>
      <c r="AH5" s="937"/>
      <c r="AI5" s="937"/>
      <c r="AJ5" s="952"/>
      <c r="AK5" s="937" t="s">
        <v>316</v>
      </c>
      <c r="AL5" s="937"/>
      <c r="AM5" s="937"/>
      <c r="AN5" s="937"/>
      <c r="AO5" s="938"/>
      <c r="AP5" s="936" t="s">
        <v>317</v>
      </c>
      <c r="AQ5" s="937"/>
      <c r="AR5" s="937"/>
      <c r="AS5" s="937"/>
      <c r="AT5" s="938"/>
      <c r="AU5" s="936" t="s">
        <v>318</v>
      </c>
      <c r="AV5" s="937"/>
      <c r="AW5" s="937"/>
      <c r="AX5" s="937"/>
      <c r="AY5" s="952"/>
      <c r="AZ5" s="199"/>
      <c r="BA5" s="199"/>
      <c r="BB5" s="199"/>
      <c r="BC5" s="199"/>
      <c r="BD5" s="199"/>
      <c r="BE5" s="200"/>
      <c r="BF5" s="200"/>
      <c r="BG5" s="200"/>
      <c r="BH5" s="200"/>
      <c r="BI5" s="200"/>
      <c r="BJ5" s="200"/>
      <c r="BK5" s="200"/>
      <c r="BL5" s="200"/>
      <c r="BM5" s="200"/>
      <c r="BN5" s="200"/>
      <c r="BO5" s="200"/>
      <c r="BP5" s="200"/>
      <c r="BQ5" s="930" t="s">
        <v>319</v>
      </c>
      <c r="BR5" s="931"/>
      <c r="BS5" s="931"/>
      <c r="BT5" s="931"/>
      <c r="BU5" s="931"/>
      <c r="BV5" s="931"/>
      <c r="BW5" s="931"/>
      <c r="BX5" s="931"/>
      <c r="BY5" s="931"/>
      <c r="BZ5" s="931"/>
      <c r="CA5" s="931"/>
      <c r="CB5" s="931"/>
      <c r="CC5" s="931"/>
      <c r="CD5" s="931"/>
      <c r="CE5" s="931"/>
      <c r="CF5" s="931"/>
      <c r="CG5" s="932"/>
      <c r="CH5" s="936" t="s">
        <v>320</v>
      </c>
      <c r="CI5" s="937"/>
      <c r="CJ5" s="937"/>
      <c r="CK5" s="937"/>
      <c r="CL5" s="938"/>
      <c r="CM5" s="936" t="s">
        <v>321</v>
      </c>
      <c r="CN5" s="937"/>
      <c r="CO5" s="937"/>
      <c r="CP5" s="937"/>
      <c r="CQ5" s="938"/>
      <c r="CR5" s="936" t="s">
        <v>322</v>
      </c>
      <c r="CS5" s="937"/>
      <c r="CT5" s="937"/>
      <c r="CU5" s="937"/>
      <c r="CV5" s="938"/>
      <c r="CW5" s="936" t="s">
        <v>323</v>
      </c>
      <c r="CX5" s="937"/>
      <c r="CY5" s="937"/>
      <c r="CZ5" s="937"/>
      <c r="DA5" s="938"/>
      <c r="DB5" s="936" t="s">
        <v>324</v>
      </c>
      <c r="DC5" s="937"/>
      <c r="DD5" s="937"/>
      <c r="DE5" s="937"/>
      <c r="DF5" s="938"/>
      <c r="DG5" s="1048" t="s">
        <v>325</v>
      </c>
      <c r="DH5" s="1049"/>
      <c r="DI5" s="1049"/>
      <c r="DJ5" s="1049"/>
      <c r="DK5" s="1050"/>
      <c r="DL5" s="1048" t="s">
        <v>326</v>
      </c>
      <c r="DM5" s="1049"/>
      <c r="DN5" s="1049"/>
      <c r="DO5" s="1049"/>
      <c r="DP5" s="1050"/>
      <c r="DQ5" s="936" t="s">
        <v>327</v>
      </c>
      <c r="DR5" s="937"/>
      <c r="DS5" s="937"/>
      <c r="DT5" s="937"/>
      <c r="DU5" s="938"/>
      <c r="DV5" s="936" t="s">
        <v>318</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x14ac:dyDescent="0.15">
      <c r="A7" s="201">
        <v>1</v>
      </c>
      <c r="B7" s="991" t="s">
        <v>328</v>
      </c>
      <c r="C7" s="992"/>
      <c r="D7" s="992"/>
      <c r="E7" s="992"/>
      <c r="F7" s="992"/>
      <c r="G7" s="992"/>
      <c r="H7" s="992"/>
      <c r="I7" s="992"/>
      <c r="J7" s="992"/>
      <c r="K7" s="992"/>
      <c r="L7" s="992"/>
      <c r="M7" s="992"/>
      <c r="N7" s="992"/>
      <c r="O7" s="992"/>
      <c r="P7" s="993"/>
      <c r="Q7" s="1054">
        <v>766277</v>
      </c>
      <c r="R7" s="1055"/>
      <c r="S7" s="1055"/>
      <c r="T7" s="1055"/>
      <c r="U7" s="1055"/>
      <c r="V7" s="1055">
        <v>749190</v>
      </c>
      <c r="W7" s="1055"/>
      <c r="X7" s="1055"/>
      <c r="Y7" s="1055"/>
      <c r="Z7" s="1055"/>
      <c r="AA7" s="1055">
        <f t="shared" ref="AA7:AA17" si="0">Q7-V7</f>
        <v>17087</v>
      </c>
      <c r="AB7" s="1055"/>
      <c r="AC7" s="1055"/>
      <c r="AD7" s="1055"/>
      <c r="AE7" s="1056"/>
      <c r="AF7" s="1057">
        <v>3675</v>
      </c>
      <c r="AG7" s="1058"/>
      <c r="AH7" s="1058"/>
      <c r="AI7" s="1058"/>
      <c r="AJ7" s="1059"/>
      <c r="AK7" s="1041">
        <v>155</v>
      </c>
      <c r="AL7" s="1042"/>
      <c r="AM7" s="1042"/>
      <c r="AN7" s="1042"/>
      <c r="AO7" s="1042"/>
      <c r="AP7" s="1042">
        <v>659189</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c r="BS7" s="1045" t="s">
        <v>514</v>
      </c>
      <c r="BT7" s="1046"/>
      <c r="BU7" s="1046"/>
      <c r="BV7" s="1046"/>
      <c r="BW7" s="1046"/>
      <c r="BX7" s="1046"/>
      <c r="BY7" s="1046"/>
      <c r="BZ7" s="1046"/>
      <c r="CA7" s="1046"/>
      <c r="CB7" s="1046"/>
      <c r="CC7" s="1046"/>
      <c r="CD7" s="1046"/>
      <c r="CE7" s="1046"/>
      <c r="CF7" s="1046"/>
      <c r="CG7" s="1047"/>
      <c r="CH7" s="1038">
        <v>-34</v>
      </c>
      <c r="CI7" s="1039"/>
      <c r="CJ7" s="1039"/>
      <c r="CK7" s="1039"/>
      <c r="CL7" s="1040"/>
      <c r="CM7" s="1038">
        <v>879</v>
      </c>
      <c r="CN7" s="1039"/>
      <c r="CO7" s="1039"/>
      <c r="CP7" s="1039"/>
      <c r="CQ7" s="1040"/>
      <c r="CR7" s="1038">
        <v>518</v>
      </c>
      <c r="CS7" s="1039"/>
      <c r="CT7" s="1039"/>
      <c r="CU7" s="1039"/>
      <c r="CV7" s="1040"/>
      <c r="CW7" s="1038">
        <v>99</v>
      </c>
      <c r="CX7" s="1039"/>
      <c r="CY7" s="1039"/>
      <c r="CZ7" s="1039"/>
      <c r="DA7" s="1040"/>
      <c r="DB7" s="1038"/>
      <c r="DC7" s="1039"/>
      <c r="DD7" s="1039"/>
      <c r="DE7" s="1039"/>
      <c r="DF7" s="1040"/>
      <c r="DG7" s="1038"/>
      <c r="DH7" s="1039"/>
      <c r="DI7" s="1039"/>
      <c r="DJ7" s="1039"/>
      <c r="DK7" s="1040"/>
      <c r="DL7" s="1038"/>
      <c r="DM7" s="1039"/>
      <c r="DN7" s="1039"/>
      <c r="DO7" s="1039"/>
      <c r="DP7" s="1040"/>
      <c r="DQ7" s="1038"/>
      <c r="DR7" s="1039"/>
      <c r="DS7" s="1039"/>
      <c r="DT7" s="1039"/>
      <c r="DU7" s="1040"/>
      <c r="DV7" s="1065"/>
      <c r="DW7" s="1066"/>
      <c r="DX7" s="1066"/>
      <c r="DY7" s="1066"/>
      <c r="DZ7" s="1067"/>
      <c r="EA7" s="197"/>
    </row>
    <row r="8" spans="1:131" s="198" customFormat="1" ht="26.25" customHeight="1" x14ac:dyDescent="0.15">
      <c r="A8" s="204">
        <v>2</v>
      </c>
      <c r="B8" s="978" t="s">
        <v>329</v>
      </c>
      <c r="C8" s="979"/>
      <c r="D8" s="979"/>
      <c r="E8" s="979"/>
      <c r="F8" s="979"/>
      <c r="G8" s="979"/>
      <c r="H8" s="979"/>
      <c r="I8" s="979"/>
      <c r="J8" s="979"/>
      <c r="K8" s="979"/>
      <c r="L8" s="979"/>
      <c r="M8" s="979"/>
      <c r="N8" s="979"/>
      <c r="O8" s="979"/>
      <c r="P8" s="980"/>
      <c r="Q8" s="985">
        <v>275</v>
      </c>
      <c r="R8" s="982"/>
      <c r="S8" s="982"/>
      <c r="T8" s="982"/>
      <c r="U8" s="982"/>
      <c r="V8" s="982">
        <v>45</v>
      </c>
      <c r="W8" s="982"/>
      <c r="X8" s="982"/>
      <c r="Y8" s="982"/>
      <c r="Z8" s="982"/>
      <c r="AA8" s="982">
        <f t="shared" si="0"/>
        <v>230</v>
      </c>
      <c r="AB8" s="982"/>
      <c r="AC8" s="982"/>
      <c r="AD8" s="982"/>
      <c r="AE8" s="986"/>
      <c r="AF8" s="1033">
        <v>230</v>
      </c>
      <c r="AG8" s="1034"/>
      <c r="AH8" s="1034"/>
      <c r="AI8" s="1034"/>
      <c r="AJ8" s="1035"/>
      <c r="AK8" s="1036">
        <v>0</v>
      </c>
      <c r="AL8" s="1037"/>
      <c r="AM8" s="1037"/>
      <c r="AN8" s="1037"/>
      <c r="AO8" s="1037"/>
      <c r="AP8" s="1037">
        <v>209</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515</v>
      </c>
      <c r="BT8" s="950"/>
      <c r="BU8" s="950"/>
      <c r="BV8" s="950"/>
      <c r="BW8" s="950"/>
      <c r="BX8" s="950"/>
      <c r="BY8" s="950"/>
      <c r="BZ8" s="950"/>
      <c r="CA8" s="950"/>
      <c r="CB8" s="950"/>
      <c r="CC8" s="950"/>
      <c r="CD8" s="950"/>
      <c r="CE8" s="950"/>
      <c r="CF8" s="950"/>
      <c r="CG8" s="951"/>
      <c r="CH8" s="924">
        <v>0</v>
      </c>
      <c r="CI8" s="925"/>
      <c r="CJ8" s="925"/>
      <c r="CK8" s="925"/>
      <c r="CL8" s="926"/>
      <c r="CM8" s="924">
        <v>434</v>
      </c>
      <c r="CN8" s="925"/>
      <c r="CO8" s="925"/>
      <c r="CP8" s="925"/>
      <c r="CQ8" s="926"/>
      <c r="CR8" s="924">
        <v>302</v>
      </c>
      <c r="CS8" s="925"/>
      <c r="CT8" s="925"/>
      <c r="CU8" s="925"/>
      <c r="CV8" s="926"/>
      <c r="CW8" s="924"/>
      <c r="CX8" s="925"/>
      <c r="CY8" s="925"/>
      <c r="CZ8" s="925"/>
      <c r="DA8" s="926"/>
      <c r="DB8" s="924"/>
      <c r="DC8" s="925"/>
      <c r="DD8" s="925"/>
      <c r="DE8" s="925"/>
      <c r="DF8" s="926"/>
      <c r="DG8" s="924"/>
      <c r="DH8" s="925"/>
      <c r="DI8" s="925"/>
      <c r="DJ8" s="925"/>
      <c r="DK8" s="926"/>
      <c r="DL8" s="924"/>
      <c r="DM8" s="925"/>
      <c r="DN8" s="925"/>
      <c r="DO8" s="925"/>
      <c r="DP8" s="926"/>
      <c r="DQ8" s="924"/>
      <c r="DR8" s="925"/>
      <c r="DS8" s="925"/>
      <c r="DT8" s="925"/>
      <c r="DU8" s="926"/>
      <c r="DV8" s="927"/>
      <c r="DW8" s="928"/>
      <c r="DX8" s="928"/>
      <c r="DY8" s="928"/>
      <c r="DZ8" s="929"/>
      <c r="EA8" s="197"/>
    </row>
    <row r="9" spans="1:131" s="198" customFormat="1" ht="26.25" customHeight="1" x14ac:dyDescent="0.15">
      <c r="A9" s="204">
        <v>3</v>
      </c>
      <c r="B9" s="978" t="s">
        <v>330</v>
      </c>
      <c r="C9" s="979"/>
      <c r="D9" s="979"/>
      <c r="E9" s="979"/>
      <c r="F9" s="979"/>
      <c r="G9" s="979"/>
      <c r="H9" s="979"/>
      <c r="I9" s="979"/>
      <c r="J9" s="979"/>
      <c r="K9" s="979"/>
      <c r="L9" s="979"/>
      <c r="M9" s="979"/>
      <c r="N9" s="979"/>
      <c r="O9" s="979"/>
      <c r="P9" s="980"/>
      <c r="Q9" s="985">
        <v>1490</v>
      </c>
      <c r="R9" s="982"/>
      <c r="S9" s="982"/>
      <c r="T9" s="982"/>
      <c r="U9" s="982"/>
      <c r="V9" s="982">
        <v>340</v>
      </c>
      <c r="W9" s="982"/>
      <c r="X9" s="982"/>
      <c r="Y9" s="982"/>
      <c r="Z9" s="982"/>
      <c r="AA9" s="982">
        <f t="shared" si="0"/>
        <v>1150</v>
      </c>
      <c r="AB9" s="982"/>
      <c r="AC9" s="982"/>
      <c r="AD9" s="982"/>
      <c r="AE9" s="986"/>
      <c r="AF9" s="1033" t="s">
        <v>98</v>
      </c>
      <c r="AG9" s="1034"/>
      <c r="AH9" s="1034"/>
      <c r="AI9" s="1034"/>
      <c r="AJ9" s="1035"/>
      <c r="AK9" s="1036"/>
      <c r="AL9" s="1037"/>
      <c r="AM9" s="1037"/>
      <c r="AN9" s="1037"/>
      <c r="AO9" s="1037"/>
      <c r="AP9" s="1037">
        <v>2940</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516</v>
      </c>
      <c r="BT9" s="950"/>
      <c r="BU9" s="950"/>
      <c r="BV9" s="950"/>
      <c r="BW9" s="950"/>
      <c r="BX9" s="950"/>
      <c r="BY9" s="950"/>
      <c r="BZ9" s="950"/>
      <c r="CA9" s="950"/>
      <c r="CB9" s="950"/>
      <c r="CC9" s="950"/>
      <c r="CD9" s="950"/>
      <c r="CE9" s="950"/>
      <c r="CF9" s="950"/>
      <c r="CG9" s="951"/>
      <c r="CH9" s="924">
        <v>-3</v>
      </c>
      <c r="CI9" s="925"/>
      <c r="CJ9" s="925"/>
      <c r="CK9" s="925"/>
      <c r="CL9" s="926"/>
      <c r="CM9" s="924">
        <v>328</v>
      </c>
      <c r="CN9" s="925"/>
      <c r="CO9" s="925"/>
      <c r="CP9" s="925"/>
      <c r="CQ9" s="926"/>
      <c r="CR9" s="924">
        <v>100</v>
      </c>
      <c r="CS9" s="925"/>
      <c r="CT9" s="925"/>
      <c r="CU9" s="925"/>
      <c r="CV9" s="926"/>
      <c r="CW9" s="924"/>
      <c r="CX9" s="925"/>
      <c r="CY9" s="925"/>
      <c r="CZ9" s="925"/>
      <c r="DA9" s="926"/>
      <c r="DB9" s="924"/>
      <c r="DC9" s="925"/>
      <c r="DD9" s="925"/>
      <c r="DE9" s="925"/>
      <c r="DF9" s="926"/>
      <c r="DG9" s="924"/>
      <c r="DH9" s="925"/>
      <c r="DI9" s="925"/>
      <c r="DJ9" s="925"/>
      <c r="DK9" s="926"/>
      <c r="DL9" s="924"/>
      <c r="DM9" s="925"/>
      <c r="DN9" s="925"/>
      <c r="DO9" s="925"/>
      <c r="DP9" s="926"/>
      <c r="DQ9" s="924"/>
      <c r="DR9" s="925"/>
      <c r="DS9" s="925"/>
      <c r="DT9" s="925"/>
      <c r="DU9" s="926"/>
      <c r="DV9" s="927"/>
      <c r="DW9" s="928"/>
      <c r="DX9" s="928"/>
      <c r="DY9" s="928"/>
      <c r="DZ9" s="929"/>
      <c r="EA9" s="197"/>
    </row>
    <row r="10" spans="1:131" s="198" customFormat="1" ht="26.25" customHeight="1" x14ac:dyDescent="0.15">
      <c r="A10" s="204">
        <v>4</v>
      </c>
      <c r="B10" s="978" t="s">
        <v>331</v>
      </c>
      <c r="C10" s="979"/>
      <c r="D10" s="979"/>
      <c r="E10" s="979"/>
      <c r="F10" s="979"/>
      <c r="G10" s="979"/>
      <c r="H10" s="979"/>
      <c r="I10" s="979"/>
      <c r="J10" s="979"/>
      <c r="K10" s="979"/>
      <c r="L10" s="979"/>
      <c r="M10" s="979"/>
      <c r="N10" s="979"/>
      <c r="O10" s="979"/>
      <c r="P10" s="980"/>
      <c r="Q10" s="985">
        <v>980</v>
      </c>
      <c r="R10" s="982"/>
      <c r="S10" s="982"/>
      <c r="T10" s="982"/>
      <c r="U10" s="982"/>
      <c r="V10" s="982">
        <v>241</v>
      </c>
      <c r="W10" s="982"/>
      <c r="X10" s="982"/>
      <c r="Y10" s="982"/>
      <c r="Z10" s="982"/>
      <c r="AA10" s="982">
        <f t="shared" si="0"/>
        <v>739</v>
      </c>
      <c r="AB10" s="982"/>
      <c r="AC10" s="982"/>
      <c r="AD10" s="982"/>
      <c r="AE10" s="986"/>
      <c r="AF10" s="1033">
        <v>738</v>
      </c>
      <c r="AG10" s="1034"/>
      <c r="AH10" s="1034"/>
      <c r="AI10" s="1034"/>
      <c r="AJ10" s="1035"/>
      <c r="AK10" s="1036"/>
      <c r="AL10" s="1037"/>
      <c r="AM10" s="1037"/>
      <c r="AN10" s="1037"/>
      <c r="AO10" s="1037"/>
      <c r="AP10" s="1037"/>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517</v>
      </c>
      <c r="BT10" s="950"/>
      <c r="BU10" s="950"/>
      <c r="BV10" s="950"/>
      <c r="BW10" s="950"/>
      <c r="BX10" s="950"/>
      <c r="BY10" s="950"/>
      <c r="BZ10" s="950"/>
      <c r="CA10" s="950"/>
      <c r="CB10" s="950"/>
      <c r="CC10" s="950"/>
      <c r="CD10" s="950"/>
      <c r="CE10" s="950"/>
      <c r="CF10" s="950"/>
      <c r="CG10" s="951"/>
      <c r="CH10" s="924">
        <v>3137</v>
      </c>
      <c r="CI10" s="925"/>
      <c r="CJ10" s="925"/>
      <c r="CK10" s="925"/>
      <c r="CL10" s="926"/>
      <c r="CM10" s="924">
        <v>15147</v>
      </c>
      <c r="CN10" s="925"/>
      <c r="CO10" s="925"/>
      <c r="CP10" s="925"/>
      <c r="CQ10" s="926"/>
      <c r="CR10" s="924">
        <v>732</v>
      </c>
      <c r="CS10" s="925"/>
      <c r="CT10" s="925"/>
      <c r="CU10" s="925"/>
      <c r="CV10" s="926"/>
      <c r="CW10" s="924"/>
      <c r="CX10" s="925"/>
      <c r="CY10" s="925"/>
      <c r="CZ10" s="925"/>
      <c r="DA10" s="926"/>
      <c r="DB10" s="924">
        <v>685</v>
      </c>
      <c r="DC10" s="925"/>
      <c r="DD10" s="925"/>
      <c r="DE10" s="925"/>
      <c r="DF10" s="926"/>
      <c r="DG10" s="924"/>
      <c r="DH10" s="925"/>
      <c r="DI10" s="925"/>
      <c r="DJ10" s="925"/>
      <c r="DK10" s="926"/>
      <c r="DL10" s="924"/>
      <c r="DM10" s="925"/>
      <c r="DN10" s="925"/>
      <c r="DO10" s="925"/>
      <c r="DP10" s="926"/>
      <c r="DQ10" s="924"/>
      <c r="DR10" s="925"/>
      <c r="DS10" s="925"/>
      <c r="DT10" s="925"/>
      <c r="DU10" s="926"/>
      <c r="DV10" s="927"/>
      <c r="DW10" s="928"/>
      <c r="DX10" s="928"/>
      <c r="DY10" s="928"/>
      <c r="DZ10" s="929"/>
      <c r="EA10" s="197"/>
    </row>
    <row r="11" spans="1:131" s="198" customFormat="1" ht="26.25" customHeight="1" x14ac:dyDescent="0.15">
      <c r="A11" s="204">
        <v>5</v>
      </c>
      <c r="B11" s="978" t="s">
        <v>332</v>
      </c>
      <c r="C11" s="979"/>
      <c r="D11" s="979"/>
      <c r="E11" s="979"/>
      <c r="F11" s="979"/>
      <c r="G11" s="979"/>
      <c r="H11" s="979"/>
      <c r="I11" s="979"/>
      <c r="J11" s="979"/>
      <c r="K11" s="979"/>
      <c r="L11" s="979"/>
      <c r="M11" s="979"/>
      <c r="N11" s="979"/>
      <c r="O11" s="979"/>
      <c r="P11" s="980"/>
      <c r="Q11" s="985">
        <v>388</v>
      </c>
      <c r="R11" s="982"/>
      <c r="S11" s="982"/>
      <c r="T11" s="982"/>
      <c r="U11" s="982"/>
      <c r="V11" s="982">
        <v>375</v>
      </c>
      <c r="W11" s="982"/>
      <c r="X11" s="982"/>
      <c r="Y11" s="982"/>
      <c r="Z11" s="982"/>
      <c r="AA11" s="982">
        <f t="shared" si="0"/>
        <v>13</v>
      </c>
      <c r="AB11" s="982"/>
      <c r="AC11" s="982"/>
      <c r="AD11" s="982"/>
      <c r="AE11" s="986"/>
      <c r="AF11" s="1033">
        <v>13</v>
      </c>
      <c r="AG11" s="1034"/>
      <c r="AH11" s="1034"/>
      <c r="AI11" s="1034"/>
      <c r="AJ11" s="1035"/>
      <c r="AK11" s="1036">
        <v>371</v>
      </c>
      <c r="AL11" s="1037"/>
      <c r="AM11" s="1037"/>
      <c r="AN11" s="1037"/>
      <c r="AO11" s="1037"/>
      <c r="AP11" s="1037"/>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518</v>
      </c>
      <c r="BT11" s="950"/>
      <c r="BU11" s="950"/>
      <c r="BV11" s="950"/>
      <c r="BW11" s="950"/>
      <c r="BX11" s="950"/>
      <c r="BY11" s="950"/>
      <c r="BZ11" s="950"/>
      <c r="CA11" s="950"/>
      <c r="CB11" s="950"/>
      <c r="CC11" s="950"/>
      <c r="CD11" s="950"/>
      <c r="CE11" s="950"/>
      <c r="CF11" s="950"/>
      <c r="CG11" s="951"/>
      <c r="CH11" s="924">
        <v>227</v>
      </c>
      <c r="CI11" s="925"/>
      <c r="CJ11" s="925"/>
      <c r="CK11" s="925"/>
      <c r="CL11" s="926"/>
      <c r="CM11" s="924">
        <v>1103</v>
      </c>
      <c r="CN11" s="925"/>
      <c r="CO11" s="925"/>
      <c r="CP11" s="925"/>
      <c r="CQ11" s="926"/>
      <c r="CR11" s="924">
        <v>20</v>
      </c>
      <c r="CS11" s="925"/>
      <c r="CT11" s="925"/>
      <c r="CU11" s="925"/>
      <c r="CV11" s="926"/>
      <c r="CW11" s="924">
        <v>51</v>
      </c>
      <c r="CX11" s="925"/>
      <c r="CY11" s="925"/>
      <c r="CZ11" s="925"/>
      <c r="DA11" s="926"/>
      <c r="DB11" s="924"/>
      <c r="DC11" s="925"/>
      <c r="DD11" s="925"/>
      <c r="DE11" s="925"/>
      <c r="DF11" s="926"/>
      <c r="DG11" s="924"/>
      <c r="DH11" s="925"/>
      <c r="DI11" s="925"/>
      <c r="DJ11" s="925"/>
      <c r="DK11" s="926"/>
      <c r="DL11" s="924"/>
      <c r="DM11" s="925"/>
      <c r="DN11" s="925"/>
      <c r="DO11" s="925"/>
      <c r="DP11" s="926"/>
      <c r="DQ11" s="924"/>
      <c r="DR11" s="925"/>
      <c r="DS11" s="925"/>
      <c r="DT11" s="925"/>
      <c r="DU11" s="926"/>
      <c r="DV11" s="927"/>
      <c r="DW11" s="928"/>
      <c r="DX11" s="928"/>
      <c r="DY11" s="928"/>
      <c r="DZ11" s="929"/>
      <c r="EA11" s="197"/>
    </row>
    <row r="12" spans="1:131" s="198" customFormat="1" ht="26.25" customHeight="1" x14ac:dyDescent="0.15">
      <c r="A12" s="204">
        <v>6</v>
      </c>
      <c r="B12" s="978" t="s">
        <v>333</v>
      </c>
      <c r="C12" s="979"/>
      <c r="D12" s="979"/>
      <c r="E12" s="979"/>
      <c r="F12" s="979"/>
      <c r="G12" s="979"/>
      <c r="H12" s="979"/>
      <c r="I12" s="979"/>
      <c r="J12" s="979"/>
      <c r="K12" s="979"/>
      <c r="L12" s="979"/>
      <c r="M12" s="979"/>
      <c r="N12" s="979"/>
      <c r="O12" s="979"/>
      <c r="P12" s="980"/>
      <c r="Q12" s="985">
        <v>330</v>
      </c>
      <c r="R12" s="982"/>
      <c r="S12" s="982"/>
      <c r="T12" s="982"/>
      <c r="U12" s="982"/>
      <c r="V12" s="982">
        <v>164</v>
      </c>
      <c r="W12" s="982"/>
      <c r="X12" s="982"/>
      <c r="Y12" s="982"/>
      <c r="Z12" s="982"/>
      <c r="AA12" s="982">
        <f t="shared" si="0"/>
        <v>166</v>
      </c>
      <c r="AB12" s="982"/>
      <c r="AC12" s="982"/>
      <c r="AD12" s="982"/>
      <c r="AE12" s="986"/>
      <c r="AF12" s="1033" t="s">
        <v>98</v>
      </c>
      <c r="AG12" s="1034"/>
      <c r="AH12" s="1034"/>
      <c r="AI12" s="1034"/>
      <c r="AJ12" s="1035"/>
      <c r="AK12" s="1036">
        <v>1</v>
      </c>
      <c r="AL12" s="1037"/>
      <c r="AM12" s="1037"/>
      <c r="AN12" s="1037"/>
      <c r="AO12" s="1037"/>
      <c r="AP12" s="1037">
        <v>642</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519</v>
      </c>
      <c r="BT12" s="950"/>
      <c r="BU12" s="950"/>
      <c r="BV12" s="950"/>
      <c r="BW12" s="950"/>
      <c r="BX12" s="950"/>
      <c r="BY12" s="950"/>
      <c r="BZ12" s="950"/>
      <c r="CA12" s="950"/>
      <c r="CB12" s="950"/>
      <c r="CC12" s="950"/>
      <c r="CD12" s="950"/>
      <c r="CE12" s="950"/>
      <c r="CF12" s="950"/>
      <c r="CG12" s="951"/>
      <c r="CH12" s="924">
        <v>7911</v>
      </c>
      <c r="CI12" s="925"/>
      <c r="CJ12" s="925"/>
      <c r="CK12" s="925"/>
      <c r="CL12" s="926"/>
      <c r="CM12" s="924">
        <v>25720</v>
      </c>
      <c r="CN12" s="925"/>
      <c r="CO12" s="925"/>
      <c r="CP12" s="925"/>
      <c r="CQ12" s="926"/>
      <c r="CR12" s="924">
        <v>972</v>
      </c>
      <c r="CS12" s="925"/>
      <c r="CT12" s="925"/>
      <c r="CU12" s="925"/>
      <c r="CV12" s="926"/>
      <c r="CW12" s="924"/>
      <c r="CX12" s="925"/>
      <c r="CY12" s="925"/>
      <c r="CZ12" s="925"/>
      <c r="DA12" s="926"/>
      <c r="DB12" s="924"/>
      <c r="DC12" s="925"/>
      <c r="DD12" s="925"/>
      <c r="DE12" s="925"/>
      <c r="DF12" s="926"/>
      <c r="DG12" s="924"/>
      <c r="DH12" s="925"/>
      <c r="DI12" s="925"/>
      <c r="DJ12" s="925"/>
      <c r="DK12" s="926"/>
      <c r="DL12" s="924"/>
      <c r="DM12" s="925"/>
      <c r="DN12" s="925"/>
      <c r="DO12" s="925"/>
      <c r="DP12" s="926"/>
      <c r="DQ12" s="924"/>
      <c r="DR12" s="925"/>
      <c r="DS12" s="925"/>
      <c r="DT12" s="925"/>
      <c r="DU12" s="926"/>
      <c r="DV12" s="927"/>
      <c r="DW12" s="928"/>
      <c r="DX12" s="928"/>
      <c r="DY12" s="928"/>
      <c r="DZ12" s="929"/>
      <c r="EA12" s="197"/>
    </row>
    <row r="13" spans="1:131" s="198" customFormat="1" ht="26.25" customHeight="1" x14ac:dyDescent="0.15">
      <c r="A13" s="204">
        <v>7</v>
      </c>
      <c r="B13" s="978" t="s">
        <v>334</v>
      </c>
      <c r="C13" s="979"/>
      <c r="D13" s="979"/>
      <c r="E13" s="979"/>
      <c r="F13" s="979"/>
      <c r="G13" s="979"/>
      <c r="H13" s="979"/>
      <c r="I13" s="979"/>
      <c r="J13" s="979"/>
      <c r="K13" s="979"/>
      <c r="L13" s="979"/>
      <c r="M13" s="979"/>
      <c r="N13" s="979"/>
      <c r="O13" s="979"/>
      <c r="P13" s="980"/>
      <c r="Q13" s="985">
        <v>305</v>
      </c>
      <c r="R13" s="982"/>
      <c r="S13" s="982"/>
      <c r="T13" s="982"/>
      <c r="U13" s="982"/>
      <c r="V13" s="982">
        <v>168</v>
      </c>
      <c r="W13" s="982"/>
      <c r="X13" s="982"/>
      <c r="Y13" s="982"/>
      <c r="Z13" s="982"/>
      <c r="AA13" s="982">
        <f t="shared" si="0"/>
        <v>137</v>
      </c>
      <c r="AB13" s="982"/>
      <c r="AC13" s="982"/>
      <c r="AD13" s="982"/>
      <c r="AE13" s="986"/>
      <c r="AF13" s="1033">
        <v>138</v>
      </c>
      <c r="AG13" s="1034"/>
      <c r="AH13" s="1034"/>
      <c r="AI13" s="1034"/>
      <c r="AJ13" s="1035"/>
      <c r="AK13" s="1036"/>
      <c r="AL13" s="1037"/>
      <c r="AM13" s="1037"/>
      <c r="AN13" s="1037"/>
      <c r="AO13" s="1037"/>
      <c r="AP13" s="1037"/>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520</v>
      </c>
      <c r="BT13" s="950"/>
      <c r="BU13" s="950"/>
      <c r="BV13" s="950"/>
      <c r="BW13" s="950"/>
      <c r="BX13" s="950"/>
      <c r="BY13" s="950"/>
      <c r="BZ13" s="950"/>
      <c r="CA13" s="950"/>
      <c r="CB13" s="950"/>
      <c r="CC13" s="950"/>
      <c r="CD13" s="950"/>
      <c r="CE13" s="950"/>
      <c r="CF13" s="950"/>
      <c r="CG13" s="951"/>
      <c r="CH13" s="924">
        <v>4</v>
      </c>
      <c r="CI13" s="925"/>
      <c r="CJ13" s="925"/>
      <c r="CK13" s="925"/>
      <c r="CL13" s="926"/>
      <c r="CM13" s="924">
        <v>437</v>
      </c>
      <c r="CN13" s="925"/>
      <c r="CO13" s="925"/>
      <c r="CP13" s="925"/>
      <c r="CQ13" s="926"/>
      <c r="CR13" s="924">
        <v>342</v>
      </c>
      <c r="CS13" s="925"/>
      <c r="CT13" s="925"/>
      <c r="CU13" s="925"/>
      <c r="CV13" s="926"/>
      <c r="CW13" s="924">
        <v>82</v>
      </c>
      <c r="CX13" s="925"/>
      <c r="CY13" s="925"/>
      <c r="CZ13" s="925"/>
      <c r="DA13" s="926"/>
      <c r="DB13" s="924"/>
      <c r="DC13" s="925"/>
      <c r="DD13" s="925"/>
      <c r="DE13" s="925"/>
      <c r="DF13" s="926"/>
      <c r="DG13" s="924"/>
      <c r="DH13" s="925"/>
      <c r="DI13" s="925"/>
      <c r="DJ13" s="925"/>
      <c r="DK13" s="926"/>
      <c r="DL13" s="924"/>
      <c r="DM13" s="925"/>
      <c r="DN13" s="925"/>
      <c r="DO13" s="925"/>
      <c r="DP13" s="926"/>
      <c r="DQ13" s="924"/>
      <c r="DR13" s="925"/>
      <c r="DS13" s="925"/>
      <c r="DT13" s="925"/>
      <c r="DU13" s="926"/>
      <c r="DV13" s="927"/>
      <c r="DW13" s="928"/>
      <c r="DX13" s="928"/>
      <c r="DY13" s="928"/>
      <c r="DZ13" s="929"/>
      <c r="EA13" s="197"/>
    </row>
    <row r="14" spans="1:131" s="198" customFormat="1" ht="26.25" customHeight="1" x14ac:dyDescent="0.15">
      <c r="A14" s="204">
        <v>8</v>
      </c>
      <c r="B14" s="978" t="s">
        <v>335</v>
      </c>
      <c r="C14" s="979"/>
      <c r="D14" s="979"/>
      <c r="E14" s="979"/>
      <c r="F14" s="979"/>
      <c r="G14" s="979"/>
      <c r="H14" s="979"/>
      <c r="I14" s="979"/>
      <c r="J14" s="979"/>
      <c r="K14" s="979"/>
      <c r="L14" s="979"/>
      <c r="M14" s="979"/>
      <c r="N14" s="979"/>
      <c r="O14" s="979"/>
      <c r="P14" s="980"/>
      <c r="Q14" s="985">
        <v>693</v>
      </c>
      <c r="R14" s="982"/>
      <c r="S14" s="982"/>
      <c r="T14" s="982"/>
      <c r="U14" s="982"/>
      <c r="V14" s="982">
        <v>182</v>
      </c>
      <c r="W14" s="982"/>
      <c r="X14" s="982"/>
      <c r="Y14" s="982"/>
      <c r="Z14" s="982"/>
      <c r="AA14" s="982">
        <f t="shared" si="0"/>
        <v>511</v>
      </c>
      <c r="AB14" s="982"/>
      <c r="AC14" s="982"/>
      <c r="AD14" s="982"/>
      <c r="AE14" s="986"/>
      <c r="AF14" s="1033">
        <v>511</v>
      </c>
      <c r="AG14" s="1034"/>
      <c r="AH14" s="1034"/>
      <c r="AI14" s="1034"/>
      <c r="AJ14" s="1035"/>
      <c r="AK14" s="1036"/>
      <c r="AL14" s="1037"/>
      <c r="AM14" s="1037"/>
      <c r="AN14" s="1037"/>
      <c r="AO14" s="1037"/>
      <c r="AP14" s="1037"/>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521</v>
      </c>
      <c r="BT14" s="950"/>
      <c r="BU14" s="950"/>
      <c r="BV14" s="950"/>
      <c r="BW14" s="950"/>
      <c r="BX14" s="950"/>
      <c r="BY14" s="950"/>
      <c r="BZ14" s="950"/>
      <c r="CA14" s="950"/>
      <c r="CB14" s="950"/>
      <c r="CC14" s="950"/>
      <c r="CD14" s="950"/>
      <c r="CE14" s="950"/>
      <c r="CF14" s="950"/>
      <c r="CG14" s="951"/>
      <c r="CH14" s="924">
        <v>0</v>
      </c>
      <c r="CI14" s="925"/>
      <c r="CJ14" s="925"/>
      <c r="CK14" s="925"/>
      <c r="CL14" s="926"/>
      <c r="CM14" s="924">
        <v>533</v>
      </c>
      <c r="CN14" s="925"/>
      <c r="CO14" s="925"/>
      <c r="CP14" s="925"/>
      <c r="CQ14" s="926"/>
      <c r="CR14" s="924">
        <v>400</v>
      </c>
      <c r="CS14" s="925"/>
      <c r="CT14" s="925"/>
      <c r="CU14" s="925"/>
      <c r="CV14" s="926"/>
      <c r="CW14" s="924"/>
      <c r="CX14" s="925"/>
      <c r="CY14" s="925"/>
      <c r="CZ14" s="925"/>
      <c r="DA14" s="926"/>
      <c r="DB14" s="924"/>
      <c r="DC14" s="925"/>
      <c r="DD14" s="925"/>
      <c r="DE14" s="925"/>
      <c r="DF14" s="926"/>
      <c r="DG14" s="924"/>
      <c r="DH14" s="925"/>
      <c r="DI14" s="925"/>
      <c r="DJ14" s="925"/>
      <c r="DK14" s="926"/>
      <c r="DL14" s="924"/>
      <c r="DM14" s="925"/>
      <c r="DN14" s="925"/>
      <c r="DO14" s="925"/>
      <c r="DP14" s="926"/>
      <c r="DQ14" s="924"/>
      <c r="DR14" s="925"/>
      <c r="DS14" s="925"/>
      <c r="DT14" s="925"/>
      <c r="DU14" s="926"/>
      <c r="DV14" s="927"/>
      <c r="DW14" s="928"/>
      <c r="DX14" s="928"/>
      <c r="DY14" s="928"/>
      <c r="DZ14" s="929"/>
      <c r="EA14" s="197"/>
    </row>
    <row r="15" spans="1:131" s="198" customFormat="1" ht="26.25" customHeight="1" x14ac:dyDescent="0.15">
      <c r="A15" s="204">
        <v>9</v>
      </c>
      <c r="B15" s="978" t="s">
        <v>336</v>
      </c>
      <c r="C15" s="979"/>
      <c r="D15" s="979"/>
      <c r="E15" s="979"/>
      <c r="F15" s="979"/>
      <c r="G15" s="979"/>
      <c r="H15" s="979"/>
      <c r="I15" s="979"/>
      <c r="J15" s="979"/>
      <c r="K15" s="979"/>
      <c r="L15" s="979"/>
      <c r="M15" s="979"/>
      <c r="N15" s="979"/>
      <c r="O15" s="979"/>
      <c r="P15" s="980"/>
      <c r="Q15" s="985">
        <v>69</v>
      </c>
      <c r="R15" s="982"/>
      <c r="S15" s="982"/>
      <c r="T15" s="982"/>
      <c r="U15" s="982"/>
      <c r="V15" s="982">
        <v>1</v>
      </c>
      <c r="W15" s="982"/>
      <c r="X15" s="982"/>
      <c r="Y15" s="982"/>
      <c r="Z15" s="982"/>
      <c r="AA15" s="982">
        <f t="shared" si="0"/>
        <v>68</v>
      </c>
      <c r="AB15" s="982"/>
      <c r="AC15" s="982"/>
      <c r="AD15" s="982"/>
      <c r="AE15" s="986"/>
      <c r="AF15" s="1033">
        <v>68</v>
      </c>
      <c r="AG15" s="1034"/>
      <c r="AH15" s="1034"/>
      <c r="AI15" s="1034"/>
      <c r="AJ15" s="1035"/>
      <c r="AK15" s="1036">
        <v>1</v>
      </c>
      <c r="AL15" s="1037"/>
      <c r="AM15" s="1037"/>
      <c r="AN15" s="1037"/>
      <c r="AO15" s="1037"/>
      <c r="AP15" s="1037"/>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522</v>
      </c>
      <c r="BT15" s="950"/>
      <c r="BU15" s="950"/>
      <c r="BV15" s="950"/>
      <c r="BW15" s="950"/>
      <c r="BX15" s="950"/>
      <c r="BY15" s="950"/>
      <c r="BZ15" s="950"/>
      <c r="CA15" s="950"/>
      <c r="CB15" s="950"/>
      <c r="CC15" s="950"/>
      <c r="CD15" s="950"/>
      <c r="CE15" s="950"/>
      <c r="CF15" s="950"/>
      <c r="CG15" s="951"/>
      <c r="CH15" s="924">
        <v>-0.1</v>
      </c>
      <c r="CI15" s="925"/>
      <c r="CJ15" s="925"/>
      <c r="CK15" s="925"/>
      <c r="CL15" s="926"/>
      <c r="CM15" s="924">
        <v>607</v>
      </c>
      <c r="CN15" s="925"/>
      <c r="CO15" s="925"/>
      <c r="CP15" s="925"/>
      <c r="CQ15" s="926"/>
      <c r="CR15" s="924">
        <v>31</v>
      </c>
      <c r="CS15" s="925"/>
      <c r="CT15" s="925"/>
      <c r="CU15" s="925"/>
      <c r="CV15" s="926"/>
      <c r="CW15" s="924">
        <v>0</v>
      </c>
      <c r="CX15" s="925"/>
      <c r="CY15" s="925"/>
      <c r="CZ15" s="925"/>
      <c r="DA15" s="926"/>
      <c r="DB15" s="924"/>
      <c r="DC15" s="925"/>
      <c r="DD15" s="925"/>
      <c r="DE15" s="925"/>
      <c r="DF15" s="926"/>
      <c r="DG15" s="924"/>
      <c r="DH15" s="925"/>
      <c r="DI15" s="925"/>
      <c r="DJ15" s="925"/>
      <c r="DK15" s="926"/>
      <c r="DL15" s="924"/>
      <c r="DM15" s="925"/>
      <c r="DN15" s="925"/>
      <c r="DO15" s="925"/>
      <c r="DP15" s="926"/>
      <c r="DQ15" s="924"/>
      <c r="DR15" s="925"/>
      <c r="DS15" s="925"/>
      <c r="DT15" s="925"/>
      <c r="DU15" s="926"/>
      <c r="DV15" s="927"/>
      <c r="DW15" s="928"/>
      <c r="DX15" s="928"/>
      <c r="DY15" s="928"/>
      <c r="DZ15" s="929"/>
      <c r="EA15" s="197"/>
    </row>
    <row r="16" spans="1:131" s="198" customFormat="1" ht="26.25" customHeight="1" x14ac:dyDescent="0.15">
      <c r="A16" s="204">
        <v>10</v>
      </c>
      <c r="B16" s="978" t="s">
        <v>337</v>
      </c>
      <c r="C16" s="979"/>
      <c r="D16" s="979"/>
      <c r="E16" s="979"/>
      <c r="F16" s="979"/>
      <c r="G16" s="979"/>
      <c r="H16" s="979"/>
      <c r="I16" s="979"/>
      <c r="J16" s="979"/>
      <c r="K16" s="979"/>
      <c r="L16" s="979"/>
      <c r="M16" s="979"/>
      <c r="N16" s="979"/>
      <c r="O16" s="979"/>
      <c r="P16" s="980"/>
      <c r="Q16" s="985">
        <v>347</v>
      </c>
      <c r="R16" s="982"/>
      <c r="S16" s="982"/>
      <c r="T16" s="982"/>
      <c r="U16" s="982"/>
      <c r="V16" s="982">
        <v>305</v>
      </c>
      <c r="W16" s="982"/>
      <c r="X16" s="982"/>
      <c r="Y16" s="982"/>
      <c r="Z16" s="982"/>
      <c r="AA16" s="982">
        <f t="shared" si="0"/>
        <v>42</v>
      </c>
      <c r="AB16" s="982"/>
      <c r="AC16" s="982"/>
      <c r="AD16" s="982"/>
      <c r="AE16" s="986"/>
      <c r="AF16" s="1033">
        <v>42</v>
      </c>
      <c r="AG16" s="1034"/>
      <c r="AH16" s="1034"/>
      <c r="AI16" s="1034"/>
      <c r="AJ16" s="1035"/>
      <c r="AK16" s="1036"/>
      <c r="AL16" s="1037"/>
      <c r="AM16" s="1037"/>
      <c r="AN16" s="1037"/>
      <c r="AO16" s="1037"/>
      <c r="AP16" s="1037"/>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523</v>
      </c>
      <c r="BT16" s="950"/>
      <c r="BU16" s="950"/>
      <c r="BV16" s="950"/>
      <c r="BW16" s="950"/>
      <c r="BX16" s="950"/>
      <c r="BY16" s="950"/>
      <c r="BZ16" s="950"/>
      <c r="CA16" s="950"/>
      <c r="CB16" s="950"/>
      <c r="CC16" s="950"/>
      <c r="CD16" s="950"/>
      <c r="CE16" s="950"/>
      <c r="CF16" s="950"/>
      <c r="CG16" s="951"/>
      <c r="CH16" s="924">
        <v>-3</v>
      </c>
      <c r="CI16" s="925"/>
      <c r="CJ16" s="925"/>
      <c r="CK16" s="925"/>
      <c r="CL16" s="926"/>
      <c r="CM16" s="924">
        <v>79</v>
      </c>
      <c r="CN16" s="925"/>
      <c r="CO16" s="925"/>
      <c r="CP16" s="925"/>
      <c r="CQ16" s="926"/>
      <c r="CR16" s="924">
        <v>75</v>
      </c>
      <c r="CS16" s="925"/>
      <c r="CT16" s="925"/>
      <c r="CU16" s="925"/>
      <c r="CV16" s="926"/>
      <c r="CW16" s="924"/>
      <c r="CX16" s="925"/>
      <c r="CY16" s="925"/>
      <c r="CZ16" s="925"/>
      <c r="DA16" s="926"/>
      <c r="DB16" s="924"/>
      <c r="DC16" s="925"/>
      <c r="DD16" s="925"/>
      <c r="DE16" s="925"/>
      <c r="DF16" s="926"/>
      <c r="DG16" s="924"/>
      <c r="DH16" s="925"/>
      <c r="DI16" s="925"/>
      <c r="DJ16" s="925"/>
      <c r="DK16" s="926"/>
      <c r="DL16" s="924"/>
      <c r="DM16" s="925"/>
      <c r="DN16" s="925"/>
      <c r="DO16" s="925"/>
      <c r="DP16" s="926"/>
      <c r="DQ16" s="924"/>
      <c r="DR16" s="925"/>
      <c r="DS16" s="925"/>
      <c r="DT16" s="925"/>
      <c r="DU16" s="926"/>
      <c r="DV16" s="927"/>
      <c r="DW16" s="928"/>
      <c r="DX16" s="928"/>
      <c r="DY16" s="928"/>
      <c r="DZ16" s="929"/>
      <c r="EA16" s="197"/>
    </row>
    <row r="17" spans="1:131" s="198" customFormat="1" ht="26.25" customHeight="1" x14ac:dyDescent="0.15">
      <c r="A17" s="204">
        <v>11</v>
      </c>
      <c r="B17" s="978" t="s">
        <v>338</v>
      </c>
      <c r="C17" s="979"/>
      <c r="D17" s="979"/>
      <c r="E17" s="979"/>
      <c r="F17" s="979"/>
      <c r="G17" s="979"/>
      <c r="H17" s="979"/>
      <c r="I17" s="979"/>
      <c r="J17" s="979"/>
      <c r="K17" s="979"/>
      <c r="L17" s="979"/>
      <c r="M17" s="979"/>
      <c r="N17" s="979"/>
      <c r="O17" s="979"/>
      <c r="P17" s="980"/>
      <c r="Q17" s="985">
        <v>80039</v>
      </c>
      <c r="R17" s="982"/>
      <c r="S17" s="982"/>
      <c r="T17" s="982"/>
      <c r="U17" s="982"/>
      <c r="V17" s="982">
        <v>80039</v>
      </c>
      <c r="W17" s="982"/>
      <c r="X17" s="982"/>
      <c r="Y17" s="982"/>
      <c r="Z17" s="982"/>
      <c r="AA17" s="982">
        <f t="shared" si="0"/>
        <v>0</v>
      </c>
      <c r="AB17" s="982"/>
      <c r="AC17" s="982"/>
      <c r="AD17" s="982"/>
      <c r="AE17" s="986"/>
      <c r="AF17" s="1033" t="s">
        <v>98</v>
      </c>
      <c r="AG17" s="1034"/>
      <c r="AH17" s="1034"/>
      <c r="AI17" s="1034"/>
      <c r="AJ17" s="1035"/>
      <c r="AK17" s="1036">
        <v>71039</v>
      </c>
      <c r="AL17" s="1037"/>
      <c r="AM17" s="1037"/>
      <c r="AN17" s="1037"/>
      <c r="AO17" s="1037"/>
      <c r="AP17" s="1037"/>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524</v>
      </c>
      <c r="BT17" s="950"/>
      <c r="BU17" s="950"/>
      <c r="BV17" s="950"/>
      <c r="BW17" s="950"/>
      <c r="BX17" s="950"/>
      <c r="BY17" s="950"/>
      <c r="BZ17" s="950"/>
      <c r="CA17" s="950"/>
      <c r="CB17" s="950"/>
      <c r="CC17" s="950"/>
      <c r="CD17" s="950"/>
      <c r="CE17" s="950"/>
      <c r="CF17" s="950"/>
      <c r="CG17" s="951"/>
      <c r="CH17" s="924">
        <v>27</v>
      </c>
      <c r="CI17" s="925"/>
      <c r="CJ17" s="925"/>
      <c r="CK17" s="925"/>
      <c r="CL17" s="926"/>
      <c r="CM17" s="924">
        <v>9122</v>
      </c>
      <c r="CN17" s="925"/>
      <c r="CO17" s="925"/>
      <c r="CP17" s="925"/>
      <c r="CQ17" s="926"/>
      <c r="CR17" s="924">
        <v>8906</v>
      </c>
      <c r="CS17" s="925"/>
      <c r="CT17" s="925"/>
      <c r="CU17" s="925"/>
      <c r="CV17" s="926"/>
      <c r="CW17" s="924"/>
      <c r="CX17" s="925"/>
      <c r="CY17" s="925"/>
      <c r="CZ17" s="925"/>
      <c r="DA17" s="926"/>
      <c r="DB17" s="924"/>
      <c r="DC17" s="925"/>
      <c r="DD17" s="925"/>
      <c r="DE17" s="925"/>
      <c r="DF17" s="926"/>
      <c r="DG17" s="924"/>
      <c r="DH17" s="925"/>
      <c r="DI17" s="925"/>
      <c r="DJ17" s="925"/>
      <c r="DK17" s="926"/>
      <c r="DL17" s="924"/>
      <c r="DM17" s="925"/>
      <c r="DN17" s="925"/>
      <c r="DO17" s="925"/>
      <c r="DP17" s="926"/>
      <c r="DQ17" s="924"/>
      <c r="DR17" s="925"/>
      <c r="DS17" s="925"/>
      <c r="DT17" s="925"/>
      <c r="DU17" s="926"/>
      <c r="DV17" s="927"/>
      <c r="DW17" s="928"/>
      <c r="DX17" s="928"/>
      <c r="DY17" s="928"/>
      <c r="DZ17" s="929"/>
      <c r="EA17" s="197"/>
    </row>
    <row r="18" spans="1:131" s="198" customFormat="1" ht="26.25" customHeight="1" x14ac:dyDescent="0.15">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525</v>
      </c>
      <c r="BT18" s="950"/>
      <c r="BU18" s="950"/>
      <c r="BV18" s="950"/>
      <c r="BW18" s="950"/>
      <c r="BX18" s="950"/>
      <c r="BY18" s="950"/>
      <c r="BZ18" s="950"/>
      <c r="CA18" s="950"/>
      <c r="CB18" s="950"/>
      <c r="CC18" s="950"/>
      <c r="CD18" s="950"/>
      <c r="CE18" s="950"/>
      <c r="CF18" s="950"/>
      <c r="CG18" s="951"/>
      <c r="CH18" s="924">
        <v>0</v>
      </c>
      <c r="CI18" s="925"/>
      <c r="CJ18" s="925"/>
      <c r="CK18" s="925"/>
      <c r="CL18" s="926"/>
      <c r="CM18" s="924">
        <v>297</v>
      </c>
      <c r="CN18" s="925"/>
      <c r="CO18" s="925"/>
      <c r="CP18" s="925"/>
      <c r="CQ18" s="926"/>
      <c r="CR18" s="924">
        <v>200</v>
      </c>
      <c r="CS18" s="925"/>
      <c r="CT18" s="925"/>
      <c r="CU18" s="925"/>
      <c r="CV18" s="926"/>
      <c r="CW18" s="924">
        <v>23</v>
      </c>
      <c r="CX18" s="925"/>
      <c r="CY18" s="925"/>
      <c r="CZ18" s="925"/>
      <c r="DA18" s="926"/>
      <c r="DB18" s="924"/>
      <c r="DC18" s="925"/>
      <c r="DD18" s="925"/>
      <c r="DE18" s="925"/>
      <c r="DF18" s="926"/>
      <c r="DG18" s="924"/>
      <c r="DH18" s="925"/>
      <c r="DI18" s="925"/>
      <c r="DJ18" s="925"/>
      <c r="DK18" s="926"/>
      <c r="DL18" s="924"/>
      <c r="DM18" s="925"/>
      <c r="DN18" s="925"/>
      <c r="DO18" s="925"/>
      <c r="DP18" s="926"/>
      <c r="DQ18" s="924"/>
      <c r="DR18" s="925"/>
      <c r="DS18" s="925"/>
      <c r="DT18" s="925"/>
      <c r="DU18" s="926"/>
      <c r="DV18" s="927"/>
      <c r="DW18" s="928"/>
      <c r="DX18" s="928"/>
      <c r="DY18" s="928"/>
      <c r="DZ18" s="929"/>
      <c r="EA18" s="197"/>
    </row>
    <row r="19" spans="1:131" s="198" customFormat="1" ht="26.25" customHeight="1" x14ac:dyDescent="0.15">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526</v>
      </c>
      <c r="BT19" s="950"/>
      <c r="BU19" s="950"/>
      <c r="BV19" s="950"/>
      <c r="BW19" s="950"/>
      <c r="BX19" s="950"/>
      <c r="BY19" s="950"/>
      <c r="BZ19" s="950"/>
      <c r="CA19" s="950"/>
      <c r="CB19" s="950"/>
      <c r="CC19" s="950"/>
      <c r="CD19" s="950"/>
      <c r="CE19" s="950"/>
      <c r="CF19" s="950"/>
      <c r="CG19" s="951"/>
      <c r="CH19" s="924">
        <v>-1</v>
      </c>
      <c r="CI19" s="925"/>
      <c r="CJ19" s="925"/>
      <c r="CK19" s="925"/>
      <c r="CL19" s="926"/>
      <c r="CM19" s="924">
        <v>55</v>
      </c>
      <c r="CN19" s="925"/>
      <c r="CO19" s="925"/>
      <c r="CP19" s="925"/>
      <c r="CQ19" s="926"/>
      <c r="CR19" s="924">
        <v>12</v>
      </c>
      <c r="CS19" s="925"/>
      <c r="CT19" s="925"/>
      <c r="CU19" s="925"/>
      <c r="CV19" s="926"/>
      <c r="CW19" s="924">
        <v>15</v>
      </c>
      <c r="CX19" s="925"/>
      <c r="CY19" s="925"/>
      <c r="CZ19" s="925"/>
      <c r="DA19" s="926"/>
      <c r="DB19" s="924"/>
      <c r="DC19" s="925"/>
      <c r="DD19" s="925"/>
      <c r="DE19" s="925"/>
      <c r="DF19" s="926"/>
      <c r="DG19" s="924"/>
      <c r="DH19" s="925"/>
      <c r="DI19" s="925"/>
      <c r="DJ19" s="925"/>
      <c r="DK19" s="926"/>
      <c r="DL19" s="924"/>
      <c r="DM19" s="925"/>
      <c r="DN19" s="925"/>
      <c r="DO19" s="925"/>
      <c r="DP19" s="926"/>
      <c r="DQ19" s="924"/>
      <c r="DR19" s="925"/>
      <c r="DS19" s="925"/>
      <c r="DT19" s="925"/>
      <c r="DU19" s="926"/>
      <c r="DV19" s="927"/>
      <c r="DW19" s="928"/>
      <c r="DX19" s="928"/>
      <c r="DY19" s="928"/>
      <c r="DZ19" s="929"/>
      <c r="EA19" s="197"/>
    </row>
    <row r="20" spans="1:131" s="198" customFormat="1" ht="26.25" customHeight="1" x14ac:dyDescent="0.15">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527</v>
      </c>
      <c r="BT20" s="950"/>
      <c r="BU20" s="950"/>
      <c r="BV20" s="950"/>
      <c r="BW20" s="950"/>
      <c r="BX20" s="950"/>
      <c r="BY20" s="950"/>
      <c r="BZ20" s="950"/>
      <c r="CA20" s="950"/>
      <c r="CB20" s="950"/>
      <c r="CC20" s="950"/>
      <c r="CD20" s="950"/>
      <c r="CE20" s="950"/>
      <c r="CF20" s="950"/>
      <c r="CG20" s="951"/>
      <c r="CH20" s="924">
        <v>-9</v>
      </c>
      <c r="CI20" s="925"/>
      <c r="CJ20" s="925"/>
      <c r="CK20" s="925"/>
      <c r="CL20" s="926"/>
      <c r="CM20" s="924">
        <v>-12</v>
      </c>
      <c r="CN20" s="925"/>
      <c r="CO20" s="925"/>
      <c r="CP20" s="925"/>
      <c r="CQ20" s="926"/>
      <c r="CR20" s="924">
        <v>51</v>
      </c>
      <c r="CS20" s="925"/>
      <c r="CT20" s="925"/>
      <c r="CU20" s="925"/>
      <c r="CV20" s="926"/>
      <c r="CW20" s="924"/>
      <c r="CX20" s="925"/>
      <c r="CY20" s="925"/>
      <c r="CZ20" s="925"/>
      <c r="DA20" s="926"/>
      <c r="DB20" s="924"/>
      <c r="DC20" s="925"/>
      <c r="DD20" s="925"/>
      <c r="DE20" s="925"/>
      <c r="DF20" s="926"/>
      <c r="DG20" s="924"/>
      <c r="DH20" s="925"/>
      <c r="DI20" s="925"/>
      <c r="DJ20" s="925"/>
      <c r="DK20" s="926"/>
      <c r="DL20" s="924"/>
      <c r="DM20" s="925"/>
      <c r="DN20" s="925"/>
      <c r="DO20" s="925"/>
      <c r="DP20" s="926"/>
      <c r="DQ20" s="924"/>
      <c r="DR20" s="925"/>
      <c r="DS20" s="925"/>
      <c r="DT20" s="925"/>
      <c r="DU20" s="926"/>
      <c r="DV20" s="927"/>
      <c r="DW20" s="928"/>
      <c r="DX20" s="928"/>
      <c r="DY20" s="928"/>
      <c r="DZ20" s="929"/>
      <c r="EA20" s="197"/>
    </row>
    <row r="21" spans="1:131" s="198" customFormat="1" ht="26.25" customHeight="1" thickBot="1" x14ac:dyDescent="0.2">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528</v>
      </c>
      <c r="BT21" s="950"/>
      <c r="BU21" s="950"/>
      <c r="BV21" s="950"/>
      <c r="BW21" s="950"/>
      <c r="BX21" s="950"/>
      <c r="BY21" s="950"/>
      <c r="BZ21" s="950"/>
      <c r="CA21" s="950"/>
      <c r="CB21" s="950"/>
      <c r="CC21" s="950"/>
      <c r="CD21" s="950"/>
      <c r="CE21" s="950"/>
      <c r="CF21" s="950"/>
      <c r="CG21" s="951"/>
      <c r="CH21" s="924">
        <v>0</v>
      </c>
      <c r="CI21" s="925"/>
      <c r="CJ21" s="925"/>
      <c r="CK21" s="925"/>
      <c r="CL21" s="926"/>
      <c r="CM21" s="924">
        <v>7</v>
      </c>
      <c r="CN21" s="925"/>
      <c r="CO21" s="925"/>
      <c r="CP21" s="925"/>
      <c r="CQ21" s="926"/>
      <c r="CR21" s="924">
        <v>2</v>
      </c>
      <c r="CS21" s="925"/>
      <c r="CT21" s="925"/>
      <c r="CU21" s="925"/>
      <c r="CV21" s="926"/>
      <c r="CW21" s="924">
        <v>18</v>
      </c>
      <c r="CX21" s="925"/>
      <c r="CY21" s="925"/>
      <c r="CZ21" s="925"/>
      <c r="DA21" s="926"/>
      <c r="DB21" s="924"/>
      <c r="DC21" s="925"/>
      <c r="DD21" s="925"/>
      <c r="DE21" s="925"/>
      <c r="DF21" s="926"/>
      <c r="DG21" s="924"/>
      <c r="DH21" s="925"/>
      <c r="DI21" s="925"/>
      <c r="DJ21" s="925"/>
      <c r="DK21" s="926"/>
      <c r="DL21" s="924"/>
      <c r="DM21" s="925"/>
      <c r="DN21" s="925"/>
      <c r="DO21" s="925"/>
      <c r="DP21" s="926"/>
      <c r="DQ21" s="924"/>
      <c r="DR21" s="925"/>
      <c r="DS21" s="925"/>
      <c r="DT21" s="925"/>
      <c r="DU21" s="926"/>
      <c r="DV21" s="927"/>
      <c r="DW21" s="928"/>
      <c r="DX21" s="928"/>
      <c r="DY21" s="928"/>
      <c r="DZ21" s="929"/>
      <c r="EA21" s="197"/>
    </row>
    <row r="22" spans="1:131" s="198" customFormat="1" ht="26.25" customHeight="1" x14ac:dyDescent="0.15">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339</v>
      </c>
      <c r="BA22" s="969"/>
      <c r="BB22" s="969"/>
      <c r="BC22" s="969"/>
      <c r="BD22" s="970"/>
      <c r="BE22" s="196"/>
      <c r="BF22" s="196"/>
      <c r="BG22" s="196"/>
      <c r="BH22" s="196"/>
      <c r="BI22" s="196"/>
      <c r="BJ22" s="196"/>
      <c r="BK22" s="196"/>
      <c r="BL22" s="196"/>
      <c r="BM22" s="196"/>
      <c r="BN22" s="196"/>
      <c r="BO22" s="196"/>
      <c r="BP22" s="196"/>
      <c r="BQ22" s="205">
        <v>16</v>
      </c>
      <c r="BR22" s="206" t="s">
        <v>529</v>
      </c>
      <c r="BS22" s="949" t="s">
        <v>530</v>
      </c>
      <c r="BT22" s="950"/>
      <c r="BU22" s="950"/>
      <c r="BV22" s="950"/>
      <c r="BW22" s="950"/>
      <c r="BX22" s="950"/>
      <c r="BY22" s="950"/>
      <c r="BZ22" s="950"/>
      <c r="CA22" s="950"/>
      <c r="CB22" s="950"/>
      <c r="CC22" s="950"/>
      <c r="CD22" s="950"/>
      <c r="CE22" s="950"/>
      <c r="CF22" s="950"/>
      <c r="CG22" s="951"/>
      <c r="CH22" s="924">
        <v>-17</v>
      </c>
      <c r="CI22" s="925"/>
      <c r="CJ22" s="925"/>
      <c r="CK22" s="925"/>
      <c r="CL22" s="926"/>
      <c r="CM22" s="924">
        <v>1199</v>
      </c>
      <c r="CN22" s="925"/>
      <c r="CO22" s="925"/>
      <c r="CP22" s="925"/>
      <c r="CQ22" s="926"/>
      <c r="CR22" s="924">
        <v>17</v>
      </c>
      <c r="CS22" s="925"/>
      <c r="CT22" s="925"/>
      <c r="CU22" s="925"/>
      <c r="CV22" s="926"/>
      <c r="CW22" s="924">
        <v>426</v>
      </c>
      <c r="CX22" s="925"/>
      <c r="CY22" s="925"/>
      <c r="CZ22" s="925"/>
      <c r="DA22" s="926"/>
      <c r="DB22" s="924">
        <v>17</v>
      </c>
      <c r="DC22" s="925"/>
      <c r="DD22" s="925"/>
      <c r="DE22" s="925"/>
      <c r="DF22" s="926"/>
      <c r="DG22" s="924"/>
      <c r="DH22" s="925"/>
      <c r="DI22" s="925"/>
      <c r="DJ22" s="925"/>
      <c r="DK22" s="926"/>
      <c r="DL22" s="924">
        <v>83</v>
      </c>
      <c r="DM22" s="925"/>
      <c r="DN22" s="925"/>
      <c r="DO22" s="925"/>
      <c r="DP22" s="926"/>
      <c r="DQ22" s="924">
        <v>58</v>
      </c>
      <c r="DR22" s="925"/>
      <c r="DS22" s="925"/>
      <c r="DT22" s="925"/>
      <c r="DU22" s="926"/>
      <c r="DV22" s="927"/>
      <c r="DW22" s="928"/>
      <c r="DX22" s="928"/>
      <c r="DY22" s="928"/>
      <c r="DZ22" s="929"/>
      <c r="EA22" s="197"/>
    </row>
    <row r="23" spans="1:131" s="198" customFormat="1" ht="26.25" customHeight="1" thickBot="1" x14ac:dyDescent="0.2">
      <c r="A23" s="207" t="s">
        <v>340</v>
      </c>
      <c r="B23" s="879" t="s">
        <v>341</v>
      </c>
      <c r="C23" s="880"/>
      <c r="D23" s="880"/>
      <c r="E23" s="880"/>
      <c r="F23" s="880"/>
      <c r="G23" s="880"/>
      <c r="H23" s="880"/>
      <c r="I23" s="880"/>
      <c r="J23" s="880"/>
      <c r="K23" s="880"/>
      <c r="L23" s="880"/>
      <c r="M23" s="880"/>
      <c r="N23" s="880"/>
      <c r="O23" s="880"/>
      <c r="P23" s="881"/>
      <c r="Q23" s="1009">
        <v>779648</v>
      </c>
      <c r="R23" s="1010"/>
      <c r="S23" s="1010"/>
      <c r="T23" s="1010"/>
      <c r="U23" s="1010"/>
      <c r="V23" s="1010">
        <v>759505</v>
      </c>
      <c r="W23" s="1010"/>
      <c r="X23" s="1010"/>
      <c r="Y23" s="1010"/>
      <c r="Z23" s="1010"/>
      <c r="AA23" s="1010">
        <f t="shared" ref="AA23" si="1">SUM(AA7:AE22)</f>
        <v>20143</v>
      </c>
      <c r="AB23" s="1010"/>
      <c r="AC23" s="1010"/>
      <c r="AD23" s="1010"/>
      <c r="AE23" s="1011"/>
      <c r="AF23" s="1012">
        <v>5414</v>
      </c>
      <c r="AG23" s="1010"/>
      <c r="AH23" s="1010"/>
      <c r="AI23" s="1010"/>
      <c r="AJ23" s="1013"/>
      <c r="AK23" s="1014"/>
      <c r="AL23" s="1015"/>
      <c r="AM23" s="1015"/>
      <c r="AN23" s="1015"/>
      <c r="AO23" s="1015"/>
      <c r="AP23" s="1010">
        <v>662979</v>
      </c>
      <c r="AQ23" s="1010"/>
      <c r="AR23" s="1010"/>
      <c r="AS23" s="1010"/>
      <c r="AT23" s="1010"/>
      <c r="AU23" s="1016"/>
      <c r="AV23" s="1016"/>
      <c r="AW23" s="1016"/>
      <c r="AX23" s="1016"/>
      <c r="AY23" s="1017"/>
      <c r="AZ23" s="1006" t="s">
        <v>98</v>
      </c>
      <c r="BA23" s="1007"/>
      <c r="BB23" s="1007"/>
      <c r="BC23" s="1007"/>
      <c r="BD23" s="1008"/>
      <c r="BE23" s="196"/>
      <c r="BF23" s="196"/>
      <c r="BG23" s="196"/>
      <c r="BH23" s="196"/>
      <c r="BI23" s="196"/>
      <c r="BJ23" s="196"/>
      <c r="BK23" s="196"/>
      <c r="BL23" s="196"/>
      <c r="BM23" s="196"/>
      <c r="BN23" s="196"/>
      <c r="BO23" s="196"/>
      <c r="BP23" s="196"/>
      <c r="BQ23" s="205">
        <v>17</v>
      </c>
      <c r="BR23" s="206"/>
      <c r="BS23" s="949" t="s">
        <v>531</v>
      </c>
      <c r="BT23" s="950"/>
      <c r="BU23" s="950"/>
      <c r="BV23" s="950"/>
      <c r="BW23" s="950"/>
      <c r="BX23" s="950"/>
      <c r="BY23" s="950"/>
      <c r="BZ23" s="950"/>
      <c r="CA23" s="950"/>
      <c r="CB23" s="950"/>
      <c r="CC23" s="950"/>
      <c r="CD23" s="950"/>
      <c r="CE23" s="950"/>
      <c r="CF23" s="950"/>
      <c r="CG23" s="951"/>
      <c r="CH23" s="924">
        <v>-14</v>
      </c>
      <c r="CI23" s="925"/>
      <c r="CJ23" s="925"/>
      <c r="CK23" s="925"/>
      <c r="CL23" s="926"/>
      <c r="CM23" s="924">
        <v>676</v>
      </c>
      <c r="CN23" s="925"/>
      <c r="CO23" s="925"/>
      <c r="CP23" s="925"/>
      <c r="CQ23" s="926"/>
      <c r="CR23" s="924">
        <v>661</v>
      </c>
      <c r="CS23" s="925"/>
      <c r="CT23" s="925"/>
      <c r="CU23" s="925"/>
      <c r="CV23" s="926"/>
      <c r="CW23" s="924">
        <v>3068</v>
      </c>
      <c r="CX23" s="925"/>
      <c r="CY23" s="925"/>
      <c r="CZ23" s="925"/>
      <c r="DA23" s="926"/>
      <c r="DB23" s="924"/>
      <c r="DC23" s="925"/>
      <c r="DD23" s="925"/>
      <c r="DE23" s="925"/>
      <c r="DF23" s="926"/>
      <c r="DG23" s="924"/>
      <c r="DH23" s="925"/>
      <c r="DI23" s="925"/>
      <c r="DJ23" s="925"/>
      <c r="DK23" s="926"/>
      <c r="DL23" s="924"/>
      <c r="DM23" s="925"/>
      <c r="DN23" s="925"/>
      <c r="DO23" s="925"/>
      <c r="DP23" s="926"/>
      <c r="DQ23" s="924"/>
      <c r="DR23" s="925"/>
      <c r="DS23" s="925"/>
      <c r="DT23" s="925"/>
      <c r="DU23" s="926"/>
      <c r="DV23" s="927"/>
      <c r="DW23" s="928"/>
      <c r="DX23" s="928"/>
      <c r="DY23" s="928"/>
      <c r="DZ23" s="929"/>
      <c r="EA23" s="197"/>
    </row>
    <row r="24" spans="1:131" s="198" customFormat="1" ht="26.25" customHeight="1" x14ac:dyDescent="0.15">
      <c r="A24" s="1005" t="s">
        <v>342</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532</v>
      </c>
      <c r="BT24" s="950"/>
      <c r="BU24" s="950"/>
      <c r="BV24" s="950"/>
      <c r="BW24" s="950"/>
      <c r="BX24" s="950"/>
      <c r="BY24" s="950"/>
      <c r="BZ24" s="950"/>
      <c r="CA24" s="950"/>
      <c r="CB24" s="950"/>
      <c r="CC24" s="950"/>
      <c r="CD24" s="950"/>
      <c r="CE24" s="950"/>
      <c r="CF24" s="950"/>
      <c r="CG24" s="951"/>
      <c r="CH24" s="924">
        <v>39</v>
      </c>
      <c r="CI24" s="925"/>
      <c r="CJ24" s="925"/>
      <c r="CK24" s="925"/>
      <c r="CL24" s="926"/>
      <c r="CM24" s="924">
        <v>7829</v>
      </c>
      <c r="CN24" s="925"/>
      <c r="CO24" s="925"/>
      <c r="CP24" s="925"/>
      <c r="CQ24" s="926"/>
      <c r="CR24" s="924">
        <v>603</v>
      </c>
      <c r="CS24" s="925"/>
      <c r="CT24" s="925"/>
      <c r="CU24" s="925"/>
      <c r="CV24" s="926"/>
      <c r="CW24" s="924"/>
      <c r="CX24" s="925"/>
      <c r="CY24" s="925"/>
      <c r="CZ24" s="925"/>
      <c r="DA24" s="926"/>
      <c r="DB24" s="924"/>
      <c r="DC24" s="925"/>
      <c r="DD24" s="925"/>
      <c r="DE24" s="925"/>
      <c r="DF24" s="926"/>
      <c r="DG24" s="924"/>
      <c r="DH24" s="925"/>
      <c r="DI24" s="925"/>
      <c r="DJ24" s="925"/>
      <c r="DK24" s="926"/>
      <c r="DL24" s="924"/>
      <c r="DM24" s="925"/>
      <c r="DN24" s="925"/>
      <c r="DO24" s="925"/>
      <c r="DP24" s="926"/>
      <c r="DQ24" s="924"/>
      <c r="DR24" s="925"/>
      <c r="DS24" s="925"/>
      <c r="DT24" s="925"/>
      <c r="DU24" s="926"/>
      <c r="DV24" s="927"/>
      <c r="DW24" s="928"/>
      <c r="DX24" s="928"/>
      <c r="DY24" s="928"/>
      <c r="DZ24" s="929"/>
      <c r="EA24" s="197"/>
    </row>
    <row r="25" spans="1:131" s="190" customFormat="1" ht="26.25" customHeight="1" thickBot="1" x14ac:dyDescent="0.2">
      <c r="A25" s="1004" t="s">
        <v>343</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533</v>
      </c>
      <c r="BT25" s="950"/>
      <c r="BU25" s="950"/>
      <c r="BV25" s="950"/>
      <c r="BW25" s="950"/>
      <c r="BX25" s="950"/>
      <c r="BY25" s="950"/>
      <c r="BZ25" s="950"/>
      <c r="CA25" s="950"/>
      <c r="CB25" s="950"/>
      <c r="CC25" s="950"/>
      <c r="CD25" s="950"/>
      <c r="CE25" s="950"/>
      <c r="CF25" s="950"/>
      <c r="CG25" s="951"/>
      <c r="CH25" s="924">
        <v>-19</v>
      </c>
      <c r="CI25" s="925"/>
      <c r="CJ25" s="925"/>
      <c r="CK25" s="925"/>
      <c r="CL25" s="926"/>
      <c r="CM25" s="924">
        <v>220</v>
      </c>
      <c r="CN25" s="925"/>
      <c r="CO25" s="925"/>
      <c r="CP25" s="925"/>
      <c r="CQ25" s="926"/>
      <c r="CR25" s="924">
        <v>250</v>
      </c>
      <c r="CS25" s="925"/>
      <c r="CT25" s="925"/>
      <c r="CU25" s="925"/>
      <c r="CV25" s="926"/>
      <c r="CW25" s="924">
        <v>6</v>
      </c>
      <c r="CX25" s="925"/>
      <c r="CY25" s="925"/>
      <c r="CZ25" s="925"/>
      <c r="DA25" s="926"/>
      <c r="DB25" s="924"/>
      <c r="DC25" s="925"/>
      <c r="DD25" s="925"/>
      <c r="DE25" s="925"/>
      <c r="DF25" s="926"/>
      <c r="DG25" s="924"/>
      <c r="DH25" s="925"/>
      <c r="DI25" s="925"/>
      <c r="DJ25" s="925"/>
      <c r="DK25" s="926"/>
      <c r="DL25" s="924"/>
      <c r="DM25" s="925"/>
      <c r="DN25" s="925"/>
      <c r="DO25" s="925"/>
      <c r="DP25" s="926"/>
      <c r="DQ25" s="924"/>
      <c r="DR25" s="925"/>
      <c r="DS25" s="925"/>
      <c r="DT25" s="925"/>
      <c r="DU25" s="926"/>
      <c r="DV25" s="927"/>
      <c r="DW25" s="928"/>
      <c r="DX25" s="928"/>
      <c r="DY25" s="928"/>
      <c r="DZ25" s="929"/>
      <c r="EA25" s="189"/>
    </row>
    <row r="26" spans="1:131" s="190" customFormat="1" ht="26.25" customHeight="1" x14ac:dyDescent="0.15">
      <c r="A26" s="930" t="s">
        <v>311</v>
      </c>
      <c r="B26" s="931"/>
      <c r="C26" s="931"/>
      <c r="D26" s="931"/>
      <c r="E26" s="931"/>
      <c r="F26" s="931"/>
      <c r="G26" s="931"/>
      <c r="H26" s="931"/>
      <c r="I26" s="931"/>
      <c r="J26" s="931"/>
      <c r="K26" s="931"/>
      <c r="L26" s="931"/>
      <c r="M26" s="931"/>
      <c r="N26" s="931"/>
      <c r="O26" s="931"/>
      <c r="P26" s="932"/>
      <c r="Q26" s="936" t="s">
        <v>344</v>
      </c>
      <c r="R26" s="937"/>
      <c r="S26" s="937"/>
      <c r="T26" s="937"/>
      <c r="U26" s="938"/>
      <c r="V26" s="936" t="s">
        <v>345</v>
      </c>
      <c r="W26" s="937"/>
      <c r="X26" s="937"/>
      <c r="Y26" s="937"/>
      <c r="Z26" s="938"/>
      <c r="AA26" s="936" t="s">
        <v>346</v>
      </c>
      <c r="AB26" s="937"/>
      <c r="AC26" s="937"/>
      <c r="AD26" s="937"/>
      <c r="AE26" s="937"/>
      <c r="AF26" s="1000" t="s">
        <v>347</v>
      </c>
      <c r="AG26" s="943"/>
      <c r="AH26" s="943"/>
      <c r="AI26" s="943"/>
      <c r="AJ26" s="1001"/>
      <c r="AK26" s="937" t="s">
        <v>348</v>
      </c>
      <c r="AL26" s="937"/>
      <c r="AM26" s="937"/>
      <c r="AN26" s="937"/>
      <c r="AO26" s="938"/>
      <c r="AP26" s="936" t="s">
        <v>349</v>
      </c>
      <c r="AQ26" s="937"/>
      <c r="AR26" s="937"/>
      <c r="AS26" s="937"/>
      <c r="AT26" s="938"/>
      <c r="AU26" s="936" t="s">
        <v>350</v>
      </c>
      <c r="AV26" s="937"/>
      <c r="AW26" s="937"/>
      <c r="AX26" s="937"/>
      <c r="AY26" s="938"/>
      <c r="AZ26" s="936" t="s">
        <v>351</v>
      </c>
      <c r="BA26" s="937"/>
      <c r="BB26" s="937"/>
      <c r="BC26" s="937"/>
      <c r="BD26" s="938"/>
      <c r="BE26" s="936" t="s">
        <v>318</v>
      </c>
      <c r="BF26" s="937"/>
      <c r="BG26" s="937"/>
      <c r="BH26" s="937"/>
      <c r="BI26" s="952"/>
      <c r="BJ26" s="195"/>
      <c r="BK26" s="195"/>
      <c r="BL26" s="195"/>
      <c r="BM26" s="195"/>
      <c r="BN26" s="195"/>
      <c r="BO26" s="208"/>
      <c r="BP26" s="208"/>
      <c r="BQ26" s="205">
        <v>20</v>
      </c>
      <c r="BR26" s="206"/>
      <c r="BS26" s="949" t="s">
        <v>534</v>
      </c>
      <c r="BT26" s="950"/>
      <c r="BU26" s="950"/>
      <c r="BV26" s="950"/>
      <c r="BW26" s="950"/>
      <c r="BX26" s="950"/>
      <c r="BY26" s="950"/>
      <c r="BZ26" s="950"/>
      <c r="CA26" s="950"/>
      <c r="CB26" s="950"/>
      <c r="CC26" s="950"/>
      <c r="CD26" s="950"/>
      <c r="CE26" s="950"/>
      <c r="CF26" s="950"/>
      <c r="CG26" s="951"/>
      <c r="CH26" s="924">
        <v>81</v>
      </c>
      <c r="CI26" s="925"/>
      <c r="CJ26" s="925"/>
      <c r="CK26" s="925"/>
      <c r="CL26" s="926"/>
      <c r="CM26" s="924">
        <v>622</v>
      </c>
      <c r="CN26" s="925"/>
      <c r="CO26" s="925"/>
      <c r="CP26" s="925"/>
      <c r="CQ26" s="926"/>
      <c r="CR26" s="924">
        <v>18</v>
      </c>
      <c r="CS26" s="925"/>
      <c r="CT26" s="925"/>
      <c r="CU26" s="925"/>
      <c r="CV26" s="926"/>
      <c r="CW26" s="924"/>
      <c r="CX26" s="925"/>
      <c r="CY26" s="925"/>
      <c r="CZ26" s="925"/>
      <c r="DA26" s="926"/>
      <c r="DB26" s="924"/>
      <c r="DC26" s="925"/>
      <c r="DD26" s="925"/>
      <c r="DE26" s="925"/>
      <c r="DF26" s="926"/>
      <c r="DG26" s="924"/>
      <c r="DH26" s="925"/>
      <c r="DI26" s="925"/>
      <c r="DJ26" s="925"/>
      <c r="DK26" s="926"/>
      <c r="DL26" s="924"/>
      <c r="DM26" s="925"/>
      <c r="DN26" s="925"/>
      <c r="DO26" s="925"/>
      <c r="DP26" s="926"/>
      <c r="DQ26" s="924"/>
      <c r="DR26" s="925"/>
      <c r="DS26" s="925"/>
      <c r="DT26" s="925"/>
      <c r="DU26" s="926"/>
      <c r="DV26" s="927"/>
      <c r="DW26" s="928"/>
      <c r="DX26" s="928"/>
      <c r="DY26" s="928"/>
      <c r="DZ26" s="929"/>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t="s">
        <v>529</v>
      </c>
      <c r="BS27" s="949" t="s">
        <v>535</v>
      </c>
      <c r="BT27" s="950"/>
      <c r="BU27" s="950"/>
      <c r="BV27" s="950"/>
      <c r="BW27" s="950"/>
      <c r="BX27" s="950"/>
      <c r="BY27" s="950"/>
      <c r="BZ27" s="950"/>
      <c r="CA27" s="950"/>
      <c r="CB27" s="950"/>
      <c r="CC27" s="950"/>
      <c r="CD27" s="950"/>
      <c r="CE27" s="950"/>
      <c r="CF27" s="950"/>
      <c r="CG27" s="951"/>
      <c r="CH27" s="924">
        <v>-68</v>
      </c>
      <c r="CI27" s="925"/>
      <c r="CJ27" s="925"/>
      <c r="CK27" s="925"/>
      <c r="CL27" s="926"/>
      <c r="CM27" s="924">
        <v>378</v>
      </c>
      <c r="CN27" s="925"/>
      <c r="CO27" s="925"/>
      <c r="CP27" s="925"/>
      <c r="CQ27" s="926"/>
      <c r="CR27" s="924">
        <v>36</v>
      </c>
      <c r="CS27" s="925"/>
      <c r="CT27" s="925"/>
      <c r="CU27" s="925"/>
      <c r="CV27" s="926"/>
      <c r="CW27" s="924">
        <v>265</v>
      </c>
      <c r="CX27" s="925"/>
      <c r="CY27" s="925"/>
      <c r="CZ27" s="925"/>
      <c r="DA27" s="926"/>
      <c r="DB27" s="924">
        <v>8669</v>
      </c>
      <c r="DC27" s="925"/>
      <c r="DD27" s="925"/>
      <c r="DE27" s="925"/>
      <c r="DF27" s="926"/>
      <c r="DG27" s="924"/>
      <c r="DH27" s="925"/>
      <c r="DI27" s="925"/>
      <c r="DJ27" s="925"/>
      <c r="DK27" s="926"/>
      <c r="DL27" s="924"/>
      <c r="DM27" s="925"/>
      <c r="DN27" s="925"/>
      <c r="DO27" s="925"/>
      <c r="DP27" s="926"/>
      <c r="DQ27" s="924">
        <v>56</v>
      </c>
      <c r="DR27" s="925"/>
      <c r="DS27" s="925"/>
      <c r="DT27" s="925"/>
      <c r="DU27" s="926"/>
      <c r="DV27" s="927"/>
      <c r="DW27" s="928"/>
      <c r="DX27" s="928"/>
      <c r="DY27" s="928"/>
      <c r="DZ27" s="929"/>
      <c r="EA27" s="189"/>
    </row>
    <row r="28" spans="1:131" s="190" customFormat="1" ht="26.25" customHeight="1" thickTop="1" x14ac:dyDescent="0.15">
      <c r="A28" s="209">
        <v>1</v>
      </c>
      <c r="B28" s="991" t="s">
        <v>352</v>
      </c>
      <c r="C28" s="992"/>
      <c r="D28" s="992"/>
      <c r="E28" s="992"/>
      <c r="F28" s="992"/>
      <c r="G28" s="992"/>
      <c r="H28" s="992"/>
      <c r="I28" s="992"/>
      <c r="J28" s="992"/>
      <c r="K28" s="992"/>
      <c r="L28" s="992"/>
      <c r="M28" s="992"/>
      <c r="N28" s="992"/>
      <c r="O28" s="992"/>
      <c r="P28" s="993"/>
      <c r="Q28" s="994">
        <v>161</v>
      </c>
      <c r="R28" s="995"/>
      <c r="S28" s="995"/>
      <c r="T28" s="995"/>
      <c r="U28" s="995"/>
      <c r="V28" s="995">
        <v>161</v>
      </c>
      <c r="W28" s="995"/>
      <c r="X28" s="995"/>
      <c r="Y28" s="995"/>
      <c r="Z28" s="995"/>
      <c r="AA28" s="995">
        <v>0</v>
      </c>
      <c r="AB28" s="995"/>
      <c r="AC28" s="995"/>
      <c r="AD28" s="995"/>
      <c r="AE28" s="996"/>
      <c r="AF28" s="997">
        <v>0</v>
      </c>
      <c r="AG28" s="995"/>
      <c r="AH28" s="995"/>
      <c r="AI28" s="995"/>
      <c r="AJ28" s="998"/>
      <c r="AK28" s="999">
        <v>61</v>
      </c>
      <c r="AL28" s="987"/>
      <c r="AM28" s="987"/>
      <c r="AN28" s="987"/>
      <c r="AO28" s="987"/>
      <c r="AP28" s="987">
        <v>188</v>
      </c>
      <c r="AQ28" s="987"/>
      <c r="AR28" s="987"/>
      <c r="AS28" s="987"/>
      <c r="AT28" s="987"/>
      <c r="AU28" s="987">
        <v>31</v>
      </c>
      <c r="AV28" s="987"/>
      <c r="AW28" s="987"/>
      <c r="AX28" s="987"/>
      <c r="AY28" s="987"/>
      <c r="AZ28" s="988" t="s">
        <v>454</v>
      </c>
      <c r="BA28" s="988"/>
      <c r="BB28" s="988"/>
      <c r="BC28" s="988"/>
      <c r="BD28" s="988"/>
      <c r="BE28" s="989"/>
      <c r="BF28" s="989"/>
      <c r="BG28" s="989"/>
      <c r="BH28" s="989"/>
      <c r="BI28" s="990"/>
      <c r="BJ28" s="195"/>
      <c r="BK28" s="195"/>
      <c r="BL28" s="195"/>
      <c r="BM28" s="195"/>
      <c r="BN28" s="195"/>
      <c r="BO28" s="208"/>
      <c r="BP28" s="208"/>
      <c r="BQ28" s="205">
        <v>22</v>
      </c>
      <c r="BR28" s="206"/>
      <c r="BS28" s="949" t="s">
        <v>536</v>
      </c>
      <c r="BT28" s="950"/>
      <c r="BU28" s="950"/>
      <c r="BV28" s="950"/>
      <c r="BW28" s="950"/>
      <c r="BX28" s="950"/>
      <c r="BY28" s="950"/>
      <c r="BZ28" s="950"/>
      <c r="CA28" s="950"/>
      <c r="CB28" s="950"/>
      <c r="CC28" s="950"/>
      <c r="CD28" s="950"/>
      <c r="CE28" s="950"/>
      <c r="CF28" s="950"/>
      <c r="CG28" s="951"/>
      <c r="CH28" s="924">
        <v>93</v>
      </c>
      <c r="CI28" s="925"/>
      <c r="CJ28" s="925"/>
      <c r="CK28" s="925"/>
      <c r="CL28" s="926"/>
      <c r="CM28" s="924">
        <v>768</v>
      </c>
      <c r="CN28" s="925"/>
      <c r="CO28" s="925"/>
      <c r="CP28" s="925"/>
      <c r="CQ28" s="926"/>
      <c r="CR28" s="924">
        <v>75</v>
      </c>
      <c r="CS28" s="925"/>
      <c r="CT28" s="925"/>
      <c r="CU28" s="925"/>
      <c r="CV28" s="926"/>
      <c r="CW28" s="924">
        <v>0</v>
      </c>
      <c r="CX28" s="925"/>
      <c r="CY28" s="925"/>
      <c r="CZ28" s="925"/>
      <c r="DA28" s="926"/>
      <c r="DB28" s="924"/>
      <c r="DC28" s="925"/>
      <c r="DD28" s="925"/>
      <c r="DE28" s="925"/>
      <c r="DF28" s="926"/>
      <c r="DG28" s="924"/>
      <c r="DH28" s="925"/>
      <c r="DI28" s="925"/>
      <c r="DJ28" s="925"/>
      <c r="DK28" s="926"/>
      <c r="DL28" s="924"/>
      <c r="DM28" s="925"/>
      <c r="DN28" s="925"/>
      <c r="DO28" s="925"/>
      <c r="DP28" s="926"/>
      <c r="DQ28" s="924"/>
      <c r="DR28" s="925"/>
      <c r="DS28" s="925"/>
      <c r="DT28" s="925"/>
      <c r="DU28" s="926"/>
      <c r="DV28" s="927"/>
      <c r="DW28" s="928"/>
      <c r="DX28" s="928"/>
      <c r="DY28" s="928"/>
      <c r="DZ28" s="929"/>
      <c r="EA28" s="189"/>
    </row>
    <row r="29" spans="1:131" s="190" customFormat="1" ht="26.25" customHeight="1" x14ac:dyDescent="0.15">
      <c r="A29" s="209">
        <v>2</v>
      </c>
      <c r="B29" s="978" t="s">
        <v>353</v>
      </c>
      <c r="C29" s="979"/>
      <c r="D29" s="979"/>
      <c r="E29" s="979"/>
      <c r="F29" s="979"/>
      <c r="G29" s="979"/>
      <c r="H29" s="979"/>
      <c r="I29" s="979"/>
      <c r="J29" s="979"/>
      <c r="K29" s="979"/>
      <c r="L29" s="979"/>
      <c r="M29" s="979"/>
      <c r="N29" s="979"/>
      <c r="O29" s="979"/>
      <c r="P29" s="980"/>
      <c r="Q29" s="985">
        <v>28472</v>
      </c>
      <c r="R29" s="982"/>
      <c r="S29" s="982"/>
      <c r="T29" s="982"/>
      <c r="U29" s="982"/>
      <c r="V29" s="982">
        <v>27610</v>
      </c>
      <c r="W29" s="982"/>
      <c r="X29" s="982"/>
      <c r="Y29" s="982"/>
      <c r="Z29" s="982"/>
      <c r="AA29" s="982">
        <v>862</v>
      </c>
      <c r="AB29" s="982"/>
      <c r="AC29" s="982"/>
      <c r="AD29" s="982"/>
      <c r="AE29" s="986"/>
      <c r="AF29" s="981">
        <v>12895</v>
      </c>
      <c r="AG29" s="982"/>
      <c r="AH29" s="982"/>
      <c r="AI29" s="982"/>
      <c r="AJ29" s="983"/>
      <c r="AK29" s="915">
        <v>570</v>
      </c>
      <c r="AL29" s="906"/>
      <c r="AM29" s="906"/>
      <c r="AN29" s="906"/>
      <c r="AO29" s="906"/>
      <c r="AP29" s="906">
        <v>67782</v>
      </c>
      <c r="AQ29" s="906"/>
      <c r="AR29" s="906"/>
      <c r="AS29" s="906"/>
      <c r="AT29" s="906"/>
      <c r="AU29" s="906">
        <v>6778</v>
      </c>
      <c r="AV29" s="906"/>
      <c r="AW29" s="906"/>
      <c r="AX29" s="906"/>
      <c r="AY29" s="906"/>
      <c r="AZ29" s="984" t="s">
        <v>454</v>
      </c>
      <c r="BA29" s="984"/>
      <c r="BB29" s="984"/>
      <c r="BC29" s="984"/>
      <c r="BD29" s="984"/>
      <c r="BE29" s="976" t="s">
        <v>354</v>
      </c>
      <c r="BF29" s="976"/>
      <c r="BG29" s="976"/>
      <c r="BH29" s="976"/>
      <c r="BI29" s="977"/>
      <c r="BJ29" s="195"/>
      <c r="BK29" s="195"/>
      <c r="BL29" s="195"/>
      <c r="BM29" s="195"/>
      <c r="BN29" s="195"/>
      <c r="BO29" s="208"/>
      <c r="BP29" s="208"/>
      <c r="BQ29" s="205">
        <v>23</v>
      </c>
      <c r="BR29" s="206"/>
      <c r="BS29" s="949" t="s">
        <v>537</v>
      </c>
      <c r="BT29" s="950"/>
      <c r="BU29" s="950"/>
      <c r="BV29" s="950"/>
      <c r="BW29" s="950"/>
      <c r="BX29" s="950"/>
      <c r="BY29" s="950"/>
      <c r="BZ29" s="950"/>
      <c r="CA29" s="950"/>
      <c r="CB29" s="950"/>
      <c r="CC29" s="950"/>
      <c r="CD29" s="950"/>
      <c r="CE29" s="950"/>
      <c r="CF29" s="950"/>
      <c r="CG29" s="951"/>
      <c r="CH29" s="924">
        <v>27</v>
      </c>
      <c r="CI29" s="925"/>
      <c r="CJ29" s="925"/>
      <c r="CK29" s="925"/>
      <c r="CL29" s="926"/>
      <c r="CM29" s="924">
        <v>2342</v>
      </c>
      <c r="CN29" s="925"/>
      <c r="CO29" s="925"/>
      <c r="CP29" s="925"/>
      <c r="CQ29" s="926"/>
      <c r="CR29" s="924">
        <v>109</v>
      </c>
      <c r="CS29" s="925"/>
      <c r="CT29" s="925"/>
      <c r="CU29" s="925"/>
      <c r="CV29" s="926"/>
      <c r="CW29" s="924">
        <v>174</v>
      </c>
      <c r="CX29" s="925"/>
      <c r="CY29" s="925"/>
      <c r="CZ29" s="925"/>
      <c r="DA29" s="926"/>
      <c r="DB29" s="924"/>
      <c r="DC29" s="925"/>
      <c r="DD29" s="925"/>
      <c r="DE29" s="925"/>
      <c r="DF29" s="926"/>
      <c r="DG29" s="924"/>
      <c r="DH29" s="925"/>
      <c r="DI29" s="925"/>
      <c r="DJ29" s="925"/>
      <c r="DK29" s="926"/>
      <c r="DL29" s="924"/>
      <c r="DM29" s="925"/>
      <c r="DN29" s="925"/>
      <c r="DO29" s="925"/>
      <c r="DP29" s="926"/>
      <c r="DQ29" s="924"/>
      <c r="DR29" s="925"/>
      <c r="DS29" s="925"/>
      <c r="DT29" s="925"/>
      <c r="DU29" s="926"/>
      <c r="DV29" s="927"/>
      <c r="DW29" s="928"/>
      <c r="DX29" s="928"/>
      <c r="DY29" s="928"/>
      <c r="DZ29" s="929"/>
      <c r="EA29" s="189"/>
    </row>
    <row r="30" spans="1:131" s="190" customFormat="1" ht="26.25" customHeight="1" x14ac:dyDescent="0.15">
      <c r="A30" s="209">
        <v>3</v>
      </c>
      <c r="B30" s="978" t="s">
        <v>355</v>
      </c>
      <c r="C30" s="979"/>
      <c r="D30" s="979"/>
      <c r="E30" s="979"/>
      <c r="F30" s="979"/>
      <c r="G30" s="979"/>
      <c r="H30" s="979"/>
      <c r="I30" s="979"/>
      <c r="J30" s="979"/>
      <c r="K30" s="979"/>
      <c r="L30" s="979"/>
      <c r="M30" s="979"/>
      <c r="N30" s="979"/>
      <c r="O30" s="979"/>
      <c r="P30" s="980"/>
      <c r="Q30" s="985">
        <v>677</v>
      </c>
      <c r="R30" s="982"/>
      <c r="S30" s="982"/>
      <c r="T30" s="982"/>
      <c r="U30" s="982"/>
      <c r="V30" s="982">
        <v>645</v>
      </c>
      <c r="W30" s="982"/>
      <c r="X30" s="982"/>
      <c r="Y30" s="982"/>
      <c r="Z30" s="982"/>
      <c r="AA30" s="982">
        <v>32</v>
      </c>
      <c r="AB30" s="982"/>
      <c r="AC30" s="982"/>
      <c r="AD30" s="982"/>
      <c r="AE30" s="986"/>
      <c r="AF30" s="981">
        <v>648</v>
      </c>
      <c r="AG30" s="982"/>
      <c r="AH30" s="982"/>
      <c r="AI30" s="982"/>
      <c r="AJ30" s="983"/>
      <c r="AK30" s="915">
        <v>79</v>
      </c>
      <c r="AL30" s="906"/>
      <c r="AM30" s="906"/>
      <c r="AN30" s="906"/>
      <c r="AO30" s="906"/>
      <c r="AP30" s="906">
        <v>573</v>
      </c>
      <c r="AQ30" s="906"/>
      <c r="AR30" s="906"/>
      <c r="AS30" s="906"/>
      <c r="AT30" s="906"/>
      <c r="AU30" s="906">
        <v>246</v>
      </c>
      <c r="AV30" s="906"/>
      <c r="AW30" s="906"/>
      <c r="AX30" s="906"/>
      <c r="AY30" s="906"/>
      <c r="AZ30" s="984" t="s">
        <v>454</v>
      </c>
      <c r="BA30" s="984"/>
      <c r="BB30" s="984"/>
      <c r="BC30" s="984"/>
      <c r="BD30" s="984"/>
      <c r="BE30" s="976" t="s">
        <v>354</v>
      </c>
      <c r="BF30" s="976"/>
      <c r="BG30" s="976"/>
      <c r="BH30" s="976"/>
      <c r="BI30" s="977"/>
      <c r="BJ30" s="195"/>
      <c r="BK30" s="195"/>
      <c r="BL30" s="195"/>
      <c r="BM30" s="195"/>
      <c r="BN30" s="195"/>
      <c r="BO30" s="208"/>
      <c r="BP30" s="208"/>
      <c r="BQ30" s="205">
        <v>24</v>
      </c>
      <c r="BR30" s="206"/>
      <c r="BS30" s="949" t="s">
        <v>538</v>
      </c>
      <c r="BT30" s="950"/>
      <c r="BU30" s="950"/>
      <c r="BV30" s="950"/>
      <c r="BW30" s="950"/>
      <c r="BX30" s="950"/>
      <c r="BY30" s="950"/>
      <c r="BZ30" s="950"/>
      <c r="CA30" s="950"/>
      <c r="CB30" s="950"/>
      <c r="CC30" s="950"/>
      <c r="CD30" s="950"/>
      <c r="CE30" s="950"/>
      <c r="CF30" s="950"/>
      <c r="CG30" s="951"/>
      <c r="CH30" s="924">
        <v>0</v>
      </c>
      <c r="CI30" s="925"/>
      <c r="CJ30" s="925"/>
      <c r="CK30" s="925"/>
      <c r="CL30" s="926"/>
      <c r="CM30" s="924">
        <v>22</v>
      </c>
      <c r="CN30" s="925"/>
      <c r="CO30" s="925"/>
      <c r="CP30" s="925"/>
      <c r="CQ30" s="926"/>
      <c r="CR30" s="924">
        <v>4</v>
      </c>
      <c r="CS30" s="925"/>
      <c r="CT30" s="925"/>
      <c r="CU30" s="925"/>
      <c r="CV30" s="926"/>
      <c r="CW30" s="924">
        <v>6</v>
      </c>
      <c r="CX30" s="925"/>
      <c r="CY30" s="925"/>
      <c r="CZ30" s="925"/>
      <c r="DA30" s="926"/>
      <c r="DB30" s="924"/>
      <c r="DC30" s="925"/>
      <c r="DD30" s="925"/>
      <c r="DE30" s="925"/>
      <c r="DF30" s="926"/>
      <c r="DG30" s="924"/>
      <c r="DH30" s="925"/>
      <c r="DI30" s="925"/>
      <c r="DJ30" s="925"/>
      <c r="DK30" s="926"/>
      <c r="DL30" s="924"/>
      <c r="DM30" s="925"/>
      <c r="DN30" s="925"/>
      <c r="DO30" s="925"/>
      <c r="DP30" s="926"/>
      <c r="DQ30" s="924"/>
      <c r="DR30" s="925"/>
      <c r="DS30" s="925"/>
      <c r="DT30" s="925"/>
      <c r="DU30" s="926"/>
      <c r="DV30" s="927"/>
      <c r="DW30" s="928"/>
      <c r="DX30" s="928"/>
      <c r="DY30" s="928"/>
      <c r="DZ30" s="929"/>
      <c r="EA30" s="189"/>
    </row>
    <row r="31" spans="1:131" s="190" customFormat="1" ht="26.25" customHeight="1" x14ac:dyDescent="0.15">
      <c r="A31" s="209">
        <v>4</v>
      </c>
      <c r="B31" s="978" t="s">
        <v>356</v>
      </c>
      <c r="C31" s="979"/>
      <c r="D31" s="979"/>
      <c r="E31" s="979"/>
      <c r="F31" s="979"/>
      <c r="G31" s="979"/>
      <c r="H31" s="979"/>
      <c r="I31" s="979"/>
      <c r="J31" s="979"/>
      <c r="K31" s="979"/>
      <c r="L31" s="979"/>
      <c r="M31" s="979"/>
      <c r="N31" s="979"/>
      <c r="O31" s="979"/>
      <c r="P31" s="980"/>
      <c r="Q31" s="985">
        <v>53107</v>
      </c>
      <c r="R31" s="982"/>
      <c r="S31" s="982"/>
      <c r="T31" s="982"/>
      <c r="U31" s="982"/>
      <c r="V31" s="982">
        <v>53246</v>
      </c>
      <c r="W31" s="982"/>
      <c r="X31" s="982"/>
      <c r="Y31" s="982"/>
      <c r="Z31" s="982"/>
      <c r="AA31" s="982">
        <v>-140</v>
      </c>
      <c r="AB31" s="982"/>
      <c r="AC31" s="982"/>
      <c r="AD31" s="982"/>
      <c r="AE31" s="986"/>
      <c r="AF31" s="981">
        <v>14444</v>
      </c>
      <c r="AG31" s="982"/>
      <c r="AH31" s="982"/>
      <c r="AI31" s="982"/>
      <c r="AJ31" s="983"/>
      <c r="AK31" s="915">
        <v>6373</v>
      </c>
      <c r="AL31" s="906"/>
      <c r="AM31" s="906"/>
      <c r="AN31" s="906"/>
      <c r="AO31" s="906"/>
      <c r="AP31" s="906">
        <v>29764</v>
      </c>
      <c r="AQ31" s="906"/>
      <c r="AR31" s="906"/>
      <c r="AS31" s="906"/>
      <c r="AT31" s="906"/>
      <c r="AU31" s="906">
        <v>18198</v>
      </c>
      <c r="AV31" s="906"/>
      <c r="AW31" s="906"/>
      <c r="AX31" s="906"/>
      <c r="AY31" s="906"/>
      <c r="AZ31" s="984" t="s">
        <v>454</v>
      </c>
      <c r="BA31" s="984"/>
      <c r="BB31" s="984"/>
      <c r="BC31" s="984"/>
      <c r="BD31" s="984"/>
      <c r="BE31" s="976" t="s">
        <v>354</v>
      </c>
      <c r="BF31" s="976"/>
      <c r="BG31" s="976"/>
      <c r="BH31" s="976"/>
      <c r="BI31" s="977"/>
      <c r="BJ31" s="195"/>
      <c r="BK31" s="195"/>
      <c r="BL31" s="195"/>
      <c r="BM31" s="195"/>
      <c r="BN31" s="195"/>
      <c r="BO31" s="208"/>
      <c r="BP31" s="208"/>
      <c r="BQ31" s="205">
        <v>25</v>
      </c>
      <c r="BR31" s="206"/>
      <c r="BS31" s="949" t="s">
        <v>539</v>
      </c>
      <c r="BT31" s="950"/>
      <c r="BU31" s="950"/>
      <c r="BV31" s="950"/>
      <c r="BW31" s="950"/>
      <c r="BX31" s="950"/>
      <c r="BY31" s="950"/>
      <c r="BZ31" s="950"/>
      <c r="CA31" s="950"/>
      <c r="CB31" s="950"/>
      <c r="CC31" s="950"/>
      <c r="CD31" s="950"/>
      <c r="CE31" s="950"/>
      <c r="CF31" s="950"/>
      <c r="CG31" s="951"/>
      <c r="CH31" s="924">
        <v>1255</v>
      </c>
      <c r="CI31" s="925"/>
      <c r="CJ31" s="925"/>
      <c r="CK31" s="925"/>
      <c r="CL31" s="926"/>
      <c r="CM31" s="924">
        <v>14997</v>
      </c>
      <c r="CN31" s="925"/>
      <c r="CO31" s="925"/>
      <c r="CP31" s="925"/>
      <c r="CQ31" s="926"/>
      <c r="CR31" s="924">
        <v>20</v>
      </c>
      <c r="CS31" s="925"/>
      <c r="CT31" s="925"/>
      <c r="CU31" s="925"/>
      <c r="CV31" s="926"/>
      <c r="CW31" s="924"/>
      <c r="CX31" s="925"/>
      <c r="CY31" s="925"/>
      <c r="CZ31" s="925"/>
      <c r="DA31" s="926"/>
      <c r="DB31" s="924"/>
      <c r="DC31" s="925"/>
      <c r="DD31" s="925"/>
      <c r="DE31" s="925"/>
      <c r="DF31" s="926"/>
      <c r="DG31" s="924"/>
      <c r="DH31" s="925"/>
      <c r="DI31" s="925"/>
      <c r="DJ31" s="925"/>
      <c r="DK31" s="926"/>
      <c r="DL31" s="924"/>
      <c r="DM31" s="925"/>
      <c r="DN31" s="925"/>
      <c r="DO31" s="925"/>
      <c r="DP31" s="926"/>
      <c r="DQ31" s="924"/>
      <c r="DR31" s="925"/>
      <c r="DS31" s="925"/>
      <c r="DT31" s="925"/>
      <c r="DU31" s="926"/>
      <c r="DV31" s="927"/>
      <c r="DW31" s="928"/>
      <c r="DX31" s="928"/>
      <c r="DY31" s="928"/>
      <c r="DZ31" s="929"/>
      <c r="EA31" s="189"/>
    </row>
    <row r="32" spans="1:131" s="190" customFormat="1" ht="26.25" customHeight="1" x14ac:dyDescent="0.15">
      <c r="A32" s="209">
        <v>5</v>
      </c>
      <c r="B32" s="978" t="s">
        <v>357</v>
      </c>
      <c r="C32" s="979"/>
      <c r="D32" s="979"/>
      <c r="E32" s="979"/>
      <c r="F32" s="979"/>
      <c r="G32" s="979"/>
      <c r="H32" s="979"/>
      <c r="I32" s="979"/>
      <c r="J32" s="979"/>
      <c r="K32" s="979"/>
      <c r="L32" s="979"/>
      <c r="M32" s="979"/>
      <c r="N32" s="979"/>
      <c r="O32" s="979"/>
      <c r="P32" s="980"/>
      <c r="Q32" s="985">
        <v>15318</v>
      </c>
      <c r="R32" s="982"/>
      <c r="S32" s="982"/>
      <c r="T32" s="982"/>
      <c r="U32" s="982"/>
      <c r="V32" s="982">
        <v>14166</v>
      </c>
      <c r="W32" s="982"/>
      <c r="X32" s="982"/>
      <c r="Y32" s="982"/>
      <c r="Z32" s="982"/>
      <c r="AA32" s="982">
        <v>1151</v>
      </c>
      <c r="AB32" s="982"/>
      <c r="AC32" s="982"/>
      <c r="AD32" s="982"/>
      <c r="AE32" s="986"/>
      <c r="AF32" s="981">
        <v>884</v>
      </c>
      <c r="AG32" s="982"/>
      <c r="AH32" s="982"/>
      <c r="AI32" s="982"/>
      <c r="AJ32" s="983"/>
      <c r="AK32" s="915">
        <v>887</v>
      </c>
      <c r="AL32" s="906"/>
      <c r="AM32" s="906"/>
      <c r="AN32" s="906"/>
      <c r="AO32" s="906"/>
      <c r="AP32" s="906">
        <v>21110</v>
      </c>
      <c r="AQ32" s="906"/>
      <c r="AR32" s="906"/>
      <c r="AS32" s="906"/>
      <c r="AT32" s="906"/>
      <c r="AU32" s="906">
        <v>11653</v>
      </c>
      <c r="AV32" s="906"/>
      <c r="AW32" s="906"/>
      <c r="AX32" s="906"/>
      <c r="AY32" s="906"/>
      <c r="AZ32" s="984" t="s">
        <v>454</v>
      </c>
      <c r="BA32" s="984"/>
      <c r="BB32" s="984"/>
      <c r="BC32" s="984"/>
      <c r="BD32" s="984"/>
      <c r="BE32" s="976" t="s">
        <v>358</v>
      </c>
      <c r="BF32" s="976"/>
      <c r="BG32" s="976"/>
      <c r="BH32" s="976"/>
      <c r="BI32" s="977"/>
      <c r="BJ32" s="195"/>
      <c r="BK32" s="195"/>
      <c r="BL32" s="195"/>
      <c r="BM32" s="195"/>
      <c r="BN32" s="195"/>
      <c r="BO32" s="208"/>
      <c r="BP32" s="208"/>
      <c r="BQ32" s="205">
        <v>26</v>
      </c>
      <c r="BR32" s="206"/>
      <c r="BS32" s="949" t="s">
        <v>540</v>
      </c>
      <c r="BT32" s="950"/>
      <c r="BU32" s="950"/>
      <c r="BV32" s="950"/>
      <c r="BW32" s="950"/>
      <c r="BX32" s="950"/>
      <c r="BY32" s="950"/>
      <c r="BZ32" s="950"/>
      <c r="CA32" s="950"/>
      <c r="CB32" s="950"/>
      <c r="CC32" s="950"/>
      <c r="CD32" s="950"/>
      <c r="CE32" s="950"/>
      <c r="CF32" s="950"/>
      <c r="CG32" s="951"/>
      <c r="CH32" s="924">
        <v>-0.4</v>
      </c>
      <c r="CI32" s="925"/>
      <c r="CJ32" s="925"/>
      <c r="CK32" s="925"/>
      <c r="CL32" s="926"/>
      <c r="CM32" s="924">
        <v>297</v>
      </c>
      <c r="CN32" s="925"/>
      <c r="CO32" s="925"/>
      <c r="CP32" s="925"/>
      <c r="CQ32" s="926"/>
      <c r="CR32" s="924">
        <v>135</v>
      </c>
      <c r="CS32" s="925"/>
      <c r="CT32" s="925"/>
      <c r="CU32" s="925"/>
      <c r="CV32" s="926"/>
      <c r="CW32" s="924"/>
      <c r="CX32" s="925"/>
      <c r="CY32" s="925"/>
      <c r="CZ32" s="925"/>
      <c r="DA32" s="926"/>
      <c r="DB32" s="924"/>
      <c r="DC32" s="925"/>
      <c r="DD32" s="925"/>
      <c r="DE32" s="925"/>
      <c r="DF32" s="926"/>
      <c r="DG32" s="924"/>
      <c r="DH32" s="925"/>
      <c r="DI32" s="925"/>
      <c r="DJ32" s="925"/>
      <c r="DK32" s="926"/>
      <c r="DL32" s="924"/>
      <c r="DM32" s="925"/>
      <c r="DN32" s="925"/>
      <c r="DO32" s="925"/>
      <c r="DP32" s="926"/>
      <c r="DQ32" s="924"/>
      <c r="DR32" s="925"/>
      <c r="DS32" s="925"/>
      <c r="DT32" s="925"/>
      <c r="DU32" s="926"/>
      <c r="DV32" s="927"/>
      <c r="DW32" s="928"/>
      <c r="DX32" s="928"/>
      <c r="DY32" s="928"/>
      <c r="DZ32" s="929"/>
      <c r="EA32" s="189"/>
    </row>
    <row r="33" spans="1:131" s="190" customFormat="1" ht="26.25" customHeight="1" x14ac:dyDescent="0.15">
      <c r="A33" s="209">
        <v>6</v>
      </c>
      <c r="B33" s="978" t="s">
        <v>359</v>
      </c>
      <c r="C33" s="979"/>
      <c r="D33" s="979"/>
      <c r="E33" s="979"/>
      <c r="F33" s="979"/>
      <c r="G33" s="979"/>
      <c r="H33" s="979"/>
      <c r="I33" s="979"/>
      <c r="J33" s="979"/>
      <c r="K33" s="979"/>
      <c r="L33" s="979"/>
      <c r="M33" s="979"/>
      <c r="N33" s="979"/>
      <c r="O33" s="979"/>
      <c r="P33" s="980"/>
      <c r="Q33" s="985">
        <v>1743</v>
      </c>
      <c r="R33" s="982"/>
      <c r="S33" s="982"/>
      <c r="T33" s="982"/>
      <c r="U33" s="982"/>
      <c r="V33" s="982">
        <v>1705</v>
      </c>
      <c r="W33" s="982"/>
      <c r="X33" s="982"/>
      <c r="Y33" s="982"/>
      <c r="Z33" s="982"/>
      <c r="AA33" s="982">
        <v>38</v>
      </c>
      <c r="AB33" s="982"/>
      <c r="AC33" s="982"/>
      <c r="AD33" s="982"/>
      <c r="AE33" s="986"/>
      <c r="AF33" s="981">
        <v>38</v>
      </c>
      <c r="AG33" s="982"/>
      <c r="AH33" s="982"/>
      <c r="AI33" s="982"/>
      <c r="AJ33" s="983"/>
      <c r="AK33" s="915">
        <v>1344</v>
      </c>
      <c r="AL33" s="906"/>
      <c r="AM33" s="906"/>
      <c r="AN33" s="906"/>
      <c r="AO33" s="906"/>
      <c r="AP33" s="906">
        <v>314</v>
      </c>
      <c r="AQ33" s="906"/>
      <c r="AR33" s="906"/>
      <c r="AS33" s="906"/>
      <c r="AT33" s="906"/>
      <c r="AU33" s="906">
        <v>6</v>
      </c>
      <c r="AV33" s="906"/>
      <c r="AW33" s="906"/>
      <c r="AX33" s="906"/>
      <c r="AY33" s="906"/>
      <c r="AZ33" s="984" t="s">
        <v>454</v>
      </c>
      <c r="BA33" s="984"/>
      <c r="BB33" s="984"/>
      <c r="BC33" s="984"/>
      <c r="BD33" s="984"/>
      <c r="BE33" s="976" t="s">
        <v>358</v>
      </c>
      <c r="BF33" s="976"/>
      <c r="BG33" s="976"/>
      <c r="BH33" s="976"/>
      <c r="BI33" s="977"/>
      <c r="BJ33" s="195"/>
      <c r="BK33" s="195"/>
      <c r="BL33" s="195"/>
      <c r="BM33" s="195"/>
      <c r="BN33" s="195"/>
      <c r="BO33" s="208"/>
      <c r="BP33" s="208"/>
      <c r="BQ33" s="205">
        <v>27</v>
      </c>
      <c r="BR33" s="206"/>
      <c r="BS33" s="949" t="s">
        <v>541</v>
      </c>
      <c r="BT33" s="950"/>
      <c r="BU33" s="950"/>
      <c r="BV33" s="950"/>
      <c r="BW33" s="950"/>
      <c r="BX33" s="950"/>
      <c r="BY33" s="950"/>
      <c r="BZ33" s="950"/>
      <c r="CA33" s="950"/>
      <c r="CB33" s="950"/>
      <c r="CC33" s="950"/>
      <c r="CD33" s="950"/>
      <c r="CE33" s="950"/>
      <c r="CF33" s="950"/>
      <c r="CG33" s="951"/>
      <c r="CH33" s="924">
        <v>50</v>
      </c>
      <c r="CI33" s="925"/>
      <c r="CJ33" s="925"/>
      <c r="CK33" s="925"/>
      <c r="CL33" s="926"/>
      <c r="CM33" s="924">
        <v>1295</v>
      </c>
      <c r="CN33" s="925"/>
      <c r="CO33" s="925"/>
      <c r="CP33" s="925"/>
      <c r="CQ33" s="926"/>
      <c r="CR33" s="924">
        <v>190</v>
      </c>
      <c r="CS33" s="925"/>
      <c r="CT33" s="925"/>
      <c r="CU33" s="925"/>
      <c r="CV33" s="926"/>
      <c r="CW33" s="924"/>
      <c r="CX33" s="925"/>
      <c r="CY33" s="925"/>
      <c r="CZ33" s="925"/>
      <c r="DA33" s="926"/>
      <c r="DB33" s="924"/>
      <c r="DC33" s="925"/>
      <c r="DD33" s="925"/>
      <c r="DE33" s="925"/>
      <c r="DF33" s="926"/>
      <c r="DG33" s="924"/>
      <c r="DH33" s="925"/>
      <c r="DI33" s="925"/>
      <c r="DJ33" s="925"/>
      <c r="DK33" s="926"/>
      <c r="DL33" s="924"/>
      <c r="DM33" s="925"/>
      <c r="DN33" s="925"/>
      <c r="DO33" s="925"/>
      <c r="DP33" s="926"/>
      <c r="DQ33" s="924"/>
      <c r="DR33" s="925"/>
      <c r="DS33" s="925"/>
      <c r="DT33" s="925"/>
      <c r="DU33" s="926"/>
      <c r="DV33" s="927"/>
      <c r="DW33" s="928"/>
      <c r="DX33" s="928"/>
      <c r="DY33" s="928"/>
      <c r="DZ33" s="929"/>
      <c r="EA33" s="189"/>
    </row>
    <row r="34" spans="1:131" s="190" customFormat="1" ht="26.25" customHeight="1" x14ac:dyDescent="0.15">
      <c r="A34" s="209">
        <v>7</v>
      </c>
      <c r="B34" s="978" t="s">
        <v>360</v>
      </c>
      <c r="C34" s="979"/>
      <c r="D34" s="979"/>
      <c r="E34" s="979"/>
      <c r="F34" s="979"/>
      <c r="G34" s="979"/>
      <c r="H34" s="979"/>
      <c r="I34" s="979"/>
      <c r="J34" s="979"/>
      <c r="K34" s="979"/>
      <c r="L34" s="979"/>
      <c r="M34" s="979"/>
      <c r="N34" s="979"/>
      <c r="O34" s="979"/>
      <c r="P34" s="980"/>
      <c r="Q34" s="985">
        <v>984</v>
      </c>
      <c r="R34" s="982"/>
      <c r="S34" s="982"/>
      <c r="T34" s="982"/>
      <c r="U34" s="982"/>
      <c r="V34" s="982">
        <v>969</v>
      </c>
      <c r="W34" s="982"/>
      <c r="X34" s="982"/>
      <c r="Y34" s="982"/>
      <c r="Z34" s="982"/>
      <c r="AA34" s="982">
        <v>15</v>
      </c>
      <c r="AB34" s="982"/>
      <c r="AC34" s="982"/>
      <c r="AD34" s="982"/>
      <c r="AE34" s="986"/>
      <c r="AF34" s="981">
        <v>15</v>
      </c>
      <c r="AG34" s="982"/>
      <c r="AH34" s="982"/>
      <c r="AI34" s="982"/>
      <c r="AJ34" s="983"/>
      <c r="AK34" s="915">
        <v>583</v>
      </c>
      <c r="AL34" s="906"/>
      <c r="AM34" s="906"/>
      <c r="AN34" s="906"/>
      <c r="AO34" s="906"/>
      <c r="AP34" s="906">
        <v>446</v>
      </c>
      <c r="AQ34" s="906"/>
      <c r="AR34" s="906"/>
      <c r="AS34" s="906"/>
      <c r="AT34" s="906"/>
      <c r="AU34" s="906">
        <v>246</v>
      </c>
      <c r="AV34" s="906"/>
      <c r="AW34" s="906"/>
      <c r="AX34" s="906"/>
      <c r="AY34" s="906"/>
      <c r="AZ34" s="984" t="s">
        <v>454</v>
      </c>
      <c r="BA34" s="984"/>
      <c r="BB34" s="984"/>
      <c r="BC34" s="984"/>
      <c r="BD34" s="984"/>
      <c r="BE34" s="976" t="s">
        <v>358</v>
      </c>
      <c r="BF34" s="976"/>
      <c r="BG34" s="976"/>
      <c r="BH34" s="976"/>
      <c r="BI34" s="977"/>
      <c r="BJ34" s="195"/>
      <c r="BK34" s="195"/>
      <c r="BL34" s="195"/>
      <c r="BM34" s="195"/>
      <c r="BN34" s="195"/>
      <c r="BO34" s="208"/>
      <c r="BP34" s="208"/>
      <c r="BQ34" s="205">
        <v>28</v>
      </c>
      <c r="BR34" s="206"/>
      <c r="BS34" s="949" t="s">
        <v>542</v>
      </c>
      <c r="BT34" s="950"/>
      <c r="BU34" s="950"/>
      <c r="BV34" s="950"/>
      <c r="BW34" s="950"/>
      <c r="BX34" s="950"/>
      <c r="BY34" s="950"/>
      <c r="BZ34" s="950"/>
      <c r="CA34" s="950"/>
      <c r="CB34" s="950"/>
      <c r="CC34" s="950"/>
      <c r="CD34" s="950"/>
      <c r="CE34" s="950"/>
      <c r="CF34" s="950"/>
      <c r="CG34" s="951"/>
      <c r="CH34" s="924">
        <v>-7</v>
      </c>
      <c r="CI34" s="925"/>
      <c r="CJ34" s="925"/>
      <c r="CK34" s="925"/>
      <c r="CL34" s="926"/>
      <c r="CM34" s="924">
        <v>3490</v>
      </c>
      <c r="CN34" s="925"/>
      <c r="CO34" s="925"/>
      <c r="CP34" s="925"/>
      <c r="CQ34" s="926"/>
      <c r="CR34" s="924">
        <v>1015</v>
      </c>
      <c r="CS34" s="925"/>
      <c r="CT34" s="925"/>
      <c r="CU34" s="925"/>
      <c r="CV34" s="926"/>
      <c r="CW34" s="924"/>
      <c r="CX34" s="925"/>
      <c r="CY34" s="925"/>
      <c r="CZ34" s="925"/>
      <c r="DA34" s="926"/>
      <c r="DB34" s="924">
        <v>715</v>
      </c>
      <c r="DC34" s="925"/>
      <c r="DD34" s="925"/>
      <c r="DE34" s="925"/>
      <c r="DF34" s="926"/>
      <c r="DG34" s="924"/>
      <c r="DH34" s="925"/>
      <c r="DI34" s="925"/>
      <c r="DJ34" s="925"/>
      <c r="DK34" s="926"/>
      <c r="DL34" s="924"/>
      <c r="DM34" s="925"/>
      <c r="DN34" s="925"/>
      <c r="DO34" s="925"/>
      <c r="DP34" s="926"/>
      <c r="DQ34" s="924"/>
      <c r="DR34" s="925"/>
      <c r="DS34" s="925"/>
      <c r="DT34" s="925"/>
      <c r="DU34" s="926"/>
      <c r="DV34" s="927"/>
      <c r="DW34" s="928"/>
      <c r="DX34" s="928"/>
      <c r="DY34" s="928"/>
      <c r="DZ34" s="929"/>
      <c r="EA34" s="189"/>
    </row>
    <row r="35" spans="1:131" s="190" customFormat="1" ht="26.25" customHeight="1" x14ac:dyDescent="0.15">
      <c r="A35" s="209">
        <v>8</v>
      </c>
      <c r="B35" s="978" t="s">
        <v>361</v>
      </c>
      <c r="C35" s="979"/>
      <c r="D35" s="979"/>
      <c r="E35" s="979"/>
      <c r="F35" s="979"/>
      <c r="G35" s="979"/>
      <c r="H35" s="979"/>
      <c r="I35" s="979"/>
      <c r="J35" s="979"/>
      <c r="K35" s="979"/>
      <c r="L35" s="979"/>
      <c r="M35" s="979"/>
      <c r="N35" s="979"/>
      <c r="O35" s="979"/>
      <c r="P35" s="980"/>
      <c r="Q35" s="985">
        <v>481</v>
      </c>
      <c r="R35" s="982"/>
      <c r="S35" s="982"/>
      <c r="T35" s="982"/>
      <c r="U35" s="982"/>
      <c r="V35" s="982">
        <v>416</v>
      </c>
      <c r="W35" s="982"/>
      <c r="X35" s="982"/>
      <c r="Y35" s="982"/>
      <c r="Z35" s="982"/>
      <c r="AA35" s="982">
        <v>66</v>
      </c>
      <c r="AB35" s="982"/>
      <c r="AC35" s="982"/>
      <c r="AD35" s="982"/>
      <c r="AE35" s="986"/>
      <c r="AF35" s="981">
        <v>66</v>
      </c>
      <c r="AG35" s="982"/>
      <c r="AH35" s="982"/>
      <c r="AI35" s="982"/>
      <c r="AJ35" s="983"/>
      <c r="AK35" s="915">
        <v>89</v>
      </c>
      <c r="AL35" s="906"/>
      <c r="AM35" s="906"/>
      <c r="AN35" s="906"/>
      <c r="AO35" s="906"/>
      <c r="AP35" s="906">
        <v>2794</v>
      </c>
      <c r="AQ35" s="906"/>
      <c r="AR35" s="906"/>
      <c r="AS35" s="906"/>
      <c r="AT35" s="906"/>
      <c r="AU35" s="906">
        <v>1107</v>
      </c>
      <c r="AV35" s="906"/>
      <c r="AW35" s="906"/>
      <c r="AX35" s="906"/>
      <c r="AY35" s="906"/>
      <c r="AZ35" s="984" t="s">
        <v>454</v>
      </c>
      <c r="BA35" s="984"/>
      <c r="BB35" s="984"/>
      <c r="BC35" s="984"/>
      <c r="BD35" s="984"/>
      <c r="BE35" s="976" t="s">
        <v>358</v>
      </c>
      <c r="BF35" s="976"/>
      <c r="BG35" s="976"/>
      <c r="BH35" s="976"/>
      <c r="BI35" s="977"/>
      <c r="BJ35" s="195"/>
      <c r="BK35" s="195"/>
      <c r="BL35" s="195"/>
      <c r="BM35" s="195"/>
      <c r="BN35" s="195"/>
      <c r="BO35" s="208"/>
      <c r="BP35" s="208"/>
      <c r="BQ35" s="205">
        <v>29</v>
      </c>
      <c r="BR35" s="206"/>
      <c r="BS35" s="949" t="s">
        <v>543</v>
      </c>
      <c r="BT35" s="950"/>
      <c r="BU35" s="950"/>
      <c r="BV35" s="950"/>
      <c r="BW35" s="950"/>
      <c r="BX35" s="950"/>
      <c r="BY35" s="950"/>
      <c r="BZ35" s="950"/>
      <c r="CA35" s="950"/>
      <c r="CB35" s="950"/>
      <c r="CC35" s="950"/>
      <c r="CD35" s="950"/>
      <c r="CE35" s="950"/>
      <c r="CF35" s="950"/>
      <c r="CG35" s="951"/>
      <c r="CH35" s="924">
        <v>33</v>
      </c>
      <c r="CI35" s="925"/>
      <c r="CJ35" s="925"/>
      <c r="CK35" s="925"/>
      <c r="CL35" s="926"/>
      <c r="CM35" s="924">
        <v>-6112</v>
      </c>
      <c r="CN35" s="925"/>
      <c r="CO35" s="925"/>
      <c r="CP35" s="925"/>
      <c r="CQ35" s="926"/>
      <c r="CR35" s="924">
        <v>2781</v>
      </c>
      <c r="CS35" s="925"/>
      <c r="CT35" s="925"/>
      <c r="CU35" s="925"/>
      <c r="CV35" s="926"/>
      <c r="CW35" s="924"/>
      <c r="CX35" s="925"/>
      <c r="CY35" s="925"/>
      <c r="CZ35" s="925"/>
      <c r="DA35" s="926"/>
      <c r="DB35" s="924">
        <v>8793</v>
      </c>
      <c r="DC35" s="925"/>
      <c r="DD35" s="925"/>
      <c r="DE35" s="925"/>
      <c r="DF35" s="926"/>
      <c r="DG35" s="924"/>
      <c r="DH35" s="925"/>
      <c r="DI35" s="925"/>
      <c r="DJ35" s="925"/>
      <c r="DK35" s="926"/>
      <c r="DL35" s="924"/>
      <c r="DM35" s="925"/>
      <c r="DN35" s="925"/>
      <c r="DO35" s="925"/>
      <c r="DP35" s="926"/>
      <c r="DQ35" s="924"/>
      <c r="DR35" s="925"/>
      <c r="DS35" s="925"/>
      <c r="DT35" s="925"/>
      <c r="DU35" s="926"/>
      <c r="DV35" s="927"/>
      <c r="DW35" s="928"/>
      <c r="DX35" s="928"/>
      <c r="DY35" s="928"/>
      <c r="DZ35" s="929"/>
      <c r="EA35" s="189"/>
    </row>
    <row r="36" spans="1:131" s="190" customFormat="1" ht="26.25" customHeight="1" x14ac:dyDescent="0.15">
      <c r="A36" s="209">
        <v>9</v>
      </c>
      <c r="B36" s="978" t="s">
        <v>362</v>
      </c>
      <c r="C36" s="979"/>
      <c r="D36" s="979"/>
      <c r="E36" s="979"/>
      <c r="F36" s="979"/>
      <c r="G36" s="979"/>
      <c r="H36" s="979"/>
      <c r="I36" s="979"/>
      <c r="J36" s="979"/>
      <c r="K36" s="979"/>
      <c r="L36" s="979"/>
      <c r="M36" s="979"/>
      <c r="N36" s="979"/>
      <c r="O36" s="979"/>
      <c r="P36" s="980"/>
      <c r="Q36" s="985">
        <v>656</v>
      </c>
      <c r="R36" s="982"/>
      <c r="S36" s="982"/>
      <c r="T36" s="982"/>
      <c r="U36" s="982"/>
      <c r="V36" s="982">
        <v>608</v>
      </c>
      <c r="W36" s="982"/>
      <c r="X36" s="982"/>
      <c r="Y36" s="982"/>
      <c r="Z36" s="982"/>
      <c r="AA36" s="982">
        <v>48</v>
      </c>
      <c r="AB36" s="982"/>
      <c r="AC36" s="982"/>
      <c r="AD36" s="982"/>
      <c r="AE36" s="986"/>
      <c r="AF36" s="981">
        <v>48</v>
      </c>
      <c r="AG36" s="982"/>
      <c r="AH36" s="982"/>
      <c r="AI36" s="982"/>
      <c r="AJ36" s="983"/>
      <c r="AK36" s="915">
        <v>318</v>
      </c>
      <c r="AL36" s="906"/>
      <c r="AM36" s="906"/>
      <c r="AN36" s="906"/>
      <c r="AO36" s="906"/>
      <c r="AP36" s="906">
        <v>1913</v>
      </c>
      <c r="AQ36" s="906"/>
      <c r="AR36" s="906"/>
      <c r="AS36" s="906"/>
      <c r="AT36" s="906"/>
      <c r="AU36" s="906">
        <v>742</v>
      </c>
      <c r="AV36" s="906"/>
      <c r="AW36" s="906"/>
      <c r="AX36" s="906"/>
      <c r="AY36" s="906"/>
      <c r="AZ36" s="984" t="s">
        <v>454</v>
      </c>
      <c r="BA36" s="984"/>
      <c r="BB36" s="984"/>
      <c r="BC36" s="984"/>
      <c r="BD36" s="984"/>
      <c r="BE36" s="976" t="s">
        <v>358</v>
      </c>
      <c r="BF36" s="976"/>
      <c r="BG36" s="976"/>
      <c r="BH36" s="976"/>
      <c r="BI36" s="977"/>
      <c r="BJ36" s="195"/>
      <c r="BK36" s="195"/>
      <c r="BL36" s="195"/>
      <c r="BM36" s="195"/>
      <c r="BN36" s="195"/>
      <c r="BO36" s="208"/>
      <c r="BP36" s="208"/>
      <c r="BQ36" s="205">
        <v>30</v>
      </c>
      <c r="BR36" s="206"/>
      <c r="BS36" s="949" t="s">
        <v>544</v>
      </c>
      <c r="BT36" s="950"/>
      <c r="BU36" s="950"/>
      <c r="BV36" s="950"/>
      <c r="BW36" s="950"/>
      <c r="BX36" s="950"/>
      <c r="BY36" s="950"/>
      <c r="BZ36" s="950"/>
      <c r="CA36" s="950"/>
      <c r="CB36" s="950"/>
      <c r="CC36" s="950"/>
      <c r="CD36" s="950"/>
      <c r="CE36" s="950"/>
      <c r="CF36" s="950"/>
      <c r="CG36" s="951"/>
      <c r="CH36" s="924">
        <v>-37</v>
      </c>
      <c r="CI36" s="925"/>
      <c r="CJ36" s="925"/>
      <c r="CK36" s="925"/>
      <c r="CL36" s="926"/>
      <c r="CM36" s="924">
        <v>12283</v>
      </c>
      <c r="CN36" s="925"/>
      <c r="CO36" s="925"/>
      <c r="CP36" s="925"/>
      <c r="CQ36" s="926"/>
      <c r="CR36" s="924">
        <v>541</v>
      </c>
      <c r="CS36" s="925"/>
      <c r="CT36" s="925"/>
      <c r="CU36" s="925"/>
      <c r="CV36" s="926"/>
      <c r="CW36" s="924">
        <v>116</v>
      </c>
      <c r="CX36" s="925"/>
      <c r="CY36" s="925"/>
      <c r="CZ36" s="925"/>
      <c r="DA36" s="926"/>
      <c r="DB36" s="924">
        <v>539</v>
      </c>
      <c r="DC36" s="925"/>
      <c r="DD36" s="925"/>
      <c r="DE36" s="925"/>
      <c r="DF36" s="926"/>
      <c r="DG36" s="924"/>
      <c r="DH36" s="925"/>
      <c r="DI36" s="925"/>
      <c r="DJ36" s="925"/>
      <c r="DK36" s="926"/>
      <c r="DL36" s="924"/>
      <c r="DM36" s="925"/>
      <c r="DN36" s="925"/>
      <c r="DO36" s="925"/>
      <c r="DP36" s="926"/>
      <c r="DQ36" s="924"/>
      <c r="DR36" s="925"/>
      <c r="DS36" s="925"/>
      <c r="DT36" s="925"/>
      <c r="DU36" s="926"/>
      <c r="DV36" s="927"/>
      <c r="DW36" s="928"/>
      <c r="DX36" s="928"/>
      <c r="DY36" s="928"/>
      <c r="DZ36" s="929"/>
      <c r="EA36" s="189"/>
    </row>
    <row r="37" spans="1:131" s="190" customFormat="1" ht="26.25" customHeight="1" x14ac:dyDescent="0.15">
      <c r="A37" s="209">
        <v>10</v>
      </c>
      <c r="B37" s="978" t="s">
        <v>363</v>
      </c>
      <c r="C37" s="979"/>
      <c r="D37" s="979"/>
      <c r="E37" s="979"/>
      <c r="F37" s="979"/>
      <c r="G37" s="979"/>
      <c r="H37" s="979"/>
      <c r="I37" s="979"/>
      <c r="J37" s="979"/>
      <c r="K37" s="979"/>
      <c r="L37" s="979"/>
      <c r="M37" s="979"/>
      <c r="N37" s="979"/>
      <c r="O37" s="979"/>
      <c r="P37" s="980"/>
      <c r="Q37" s="985">
        <v>3820</v>
      </c>
      <c r="R37" s="982"/>
      <c r="S37" s="982"/>
      <c r="T37" s="982"/>
      <c r="U37" s="982"/>
      <c r="V37" s="982">
        <v>3578</v>
      </c>
      <c r="W37" s="982"/>
      <c r="X37" s="982"/>
      <c r="Y37" s="982"/>
      <c r="Z37" s="982"/>
      <c r="AA37" s="982">
        <v>242</v>
      </c>
      <c r="AB37" s="982"/>
      <c r="AC37" s="982"/>
      <c r="AD37" s="982"/>
      <c r="AE37" s="986"/>
      <c r="AF37" s="981">
        <v>6204</v>
      </c>
      <c r="AG37" s="982"/>
      <c r="AH37" s="982"/>
      <c r="AI37" s="982"/>
      <c r="AJ37" s="983"/>
      <c r="AK37" s="915">
        <v>600</v>
      </c>
      <c r="AL37" s="906"/>
      <c r="AM37" s="906"/>
      <c r="AN37" s="906"/>
      <c r="AO37" s="906"/>
      <c r="AP37" s="906">
        <v>8181</v>
      </c>
      <c r="AQ37" s="906"/>
      <c r="AR37" s="906"/>
      <c r="AS37" s="906"/>
      <c r="AT37" s="906"/>
      <c r="AU37" s="906">
        <v>0</v>
      </c>
      <c r="AV37" s="906"/>
      <c r="AW37" s="906"/>
      <c r="AX37" s="906"/>
      <c r="AY37" s="906"/>
      <c r="AZ37" s="984" t="s">
        <v>454</v>
      </c>
      <c r="BA37" s="984"/>
      <c r="BB37" s="984"/>
      <c r="BC37" s="984"/>
      <c r="BD37" s="984"/>
      <c r="BE37" s="976" t="s">
        <v>358</v>
      </c>
      <c r="BF37" s="976"/>
      <c r="BG37" s="976"/>
      <c r="BH37" s="976"/>
      <c r="BI37" s="977"/>
      <c r="BJ37" s="195"/>
      <c r="BK37" s="195"/>
      <c r="BL37" s="195"/>
      <c r="BM37" s="195"/>
      <c r="BN37" s="195"/>
      <c r="BO37" s="208"/>
      <c r="BP37" s="208"/>
      <c r="BQ37" s="205">
        <v>31</v>
      </c>
      <c r="BR37" s="206"/>
      <c r="BS37" s="949" t="s">
        <v>545</v>
      </c>
      <c r="BT37" s="950"/>
      <c r="BU37" s="950"/>
      <c r="BV37" s="950"/>
      <c r="BW37" s="950"/>
      <c r="BX37" s="950"/>
      <c r="BY37" s="950"/>
      <c r="BZ37" s="950"/>
      <c r="CA37" s="950"/>
      <c r="CB37" s="950"/>
      <c r="CC37" s="950"/>
      <c r="CD37" s="950"/>
      <c r="CE37" s="950"/>
      <c r="CF37" s="950"/>
      <c r="CG37" s="951"/>
      <c r="CH37" s="924">
        <v>0</v>
      </c>
      <c r="CI37" s="925"/>
      <c r="CJ37" s="925"/>
      <c r="CK37" s="925"/>
      <c r="CL37" s="926"/>
      <c r="CM37" s="924">
        <v>127</v>
      </c>
      <c r="CN37" s="925"/>
      <c r="CO37" s="925"/>
      <c r="CP37" s="925"/>
      <c r="CQ37" s="926"/>
      <c r="CR37" s="924">
        <v>63</v>
      </c>
      <c r="CS37" s="925"/>
      <c r="CT37" s="925"/>
      <c r="CU37" s="925"/>
      <c r="CV37" s="926"/>
      <c r="CW37" s="924">
        <v>17</v>
      </c>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x14ac:dyDescent="0.15">
      <c r="A38" s="209">
        <v>11</v>
      </c>
      <c r="B38" s="978" t="s">
        <v>364</v>
      </c>
      <c r="C38" s="979"/>
      <c r="D38" s="979"/>
      <c r="E38" s="979"/>
      <c r="F38" s="979"/>
      <c r="G38" s="979"/>
      <c r="H38" s="979"/>
      <c r="I38" s="979"/>
      <c r="J38" s="979"/>
      <c r="K38" s="979"/>
      <c r="L38" s="979"/>
      <c r="M38" s="979"/>
      <c r="N38" s="979"/>
      <c r="O38" s="979"/>
      <c r="P38" s="980"/>
      <c r="Q38" s="985">
        <v>463</v>
      </c>
      <c r="R38" s="982"/>
      <c r="S38" s="982"/>
      <c r="T38" s="982"/>
      <c r="U38" s="982"/>
      <c r="V38" s="982">
        <v>460</v>
      </c>
      <c r="W38" s="982"/>
      <c r="X38" s="982"/>
      <c r="Y38" s="982"/>
      <c r="Z38" s="982"/>
      <c r="AA38" s="982">
        <v>3</v>
      </c>
      <c r="AB38" s="982"/>
      <c r="AC38" s="982"/>
      <c r="AD38" s="982"/>
      <c r="AE38" s="986"/>
      <c r="AF38" s="981" t="s">
        <v>98</v>
      </c>
      <c r="AG38" s="982"/>
      <c r="AH38" s="982"/>
      <c r="AI38" s="982"/>
      <c r="AJ38" s="983"/>
      <c r="AK38" s="915"/>
      <c r="AL38" s="906"/>
      <c r="AM38" s="906"/>
      <c r="AN38" s="906"/>
      <c r="AO38" s="906"/>
      <c r="AP38" s="906">
        <v>1495</v>
      </c>
      <c r="AQ38" s="906"/>
      <c r="AR38" s="906"/>
      <c r="AS38" s="906"/>
      <c r="AT38" s="906"/>
      <c r="AU38" s="906">
        <v>0</v>
      </c>
      <c r="AV38" s="906"/>
      <c r="AW38" s="906"/>
      <c r="AX38" s="906"/>
      <c r="AY38" s="906"/>
      <c r="AZ38" s="984" t="s">
        <v>454</v>
      </c>
      <c r="BA38" s="984"/>
      <c r="BB38" s="984"/>
      <c r="BC38" s="984"/>
      <c r="BD38" s="984"/>
      <c r="BE38" s="976" t="s">
        <v>358</v>
      </c>
      <c r="BF38" s="976"/>
      <c r="BG38" s="976"/>
      <c r="BH38" s="976"/>
      <c r="BI38" s="977"/>
      <c r="BJ38" s="195"/>
      <c r="BK38" s="195"/>
      <c r="BL38" s="195"/>
      <c r="BM38" s="195"/>
      <c r="BN38" s="195"/>
      <c r="BO38" s="208"/>
      <c r="BP38" s="208"/>
      <c r="BQ38" s="205">
        <v>32</v>
      </c>
      <c r="BR38" s="206"/>
      <c r="BS38" s="949" t="s">
        <v>546</v>
      </c>
      <c r="BT38" s="950"/>
      <c r="BU38" s="950"/>
      <c r="BV38" s="950"/>
      <c r="BW38" s="950"/>
      <c r="BX38" s="950"/>
      <c r="BY38" s="950"/>
      <c r="BZ38" s="950"/>
      <c r="CA38" s="950"/>
      <c r="CB38" s="950"/>
      <c r="CC38" s="950"/>
      <c r="CD38" s="950"/>
      <c r="CE38" s="950"/>
      <c r="CF38" s="950"/>
      <c r="CG38" s="951"/>
      <c r="CH38" s="924">
        <v>-3</v>
      </c>
      <c r="CI38" s="925"/>
      <c r="CJ38" s="925"/>
      <c r="CK38" s="925"/>
      <c r="CL38" s="926"/>
      <c r="CM38" s="924">
        <v>39</v>
      </c>
      <c r="CN38" s="925"/>
      <c r="CO38" s="925"/>
      <c r="CP38" s="925"/>
      <c r="CQ38" s="926"/>
      <c r="CR38" s="924">
        <v>49</v>
      </c>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x14ac:dyDescent="0.15">
      <c r="A39" s="209">
        <v>12</v>
      </c>
      <c r="B39" s="978" t="s">
        <v>365</v>
      </c>
      <c r="C39" s="979"/>
      <c r="D39" s="979"/>
      <c r="E39" s="979"/>
      <c r="F39" s="979"/>
      <c r="G39" s="979"/>
      <c r="H39" s="979"/>
      <c r="I39" s="979"/>
      <c r="J39" s="979"/>
      <c r="K39" s="979"/>
      <c r="L39" s="979"/>
      <c r="M39" s="979"/>
      <c r="N39" s="979"/>
      <c r="O39" s="979"/>
      <c r="P39" s="980"/>
      <c r="Q39" s="985">
        <v>2273</v>
      </c>
      <c r="R39" s="982"/>
      <c r="S39" s="982"/>
      <c r="T39" s="982"/>
      <c r="U39" s="982"/>
      <c r="V39" s="982">
        <v>1666</v>
      </c>
      <c r="W39" s="982"/>
      <c r="X39" s="982"/>
      <c r="Y39" s="982"/>
      <c r="Z39" s="982"/>
      <c r="AA39" s="982">
        <v>607</v>
      </c>
      <c r="AB39" s="982"/>
      <c r="AC39" s="982"/>
      <c r="AD39" s="982"/>
      <c r="AE39" s="986"/>
      <c r="AF39" s="981" t="s">
        <v>98</v>
      </c>
      <c r="AG39" s="982"/>
      <c r="AH39" s="982"/>
      <c r="AI39" s="982"/>
      <c r="AJ39" s="983"/>
      <c r="AK39" s="915">
        <v>296</v>
      </c>
      <c r="AL39" s="906"/>
      <c r="AM39" s="906"/>
      <c r="AN39" s="906"/>
      <c r="AO39" s="906"/>
      <c r="AP39" s="906">
        <v>7869</v>
      </c>
      <c r="AQ39" s="906"/>
      <c r="AR39" s="906"/>
      <c r="AS39" s="906"/>
      <c r="AT39" s="906"/>
      <c r="AU39" s="906">
        <v>0</v>
      </c>
      <c r="AV39" s="906"/>
      <c r="AW39" s="906"/>
      <c r="AX39" s="906"/>
      <c r="AY39" s="906"/>
      <c r="AZ39" s="984" t="s">
        <v>454</v>
      </c>
      <c r="BA39" s="984"/>
      <c r="BB39" s="984"/>
      <c r="BC39" s="984"/>
      <c r="BD39" s="984"/>
      <c r="BE39" s="976" t="s">
        <v>358</v>
      </c>
      <c r="BF39" s="976"/>
      <c r="BG39" s="976"/>
      <c r="BH39" s="976"/>
      <c r="BI39" s="977"/>
      <c r="BJ39" s="195"/>
      <c r="BK39" s="195"/>
      <c r="BL39" s="195"/>
      <c r="BM39" s="195"/>
      <c r="BN39" s="195"/>
      <c r="BO39" s="208"/>
      <c r="BP39" s="208"/>
      <c r="BQ39" s="205">
        <v>33</v>
      </c>
      <c r="BR39" s="206"/>
      <c r="BS39" s="949" t="s">
        <v>547</v>
      </c>
      <c r="BT39" s="950"/>
      <c r="BU39" s="950"/>
      <c r="BV39" s="950"/>
      <c r="BW39" s="950"/>
      <c r="BX39" s="950"/>
      <c r="BY39" s="950"/>
      <c r="BZ39" s="950"/>
      <c r="CA39" s="950"/>
      <c r="CB39" s="950"/>
      <c r="CC39" s="950"/>
      <c r="CD39" s="950"/>
      <c r="CE39" s="950"/>
      <c r="CF39" s="950"/>
      <c r="CG39" s="951"/>
      <c r="CH39" s="924">
        <v>-5</v>
      </c>
      <c r="CI39" s="925"/>
      <c r="CJ39" s="925"/>
      <c r="CK39" s="925"/>
      <c r="CL39" s="926"/>
      <c r="CM39" s="924">
        <v>597</v>
      </c>
      <c r="CN39" s="925"/>
      <c r="CO39" s="925"/>
      <c r="CP39" s="925"/>
      <c r="CQ39" s="926"/>
      <c r="CR39" s="924">
        <v>469</v>
      </c>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x14ac:dyDescent="0.15">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t="s">
        <v>548</v>
      </c>
      <c r="BT40" s="950"/>
      <c r="BU40" s="950"/>
      <c r="BV40" s="950"/>
      <c r="BW40" s="950"/>
      <c r="BX40" s="950"/>
      <c r="BY40" s="950"/>
      <c r="BZ40" s="950"/>
      <c r="CA40" s="950"/>
      <c r="CB40" s="950"/>
      <c r="CC40" s="950"/>
      <c r="CD40" s="950"/>
      <c r="CE40" s="950"/>
      <c r="CF40" s="950"/>
      <c r="CG40" s="951"/>
      <c r="CH40" s="924">
        <v>9</v>
      </c>
      <c r="CI40" s="925"/>
      <c r="CJ40" s="925"/>
      <c r="CK40" s="925"/>
      <c r="CL40" s="926"/>
      <c r="CM40" s="924">
        <v>97</v>
      </c>
      <c r="CN40" s="925"/>
      <c r="CO40" s="925"/>
      <c r="CP40" s="925"/>
      <c r="CQ40" s="926"/>
      <c r="CR40" s="924">
        <v>5</v>
      </c>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x14ac:dyDescent="0.15">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t="s">
        <v>549</v>
      </c>
      <c r="BT41" s="950"/>
      <c r="BU41" s="950"/>
      <c r="BV41" s="950"/>
      <c r="BW41" s="950"/>
      <c r="BX41" s="950"/>
      <c r="BY41" s="950"/>
      <c r="BZ41" s="950"/>
      <c r="CA41" s="950"/>
      <c r="CB41" s="950"/>
      <c r="CC41" s="950"/>
      <c r="CD41" s="950"/>
      <c r="CE41" s="950"/>
      <c r="CF41" s="950"/>
      <c r="CG41" s="951"/>
      <c r="CH41" s="924">
        <v>2</v>
      </c>
      <c r="CI41" s="925"/>
      <c r="CJ41" s="925"/>
      <c r="CK41" s="925"/>
      <c r="CL41" s="926"/>
      <c r="CM41" s="924">
        <v>539</v>
      </c>
      <c r="CN41" s="925"/>
      <c r="CO41" s="925"/>
      <c r="CP41" s="925"/>
      <c r="CQ41" s="926"/>
      <c r="CR41" s="924">
        <v>18</v>
      </c>
      <c r="CS41" s="925"/>
      <c r="CT41" s="925"/>
      <c r="CU41" s="925"/>
      <c r="CV41" s="926"/>
      <c r="CW41" s="924">
        <v>13</v>
      </c>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x14ac:dyDescent="0.15">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t="s">
        <v>550</v>
      </c>
      <c r="BT42" s="950"/>
      <c r="BU42" s="950"/>
      <c r="BV42" s="950"/>
      <c r="BW42" s="950"/>
      <c r="BX42" s="950"/>
      <c r="BY42" s="950"/>
      <c r="BZ42" s="950"/>
      <c r="CA42" s="950"/>
      <c r="CB42" s="950"/>
      <c r="CC42" s="950"/>
      <c r="CD42" s="950"/>
      <c r="CE42" s="950"/>
      <c r="CF42" s="950"/>
      <c r="CG42" s="951"/>
      <c r="CH42" s="924">
        <v>132</v>
      </c>
      <c r="CI42" s="925"/>
      <c r="CJ42" s="925"/>
      <c r="CK42" s="925"/>
      <c r="CL42" s="926"/>
      <c r="CM42" s="924">
        <v>1839</v>
      </c>
      <c r="CN42" s="925"/>
      <c r="CO42" s="925"/>
      <c r="CP42" s="925"/>
      <c r="CQ42" s="926"/>
      <c r="CR42" s="924">
        <v>420</v>
      </c>
      <c r="CS42" s="925"/>
      <c r="CT42" s="925"/>
      <c r="CU42" s="925"/>
      <c r="CV42" s="926"/>
      <c r="CW42" s="924"/>
      <c r="CX42" s="925"/>
      <c r="CY42" s="925"/>
      <c r="CZ42" s="925"/>
      <c r="DA42" s="926"/>
      <c r="DB42" s="924">
        <v>798</v>
      </c>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x14ac:dyDescent="0.15">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t="s">
        <v>551</v>
      </c>
      <c r="BT43" s="950"/>
      <c r="BU43" s="950"/>
      <c r="BV43" s="950"/>
      <c r="BW43" s="950"/>
      <c r="BX43" s="950"/>
      <c r="BY43" s="950"/>
      <c r="BZ43" s="950"/>
      <c r="CA43" s="950"/>
      <c r="CB43" s="950"/>
      <c r="CC43" s="950"/>
      <c r="CD43" s="950"/>
      <c r="CE43" s="950"/>
      <c r="CF43" s="950"/>
      <c r="CG43" s="951"/>
      <c r="CH43" s="924">
        <v>489</v>
      </c>
      <c r="CI43" s="925"/>
      <c r="CJ43" s="925"/>
      <c r="CK43" s="925"/>
      <c r="CL43" s="926"/>
      <c r="CM43" s="924">
        <v>2534</v>
      </c>
      <c r="CN43" s="925"/>
      <c r="CO43" s="925"/>
      <c r="CP43" s="925"/>
      <c r="CQ43" s="926"/>
      <c r="CR43" s="924">
        <v>250</v>
      </c>
      <c r="CS43" s="925"/>
      <c r="CT43" s="925"/>
      <c r="CU43" s="925"/>
      <c r="CV43" s="926"/>
      <c r="CW43" s="924"/>
      <c r="CX43" s="925"/>
      <c r="CY43" s="925"/>
      <c r="CZ43" s="925"/>
      <c r="DA43" s="926"/>
      <c r="DB43" s="924">
        <v>840</v>
      </c>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x14ac:dyDescent="0.15">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t="s">
        <v>552</v>
      </c>
      <c r="BT44" s="950"/>
      <c r="BU44" s="950"/>
      <c r="BV44" s="950"/>
      <c r="BW44" s="950"/>
      <c r="BX44" s="950"/>
      <c r="BY44" s="950"/>
      <c r="BZ44" s="950"/>
      <c r="CA44" s="950"/>
      <c r="CB44" s="950"/>
      <c r="CC44" s="950"/>
      <c r="CD44" s="950"/>
      <c r="CE44" s="950"/>
      <c r="CF44" s="950"/>
      <c r="CG44" s="951"/>
      <c r="CH44" s="924">
        <v>-49</v>
      </c>
      <c r="CI44" s="925"/>
      <c r="CJ44" s="925"/>
      <c r="CK44" s="925"/>
      <c r="CL44" s="926"/>
      <c r="CM44" s="924">
        <v>537</v>
      </c>
      <c r="CN44" s="925"/>
      <c r="CO44" s="925"/>
      <c r="CP44" s="925"/>
      <c r="CQ44" s="926"/>
      <c r="CR44" s="924">
        <v>340</v>
      </c>
      <c r="CS44" s="925"/>
      <c r="CT44" s="925"/>
      <c r="CU44" s="925"/>
      <c r="CV44" s="926"/>
      <c r="CW44" s="924"/>
      <c r="CX44" s="925"/>
      <c r="CY44" s="925"/>
      <c r="CZ44" s="925"/>
      <c r="DA44" s="926"/>
      <c r="DB44" s="924">
        <v>110</v>
      </c>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x14ac:dyDescent="0.15">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t="s">
        <v>529</v>
      </c>
      <c r="BS45" s="949" t="s">
        <v>553</v>
      </c>
      <c r="BT45" s="950"/>
      <c r="BU45" s="950"/>
      <c r="BV45" s="950"/>
      <c r="BW45" s="950"/>
      <c r="BX45" s="950"/>
      <c r="BY45" s="950"/>
      <c r="BZ45" s="950"/>
      <c r="CA45" s="950"/>
      <c r="CB45" s="950"/>
      <c r="CC45" s="950"/>
      <c r="CD45" s="950"/>
      <c r="CE45" s="950"/>
      <c r="CF45" s="950"/>
      <c r="CG45" s="951"/>
      <c r="CH45" s="924">
        <v>2</v>
      </c>
      <c r="CI45" s="925"/>
      <c r="CJ45" s="925"/>
      <c r="CK45" s="925"/>
      <c r="CL45" s="926"/>
      <c r="CM45" s="924">
        <v>16</v>
      </c>
      <c r="CN45" s="925"/>
      <c r="CO45" s="925"/>
      <c r="CP45" s="925"/>
      <c r="CQ45" s="926"/>
      <c r="CR45" s="924"/>
      <c r="CS45" s="925"/>
      <c r="CT45" s="925"/>
      <c r="CU45" s="925"/>
      <c r="CV45" s="926"/>
      <c r="CW45" s="924">
        <v>27</v>
      </c>
      <c r="CX45" s="925"/>
      <c r="CY45" s="925"/>
      <c r="CZ45" s="925"/>
      <c r="DA45" s="926"/>
      <c r="DB45" s="924"/>
      <c r="DC45" s="925"/>
      <c r="DD45" s="925"/>
      <c r="DE45" s="925"/>
      <c r="DF45" s="926"/>
      <c r="DG45" s="924"/>
      <c r="DH45" s="925"/>
      <c r="DI45" s="925"/>
      <c r="DJ45" s="925"/>
      <c r="DK45" s="926"/>
      <c r="DL45" s="924">
        <v>46</v>
      </c>
      <c r="DM45" s="925"/>
      <c r="DN45" s="925"/>
      <c r="DO45" s="925"/>
      <c r="DP45" s="926"/>
      <c r="DQ45" s="924">
        <v>42</v>
      </c>
      <c r="DR45" s="925"/>
      <c r="DS45" s="925"/>
      <c r="DT45" s="925"/>
      <c r="DU45" s="926"/>
      <c r="DV45" s="927"/>
      <c r="DW45" s="928"/>
      <c r="DX45" s="928"/>
      <c r="DY45" s="928"/>
      <c r="DZ45" s="929"/>
      <c r="EA45" s="189"/>
    </row>
    <row r="46" spans="1:131" s="190" customFormat="1" ht="26.25" customHeight="1" x14ac:dyDescent="0.15">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t="s">
        <v>529</v>
      </c>
      <c r="BS46" s="949" t="s">
        <v>554</v>
      </c>
      <c r="BT46" s="950"/>
      <c r="BU46" s="950"/>
      <c r="BV46" s="950"/>
      <c r="BW46" s="950"/>
      <c r="BX46" s="950"/>
      <c r="BY46" s="950"/>
      <c r="BZ46" s="950"/>
      <c r="CA46" s="950"/>
      <c r="CB46" s="950"/>
      <c r="CC46" s="950"/>
      <c r="CD46" s="950"/>
      <c r="CE46" s="950"/>
      <c r="CF46" s="950"/>
      <c r="CG46" s="951"/>
      <c r="CH46" s="924">
        <v>41</v>
      </c>
      <c r="CI46" s="925"/>
      <c r="CJ46" s="925"/>
      <c r="CK46" s="925"/>
      <c r="CL46" s="926"/>
      <c r="CM46" s="924">
        <v>308</v>
      </c>
      <c r="CN46" s="925"/>
      <c r="CO46" s="925"/>
      <c r="CP46" s="925"/>
      <c r="CQ46" s="926"/>
      <c r="CR46" s="924"/>
      <c r="CS46" s="925"/>
      <c r="CT46" s="925"/>
      <c r="CU46" s="925"/>
      <c r="CV46" s="926"/>
      <c r="CW46" s="924">
        <v>3</v>
      </c>
      <c r="CX46" s="925"/>
      <c r="CY46" s="925"/>
      <c r="CZ46" s="925"/>
      <c r="DA46" s="926"/>
      <c r="DB46" s="924"/>
      <c r="DC46" s="925"/>
      <c r="DD46" s="925"/>
      <c r="DE46" s="925"/>
      <c r="DF46" s="926"/>
      <c r="DG46" s="924"/>
      <c r="DH46" s="925"/>
      <c r="DI46" s="925"/>
      <c r="DJ46" s="925"/>
      <c r="DK46" s="926"/>
      <c r="DL46" s="924">
        <v>201</v>
      </c>
      <c r="DM46" s="925"/>
      <c r="DN46" s="925"/>
      <c r="DO46" s="925"/>
      <c r="DP46" s="926"/>
      <c r="DQ46" s="924">
        <v>20</v>
      </c>
      <c r="DR46" s="925"/>
      <c r="DS46" s="925"/>
      <c r="DT46" s="925"/>
      <c r="DU46" s="926"/>
      <c r="DV46" s="927"/>
      <c r="DW46" s="928"/>
      <c r="DX46" s="928"/>
      <c r="DY46" s="928"/>
      <c r="DZ46" s="929"/>
      <c r="EA46" s="189"/>
    </row>
    <row r="47" spans="1:131" s="190" customFormat="1" ht="26.25" customHeight="1" x14ac:dyDescent="0.15">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t="s">
        <v>529</v>
      </c>
      <c r="BS47" s="949" t="s">
        <v>555</v>
      </c>
      <c r="BT47" s="950"/>
      <c r="BU47" s="950"/>
      <c r="BV47" s="950"/>
      <c r="BW47" s="950"/>
      <c r="BX47" s="950"/>
      <c r="BY47" s="950"/>
      <c r="BZ47" s="950"/>
      <c r="CA47" s="950"/>
      <c r="CB47" s="950"/>
      <c r="CC47" s="950"/>
      <c r="CD47" s="950"/>
      <c r="CE47" s="950"/>
      <c r="CF47" s="950"/>
      <c r="CG47" s="951"/>
      <c r="CH47" s="924">
        <v>324</v>
      </c>
      <c r="CI47" s="925"/>
      <c r="CJ47" s="925"/>
      <c r="CK47" s="925"/>
      <c r="CL47" s="926"/>
      <c r="CM47" s="924">
        <v>14049</v>
      </c>
      <c r="CN47" s="925"/>
      <c r="CO47" s="925"/>
      <c r="CP47" s="925"/>
      <c r="CQ47" s="926"/>
      <c r="CR47" s="924">
        <v>4474</v>
      </c>
      <c r="CS47" s="925"/>
      <c r="CT47" s="925"/>
      <c r="CU47" s="925"/>
      <c r="CV47" s="926"/>
      <c r="CW47" s="924">
        <v>53</v>
      </c>
      <c r="CX47" s="925"/>
      <c r="CY47" s="925"/>
      <c r="CZ47" s="925"/>
      <c r="DA47" s="926"/>
      <c r="DB47" s="924"/>
      <c r="DC47" s="925"/>
      <c r="DD47" s="925"/>
      <c r="DE47" s="925"/>
      <c r="DF47" s="926"/>
      <c r="DG47" s="924"/>
      <c r="DH47" s="925"/>
      <c r="DI47" s="925"/>
      <c r="DJ47" s="925"/>
      <c r="DK47" s="926"/>
      <c r="DL47" s="924">
        <v>12985</v>
      </c>
      <c r="DM47" s="925"/>
      <c r="DN47" s="925"/>
      <c r="DO47" s="925"/>
      <c r="DP47" s="926"/>
      <c r="DQ47" s="924">
        <v>270</v>
      </c>
      <c r="DR47" s="925"/>
      <c r="DS47" s="925"/>
      <c r="DT47" s="925"/>
      <c r="DU47" s="926"/>
      <c r="DV47" s="927"/>
      <c r="DW47" s="928"/>
      <c r="DX47" s="928"/>
      <c r="DY47" s="928"/>
      <c r="DZ47" s="929"/>
      <c r="EA47" s="189"/>
    </row>
    <row r="48" spans="1:131" s="190" customFormat="1" ht="26.25" customHeight="1" x14ac:dyDescent="0.15">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x14ac:dyDescent="0.15">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x14ac:dyDescent="0.15">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x14ac:dyDescent="0.15">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x14ac:dyDescent="0.15">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x14ac:dyDescent="0.15">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x14ac:dyDescent="0.15">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x14ac:dyDescent="0.15">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x14ac:dyDescent="0.15">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x14ac:dyDescent="0.15">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x14ac:dyDescent="0.15">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x14ac:dyDescent="0.15">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366</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340</v>
      </c>
      <c r="B63" s="879" t="s">
        <v>367</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35243</v>
      </c>
      <c r="AG63" s="894"/>
      <c r="AH63" s="894"/>
      <c r="AI63" s="894"/>
      <c r="AJ63" s="964"/>
      <c r="AK63" s="965"/>
      <c r="AL63" s="898"/>
      <c r="AM63" s="898"/>
      <c r="AN63" s="898"/>
      <c r="AO63" s="898"/>
      <c r="AP63" s="894">
        <f>SUM(AP28:AT62)</f>
        <v>142429</v>
      </c>
      <c r="AQ63" s="894"/>
      <c r="AR63" s="894"/>
      <c r="AS63" s="894"/>
      <c r="AT63" s="894"/>
      <c r="AU63" s="894">
        <f>SUM(AU28:AY62)-1</f>
        <v>39006</v>
      </c>
      <c r="AV63" s="894"/>
      <c r="AW63" s="894"/>
      <c r="AX63" s="894"/>
      <c r="AY63" s="894"/>
      <c r="AZ63" s="959"/>
      <c r="BA63" s="959"/>
      <c r="BB63" s="959"/>
      <c r="BC63" s="959"/>
      <c r="BD63" s="959"/>
      <c r="BE63" s="895"/>
      <c r="BF63" s="895"/>
      <c r="BG63" s="895"/>
      <c r="BH63" s="895"/>
      <c r="BI63" s="896"/>
      <c r="BJ63" s="960" t="s">
        <v>98</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368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369</v>
      </c>
      <c r="B66" s="931"/>
      <c r="C66" s="931"/>
      <c r="D66" s="931"/>
      <c r="E66" s="931"/>
      <c r="F66" s="931"/>
      <c r="G66" s="931"/>
      <c r="H66" s="931"/>
      <c r="I66" s="931"/>
      <c r="J66" s="931"/>
      <c r="K66" s="931"/>
      <c r="L66" s="931"/>
      <c r="M66" s="931"/>
      <c r="N66" s="931"/>
      <c r="O66" s="931"/>
      <c r="P66" s="932"/>
      <c r="Q66" s="936" t="s">
        <v>344</v>
      </c>
      <c r="R66" s="937"/>
      <c r="S66" s="937"/>
      <c r="T66" s="937"/>
      <c r="U66" s="938"/>
      <c r="V66" s="936" t="s">
        <v>345</v>
      </c>
      <c r="W66" s="937"/>
      <c r="X66" s="937"/>
      <c r="Y66" s="937"/>
      <c r="Z66" s="938"/>
      <c r="AA66" s="936" t="s">
        <v>346</v>
      </c>
      <c r="AB66" s="937"/>
      <c r="AC66" s="937"/>
      <c r="AD66" s="937"/>
      <c r="AE66" s="938"/>
      <c r="AF66" s="942" t="s">
        <v>347</v>
      </c>
      <c r="AG66" s="943"/>
      <c r="AH66" s="943"/>
      <c r="AI66" s="943"/>
      <c r="AJ66" s="944"/>
      <c r="AK66" s="936" t="s">
        <v>348</v>
      </c>
      <c r="AL66" s="931"/>
      <c r="AM66" s="931"/>
      <c r="AN66" s="931"/>
      <c r="AO66" s="932"/>
      <c r="AP66" s="936" t="s">
        <v>349</v>
      </c>
      <c r="AQ66" s="937"/>
      <c r="AR66" s="937"/>
      <c r="AS66" s="937"/>
      <c r="AT66" s="938"/>
      <c r="AU66" s="936" t="s">
        <v>370</v>
      </c>
      <c r="AV66" s="937"/>
      <c r="AW66" s="937"/>
      <c r="AX66" s="937"/>
      <c r="AY66" s="938"/>
      <c r="AZ66" s="936" t="s">
        <v>318</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t="s">
        <v>509</v>
      </c>
      <c r="C68" s="921"/>
      <c r="D68" s="921"/>
      <c r="E68" s="921"/>
      <c r="F68" s="921"/>
      <c r="G68" s="921"/>
      <c r="H68" s="921"/>
      <c r="I68" s="921"/>
      <c r="J68" s="921"/>
      <c r="K68" s="921"/>
      <c r="L68" s="921"/>
      <c r="M68" s="921"/>
      <c r="N68" s="921"/>
      <c r="O68" s="921"/>
      <c r="P68" s="922"/>
      <c r="Q68" s="923">
        <v>370</v>
      </c>
      <c r="R68" s="917"/>
      <c r="S68" s="917"/>
      <c r="T68" s="917"/>
      <c r="U68" s="917"/>
      <c r="V68" s="917">
        <v>399</v>
      </c>
      <c r="W68" s="917"/>
      <c r="X68" s="917"/>
      <c r="Y68" s="917"/>
      <c r="Z68" s="917"/>
      <c r="AA68" s="917">
        <v>-29</v>
      </c>
      <c r="AB68" s="917"/>
      <c r="AC68" s="917"/>
      <c r="AD68" s="917"/>
      <c r="AE68" s="917"/>
      <c r="AF68" s="917">
        <v>35</v>
      </c>
      <c r="AG68" s="917"/>
      <c r="AH68" s="917"/>
      <c r="AI68" s="917"/>
      <c r="AJ68" s="917"/>
      <c r="AK68" s="917">
        <v>350</v>
      </c>
      <c r="AL68" s="917"/>
      <c r="AM68" s="917"/>
      <c r="AN68" s="917"/>
      <c r="AO68" s="917"/>
      <c r="AP68" s="917">
        <v>1082</v>
      </c>
      <c r="AQ68" s="917"/>
      <c r="AR68" s="917"/>
      <c r="AS68" s="917"/>
      <c r="AT68" s="917"/>
      <c r="AU68" s="917">
        <v>973</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t="s">
        <v>510</v>
      </c>
      <c r="C69" s="910"/>
      <c r="D69" s="910"/>
      <c r="E69" s="910"/>
      <c r="F69" s="910"/>
      <c r="G69" s="910"/>
      <c r="H69" s="910"/>
      <c r="I69" s="910"/>
      <c r="J69" s="910"/>
      <c r="K69" s="910"/>
      <c r="L69" s="910"/>
      <c r="M69" s="910"/>
      <c r="N69" s="910"/>
      <c r="O69" s="910"/>
      <c r="P69" s="911"/>
      <c r="Q69" s="912">
        <f t="shared" ref="Q69:AU69" si="2">SUM(Q70:U72)</f>
        <v>4815</v>
      </c>
      <c r="R69" s="906"/>
      <c r="S69" s="906"/>
      <c r="T69" s="906"/>
      <c r="U69" s="906"/>
      <c r="V69" s="906">
        <f t="shared" si="2"/>
        <v>4061</v>
      </c>
      <c r="W69" s="906"/>
      <c r="X69" s="906"/>
      <c r="Y69" s="906"/>
      <c r="Z69" s="906"/>
      <c r="AA69" s="906">
        <f t="shared" si="2"/>
        <v>754</v>
      </c>
      <c r="AB69" s="906"/>
      <c r="AC69" s="906"/>
      <c r="AD69" s="906"/>
      <c r="AE69" s="906"/>
      <c r="AF69" s="906">
        <f t="shared" si="2"/>
        <v>168</v>
      </c>
      <c r="AG69" s="906"/>
      <c r="AH69" s="906"/>
      <c r="AI69" s="906"/>
      <c r="AJ69" s="906"/>
      <c r="AK69" s="906">
        <f t="shared" si="2"/>
        <v>1782</v>
      </c>
      <c r="AL69" s="906"/>
      <c r="AM69" s="906"/>
      <c r="AN69" s="906"/>
      <c r="AO69" s="906"/>
      <c r="AP69" s="906">
        <f t="shared" si="2"/>
        <v>16591</v>
      </c>
      <c r="AQ69" s="906"/>
      <c r="AR69" s="906"/>
      <c r="AS69" s="906"/>
      <c r="AT69" s="906"/>
      <c r="AU69" s="906">
        <f t="shared" si="2"/>
        <v>4249</v>
      </c>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t="s">
        <v>511</v>
      </c>
      <c r="C70" s="910"/>
      <c r="D70" s="910"/>
      <c r="E70" s="910"/>
      <c r="F70" s="910"/>
      <c r="G70" s="910"/>
      <c r="H70" s="910"/>
      <c r="I70" s="910"/>
      <c r="J70" s="910"/>
      <c r="K70" s="910"/>
      <c r="L70" s="910"/>
      <c r="M70" s="910"/>
      <c r="N70" s="910"/>
      <c r="O70" s="910"/>
      <c r="P70" s="911"/>
      <c r="Q70" s="912">
        <v>3666</v>
      </c>
      <c r="R70" s="906"/>
      <c r="S70" s="906"/>
      <c r="T70" s="906"/>
      <c r="U70" s="906"/>
      <c r="V70" s="906">
        <v>3480</v>
      </c>
      <c r="W70" s="906"/>
      <c r="X70" s="906"/>
      <c r="Y70" s="906"/>
      <c r="Z70" s="906"/>
      <c r="AA70" s="906">
        <v>186</v>
      </c>
      <c r="AB70" s="906"/>
      <c r="AC70" s="906"/>
      <c r="AD70" s="906"/>
      <c r="AE70" s="906"/>
      <c r="AF70" s="906">
        <v>92</v>
      </c>
      <c r="AG70" s="906"/>
      <c r="AH70" s="906"/>
      <c r="AI70" s="906"/>
      <c r="AJ70" s="906"/>
      <c r="AK70" s="906">
        <v>1782</v>
      </c>
      <c r="AL70" s="906"/>
      <c r="AM70" s="906"/>
      <c r="AN70" s="906"/>
      <c r="AO70" s="906"/>
      <c r="AP70" s="906">
        <v>8186</v>
      </c>
      <c r="AQ70" s="906"/>
      <c r="AR70" s="906"/>
      <c r="AS70" s="906"/>
      <c r="AT70" s="906"/>
      <c r="AU70" s="906">
        <v>4249</v>
      </c>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t="s">
        <v>512</v>
      </c>
      <c r="C71" s="910"/>
      <c r="D71" s="910"/>
      <c r="E71" s="910"/>
      <c r="F71" s="910"/>
      <c r="G71" s="910"/>
      <c r="H71" s="910"/>
      <c r="I71" s="910"/>
      <c r="J71" s="910"/>
      <c r="K71" s="910"/>
      <c r="L71" s="910"/>
      <c r="M71" s="910"/>
      <c r="N71" s="910"/>
      <c r="O71" s="910"/>
      <c r="P71" s="911"/>
      <c r="Q71" s="912">
        <v>1149</v>
      </c>
      <c r="R71" s="906"/>
      <c r="S71" s="906"/>
      <c r="T71" s="906"/>
      <c r="U71" s="906"/>
      <c r="V71" s="906">
        <v>581</v>
      </c>
      <c r="W71" s="906"/>
      <c r="X71" s="906"/>
      <c r="Y71" s="906"/>
      <c r="Z71" s="906"/>
      <c r="AA71" s="906">
        <v>568</v>
      </c>
      <c r="AB71" s="906"/>
      <c r="AC71" s="906"/>
      <c r="AD71" s="906"/>
      <c r="AE71" s="906"/>
      <c r="AF71" s="906">
        <v>76</v>
      </c>
      <c r="AG71" s="906"/>
      <c r="AH71" s="906"/>
      <c r="AI71" s="906"/>
      <c r="AJ71" s="906"/>
      <c r="AK71" s="906"/>
      <c r="AL71" s="906"/>
      <c r="AM71" s="906"/>
      <c r="AN71" s="906"/>
      <c r="AO71" s="906"/>
      <c r="AP71" s="906">
        <v>8405</v>
      </c>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t="s">
        <v>513</v>
      </c>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340</v>
      </c>
      <c r="B88" s="879" t="s">
        <v>371</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f>SUM(AF68:AJ69)</f>
        <v>203</v>
      </c>
      <c r="AG88" s="894"/>
      <c r="AH88" s="894"/>
      <c r="AI88" s="894"/>
      <c r="AJ88" s="894"/>
      <c r="AK88" s="898"/>
      <c r="AL88" s="898"/>
      <c r="AM88" s="898"/>
      <c r="AN88" s="898"/>
      <c r="AO88" s="898"/>
      <c r="AP88" s="894">
        <f>SUM(AP68:AT69)</f>
        <v>17673</v>
      </c>
      <c r="AQ88" s="894"/>
      <c r="AR88" s="894"/>
      <c r="AS88" s="894"/>
      <c r="AT88" s="894"/>
      <c r="AU88" s="894">
        <f>SUM(AU68:AY69)</f>
        <v>5222</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340</v>
      </c>
      <c r="BR102" s="879" t="s">
        <v>372</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f t="shared" ref="CR102:DQ102" si="3">SUM(CR7:CV88)</f>
        <v>25206</v>
      </c>
      <c r="CS102" s="886"/>
      <c r="CT102" s="886"/>
      <c r="CU102" s="886"/>
      <c r="CV102" s="887"/>
      <c r="CW102" s="885">
        <f t="shared" si="3"/>
        <v>4462</v>
      </c>
      <c r="CX102" s="886"/>
      <c r="CY102" s="886"/>
      <c r="CZ102" s="886"/>
      <c r="DA102" s="887"/>
      <c r="DB102" s="885">
        <f t="shared" si="3"/>
        <v>21166</v>
      </c>
      <c r="DC102" s="886"/>
      <c r="DD102" s="886"/>
      <c r="DE102" s="886"/>
      <c r="DF102" s="887"/>
      <c r="DG102" s="885">
        <f t="shared" si="3"/>
        <v>0</v>
      </c>
      <c r="DH102" s="886"/>
      <c r="DI102" s="886"/>
      <c r="DJ102" s="886"/>
      <c r="DK102" s="887"/>
      <c r="DL102" s="885">
        <f t="shared" si="3"/>
        <v>13315</v>
      </c>
      <c r="DM102" s="886"/>
      <c r="DN102" s="886"/>
      <c r="DO102" s="886"/>
      <c r="DP102" s="887"/>
      <c r="DQ102" s="885">
        <f t="shared" si="3"/>
        <v>446</v>
      </c>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373</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374</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375</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376</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377</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378</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379</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380</v>
      </c>
      <c r="AB109" s="827"/>
      <c r="AC109" s="827"/>
      <c r="AD109" s="827"/>
      <c r="AE109" s="828"/>
      <c r="AF109" s="829" t="s">
        <v>274</v>
      </c>
      <c r="AG109" s="827"/>
      <c r="AH109" s="827"/>
      <c r="AI109" s="827"/>
      <c r="AJ109" s="828"/>
      <c r="AK109" s="829" t="s">
        <v>273</v>
      </c>
      <c r="AL109" s="827"/>
      <c r="AM109" s="827"/>
      <c r="AN109" s="827"/>
      <c r="AO109" s="828"/>
      <c r="AP109" s="829" t="s">
        <v>381</v>
      </c>
      <c r="AQ109" s="827"/>
      <c r="AR109" s="827"/>
      <c r="AS109" s="827"/>
      <c r="AT109" s="858"/>
      <c r="AU109" s="826" t="s">
        <v>379</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380</v>
      </c>
      <c r="BR109" s="827"/>
      <c r="BS109" s="827"/>
      <c r="BT109" s="827"/>
      <c r="BU109" s="828"/>
      <c r="BV109" s="829" t="s">
        <v>274</v>
      </c>
      <c r="BW109" s="827"/>
      <c r="BX109" s="827"/>
      <c r="BY109" s="827"/>
      <c r="BZ109" s="828"/>
      <c r="CA109" s="829" t="s">
        <v>273</v>
      </c>
      <c r="CB109" s="827"/>
      <c r="CC109" s="827"/>
      <c r="CD109" s="827"/>
      <c r="CE109" s="828"/>
      <c r="CF109" s="867" t="s">
        <v>381</v>
      </c>
      <c r="CG109" s="867"/>
      <c r="CH109" s="867"/>
      <c r="CI109" s="867"/>
      <c r="CJ109" s="867"/>
      <c r="CK109" s="829" t="s">
        <v>382</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380</v>
      </c>
      <c r="DH109" s="827"/>
      <c r="DI109" s="827"/>
      <c r="DJ109" s="827"/>
      <c r="DK109" s="828"/>
      <c r="DL109" s="829" t="s">
        <v>274</v>
      </c>
      <c r="DM109" s="827"/>
      <c r="DN109" s="827"/>
      <c r="DO109" s="827"/>
      <c r="DP109" s="828"/>
      <c r="DQ109" s="829" t="s">
        <v>273</v>
      </c>
      <c r="DR109" s="827"/>
      <c r="DS109" s="827"/>
      <c r="DT109" s="827"/>
      <c r="DU109" s="828"/>
      <c r="DV109" s="829" t="s">
        <v>381</v>
      </c>
      <c r="DW109" s="827"/>
      <c r="DX109" s="827"/>
      <c r="DY109" s="827"/>
      <c r="DZ109" s="858"/>
    </row>
    <row r="110" spans="1:131" s="189" customFormat="1" ht="26.25" customHeight="1" x14ac:dyDescent="0.15">
      <c r="A110" s="694" t="s">
        <v>383</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81609287</v>
      </c>
      <c r="AB110" s="812"/>
      <c r="AC110" s="812"/>
      <c r="AD110" s="812"/>
      <c r="AE110" s="813"/>
      <c r="AF110" s="814">
        <v>71970751</v>
      </c>
      <c r="AG110" s="812"/>
      <c r="AH110" s="812"/>
      <c r="AI110" s="812"/>
      <c r="AJ110" s="813"/>
      <c r="AK110" s="814">
        <v>69922176</v>
      </c>
      <c r="AL110" s="812"/>
      <c r="AM110" s="812"/>
      <c r="AN110" s="812"/>
      <c r="AO110" s="813"/>
      <c r="AP110" s="815">
        <v>21.2</v>
      </c>
      <c r="AQ110" s="816"/>
      <c r="AR110" s="816"/>
      <c r="AS110" s="816"/>
      <c r="AT110" s="817"/>
      <c r="AU110" s="859" t="s">
        <v>55</v>
      </c>
      <c r="AV110" s="860"/>
      <c r="AW110" s="860"/>
      <c r="AX110" s="860"/>
      <c r="AY110" s="861"/>
      <c r="AZ110" s="753" t="s">
        <v>384</v>
      </c>
      <c r="BA110" s="695"/>
      <c r="BB110" s="695"/>
      <c r="BC110" s="695"/>
      <c r="BD110" s="695"/>
      <c r="BE110" s="695"/>
      <c r="BF110" s="695"/>
      <c r="BG110" s="695"/>
      <c r="BH110" s="695"/>
      <c r="BI110" s="695"/>
      <c r="BJ110" s="695"/>
      <c r="BK110" s="695"/>
      <c r="BL110" s="695"/>
      <c r="BM110" s="695"/>
      <c r="BN110" s="695"/>
      <c r="BO110" s="695"/>
      <c r="BP110" s="696"/>
      <c r="BQ110" s="736">
        <v>672044097</v>
      </c>
      <c r="BR110" s="737"/>
      <c r="BS110" s="737"/>
      <c r="BT110" s="737"/>
      <c r="BU110" s="737"/>
      <c r="BV110" s="737">
        <v>671826812</v>
      </c>
      <c r="BW110" s="737"/>
      <c r="BX110" s="737"/>
      <c r="BY110" s="737"/>
      <c r="BZ110" s="737"/>
      <c r="CA110" s="737">
        <v>662979388</v>
      </c>
      <c r="CB110" s="737"/>
      <c r="CC110" s="737"/>
      <c r="CD110" s="737"/>
      <c r="CE110" s="737"/>
      <c r="CF110" s="800">
        <v>201.5</v>
      </c>
      <c r="CG110" s="801"/>
      <c r="CH110" s="801"/>
      <c r="CI110" s="801"/>
      <c r="CJ110" s="801"/>
      <c r="CK110" s="855" t="s">
        <v>385</v>
      </c>
      <c r="CL110" s="803"/>
      <c r="CM110" s="808" t="s">
        <v>386</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98</v>
      </c>
      <c r="DH110" s="737"/>
      <c r="DI110" s="737"/>
      <c r="DJ110" s="737"/>
      <c r="DK110" s="737"/>
      <c r="DL110" s="737" t="s">
        <v>98</v>
      </c>
      <c r="DM110" s="737"/>
      <c r="DN110" s="737"/>
      <c r="DO110" s="737"/>
      <c r="DP110" s="737"/>
      <c r="DQ110" s="737" t="s">
        <v>98</v>
      </c>
      <c r="DR110" s="737"/>
      <c r="DS110" s="737"/>
      <c r="DT110" s="737"/>
      <c r="DU110" s="737"/>
      <c r="DV110" s="738" t="s">
        <v>98</v>
      </c>
      <c r="DW110" s="738"/>
      <c r="DX110" s="738"/>
      <c r="DY110" s="738"/>
      <c r="DZ110" s="739"/>
    </row>
    <row r="111" spans="1:131" s="189" customFormat="1" ht="26.25" customHeight="1" x14ac:dyDescent="0.15">
      <c r="A111" s="715" t="s">
        <v>387</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98</v>
      </c>
      <c r="AB111" s="849"/>
      <c r="AC111" s="849"/>
      <c r="AD111" s="849"/>
      <c r="AE111" s="850"/>
      <c r="AF111" s="851" t="s">
        <v>98</v>
      </c>
      <c r="AG111" s="849"/>
      <c r="AH111" s="849"/>
      <c r="AI111" s="849"/>
      <c r="AJ111" s="850"/>
      <c r="AK111" s="851" t="s">
        <v>98</v>
      </c>
      <c r="AL111" s="849"/>
      <c r="AM111" s="849"/>
      <c r="AN111" s="849"/>
      <c r="AO111" s="850"/>
      <c r="AP111" s="852" t="s">
        <v>98</v>
      </c>
      <c r="AQ111" s="853"/>
      <c r="AR111" s="853"/>
      <c r="AS111" s="853"/>
      <c r="AT111" s="854"/>
      <c r="AU111" s="862"/>
      <c r="AV111" s="863"/>
      <c r="AW111" s="863"/>
      <c r="AX111" s="863"/>
      <c r="AY111" s="864"/>
      <c r="AZ111" s="704" t="s">
        <v>388</v>
      </c>
      <c r="BA111" s="705"/>
      <c r="BB111" s="705"/>
      <c r="BC111" s="705"/>
      <c r="BD111" s="705"/>
      <c r="BE111" s="705"/>
      <c r="BF111" s="705"/>
      <c r="BG111" s="705"/>
      <c r="BH111" s="705"/>
      <c r="BI111" s="705"/>
      <c r="BJ111" s="705"/>
      <c r="BK111" s="705"/>
      <c r="BL111" s="705"/>
      <c r="BM111" s="705"/>
      <c r="BN111" s="705"/>
      <c r="BO111" s="705"/>
      <c r="BP111" s="706"/>
      <c r="BQ111" s="707">
        <v>1943961</v>
      </c>
      <c r="BR111" s="708"/>
      <c r="BS111" s="708"/>
      <c r="BT111" s="708"/>
      <c r="BU111" s="708"/>
      <c r="BV111" s="708">
        <v>1520562</v>
      </c>
      <c r="BW111" s="708"/>
      <c r="BX111" s="708"/>
      <c r="BY111" s="708"/>
      <c r="BZ111" s="708"/>
      <c r="CA111" s="708">
        <v>1124885</v>
      </c>
      <c r="CB111" s="708"/>
      <c r="CC111" s="708"/>
      <c r="CD111" s="708"/>
      <c r="CE111" s="708"/>
      <c r="CF111" s="789">
        <v>0.3</v>
      </c>
      <c r="CG111" s="790"/>
      <c r="CH111" s="790"/>
      <c r="CI111" s="790"/>
      <c r="CJ111" s="790"/>
      <c r="CK111" s="856"/>
      <c r="CL111" s="805"/>
      <c r="CM111" s="740" t="s">
        <v>389</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98</v>
      </c>
      <c r="DH111" s="708"/>
      <c r="DI111" s="708"/>
      <c r="DJ111" s="708"/>
      <c r="DK111" s="708"/>
      <c r="DL111" s="708" t="s">
        <v>98</v>
      </c>
      <c r="DM111" s="708"/>
      <c r="DN111" s="708"/>
      <c r="DO111" s="708"/>
      <c r="DP111" s="708"/>
      <c r="DQ111" s="708" t="s">
        <v>98</v>
      </c>
      <c r="DR111" s="708"/>
      <c r="DS111" s="708"/>
      <c r="DT111" s="708"/>
      <c r="DU111" s="708"/>
      <c r="DV111" s="760" t="s">
        <v>98</v>
      </c>
      <c r="DW111" s="760"/>
      <c r="DX111" s="760"/>
      <c r="DY111" s="760"/>
      <c r="DZ111" s="761"/>
    </row>
    <row r="112" spans="1:131" s="189" customFormat="1" ht="26.25" customHeight="1" x14ac:dyDescent="0.15">
      <c r="A112" s="841" t="s">
        <v>390</v>
      </c>
      <c r="B112" s="842"/>
      <c r="C112" s="705" t="s">
        <v>391</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t="s">
        <v>98</v>
      </c>
      <c r="AB112" s="721"/>
      <c r="AC112" s="721"/>
      <c r="AD112" s="721"/>
      <c r="AE112" s="722"/>
      <c r="AF112" s="723" t="s">
        <v>98</v>
      </c>
      <c r="AG112" s="721"/>
      <c r="AH112" s="721"/>
      <c r="AI112" s="721"/>
      <c r="AJ112" s="722"/>
      <c r="AK112" s="723" t="s">
        <v>98</v>
      </c>
      <c r="AL112" s="721"/>
      <c r="AM112" s="721"/>
      <c r="AN112" s="721"/>
      <c r="AO112" s="722"/>
      <c r="AP112" s="691" t="s">
        <v>98</v>
      </c>
      <c r="AQ112" s="692"/>
      <c r="AR112" s="692"/>
      <c r="AS112" s="692"/>
      <c r="AT112" s="693"/>
      <c r="AU112" s="862"/>
      <c r="AV112" s="863"/>
      <c r="AW112" s="863"/>
      <c r="AX112" s="863"/>
      <c r="AY112" s="864"/>
      <c r="AZ112" s="704" t="s">
        <v>392</v>
      </c>
      <c r="BA112" s="705"/>
      <c r="BB112" s="705"/>
      <c r="BC112" s="705"/>
      <c r="BD112" s="705"/>
      <c r="BE112" s="705"/>
      <c r="BF112" s="705"/>
      <c r="BG112" s="705"/>
      <c r="BH112" s="705"/>
      <c r="BI112" s="705"/>
      <c r="BJ112" s="705"/>
      <c r="BK112" s="705"/>
      <c r="BL112" s="705"/>
      <c r="BM112" s="705"/>
      <c r="BN112" s="705"/>
      <c r="BO112" s="705"/>
      <c r="BP112" s="706"/>
      <c r="BQ112" s="707">
        <v>36970734</v>
      </c>
      <c r="BR112" s="708"/>
      <c r="BS112" s="708"/>
      <c r="BT112" s="708"/>
      <c r="BU112" s="708"/>
      <c r="BV112" s="708">
        <v>36933714</v>
      </c>
      <c r="BW112" s="708"/>
      <c r="BX112" s="708"/>
      <c r="BY112" s="708"/>
      <c r="BZ112" s="708"/>
      <c r="CA112" s="708">
        <v>39006199</v>
      </c>
      <c r="CB112" s="708"/>
      <c r="CC112" s="708"/>
      <c r="CD112" s="708"/>
      <c r="CE112" s="708"/>
      <c r="CF112" s="789">
        <v>11.9</v>
      </c>
      <c r="CG112" s="790"/>
      <c r="CH112" s="790"/>
      <c r="CI112" s="790"/>
      <c r="CJ112" s="790"/>
      <c r="CK112" s="856"/>
      <c r="CL112" s="805"/>
      <c r="CM112" s="740" t="s">
        <v>393</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1438940</v>
      </c>
      <c r="DH112" s="708"/>
      <c r="DI112" s="708"/>
      <c r="DJ112" s="708"/>
      <c r="DK112" s="708"/>
      <c r="DL112" s="708">
        <v>1146288</v>
      </c>
      <c r="DM112" s="708"/>
      <c r="DN112" s="708"/>
      <c r="DO112" s="708"/>
      <c r="DP112" s="708"/>
      <c r="DQ112" s="708">
        <v>883918</v>
      </c>
      <c r="DR112" s="708"/>
      <c r="DS112" s="708"/>
      <c r="DT112" s="708"/>
      <c r="DU112" s="708"/>
      <c r="DV112" s="760">
        <v>0.3</v>
      </c>
      <c r="DW112" s="760"/>
      <c r="DX112" s="760"/>
      <c r="DY112" s="760"/>
      <c r="DZ112" s="761"/>
    </row>
    <row r="113" spans="1:130" s="189" customFormat="1" ht="26.25" customHeight="1" x14ac:dyDescent="0.15">
      <c r="A113" s="843"/>
      <c r="B113" s="844"/>
      <c r="C113" s="705" t="s">
        <v>394</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3761144</v>
      </c>
      <c r="AB113" s="721"/>
      <c r="AC113" s="721"/>
      <c r="AD113" s="721"/>
      <c r="AE113" s="722"/>
      <c r="AF113" s="723">
        <v>3701320</v>
      </c>
      <c r="AG113" s="721"/>
      <c r="AH113" s="721"/>
      <c r="AI113" s="721"/>
      <c r="AJ113" s="722"/>
      <c r="AK113" s="723">
        <v>4073305</v>
      </c>
      <c r="AL113" s="721"/>
      <c r="AM113" s="721"/>
      <c r="AN113" s="721"/>
      <c r="AO113" s="722"/>
      <c r="AP113" s="691">
        <v>1.2</v>
      </c>
      <c r="AQ113" s="692"/>
      <c r="AR113" s="692"/>
      <c r="AS113" s="692"/>
      <c r="AT113" s="693"/>
      <c r="AU113" s="862"/>
      <c r="AV113" s="863"/>
      <c r="AW113" s="863"/>
      <c r="AX113" s="863"/>
      <c r="AY113" s="864"/>
      <c r="AZ113" s="704" t="s">
        <v>395</v>
      </c>
      <c r="BA113" s="705"/>
      <c r="BB113" s="705"/>
      <c r="BC113" s="705"/>
      <c r="BD113" s="705"/>
      <c r="BE113" s="705"/>
      <c r="BF113" s="705"/>
      <c r="BG113" s="705"/>
      <c r="BH113" s="705"/>
      <c r="BI113" s="705"/>
      <c r="BJ113" s="705"/>
      <c r="BK113" s="705"/>
      <c r="BL113" s="705"/>
      <c r="BM113" s="705"/>
      <c r="BN113" s="705"/>
      <c r="BO113" s="705"/>
      <c r="BP113" s="706"/>
      <c r="BQ113" s="707">
        <v>5930734</v>
      </c>
      <c r="BR113" s="708"/>
      <c r="BS113" s="708"/>
      <c r="BT113" s="708"/>
      <c r="BU113" s="708"/>
      <c r="BV113" s="708">
        <v>5620528</v>
      </c>
      <c r="BW113" s="708"/>
      <c r="BX113" s="708"/>
      <c r="BY113" s="708"/>
      <c r="BZ113" s="708"/>
      <c r="CA113" s="708">
        <v>5222359</v>
      </c>
      <c r="CB113" s="708"/>
      <c r="CC113" s="708"/>
      <c r="CD113" s="708"/>
      <c r="CE113" s="708"/>
      <c r="CF113" s="789">
        <v>1.6</v>
      </c>
      <c r="CG113" s="790"/>
      <c r="CH113" s="790"/>
      <c r="CI113" s="790"/>
      <c r="CJ113" s="790"/>
      <c r="CK113" s="856"/>
      <c r="CL113" s="805"/>
      <c r="CM113" s="740" t="s">
        <v>396</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405021</v>
      </c>
      <c r="DH113" s="708"/>
      <c r="DI113" s="708"/>
      <c r="DJ113" s="708"/>
      <c r="DK113" s="708"/>
      <c r="DL113" s="708">
        <v>307674</v>
      </c>
      <c r="DM113" s="708"/>
      <c r="DN113" s="708"/>
      <c r="DO113" s="708"/>
      <c r="DP113" s="708"/>
      <c r="DQ113" s="708">
        <v>207767</v>
      </c>
      <c r="DR113" s="708"/>
      <c r="DS113" s="708"/>
      <c r="DT113" s="708"/>
      <c r="DU113" s="708"/>
      <c r="DV113" s="760">
        <v>0.1</v>
      </c>
      <c r="DW113" s="760"/>
      <c r="DX113" s="760"/>
      <c r="DY113" s="760"/>
      <c r="DZ113" s="761"/>
    </row>
    <row r="114" spans="1:130" s="189" customFormat="1" ht="26.25" customHeight="1" x14ac:dyDescent="0.15">
      <c r="A114" s="843"/>
      <c r="B114" s="844"/>
      <c r="C114" s="705" t="s">
        <v>397</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v>608886</v>
      </c>
      <c r="AB114" s="721"/>
      <c r="AC114" s="721"/>
      <c r="AD114" s="721"/>
      <c r="AE114" s="722"/>
      <c r="AF114" s="723">
        <v>584474</v>
      </c>
      <c r="AG114" s="721"/>
      <c r="AH114" s="721"/>
      <c r="AI114" s="721"/>
      <c r="AJ114" s="722"/>
      <c r="AK114" s="723">
        <v>598281</v>
      </c>
      <c r="AL114" s="721"/>
      <c r="AM114" s="721"/>
      <c r="AN114" s="721"/>
      <c r="AO114" s="722"/>
      <c r="AP114" s="691">
        <v>0.2</v>
      </c>
      <c r="AQ114" s="692"/>
      <c r="AR114" s="692"/>
      <c r="AS114" s="692"/>
      <c r="AT114" s="693"/>
      <c r="AU114" s="862"/>
      <c r="AV114" s="863"/>
      <c r="AW114" s="863"/>
      <c r="AX114" s="863"/>
      <c r="AY114" s="864"/>
      <c r="AZ114" s="704" t="s">
        <v>398</v>
      </c>
      <c r="BA114" s="705"/>
      <c r="BB114" s="705"/>
      <c r="BC114" s="705"/>
      <c r="BD114" s="705"/>
      <c r="BE114" s="705"/>
      <c r="BF114" s="705"/>
      <c r="BG114" s="705"/>
      <c r="BH114" s="705"/>
      <c r="BI114" s="705"/>
      <c r="BJ114" s="705"/>
      <c r="BK114" s="705"/>
      <c r="BL114" s="705"/>
      <c r="BM114" s="705"/>
      <c r="BN114" s="705"/>
      <c r="BO114" s="705"/>
      <c r="BP114" s="706"/>
      <c r="BQ114" s="707">
        <v>143767992</v>
      </c>
      <c r="BR114" s="708"/>
      <c r="BS114" s="708"/>
      <c r="BT114" s="708"/>
      <c r="BU114" s="708"/>
      <c r="BV114" s="708">
        <v>137336125</v>
      </c>
      <c r="BW114" s="708"/>
      <c r="BX114" s="708"/>
      <c r="BY114" s="708"/>
      <c r="BZ114" s="708"/>
      <c r="CA114" s="708">
        <v>137928196</v>
      </c>
      <c r="CB114" s="708"/>
      <c r="CC114" s="708"/>
      <c r="CD114" s="708"/>
      <c r="CE114" s="708"/>
      <c r="CF114" s="789">
        <v>41.9</v>
      </c>
      <c r="CG114" s="790"/>
      <c r="CH114" s="790"/>
      <c r="CI114" s="790"/>
      <c r="CJ114" s="790"/>
      <c r="CK114" s="856"/>
      <c r="CL114" s="805"/>
      <c r="CM114" s="740" t="s">
        <v>399</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100000</v>
      </c>
      <c r="DH114" s="708"/>
      <c r="DI114" s="708"/>
      <c r="DJ114" s="708"/>
      <c r="DK114" s="708"/>
      <c r="DL114" s="708">
        <v>66600</v>
      </c>
      <c r="DM114" s="708"/>
      <c r="DN114" s="708"/>
      <c r="DO114" s="708"/>
      <c r="DP114" s="708"/>
      <c r="DQ114" s="708">
        <v>33200</v>
      </c>
      <c r="DR114" s="708"/>
      <c r="DS114" s="708"/>
      <c r="DT114" s="708"/>
      <c r="DU114" s="708"/>
      <c r="DV114" s="760">
        <v>0</v>
      </c>
      <c r="DW114" s="760"/>
      <c r="DX114" s="760"/>
      <c r="DY114" s="760"/>
      <c r="DZ114" s="761"/>
    </row>
    <row r="115" spans="1:130" s="189" customFormat="1" ht="26.25" customHeight="1" x14ac:dyDescent="0.15">
      <c r="A115" s="843"/>
      <c r="B115" s="844"/>
      <c r="C115" s="705" t="s">
        <v>400</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382084</v>
      </c>
      <c r="AB115" s="721"/>
      <c r="AC115" s="721"/>
      <c r="AD115" s="721"/>
      <c r="AE115" s="722"/>
      <c r="AF115" s="723">
        <v>354236</v>
      </c>
      <c r="AG115" s="721"/>
      <c r="AH115" s="721"/>
      <c r="AI115" s="721"/>
      <c r="AJ115" s="722"/>
      <c r="AK115" s="723">
        <v>301663</v>
      </c>
      <c r="AL115" s="721"/>
      <c r="AM115" s="721"/>
      <c r="AN115" s="721"/>
      <c r="AO115" s="722"/>
      <c r="AP115" s="691">
        <v>0.1</v>
      </c>
      <c r="AQ115" s="692"/>
      <c r="AR115" s="692"/>
      <c r="AS115" s="692"/>
      <c r="AT115" s="693"/>
      <c r="AU115" s="862"/>
      <c r="AV115" s="863"/>
      <c r="AW115" s="863"/>
      <c r="AX115" s="863"/>
      <c r="AY115" s="864"/>
      <c r="AZ115" s="704" t="s">
        <v>401</v>
      </c>
      <c r="BA115" s="705"/>
      <c r="BB115" s="705"/>
      <c r="BC115" s="705"/>
      <c r="BD115" s="705"/>
      <c r="BE115" s="705"/>
      <c r="BF115" s="705"/>
      <c r="BG115" s="705"/>
      <c r="BH115" s="705"/>
      <c r="BI115" s="705"/>
      <c r="BJ115" s="705"/>
      <c r="BK115" s="705"/>
      <c r="BL115" s="705"/>
      <c r="BM115" s="705"/>
      <c r="BN115" s="705"/>
      <c r="BO115" s="705"/>
      <c r="BP115" s="706"/>
      <c r="BQ115" s="707">
        <v>702917</v>
      </c>
      <c r="BR115" s="708"/>
      <c r="BS115" s="708"/>
      <c r="BT115" s="708"/>
      <c r="BU115" s="708"/>
      <c r="BV115" s="708">
        <v>441842</v>
      </c>
      <c r="BW115" s="708"/>
      <c r="BX115" s="708"/>
      <c r="BY115" s="708"/>
      <c r="BZ115" s="708"/>
      <c r="CA115" s="708">
        <v>446216</v>
      </c>
      <c r="CB115" s="708"/>
      <c r="CC115" s="708"/>
      <c r="CD115" s="708"/>
      <c r="CE115" s="708"/>
      <c r="CF115" s="789">
        <v>0.1</v>
      </c>
      <c r="CG115" s="790"/>
      <c r="CH115" s="790"/>
      <c r="CI115" s="790"/>
      <c r="CJ115" s="790"/>
      <c r="CK115" s="856"/>
      <c r="CL115" s="805"/>
      <c r="CM115" s="704" t="s">
        <v>402</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98</v>
      </c>
      <c r="DH115" s="708"/>
      <c r="DI115" s="708"/>
      <c r="DJ115" s="708"/>
      <c r="DK115" s="708"/>
      <c r="DL115" s="708" t="s">
        <v>98</v>
      </c>
      <c r="DM115" s="708"/>
      <c r="DN115" s="708"/>
      <c r="DO115" s="708"/>
      <c r="DP115" s="708"/>
      <c r="DQ115" s="708" t="s">
        <v>98</v>
      </c>
      <c r="DR115" s="708"/>
      <c r="DS115" s="708"/>
      <c r="DT115" s="708"/>
      <c r="DU115" s="708"/>
      <c r="DV115" s="760" t="s">
        <v>98</v>
      </c>
      <c r="DW115" s="760"/>
      <c r="DX115" s="760"/>
      <c r="DY115" s="760"/>
      <c r="DZ115" s="761"/>
    </row>
    <row r="116" spans="1:130" s="189" customFormat="1" ht="26.25" customHeight="1" x14ac:dyDescent="0.15">
      <c r="A116" s="845"/>
      <c r="B116" s="846"/>
      <c r="C116" s="787" t="s">
        <v>403</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40289</v>
      </c>
      <c r="AB116" s="721"/>
      <c r="AC116" s="721"/>
      <c r="AD116" s="721"/>
      <c r="AE116" s="722"/>
      <c r="AF116" s="723">
        <v>35293</v>
      </c>
      <c r="AG116" s="721"/>
      <c r="AH116" s="721"/>
      <c r="AI116" s="721"/>
      <c r="AJ116" s="722"/>
      <c r="AK116" s="723">
        <v>39775</v>
      </c>
      <c r="AL116" s="721"/>
      <c r="AM116" s="721"/>
      <c r="AN116" s="721"/>
      <c r="AO116" s="722"/>
      <c r="AP116" s="691">
        <v>0</v>
      </c>
      <c r="AQ116" s="692"/>
      <c r="AR116" s="692"/>
      <c r="AS116" s="692"/>
      <c r="AT116" s="693"/>
      <c r="AU116" s="862"/>
      <c r="AV116" s="863"/>
      <c r="AW116" s="863"/>
      <c r="AX116" s="863"/>
      <c r="AY116" s="864"/>
      <c r="AZ116" s="704" t="s">
        <v>404</v>
      </c>
      <c r="BA116" s="705"/>
      <c r="BB116" s="705"/>
      <c r="BC116" s="705"/>
      <c r="BD116" s="705"/>
      <c r="BE116" s="705"/>
      <c r="BF116" s="705"/>
      <c r="BG116" s="705"/>
      <c r="BH116" s="705"/>
      <c r="BI116" s="705"/>
      <c r="BJ116" s="705"/>
      <c r="BK116" s="705"/>
      <c r="BL116" s="705"/>
      <c r="BM116" s="705"/>
      <c r="BN116" s="705"/>
      <c r="BO116" s="705"/>
      <c r="BP116" s="706"/>
      <c r="BQ116" s="707" t="s">
        <v>98</v>
      </c>
      <c r="BR116" s="708"/>
      <c r="BS116" s="708"/>
      <c r="BT116" s="708"/>
      <c r="BU116" s="708"/>
      <c r="BV116" s="708" t="s">
        <v>98</v>
      </c>
      <c r="BW116" s="708"/>
      <c r="BX116" s="708"/>
      <c r="BY116" s="708"/>
      <c r="BZ116" s="708"/>
      <c r="CA116" s="708" t="s">
        <v>98</v>
      </c>
      <c r="CB116" s="708"/>
      <c r="CC116" s="708"/>
      <c r="CD116" s="708"/>
      <c r="CE116" s="708"/>
      <c r="CF116" s="789" t="s">
        <v>98</v>
      </c>
      <c r="CG116" s="790"/>
      <c r="CH116" s="790"/>
      <c r="CI116" s="790"/>
      <c r="CJ116" s="790"/>
      <c r="CK116" s="856"/>
      <c r="CL116" s="805"/>
      <c r="CM116" s="740" t="s">
        <v>405</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98</v>
      </c>
      <c r="DH116" s="708"/>
      <c r="DI116" s="708"/>
      <c r="DJ116" s="708"/>
      <c r="DK116" s="708"/>
      <c r="DL116" s="708" t="s">
        <v>98</v>
      </c>
      <c r="DM116" s="708"/>
      <c r="DN116" s="708"/>
      <c r="DO116" s="708"/>
      <c r="DP116" s="708"/>
      <c r="DQ116" s="708" t="s">
        <v>98</v>
      </c>
      <c r="DR116" s="708"/>
      <c r="DS116" s="708"/>
      <c r="DT116" s="708"/>
      <c r="DU116" s="708"/>
      <c r="DV116" s="760" t="s">
        <v>98</v>
      </c>
      <c r="DW116" s="760"/>
      <c r="DX116" s="760"/>
      <c r="DY116" s="760"/>
      <c r="DZ116" s="761"/>
    </row>
    <row r="117" spans="1:130" s="189" customFormat="1" ht="26.25" customHeight="1" x14ac:dyDescent="0.15">
      <c r="A117" s="826" t="s">
        <v>134</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406</v>
      </c>
      <c r="Z117" s="828"/>
      <c r="AA117" s="833">
        <v>86401690</v>
      </c>
      <c r="AB117" s="834"/>
      <c r="AC117" s="834"/>
      <c r="AD117" s="834"/>
      <c r="AE117" s="835"/>
      <c r="AF117" s="837">
        <v>76646074</v>
      </c>
      <c r="AG117" s="834"/>
      <c r="AH117" s="834"/>
      <c r="AI117" s="834"/>
      <c r="AJ117" s="835"/>
      <c r="AK117" s="837">
        <v>74935200</v>
      </c>
      <c r="AL117" s="834"/>
      <c r="AM117" s="834"/>
      <c r="AN117" s="834"/>
      <c r="AO117" s="835"/>
      <c r="AP117" s="838"/>
      <c r="AQ117" s="839"/>
      <c r="AR117" s="839"/>
      <c r="AS117" s="839"/>
      <c r="AT117" s="840"/>
      <c r="AU117" s="862"/>
      <c r="AV117" s="863"/>
      <c r="AW117" s="863"/>
      <c r="AX117" s="863"/>
      <c r="AY117" s="864"/>
      <c r="AZ117" s="786" t="s">
        <v>407</v>
      </c>
      <c r="BA117" s="787"/>
      <c r="BB117" s="787"/>
      <c r="BC117" s="787"/>
      <c r="BD117" s="787"/>
      <c r="BE117" s="787"/>
      <c r="BF117" s="787"/>
      <c r="BG117" s="787"/>
      <c r="BH117" s="787"/>
      <c r="BI117" s="787"/>
      <c r="BJ117" s="787"/>
      <c r="BK117" s="787"/>
      <c r="BL117" s="787"/>
      <c r="BM117" s="787"/>
      <c r="BN117" s="787"/>
      <c r="BO117" s="787"/>
      <c r="BP117" s="788"/>
      <c r="BQ117" s="768" t="s">
        <v>98</v>
      </c>
      <c r="BR117" s="744"/>
      <c r="BS117" s="744"/>
      <c r="BT117" s="744"/>
      <c r="BU117" s="744"/>
      <c r="BV117" s="744" t="s">
        <v>98</v>
      </c>
      <c r="BW117" s="744"/>
      <c r="BX117" s="744"/>
      <c r="BY117" s="744"/>
      <c r="BZ117" s="744"/>
      <c r="CA117" s="744" t="s">
        <v>98</v>
      </c>
      <c r="CB117" s="744"/>
      <c r="CC117" s="744"/>
      <c r="CD117" s="744"/>
      <c r="CE117" s="744"/>
      <c r="CF117" s="789" t="s">
        <v>98</v>
      </c>
      <c r="CG117" s="790"/>
      <c r="CH117" s="790"/>
      <c r="CI117" s="790"/>
      <c r="CJ117" s="790"/>
      <c r="CK117" s="856"/>
      <c r="CL117" s="805"/>
      <c r="CM117" s="740" t="s">
        <v>408</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98</v>
      </c>
      <c r="DH117" s="708"/>
      <c r="DI117" s="708"/>
      <c r="DJ117" s="708"/>
      <c r="DK117" s="708"/>
      <c r="DL117" s="708" t="s">
        <v>98</v>
      </c>
      <c r="DM117" s="708"/>
      <c r="DN117" s="708"/>
      <c r="DO117" s="708"/>
      <c r="DP117" s="708"/>
      <c r="DQ117" s="708" t="s">
        <v>98</v>
      </c>
      <c r="DR117" s="708"/>
      <c r="DS117" s="708"/>
      <c r="DT117" s="708"/>
      <c r="DU117" s="708"/>
      <c r="DV117" s="760" t="s">
        <v>98</v>
      </c>
      <c r="DW117" s="760"/>
      <c r="DX117" s="760"/>
      <c r="DY117" s="760"/>
      <c r="DZ117" s="761"/>
    </row>
    <row r="118" spans="1:130" s="189" customFormat="1" ht="26.25" customHeight="1" x14ac:dyDescent="0.15">
      <c r="A118" s="826" t="s">
        <v>382</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380</v>
      </c>
      <c r="AB118" s="827"/>
      <c r="AC118" s="827"/>
      <c r="AD118" s="827"/>
      <c r="AE118" s="828"/>
      <c r="AF118" s="829" t="s">
        <v>274</v>
      </c>
      <c r="AG118" s="827"/>
      <c r="AH118" s="827"/>
      <c r="AI118" s="827"/>
      <c r="AJ118" s="828"/>
      <c r="AK118" s="829" t="s">
        <v>273</v>
      </c>
      <c r="AL118" s="827"/>
      <c r="AM118" s="827"/>
      <c r="AN118" s="827"/>
      <c r="AO118" s="828"/>
      <c r="AP118" s="830" t="s">
        <v>381</v>
      </c>
      <c r="AQ118" s="831"/>
      <c r="AR118" s="831"/>
      <c r="AS118" s="831"/>
      <c r="AT118" s="832"/>
      <c r="AU118" s="865"/>
      <c r="AV118" s="866"/>
      <c r="AW118" s="866"/>
      <c r="AX118" s="866"/>
      <c r="AY118" s="866"/>
      <c r="AZ118" s="220" t="s">
        <v>134</v>
      </c>
      <c r="BA118" s="220"/>
      <c r="BB118" s="220"/>
      <c r="BC118" s="220"/>
      <c r="BD118" s="220"/>
      <c r="BE118" s="220"/>
      <c r="BF118" s="220"/>
      <c r="BG118" s="220"/>
      <c r="BH118" s="220"/>
      <c r="BI118" s="220"/>
      <c r="BJ118" s="220"/>
      <c r="BK118" s="220"/>
      <c r="BL118" s="220"/>
      <c r="BM118" s="220"/>
      <c r="BN118" s="220"/>
      <c r="BO118" s="778" t="s">
        <v>409</v>
      </c>
      <c r="BP118" s="779"/>
      <c r="BQ118" s="768">
        <v>861360435</v>
      </c>
      <c r="BR118" s="744"/>
      <c r="BS118" s="744"/>
      <c r="BT118" s="744"/>
      <c r="BU118" s="744"/>
      <c r="BV118" s="744">
        <v>853679583</v>
      </c>
      <c r="BW118" s="744"/>
      <c r="BX118" s="744"/>
      <c r="BY118" s="744"/>
      <c r="BZ118" s="744"/>
      <c r="CA118" s="744">
        <v>846707243</v>
      </c>
      <c r="CB118" s="744"/>
      <c r="CC118" s="744"/>
      <c r="CD118" s="744"/>
      <c r="CE118" s="744"/>
      <c r="CF118" s="680"/>
      <c r="CG118" s="681"/>
      <c r="CH118" s="681"/>
      <c r="CI118" s="681"/>
      <c r="CJ118" s="782"/>
      <c r="CK118" s="856"/>
      <c r="CL118" s="805"/>
      <c r="CM118" s="740" t="s">
        <v>410</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98</v>
      </c>
      <c r="DH118" s="708"/>
      <c r="DI118" s="708"/>
      <c r="DJ118" s="708"/>
      <c r="DK118" s="708"/>
      <c r="DL118" s="708" t="s">
        <v>98</v>
      </c>
      <c r="DM118" s="708"/>
      <c r="DN118" s="708"/>
      <c r="DO118" s="708"/>
      <c r="DP118" s="708"/>
      <c r="DQ118" s="708" t="s">
        <v>98</v>
      </c>
      <c r="DR118" s="708"/>
      <c r="DS118" s="708"/>
      <c r="DT118" s="708"/>
      <c r="DU118" s="708"/>
      <c r="DV118" s="760" t="s">
        <v>98</v>
      </c>
      <c r="DW118" s="760"/>
      <c r="DX118" s="760"/>
      <c r="DY118" s="760"/>
      <c r="DZ118" s="761"/>
    </row>
    <row r="119" spans="1:130" s="189" customFormat="1" ht="26.25" customHeight="1" x14ac:dyDescent="0.15">
      <c r="A119" s="802" t="s">
        <v>385</v>
      </c>
      <c r="B119" s="803"/>
      <c r="C119" s="808" t="s">
        <v>386</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98</v>
      </c>
      <c r="AB119" s="812"/>
      <c r="AC119" s="812"/>
      <c r="AD119" s="812"/>
      <c r="AE119" s="813"/>
      <c r="AF119" s="814" t="s">
        <v>98</v>
      </c>
      <c r="AG119" s="812"/>
      <c r="AH119" s="812"/>
      <c r="AI119" s="812"/>
      <c r="AJ119" s="813"/>
      <c r="AK119" s="814" t="s">
        <v>98</v>
      </c>
      <c r="AL119" s="812"/>
      <c r="AM119" s="812"/>
      <c r="AN119" s="812"/>
      <c r="AO119" s="813"/>
      <c r="AP119" s="815" t="s">
        <v>98</v>
      </c>
      <c r="AQ119" s="816"/>
      <c r="AR119" s="816"/>
      <c r="AS119" s="816"/>
      <c r="AT119" s="817"/>
      <c r="AU119" s="818" t="s">
        <v>411</v>
      </c>
      <c r="AV119" s="819"/>
      <c r="AW119" s="819"/>
      <c r="AX119" s="819"/>
      <c r="AY119" s="820"/>
      <c r="AZ119" s="753" t="s">
        <v>412</v>
      </c>
      <c r="BA119" s="695"/>
      <c r="BB119" s="695"/>
      <c r="BC119" s="695"/>
      <c r="BD119" s="695"/>
      <c r="BE119" s="695"/>
      <c r="BF119" s="695"/>
      <c r="BG119" s="695"/>
      <c r="BH119" s="695"/>
      <c r="BI119" s="695"/>
      <c r="BJ119" s="695"/>
      <c r="BK119" s="695"/>
      <c r="BL119" s="695"/>
      <c r="BM119" s="695"/>
      <c r="BN119" s="695"/>
      <c r="BO119" s="695"/>
      <c r="BP119" s="696"/>
      <c r="BQ119" s="736">
        <v>94760080</v>
      </c>
      <c r="BR119" s="737"/>
      <c r="BS119" s="737"/>
      <c r="BT119" s="737"/>
      <c r="BU119" s="737"/>
      <c r="BV119" s="737">
        <v>98062049</v>
      </c>
      <c r="BW119" s="737"/>
      <c r="BX119" s="737"/>
      <c r="BY119" s="737"/>
      <c r="BZ119" s="737"/>
      <c r="CA119" s="737">
        <v>99082184</v>
      </c>
      <c r="CB119" s="737"/>
      <c r="CC119" s="737"/>
      <c r="CD119" s="737"/>
      <c r="CE119" s="737"/>
      <c r="CF119" s="800">
        <v>30.1</v>
      </c>
      <c r="CG119" s="801"/>
      <c r="CH119" s="801"/>
      <c r="CI119" s="801"/>
      <c r="CJ119" s="801"/>
      <c r="CK119" s="857"/>
      <c r="CL119" s="807"/>
      <c r="CM119" s="762" t="s">
        <v>413</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98</v>
      </c>
      <c r="DH119" s="708"/>
      <c r="DI119" s="708"/>
      <c r="DJ119" s="708"/>
      <c r="DK119" s="708"/>
      <c r="DL119" s="708" t="s">
        <v>98</v>
      </c>
      <c r="DM119" s="708"/>
      <c r="DN119" s="708"/>
      <c r="DO119" s="708"/>
      <c r="DP119" s="708"/>
      <c r="DQ119" s="708" t="s">
        <v>98</v>
      </c>
      <c r="DR119" s="708"/>
      <c r="DS119" s="708"/>
      <c r="DT119" s="708"/>
      <c r="DU119" s="708"/>
      <c r="DV119" s="760" t="s">
        <v>98</v>
      </c>
      <c r="DW119" s="760"/>
      <c r="DX119" s="760"/>
      <c r="DY119" s="760"/>
      <c r="DZ119" s="761"/>
    </row>
    <row r="120" spans="1:130" s="189" customFormat="1" ht="26.25" customHeight="1" x14ac:dyDescent="0.15">
      <c r="A120" s="804"/>
      <c r="B120" s="805"/>
      <c r="C120" s="740" t="s">
        <v>389</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v>317187</v>
      </c>
      <c r="AB120" s="721"/>
      <c r="AC120" s="721"/>
      <c r="AD120" s="721"/>
      <c r="AE120" s="722"/>
      <c r="AF120" s="723">
        <v>299928</v>
      </c>
      <c r="AG120" s="721"/>
      <c r="AH120" s="721"/>
      <c r="AI120" s="721"/>
      <c r="AJ120" s="722"/>
      <c r="AK120" s="723">
        <v>260588</v>
      </c>
      <c r="AL120" s="721"/>
      <c r="AM120" s="721"/>
      <c r="AN120" s="721"/>
      <c r="AO120" s="722"/>
      <c r="AP120" s="691">
        <v>0.1</v>
      </c>
      <c r="AQ120" s="692"/>
      <c r="AR120" s="692"/>
      <c r="AS120" s="692"/>
      <c r="AT120" s="693"/>
      <c r="AU120" s="821"/>
      <c r="AV120" s="822"/>
      <c r="AW120" s="822"/>
      <c r="AX120" s="822"/>
      <c r="AY120" s="823"/>
      <c r="AZ120" s="704" t="s">
        <v>414</v>
      </c>
      <c r="BA120" s="705"/>
      <c r="BB120" s="705"/>
      <c r="BC120" s="705"/>
      <c r="BD120" s="705"/>
      <c r="BE120" s="705"/>
      <c r="BF120" s="705"/>
      <c r="BG120" s="705"/>
      <c r="BH120" s="705"/>
      <c r="BI120" s="705"/>
      <c r="BJ120" s="705"/>
      <c r="BK120" s="705"/>
      <c r="BL120" s="705"/>
      <c r="BM120" s="705"/>
      <c r="BN120" s="705"/>
      <c r="BO120" s="705"/>
      <c r="BP120" s="706"/>
      <c r="BQ120" s="707">
        <v>30873156</v>
      </c>
      <c r="BR120" s="708"/>
      <c r="BS120" s="708"/>
      <c r="BT120" s="708"/>
      <c r="BU120" s="708"/>
      <c r="BV120" s="708">
        <v>28686884</v>
      </c>
      <c r="BW120" s="708"/>
      <c r="BX120" s="708"/>
      <c r="BY120" s="708"/>
      <c r="BZ120" s="708"/>
      <c r="CA120" s="708">
        <v>25699614</v>
      </c>
      <c r="CB120" s="708"/>
      <c r="CC120" s="708"/>
      <c r="CD120" s="708"/>
      <c r="CE120" s="708"/>
      <c r="CF120" s="789">
        <v>7.8</v>
      </c>
      <c r="CG120" s="790"/>
      <c r="CH120" s="790"/>
      <c r="CI120" s="790"/>
      <c r="CJ120" s="790"/>
      <c r="CK120" s="791" t="s">
        <v>415</v>
      </c>
      <c r="CL120" s="747"/>
      <c r="CM120" s="747"/>
      <c r="CN120" s="747"/>
      <c r="CO120" s="748"/>
      <c r="CP120" s="795" t="s">
        <v>356</v>
      </c>
      <c r="CQ120" s="796"/>
      <c r="CR120" s="796"/>
      <c r="CS120" s="796"/>
      <c r="CT120" s="796"/>
      <c r="CU120" s="796"/>
      <c r="CV120" s="796"/>
      <c r="CW120" s="796"/>
      <c r="CX120" s="796"/>
      <c r="CY120" s="796"/>
      <c r="CZ120" s="796"/>
      <c r="DA120" s="796"/>
      <c r="DB120" s="796"/>
      <c r="DC120" s="796"/>
      <c r="DD120" s="796"/>
      <c r="DE120" s="796"/>
      <c r="DF120" s="797"/>
      <c r="DG120" s="736">
        <v>19383963</v>
      </c>
      <c r="DH120" s="737"/>
      <c r="DI120" s="737"/>
      <c r="DJ120" s="737"/>
      <c r="DK120" s="737"/>
      <c r="DL120" s="737">
        <v>17878054</v>
      </c>
      <c r="DM120" s="737"/>
      <c r="DN120" s="737"/>
      <c r="DO120" s="737"/>
      <c r="DP120" s="737"/>
      <c r="DQ120" s="737">
        <v>18198113</v>
      </c>
      <c r="DR120" s="737"/>
      <c r="DS120" s="737"/>
      <c r="DT120" s="737"/>
      <c r="DU120" s="737"/>
      <c r="DV120" s="738">
        <v>5.5</v>
      </c>
      <c r="DW120" s="738"/>
      <c r="DX120" s="738"/>
      <c r="DY120" s="738"/>
      <c r="DZ120" s="739"/>
    </row>
    <row r="121" spans="1:130" s="189" customFormat="1" ht="26.25" customHeight="1" x14ac:dyDescent="0.15">
      <c r="A121" s="804"/>
      <c r="B121" s="805"/>
      <c r="C121" s="783" t="s">
        <v>416</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t="s">
        <v>98</v>
      </c>
      <c r="AB121" s="721"/>
      <c r="AC121" s="721"/>
      <c r="AD121" s="721"/>
      <c r="AE121" s="722"/>
      <c r="AF121" s="723" t="s">
        <v>98</v>
      </c>
      <c r="AG121" s="721"/>
      <c r="AH121" s="721"/>
      <c r="AI121" s="721"/>
      <c r="AJ121" s="722"/>
      <c r="AK121" s="723" t="s">
        <v>98</v>
      </c>
      <c r="AL121" s="721"/>
      <c r="AM121" s="721"/>
      <c r="AN121" s="721"/>
      <c r="AO121" s="722"/>
      <c r="AP121" s="691" t="s">
        <v>98</v>
      </c>
      <c r="AQ121" s="692"/>
      <c r="AR121" s="692"/>
      <c r="AS121" s="692"/>
      <c r="AT121" s="693"/>
      <c r="AU121" s="821"/>
      <c r="AV121" s="822"/>
      <c r="AW121" s="822"/>
      <c r="AX121" s="822"/>
      <c r="AY121" s="823"/>
      <c r="AZ121" s="786" t="s">
        <v>417</v>
      </c>
      <c r="BA121" s="787"/>
      <c r="BB121" s="787"/>
      <c r="BC121" s="787"/>
      <c r="BD121" s="787"/>
      <c r="BE121" s="787"/>
      <c r="BF121" s="787"/>
      <c r="BG121" s="787"/>
      <c r="BH121" s="787"/>
      <c r="BI121" s="787"/>
      <c r="BJ121" s="787"/>
      <c r="BK121" s="787"/>
      <c r="BL121" s="787"/>
      <c r="BM121" s="787"/>
      <c r="BN121" s="787"/>
      <c r="BO121" s="787"/>
      <c r="BP121" s="788"/>
      <c r="BQ121" s="768">
        <v>526308934</v>
      </c>
      <c r="BR121" s="744"/>
      <c r="BS121" s="744"/>
      <c r="BT121" s="744"/>
      <c r="BU121" s="744"/>
      <c r="BV121" s="744">
        <v>544242551</v>
      </c>
      <c r="BW121" s="744"/>
      <c r="BX121" s="744"/>
      <c r="BY121" s="744"/>
      <c r="BZ121" s="744"/>
      <c r="CA121" s="744">
        <v>554577332</v>
      </c>
      <c r="CB121" s="744"/>
      <c r="CC121" s="744"/>
      <c r="CD121" s="744"/>
      <c r="CE121" s="744"/>
      <c r="CF121" s="798">
        <v>168.5</v>
      </c>
      <c r="CG121" s="799"/>
      <c r="CH121" s="799"/>
      <c r="CI121" s="799"/>
      <c r="CJ121" s="799"/>
      <c r="CK121" s="792"/>
      <c r="CL121" s="749"/>
      <c r="CM121" s="749"/>
      <c r="CN121" s="749"/>
      <c r="CO121" s="750"/>
      <c r="CP121" s="772" t="s">
        <v>357</v>
      </c>
      <c r="CQ121" s="773"/>
      <c r="CR121" s="773"/>
      <c r="CS121" s="773"/>
      <c r="CT121" s="773"/>
      <c r="CU121" s="773"/>
      <c r="CV121" s="773"/>
      <c r="CW121" s="773"/>
      <c r="CX121" s="773"/>
      <c r="CY121" s="773"/>
      <c r="CZ121" s="773"/>
      <c r="DA121" s="773"/>
      <c r="DB121" s="773"/>
      <c r="DC121" s="773"/>
      <c r="DD121" s="773"/>
      <c r="DE121" s="773"/>
      <c r="DF121" s="774"/>
      <c r="DG121" s="707">
        <v>6530000</v>
      </c>
      <c r="DH121" s="708"/>
      <c r="DI121" s="708"/>
      <c r="DJ121" s="708"/>
      <c r="DK121" s="708"/>
      <c r="DL121" s="708">
        <v>9023163</v>
      </c>
      <c r="DM121" s="708"/>
      <c r="DN121" s="708"/>
      <c r="DO121" s="708"/>
      <c r="DP121" s="708"/>
      <c r="DQ121" s="708">
        <v>11652878</v>
      </c>
      <c r="DR121" s="708"/>
      <c r="DS121" s="708"/>
      <c r="DT121" s="708"/>
      <c r="DU121" s="708"/>
      <c r="DV121" s="760">
        <v>3.5</v>
      </c>
      <c r="DW121" s="760"/>
      <c r="DX121" s="760"/>
      <c r="DY121" s="760"/>
      <c r="DZ121" s="761"/>
    </row>
    <row r="122" spans="1:130" s="189" customFormat="1" ht="26.25" customHeight="1" x14ac:dyDescent="0.15">
      <c r="A122" s="804"/>
      <c r="B122" s="805"/>
      <c r="C122" s="740" t="s">
        <v>399</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64897</v>
      </c>
      <c r="AB122" s="721"/>
      <c r="AC122" s="721"/>
      <c r="AD122" s="721"/>
      <c r="AE122" s="722"/>
      <c r="AF122" s="723">
        <v>54308</v>
      </c>
      <c r="AG122" s="721"/>
      <c r="AH122" s="721"/>
      <c r="AI122" s="721"/>
      <c r="AJ122" s="722"/>
      <c r="AK122" s="723">
        <v>41075</v>
      </c>
      <c r="AL122" s="721"/>
      <c r="AM122" s="721"/>
      <c r="AN122" s="721"/>
      <c r="AO122" s="722"/>
      <c r="AP122" s="691">
        <v>0</v>
      </c>
      <c r="AQ122" s="692"/>
      <c r="AR122" s="692"/>
      <c r="AS122" s="692"/>
      <c r="AT122" s="693"/>
      <c r="AU122" s="824"/>
      <c r="AV122" s="825"/>
      <c r="AW122" s="825"/>
      <c r="AX122" s="825"/>
      <c r="AY122" s="825"/>
      <c r="AZ122" s="220" t="s">
        <v>134</v>
      </c>
      <c r="BA122" s="220"/>
      <c r="BB122" s="220"/>
      <c r="BC122" s="220"/>
      <c r="BD122" s="220"/>
      <c r="BE122" s="220"/>
      <c r="BF122" s="220"/>
      <c r="BG122" s="220"/>
      <c r="BH122" s="220"/>
      <c r="BI122" s="220"/>
      <c r="BJ122" s="220"/>
      <c r="BK122" s="220"/>
      <c r="BL122" s="220"/>
      <c r="BM122" s="220"/>
      <c r="BN122" s="220"/>
      <c r="BO122" s="778" t="s">
        <v>418</v>
      </c>
      <c r="BP122" s="779"/>
      <c r="BQ122" s="780">
        <v>651942170</v>
      </c>
      <c r="BR122" s="781"/>
      <c r="BS122" s="781"/>
      <c r="BT122" s="781"/>
      <c r="BU122" s="781"/>
      <c r="BV122" s="781">
        <v>670991484</v>
      </c>
      <c r="BW122" s="781"/>
      <c r="BX122" s="781"/>
      <c r="BY122" s="781"/>
      <c r="BZ122" s="781"/>
      <c r="CA122" s="781">
        <v>679359130</v>
      </c>
      <c r="CB122" s="781"/>
      <c r="CC122" s="781"/>
      <c r="CD122" s="781"/>
      <c r="CE122" s="781"/>
      <c r="CF122" s="680"/>
      <c r="CG122" s="681"/>
      <c r="CH122" s="681"/>
      <c r="CI122" s="681"/>
      <c r="CJ122" s="782"/>
      <c r="CK122" s="792"/>
      <c r="CL122" s="749"/>
      <c r="CM122" s="749"/>
      <c r="CN122" s="749"/>
      <c r="CO122" s="750"/>
      <c r="CP122" s="772" t="s">
        <v>353</v>
      </c>
      <c r="CQ122" s="773"/>
      <c r="CR122" s="773"/>
      <c r="CS122" s="773"/>
      <c r="CT122" s="773"/>
      <c r="CU122" s="773"/>
      <c r="CV122" s="773"/>
      <c r="CW122" s="773"/>
      <c r="CX122" s="773"/>
      <c r="CY122" s="773"/>
      <c r="CZ122" s="773"/>
      <c r="DA122" s="773"/>
      <c r="DB122" s="773"/>
      <c r="DC122" s="773"/>
      <c r="DD122" s="773"/>
      <c r="DE122" s="773"/>
      <c r="DF122" s="774"/>
      <c r="DG122" s="707">
        <v>7455827</v>
      </c>
      <c r="DH122" s="708"/>
      <c r="DI122" s="708"/>
      <c r="DJ122" s="708"/>
      <c r="DK122" s="708"/>
      <c r="DL122" s="708">
        <v>7060896</v>
      </c>
      <c r="DM122" s="708"/>
      <c r="DN122" s="708"/>
      <c r="DO122" s="708"/>
      <c r="DP122" s="708"/>
      <c r="DQ122" s="708">
        <v>6778179</v>
      </c>
      <c r="DR122" s="708"/>
      <c r="DS122" s="708"/>
      <c r="DT122" s="708"/>
      <c r="DU122" s="708"/>
      <c r="DV122" s="760">
        <v>2.1</v>
      </c>
      <c r="DW122" s="760"/>
      <c r="DX122" s="760"/>
      <c r="DY122" s="760"/>
      <c r="DZ122" s="761"/>
    </row>
    <row r="123" spans="1:130" s="189" customFormat="1" ht="26.25" customHeight="1" thickBot="1" x14ac:dyDescent="0.2">
      <c r="A123" s="804"/>
      <c r="B123" s="805"/>
      <c r="C123" s="740" t="s">
        <v>405</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98</v>
      </c>
      <c r="AB123" s="721"/>
      <c r="AC123" s="721"/>
      <c r="AD123" s="721"/>
      <c r="AE123" s="722"/>
      <c r="AF123" s="723" t="s">
        <v>98</v>
      </c>
      <c r="AG123" s="721"/>
      <c r="AH123" s="721"/>
      <c r="AI123" s="721"/>
      <c r="AJ123" s="722"/>
      <c r="AK123" s="723" t="s">
        <v>98</v>
      </c>
      <c r="AL123" s="721"/>
      <c r="AM123" s="721"/>
      <c r="AN123" s="721"/>
      <c r="AO123" s="722"/>
      <c r="AP123" s="691" t="s">
        <v>98</v>
      </c>
      <c r="AQ123" s="692"/>
      <c r="AR123" s="692"/>
      <c r="AS123" s="692"/>
      <c r="AT123" s="693"/>
      <c r="AU123" s="775" t="s">
        <v>419</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65.900000000000006</v>
      </c>
      <c r="BR123" s="770"/>
      <c r="BS123" s="770"/>
      <c r="BT123" s="770"/>
      <c r="BU123" s="770"/>
      <c r="BV123" s="770">
        <v>57.2</v>
      </c>
      <c r="BW123" s="770"/>
      <c r="BX123" s="770"/>
      <c r="BY123" s="770"/>
      <c r="BZ123" s="770"/>
      <c r="CA123" s="770">
        <v>50.8</v>
      </c>
      <c r="CB123" s="770"/>
      <c r="CC123" s="770"/>
      <c r="CD123" s="770"/>
      <c r="CE123" s="770"/>
      <c r="CF123" s="667"/>
      <c r="CG123" s="668"/>
      <c r="CH123" s="668"/>
      <c r="CI123" s="668"/>
      <c r="CJ123" s="771"/>
      <c r="CK123" s="792"/>
      <c r="CL123" s="749"/>
      <c r="CM123" s="749"/>
      <c r="CN123" s="749"/>
      <c r="CO123" s="750"/>
      <c r="CP123" s="772" t="s">
        <v>361</v>
      </c>
      <c r="CQ123" s="773"/>
      <c r="CR123" s="773"/>
      <c r="CS123" s="773"/>
      <c r="CT123" s="773"/>
      <c r="CU123" s="773"/>
      <c r="CV123" s="773"/>
      <c r="CW123" s="773"/>
      <c r="CX123" s="773"/>
      <c r="CY123" s="773"/>
      <c r="CZ123" s="773"/>
      <c r="DA123" s="773"/>
      <c r="DB123" s="773"/>
      <c r="DC123" s="773"/>
      <c r="DD123" s="773"/>
      <c r="DE123" s="773"/>
      <c r="DF123" s="774"/>
      <c r="DG123" s="707">
        <v>1335515</v>
      </c>
      <c r="DH123" s="708"/>
      <c r="DI123" s="708"/>
      <c r="DJ123" s="708"/>
      <c r="DK123" s="708"/>
      <c r="DL123" s="708">
        <v>1243476</v>
      </c>
      <c r="DM123" s="708"/>
      <c r="DN123" s="708"/>
      <c r="DO123" s="708"/>
      <c r="DP123" s="708"/>
      <c r="DQ123" s="708">
        <v>1106613</v>
      </c>
      <c r="DR123" s="708"/>
      <c r="DS123" s="708"/>
      <c r="DT123" s="708"/>
      <c r="DU123" s="708"/>
      <c r="DV123" s="760">
        <v>0.3</v>
      </c>
      <c r="DW123" s="760"/>
      <c r="DX123" s="760"/>
      <c r="DY123" s="760"/>
      <c r="DZ123" s="761"/>
    </row>
    <row r="124" spans="1:130" s="189" customFormat="1" ht="26.25" customHeight="1" x14ac:dyDescent="0.15">
      <c r="A124" s="804"/>
      <c r="B124" s="805"/>
      <c r="C124" s="740" t="s">
        <v>408</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98</v>
      </c>
      <c r="AB124" s="721"/>
      <c r="AC124" s="721"/>
      <c r="AD124" s="721"/>
      <c r="AE124" s="722"/>
      <c r="AF124" s="723" t="s">
        <v>98</v>
      </c>
      <c r="AG124" s="721"/>
      <c r="AH124" s="721"/>
      <c r="AI124" s="721"/>
      <c r="AJ124" s="722"/>
      <c r="AK124" s="723" t="s">
        <v>98</v>
      </c>
      <c r="AL124" s="721"/>
      <c r="AM124" s="721"/>
      <c r="AN124" s="721"/>
      <c r="AO124" s="722"/>
      <c r="AP124" s="691" t="s">
        <v>98</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420</v>
      </c>
      <c r="CQ124" s="766"/>
      <c r="CR124" s="766"/>
      <c r="CS124" s="766"/>
      <c r="CT124" s="766"/>
      <c r="CU124" s="766"/>
      <c r="CV124" s="766"/>
      <c r="CW124" s="766"/>
      <c r="CX124" s="766"/>
      <c r="CY124" s="766"/>
      <c r="CZ124" s="766"/>
      <c r="DA124" s="766"/>
      <c r="DB124" s="766"/>
      <c r="DC124" s="766"/>
      <c r="DD124" s="766"/>
      <c r="DE124" s="766"/>
      <c r="DF124" s="767"/>
      <c r="DG124" s="768">
        <v>2265429</v>
      </c>
      <c r="DH124" s="744"/>
      <c r="DI124" s="744"/>
      <c r="DJ124" s="744"/>
      <c r="DK124" s="744"/>
      <c r="DL124" s="744">
        <v>1728125</v>
      </c>
      <c r="DM124" s="744"/>
      <c r="DN124" s="744"/>
      <c r="DO124" s="744"/>
      <c r="DP124" s="744"/>
      <c r="DQ124" s="744">
        <v>1270416</v>
      </c>
      <c r="DR124" s="744"/>
      <c r="DS124" s="744"/>
      <c r="DT124" s="744"/>
      <c r="DU124" s="744"/>
      <c r="DV124" s="745">
        <v>0.4</v>
      </c>
      <c r="DW124" s="745"/>
      <c r="DX124" s="745"/>
      <c r="DY124" s="745"/>
      <c r="DZ124" s="746"/>
    </row>
    <row r="125" spans="1:130" s="189" customFormat="1" ht="26.25" customHeight="1" thickBot="1" x14ac:dyDescent="0.2">
      <c r="A125" s="804"/>
      <c r="B125" s="805"/>
      <c r="C125" s="740" t="s">
        <v>410</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98</v>
      </c>
      <c r="AB125" s="721"/>
      <c r="AC125" s="721"/>
      <c r="AD125" s="721"/>
      <c r="AE125" s="722"/>
      <c r="AF125" s="723" t="s">
        <v>98</v>
      </c>
      <c r="AG125" s="721"/>
      <c r="AH125" s="721"/>
      <c r="AI125" s="721"/>
      <c r="AJ125" s="722"/>
      <c r="AK125" s="723" t="s">
        <v>98</v>
      </c>
      <c r="AL125" s="721"/>
      <c r="AM125" s="721"/>
      <c r="AN125" s="721"/>
      <c r="AO125" s="722"/>
      <c r="AP125" s="691" t="s">
        <v>98</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421</v>
      </c>
      <c r="CL125" s="747"/>
      <c r="CM125" s="747"/>
      <c r="CN125" s="747"/>
      <c r="CO125" s="748"/>
      <c r="CP125" s="753" t="s">
        <v>422</v>
      </c>
      <c r="CQ125" s="695"/>
      <c r="CR125" s="695"/>
      <c r="CS125" s="695"/>
      <c r="CT125" s="695"/>
      <c r="CU125" s="695"/>
      <c r="CV125" s="695"/>
      <c r="CW125" s="695"/>
      <c r="CX125" s="695"/>
      <c r="CY125" s="695"/>
      <c r="CZ125" s="695"/>
      <c r="DA125" s="695"/>
      <c r="DB125" s="695"/>
      <c r="DC125" s="695"/>
      <c r="DD125" s="695"/>
      <c r="DE125" s="695"/>
      <c r="DF125" s="696"/>
      <c r="DG125" s="736" t="s">
        <v>98</v>
      </c>
      <c r="DH125" s="737"/>
      <c r="DI125" s="737"/>
      <c r="DJ125" s="737"/>
      <c r="DK125" s="737"/>
      <c r="DL125" s="737" t="s">
        <v>98</v>
      </c>
      <c r="DM125" s="737"/>
      <c r="DN125" s="737"/>
      <c r="DO125" s="737"/>
      <c r="DP125" s="737"/>
      <c r="DQ125" s="737" t="s">
        <v>98</v>
      </c>
      <c r="DR125" s="737"/>
      <c r="DS125" s="737"/>
      <c r="DT125" s="737"/>
      <c r="DU125" s="737"/>
      <c r="DV125" s="738" t="s">
        <v>98</v>
      </c>
      <c r="DW125" s="738"/>
      <c r="DX125" s="738"/>
      <c r="DY125" s="738"/>
      <c r="DZ125" s="739"/>
    </row>
    <row r="126" spans="1:130" s="189" customFormat="1" ht="26.25" customHeight="1" x14ac:dyDescent="0.15">
      <c r="A126" s="804"/>
      <c r="B126" s="805"/>
      <c r="C126" s="740" t="s">
        <v>413</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98</v>
      </c>
      <c r="AB126" s="721"/>
      <c r="AC126" s="721"/>
      <c r="AD126" s="721"/>
      <c r="AE126" s="722"/>
      <c r="AF126" s="723" t="s">
        <v>98</v>
      </c>
      <c r="AG126" s="721"/>
      <c r="AH126" s="721"/>
      <c r="AI126" s="721"/>
      <c r="AJ126" s="722"/>
      <c r="AK126" s="723" t="s">
        <v>98</v>
      </c>
      <c r="AL126" s="721"/>
      <c r="AM126" s="721"/>
      <c r="AN126" s="721"/>
      <c r="AO126" s="722"/>
      <c r="AP126" s="691" t="s">
        <v>98</v>
      </c>
      <c r="AQ126" s="692"/>
      <c r="AR126" s="692"/>
      <c r="AS126" s="692"/>
      <c r="AT126" s="693"/>
      <c r="AU126" s="225"/>
      <c r="AV126" s="225"/>
      <c r="AW126" s="225"/>
      <c r="AX126" s="743" t="s">
        <v>423</v>
      </c>
      <c r="AY126" s="701"/>
      <c r="AZ126" s="701"/>
      <c r="BA126" s="701"/>
      <c r="BB126" s="701"/>
      <c r="BC126" s="701"/>
      <c r="BD126" s="701"/>
      <c r="BE126" s="702"/>
      <c r="BF126" s="700" t="s">
        <v>424</v>
      </c>
      <c r="BG126" s="701"/>
      <c r="BH126" s="701"/>
      <c r="BI126" s="701"/>
      <c r="BJ126" s="701"/>
      <c r="BK126" s="701"/>
      <c r="BL126" s="702"/>
      <c r="BM126" s="700" t="s">
        <v>425</v>
      </c>
      <c r="BN126" s="701"/>
      <c r="BO126" s="701"/>
      <c r="BP126" s="701"/>
      <c r="BQ126" s="701"/>
      <c r="BR126" s="701"/>
      <c r="BS126" s="702"/>
      <c r="BT126" s="700" t="s">
        <v>426</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427</v>
      </c>
      <c r="CQ126" s="705"/>
      <c r="CR126" s="705"/>
      <c r="CS126" s="705"/>
      <c r="CT126" s="705"/>
      <c r="CU126" s="705"/>
      <c r="CV126" s="705"/>
      <c r="CW126" s="705"/>
      <c r="CX126" s="705"/>
      <c r="CY126" s="705"/>
      <c r="CZ126" s="705"/>
      <c r="DA126" s="705"/>
      <c r="DB126" s="705"/>
      <c r="DC126" s="705"/>
      <c r="DD126" s="705"/>
      <c r="DE126" s="705"/>
      <c r="DF126" s="706"/>
      <c r="DG126" s="707" t="s">
        <v>98</v>
      </c>
      <c r="DH126" s="708"/>
      <c r="DI126" s="708"/>
      <c r="DJ126" s="708"/>
      <c r="DK126" s="708"/>
      <c r="DL126" s="708" t="s">
        <v>98</v>
      </c>
      <c r="DM126" s="708"/>
      <c r="DN126" s="708"/>
      <c r="DO126" s="708"/>
      <c r="DP126" s="708"/>
      <c r="DQ126" s="708" t="s">
        <v>98</v>
      </c>
      <c r="DR126" s="708"/>
      <c r="DS126" s="708"/>
      <c r="DT126" s="708"/>
      <c r="DU126" s="708"/>
      <c r="DV126" s="760" t="s">
        <v>98</v>
      </c>
      <c r="DW126" s="760"/>
      <c r="DX126" s="760"/>
      <c r="DY126" s="760"/>
      <c r="DZ126" s="761"/>
    </row>
    <row r="127" spans="1:130" s="189" customFormat="1" ht="26.25" customHeight="1" thickBot="1" x14ac:dyDescent="0.2">
      <c r="A127" s="806"/>
      <c r="B127" s="807"/>
      <c r="C127" s="762" t="s">
        <v>428</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t="s">
        <v>98</v>
      </c>
      <c r="AB127" s="721"/>
      <c r="AC127" s="721"/>
      <c r="AD127" s="721"/>
      <c r="AE127" s="722"/>
      <c r="AF127" s="723" t="s">
        <v>98</v>
      </c>
      <c r="AG127" s="721"/>
      <c r="AH127" s="721"/>
      <c r="AI127" s="721"/>
      <c r="AJ127" s="722"/>
      <c r="AK127" s="723" t="s">
        <v>98</v>
      </c>
      <c r="AL127" s="721"/>
      <c r="AM127" s="721"/>
      <c r="AN127" s="721"/>
      <c r="AO127" s="722"/>
      <c r="AP127" s="691" t="s">
        <v>98</v>
      </c>
      <c r="AQ127" s="692"/>
      <c r="AR127" s="692"/>
      <c r="AS127" s="692"/>
      <c r="AT127" s="693"/>
      <c r="AU127" s="225"/>
      <c r="AV127" s="225"/>
      <c r="AW127" s="225"/>
      <c r="AX127" s="694" t="s">
        <v>429</v>
      </c>
      <c r="AY127" s="695"/>
      <c r="AZ127" s="695"/>
      <c r="BA127" s="695"/>
      <c r="BB127" s="695"/>
      <c r="BC127" s="695"/>
      <c r="BD127" s="695"/>
      <c r="BE127" s="696"/>
      <c r="BF127" s="697" t="s">
        <v>98</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430</v>
      </c>
      <c r="CQ127" s="689"/>
      <c r="CR127" s="689"/>
      <c r="CS127" s="689"/>
      <c r="CT127" s="689"/>
      <c r="CU127" s="689"/>
      <c r="CV127" s="689"/>
      <c r="CW127" s="689"/>
      <c r="CX127" s="689"/>
      <c r="CY127" s="689"/>
      <c r="CZ127" s="689"/>
      <c r="DA127" s="689"/>
      <c r="DB127" s="689"/>
      <c r="DC127" s="689"/>
      <c r="DD127" s="689"/>
      <c r="DE127" s="689"/>
      <c r="DF127" s="690"/>
      <c r="DG127" s="756">
        <v>702917</v>
      </c>
      <c r="DH127" s="757"/>
      <c r="DI127" s="757"/>
      <c r="DJ127" s="757"/>
      <c r="DK127" s="757"/>
      <c r="DL127" s="757">
        <v>441842</v>
      </c>
      <c r="DM127" s="757"/>
      <c r="DN127" s="757"/>
      <c r="DO127" s="757"/>
      <c r="DP127" s="757"/>
      <c r="DQ127" s="757">
        <v>446216</v>
      </c>
      <c r="DR127" s="757"/>
      <c r="DS127" s="757"/>
      <c r="DT127" s="757"/>
      <c r="DU127" s="757"/>
      <c r="DV127" s="758">
        <v>0.1</v>
      </c>
      <c r="DW127" s="758"/>
      <c r="DX127" s="758"/>
      <c r="DY127" s="758"/>
      <c r="DZ127" s="759"/>
    </row>
    <row r="128" spans="1:130" s="189" customFormat="1" ht="26.25" customHeight="1" x14ac:dyDescent="0.15">
      <c r="A128" s="732" t="s">
        <v>431</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432</v>
      </c>
      <c r="X128" s="734"/>
      <c r="Y128" s="734"/>
      <c r="Z128" s="735"/>
      <c r="AA128" s="660">
        <v>4723947</v>
      </c>
      <c r="AB128" s="661"/>
      <c r="AC128" s="661"/>
      <c r="AD128" s="661"/>
      <c r="AE128" s="662"/>
      <c r="AF128" s="663">
        <v>4784279</v>
      </c>
      <c r="AG128" s="661"/>
      <c r="AH128" s="661"/>
      <c r="AI128" s="661"/>
      <c r="AJ128" s="662"/>
      <c r="AK128" s="663">
        <v>4122736</v>
      </c>
      <c r="AL128" s="661"/>
      <c r="AM128" s="661"/>
      <c r="AN128" s="661"/>
      <c r="AO128" s="662"/>
      <c r="AP128" s="664"/>
      <c r="AQ128" s="665"/>
      <c r="AR128" s="665"/>
      <c r="AS128" s="665"/>
      <c r="AT128" s="666"/>
      <c r="AU128" s="227"/>
      <c r="AV128" s="227"/>
      <c r="AW128" s="227"/>
      <c r="AX128" s="709" t="s">
        <v>433</v>
      </c>
      <c r="AY128" s="705"/>
      <c r="AZ128" s="705"/>
      <c r="BA128" s="705"/>
      <c r="BB128" s="705"/>
      <c r="BC128" s="705"/>
      <c r="BD128" s="705"/>
      <c r="BE128" s="706"/>
      <c r="BF128" s="727" t="s">
        <v>98</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81</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434</v>
      </c>
      <c r="X129" s="718"/>
      <c r="Y129" s="718"/>
      <c r="Z129" s="719"/>
      <c r="AA129" s="720">
        <v>353277403</v>
      </c>
      <c r="AB129" s="721"/>
      <c r="AC129" s="721"/>
      <c r="AD129" s="721"/>
      <c r="AE129" s="722"/>
      <c r="AF129" s="723">
        <v>357162806</v>
      </c>
      <c r="AG129" s="721"/>
      <c r="AH129" s="721"/>
      <c r="AI129" s="721"/>
      <c r="AJ129" s="722"/>
      <c r="AK129" s="723">
        <v>369063572</v>
      </c>
      <c r="AL129" s="721"/>
      <c r="AM129" s="721"/>
      <c r="AN129" s="721"/>
      <c r="AO129" s="722"/>
      <c r="AP129" s="724"/>
      <c r="AQ129" s="725"/>
      <c r="AR129" s="725"/>
      <c r="AS129" s="725"/>
      <c r="AT129" s="726"/>
      <c r="AU129" s="227"/>
      <c r="AV129" s="227"/>
      <c r="AW129" s="227"/>
      <c r="AX129" s="709" t="s">
        <v>435</v>
      </c>
      <c r="AY129" s="705"/>
      <c r="AZ129" s="705"/>
      <c r="BA129" s="705"/>
      <c r="BB129" s="705"/>
      <c r="BC129" s="705"/>
      <c r="BD129" s="705"/>
      <c r="BE129" s="706"/>
      <c r="BF129" s="710">
        <v>11.4</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436</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437</v>
      </c>
      <c r="X130" s="718"/>
      <c r="Y130" s="718"/>
      <c r="Z130" s="719"/>
      <c r="AA130" s="720">
        <v>35659765</v>
      </c>
      <c r="AB130" s="721"/>
      <c r="AC130" s="721"/>
      <c r="AD130" s="721"/>
      <c r="AE130" s="722"/>
      <c r="AF130" s="723">
        <v>38062221</v>
      </c>
      <c r="AG130" s="721"/>
      <c r="AH130" s="721"/>
      <c r="AI130" s="721"/>
      <c r="AJ130" s="722"/>
      <c r="AK130" s="723">
        <v>39974848</v>
      </c>
      <c r="AL130" s="721"/>
      <c r="AM130" s="721"/>
      <c r="AN130" s="721"/>
      <c r="AO130" s="722"/>
      <c r="AP130" s="724"/>
      <c r="AQ130" s="725"/>
      <c r="AR130" s="725"/>
      <c r="AS130" s="725"/>
      <c r="AT130" s="726"/>
      <c r="AU130" s="227"/>
      <c r="AV130" s="227"/>
      <c r="AW130" s="227"/>
      <c r="AX130" s="688" t="s">
        <v>438</v>
      </c>
      <c r="AY130" s="689"/>
      <c r="AZ130" s="689"/>
      <c r="BA130" s="689"/>
      <c r="BB130" s="689"/>
      <c r="BC130" s="689"/>
      <c r="BD130" s="689"/>
      <c r="BE130" s="690"/>
      <c r="BF130" s="642">
        <v>50.8</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439</v>
      </c>
      <c r="X131" s="651"/>
      <c r="Y131" s="651"/>
      <c r="Z131" s="652"/>
      <c r="AA131" s="653">
        <v>317617638</v>
      </c>
      <c r="AB131" s="654"/>
      <c r="AC131" s="654"/>
      <c r="AD131" s="654"/>
      <c r="AE131" s="655"/>
      <c r="AF131" s="656">
        <v>319100585</v>
      </c>
      <c r="AG131" s="654"/>
      <c r="AH131" s="654"/>
      <c r="AI131" s="654"/>
      <c r="AJ131" s="655"/>
      <c r="AK131" s="656">
        <v>329088724</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440</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441</v>
      </c>
      <c r="W132" s="674"/>
      <c r="X132" s="674"/>
      <c r="Y132" s="674"/>
      <c r="Z132" s="675"/>
      <c r="AA132" s="676">
        <v>14.488483159999999</v>
      </c>
      <c r="AB132" s="677"/>
      <c r="AC132" s="677"/>
      <c r="AD132" s="677"/>
      <c r="AE132" s="678"/>
      <c r="AF132" s="679">
        <v>10.592137900000001</v>
      </c>
      <c r="AG132" s="677"/>
      <c r="AH132" s="677"/>
      <c r="AI132" s="677"/>
      <c r="AJ132" s="678"/>
      <c r="AK132" s="679">
        <v>9.3706085170000009</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442</v>
      </c>
      <c r="W133" s="683"/>
      <c r="X133" s="683"/>
      <c r="Y133" s="683"/>
      <c r="Z133" s="684"/>
      <c r="AA133" s="685">
        <v>12.2</v>
      </c>
      <c r="AB133" s="686"/>
      <c r="AC133" s="686"/>
      <c r="AD133" s="686"/>
      <c r="AE133" s="687"/>
      <c r="AF133" s="685">
        <v>12.2</v>
      </c>
      <c r="AG133" s="686"/>
      <c r="AH133" s="686"/>
      <c r="AI133" s="686"/>
      <c r="AJ133" s="687"/>
      <c r="AK133" s="685">
        <v>11.4</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443</v>
      </c>
      <c r="B5" s="238"/>
      <c r="C5" s="238"/>
      <c r="D5" s="238"/>
      <c r="E5" s="238"/>
      <c r="F5" s="238"/>
      <c r="G5" s="238"/>
      <c r="H5" s="238"/>
      <c r="I5" s="238"/>
      <c r="J5" s="238"/>
      <c r="K5" s="238"/>
      <c r="L5" s="238"/>
      <c r="M5" s="238"/>
      <c r="N5" s="238"/>
      <c r="O5" s="239"/>
    </row>
    <row r="6" spans="1:16" x14ac:dyDescent="0.15">
      <c r="A6" s="240"/>
      <c r="B6" s="236"/>
      <c r="C6" s="236"/>
      <c r="D6" s="236"/>
      <c r="E6" s="236"/>
      <c r="F6" s="236"/>
      <c r="G6" s="241" t="s">
        <v>444</v>
      </c>
      <c r="H6" s="241"/>
      <c r="I6" s="241"/>
      <c r="J6" s="241"/>
      <c r="K6" s="236"/>
      <c r="L6" s="236"/>
      <c r="M6" s="236"/>
      <c r="N6" s="236"/>
    </row>
    <row r="7" spans="1:16" x14ac:dyDescent="0.15">
      <c r="A7" s="240"/>
      <c r="B7" s="236"/>
      <c r="C7" s="236"/>
      <c r="D7" s="236"/>
      <c r="E7" s="236"/>
      <c r="F7" s="236"/>
      <c r="G7" s="243"/>
      <c r="H7" s="244"/>
      <c r="I7" s="244"/>
      <c r="J7" s="245"/>
      <c r="K7" s="1088" t="s">
        <v>445</v>
      </c>
      <c r="L7" s="246"/>
      <c r="M7" s="247" t="s">
        <v>446</v>
      </c>
      <c r="N7" s="248"/>
    </row>
    <row r="8" spans="1:16" x14ac:dyDescent="0.15">
      <c r="A8" s="240"/>
      <c r="B8" s="236"/>
      <c r="C8" s="236"/>
      <c r="D8" s="236"/>
      <c r="E8" s="236"/>
      <c r="F8" s="236"/>
      <c r="G8" s="249"/>
      <c r="H8" s="250"/>
      <c r="I8" s="250"/>
      <c r="J8" s="251"/>
      <c r="K8" s="1089"/>
      <c r="L8" s="252" t="s">
        <v>447</v>
      </c>
      <c r="M8" s="253" t="s">
        <v>448</v>
      </c>
      <c r="N8" s="254" t="s">
        <v>449</v>
      </c>
    </row>
    <row r="9" spans="1:16" x14ac:dyDescent="0.15">
      <c r="A9" s="240"/>
      <c r="B9" s="236"/>
      <c r="C9" s="236"/>
      <c r="D9" s="236"/>
      <c r="E9" s="236"/>
      <c r="F9" s="236"/>
      <c r="G9" s="1082" t="s">
        <v>450</v>
      </c>
      <c r="H9" s="1083"/>
      <c r="I9" s="1083"/>
      <c r="J9" s="1084"/>
      <c r="K9" s="255">
        <v>186751284</v>
      </c>
      <c r="L9" s="256">
        <v>127804</v>
      </c>
      <c r="M9" s="257">
        <v>133214</v>
      </c>
      <c r="N9" s="258">
        <v>-4.0999999999999996</v>
      </c>
    </row>
    <row r="10" spans="1:16" x14ac:dyDescent="0.15">
      <c r="A10" s="240"/>
      <c r="B10" s="236"/>
      <c r="C10" s="236"/>
      <c r="D10" s="236"/>
      <c r="E10" s="236"/>
      <c r="F10" s="236"/>
      <c r="G10" s="1082" t="s">
        <v>451</v>
      </c>
      <c r="H10" s="1083"/>
      <c r="I10" s="1083"/>
      <c r="J10" s="1084"/>
      <c r="K10" s="255">
        <v>1120405</v>
      </c>
      <c r="L10" s="256">
        <v>767</v>
      </c>
      <c r="M10" s="257">
        <v>476</v>
      </c>
      <c r="N10" s="258">
        <v>61.1</v>
      </c>
    </row>
    <row r="11" spans="1:16" ht="13.5" customHeight="1" x14ac:dyDescent="0.15">
      <c r="A11" s="240"/>
      <c r="B11" s="236"/>
      <c r="C11" s="236"/>
      <c r="D11" s="236"/>
      <c r="E11" s="236"/>
      <c r="F11" s="236"/>
      <c r="G11" s="1082" t="s">
        <v>452</v>
      </c>
      <c r="H11" s="1083"/>
      <c r="I11" s="1083"/>
      <c r="J11" s="1084"/>
      <c r="K11" s="255">
        <v>3295028</v>
      </c>
      <c r="L11" s="256">
        <v>2255</v>
      </c>
      <c r="M11" s="257">
        <v>657</v>
      </c>
      <c r="N11" s="258">
        <v>243.2</v>
      </c>
    </row>
    <row r="12" spans="1:16" ht="13.5" customHeight="1" x14ac:dyDescent="0.15">
      <c r="A12" s="240"/>
      <c r="B12" s="236"/>
      <c r="C12" s="236"/>
      <c r="D12" s="236"/>
      <c r="E12" s="236"/>
      <c r="F12" s="236"/>
      <c r="G12" s="1082" t="s">
        <v>453</v>
      </c>
      <c r="H12" s="1083"/>
      <c r="I12" s="1083"/>
      <c r="J12" s="1084"/>
      <c r="K12" s="255" t="s">
        <v>454</v>
      </c>
      <c r="L12" s="256" t="s">
        <v>454</v>
      </c>
      <c r="M12" s="257" t="s">
        <v>454</v>
      </c>
      <c r="N12" s="258" t="s">
        <v>454</v>
      </c>
    </row>
    <row r="13" spans="1:16" ht="13.5" customHeight="1" x14ac:dyDescent="0.15">
      <c r="A13" s="240"/>
      <c r="B13" s="236"/>
      <c r="C13" s="236"/>
      <c r="D13" s="236"/>
      <c r="E13" s="236"/>
      <c r="F13" s="236"/>
      <c r="G13" s="1082" t="s">
        <v>455</v>
      </c>
      <c r="H13" s="1083"/>
      <c r="I13" s="1083"/>
      <c r="J13" s="1084"/>
      <c r="K13" s="255">
        <v>84605</v>
      </c>
      <c r="L13" s="256">
        <v>58</v>
      </c>
      <c r="M13" s="257">
        <v>6</v>
      </c>
      <c r="N13" s="258">
        <v>866.7</v>
      </c>
    </row>
    <row r="14" spans="1:16" ht="13.5" customHeight="1" x14ac:dyDescent="0.15">
      <c r="A14" s="240"/>
      <c r="B14" s="236"/>
      <c r="C14" s="236"/>
      <c r="D14" s="236"/>
      <c r="E14" s="236"/>
      <c r="F14" s="236"/>
      <c r="G14" s="1082" t="s">
        <v>456</v>
      </c>
      <c r="H14" s="1083"/>
      <c r="I14" s="1083"/>
      <c r="J14" s="1084"/>
      <c r="K14" s="255">
        <v>3292653</v>
      </c>
      <c r="L14" s="256">
        <v>2253</v>
      </c>
      <c r="M14" s="257">
        <v>2246</v>
      </c>
      <c r="N14" s="258">
        <v>0.3</v>
      </c>
    </row>
    <row r="15" spans="1:16" x14ac:dyDescent="0.15">
      <c r="A15" s="240"/>
      <c r="B15" s="236"/>
      <c r="C15" s="236"/>
      <c r="D15" s="236"/>
      <c r="E15" s="236"/>
      <c r="F15" s="236"/>
      <c r="G15" s="1082" t="s">
        <v>457</v>
      </c>
      <c r="H15" s="1083"/>
      <c r="I15" s="1083"/>
      <c r="J15" s="1084"/>
      <c r="K15" s="255">
        <v>-12579415</v>
      </c>
      <c r="L15" s="256">
        <v>-8609</v>
      </c>
      <c r="M15" s="257">
        <v>-11366</v>
      </c>
      <c r="N15" s="258">
        <v>-24.3</v>
      </c>
    </row>
    <row r="16" spans="1:16" x14ac:dyDescent="0.15">
      <c r="A16" s="240"/>
      <c r="B16" s="236"/>
      <c r="C16" s="236"/>
      <c r="D16" s="236"/>
      <c r="E16" s="236"/>
      <c r="F16" s="236"/>
      <c r="G16" s="1074" t="s">
        <v>134</v>
      </c>
      <c r="H16" s="1075"/>
      <c r="I16" s="1075"/>
      <c r="J16" s="1076"/>
      <c r="K16" s="256">
        <v>181964560</v>
      </c>
      <c r="L16" s="256">
        <v>124528</v>
      </c>
      <c r="M16" s="257">
        <v>125234</v>
      </c>
      <c r="N16" s="258">
        <v>-0.6</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458</v>
      </c>
      <c r="H19" s="236"/>
      <c r="I19" s="236"/>
      <c r="J19" s="236"/>
      <c r="K19" s="236"/>
      <c r="L19" s="236"/>
      <c r="M19" s="236"/>
      <c r="N19" s="236"/>
    </row>
    <row r="20" spans="1:16" x14ac:dyDescent="0.15">
      <c r="A20" s="240"/>
      <c r="B20" s="236"/>
      <c r="C20" s="236"/>
      <c r="D20" s="236"/>
      <c r="E20" s="236"/>
      <c r="F20" s="236"/>
      <c r="G20" s="263"/>
      <c r="H20" s="264"/>
      <c r="I20" s="264"/>
      <c r="J20" s="265"/>
      <c r="K20" s="266" t="s">
        <v>459</v>
      </c>
      <c r="L20" s="267" t="s">
        <v>460</v>
      </c>
      <c r="M20" s="268" t="s">
        <v>461</v>
      </c>
      <c r="N20" s="269"/>
    </row>
    <row r="21" spans="1:16" s="275" customFormat="1" x14ac:dyDescent="0.15">
      <c r="A21" s="270"/>
      <c r="B21" s="241"/>
      <c r="C21" s="241"/>
      <c r="D21" s="241"/>
      <c r="E21" s="241"/>
      <c r="F21" s="241"/>
      <c r="G21" s="1085" t="s">
        <v>462</v>
      </c>
      <c r="H21" s="1086"/>
      <c r="I21" s="1086"/>
      <c r="J21" s="1087"/>
      <c r="K21" s="271">
        <v>1425.17</v>
      </c>
      <c r="L21" s="272">
        <v>1420.92</v>
      </c>
      <c r="M21" s="273">
        <v>4.25</v>
      </c>
      <c r="N21" s="241"/>
      <c r="O21" s="274"/>
      <c r="P21" s="270"/>
    </row>
    <row r="22" spans="1:16" s="275" customFormat="1" x14ac:dyDescent="0.15">
      <c r="A22" s="270"/>
      <c r="B22" s="241"/>
      <c r="C22" s="241"/>
      <c r="D22" s="241"/>
      <c r="E22" s="241"/>
      <c r="F22" s="241"/>
      <c r="G22" s="1085" t="s">
        <v>463</v>
      </c>
      <c r="H22" s="1086"/>
      <c r="I22" s="1086"/>
      <c r="J22" s="1087"/>
      <c r="K22" s="276">
        <v>98.9</v>
      </c>
      <c r="L22" s="277">
        <v>99.4</v>
      </c>
      <c r="M22" s="278">
        <v>-0.5</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464</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465</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466</v>
      </c>
      <c r="H29" s="241"/>
      <c r="I29" s="241"/>
      <c r="J29" s="241"/>
      <c r="K29" s="236"/>
      <c r="L29" s="236"/>
      <c r="M29" s="236"/>
      <c r="N29" s="236"/>
      <c r="O29" s="284"/>
    </row>
    <row r="30" spans="1:16" x14ac:dyDescent="0.15">
      <c r="A30" s="240"/>
      <c r="B30" s="236"/>
      <c r="C30" s="236"/>
      <c r="D30" s="236"/>
      <c r="E30" s="236"/>
      <c r="F30" s="236"/>
      <c r="G30" s="243"/>
      <c r="H30" s="244"/>
      <c r="I30" s="244"/>
      <c r="J30" s="245"/>
      <c r="K30" s="1088" t="s">
        <v>445</v>
      </c>
      <c r="L30" s="246"/>
      <c r="M30" s="247" t="s">
        <v>446</v>
      </c>
      <c r="N30" s="248"/>
    </row>
    <row r="31" spans="1:16" x14ac:dyDescent="0.15">
      <c r="A31" s="240"/>
      <c r="B31" s="236"/>
      <c r="C31" s="236"/>
      <c r="D31" s="236"/>
      <c r="E31" s="236"/>
      <c r="F31" s="236"/>
      <c r="G31" s="249"/>
      <c r="H31" s="250"/>
      <c r="I31" s="250"/>
      <c r="J31" s="251"/>
      <c r="K31" s="1089"/>
      <c r="L31" s="252" t="s">
        <v>447</v>
      </c>
      <c r="M31" s="253" t="s">
        <v>448</v>
      </c>
      <c r="N31" s="254" t="s">
        <v>449</v>
      </c>
    </row>
    <row r="32" spans="1:16" ht="27" customHeight="1" x14ac:dyDescent="0.15">
      <c r="A32" s="240"/>
      <c r="B32" s="236"/>
      <c r="C32" s="236"/>
      <c r="D32" s="236"/>
      <c r="E32" s="236"/>
      <c r="F32" s="236"/>
      <c r="G32" s="1071" t="s">
        <v>467</v>
      </c>
      <c r="H32" s="1072"/>
      <c r="I32" s="1072"/>
      <c r="J32" s="1073"/>
      <c r="K32" s="256">
        <v>69922176</v>
      </c>
      <c r="L32" s="256">
        <v>47852</v>
      </c>
      <c r="M32" s="257">
        <v>76366</v>
      </c>
      <c r="N32" s="258">
        <v>-37.299999999999997</v>
      </c>
    </row>
    <row r="33" spans="1:16" ht="13.5" customHeight="1" x14ac:dyDescent="0.15">
      <c r="A33" s="240"/>
      <c r="B33" s="236"/>
      <c r="C33" s="236"/>
      <c r="D33" s="236"/>
      <c r="E33" s="236"/>
      <c r="F33" s="236"/>
      <c r="G33" s="1071" t="s">
        <v>468</v>
      </c>
      <c r="H33" s="1072"/>
      <c r="I33" s="1072"/>
      <c r="J33" s="1073"/>
      <c r="K33" s="256" t="s">
        <v>454</v>
      </c>
      <c r="L33" s="256" t="s">
        <v>454</v>
      </c>
      <c r="M33" s="257" t="s">
        <v>454</v>
      </c>
      <c r="N33" s="258" t="s">
        <v>454</v>
      </c>
    </row>
    <row r="34" spans="1:16" ht="27" customHeight="1" x14ac:dyDescent="0.15">
      <c r="A34" s="240"/>
      <c r="B34" s="236"/>
      <c r="C34" s="236"/>
      <c r="D34" s="236"/>
      <c r="E34" s="236"/>
      <c r="F34" s="236"/>
      <c r="G34" s="1071" t="s">
        <v>469</v>
      </c>
      <c r="H34" s="1072"/>
      <c r="I34" s="1072"/>
      <c r="J34" s="1073"/>
      <c r="K34" s="256" t="s">
        <v>454</v>
      </c>
      <c r="L34" s="256" t="s">
        <v>454</v>
      </c>
      <c r="M34" s="257">
        <v>4754</v>
      </c>
      <c r="N34" s="258" t="s">
        <v>454</v>
      </c>
    </row>
    <row r="35" spans="1:16" ht="27" customHeight="1" x14ac:dyDescent="0.15">
      <c r="A35" s="240"/>
      <c r="B35" s="236"/>
      <c r="C35" s="236"/>
      <c r="D35" s="236"/>
      <c r="E35" s="236"/>
      <c r="F35" s="236"/>
      <c r="G35" s="1071" t="s">
        <v>470</v>
      </c>
      <c r="H35" s="1072"/>
      <c r="I35" s="1072"/>
      <c r="J35" s="1073"/>
      <c r="K35" s="256">
        <v>4073305</v>
      </c>
      <c r="L35" s="256">
        <v>2788</v>
      </c>
      <c r="M35" s="257">
        <v>1996</v>
      </c>
      <c r="N35" s="258">
        <v>39.700000000000003</v>
      </c>
    </row>
    <row r="36" spans="1:16" ht="27" customHeight="1" x14ac:dyDescent="0.15">
      <c r="A36" s="240"/>
      <c r="B36" s="236"/>
      <c r="C36" s="236"/>
      <c r="D36" s="236"/>
      <c r="E36" s="236"/>
      <c r="F36" s="236"/>
      <c r="G36" s="1071" t="s">
        <v>471</v>
      </c>
      <c r="H36" s="1072"/>
      <c r="I36" s="1072"/>
      <c r="J36" s="1073"/>
      <c r="K36" s="256">
        <v>598281</v>
      </c>
      <c r="L36" s="256">
        <v>409</v>
      </c>
      <c r="M36" s="257">
        <v>128</v>
      </c>
      <c r="N36" s="258">
        <v>219.5</v>
      </c>
    </row>
    <row r="37" spans="1:16" ht="13.5" customHeight="1" x14ac:dyDescent="0.15">
      <c r="A37" s="240"/>
      <c r="B37" s="236"/>
      <c r="C37" s="236"/>
      <c r="D37" s="236"/>
      <c r="E37" s="236"/>
      <c r="F37" s="236"/>
      <c r="G37" s="1071" t="s">
        <v>472</v>
      </c>
      <c r="H37" s="1072"/>
      <c r="I37" s="1072"/>
      <c r="J37" s="1073"/>
      <c r="K37" s="256">
        <v>301663</v>
      </c>
      <c r="L37" s="256">
        <v>206</v>
      </c>
      <c r="M37" s="257">
        <v>1225</v>
      </c>
      <c r="N37" s="258">
        <v>-83.2</v>
      </c>
    </row>
    <row r="38" spans="1:16" ht="27" customHeight="1" x14ac:dyDescent="0.15">
      <c r="A38" s="240"/>
      <c r="B38" s="236"/>
      <c r="C38" s="236"/>
      <c r="D38" s="236"/>
      <c r="E38" s="236"/>
      <c r="F38" s="236"/>
      <c r="G38" s="1068" t="s">
        <v>473</v>
      </c>
      <c r="H38" s="1069"/>
      <c r="I38" s="1069"/>
      <c r="J38" s="1070"/>
      <c r="K38" s="285">
        <v>39775</v>
      </c>
      <c r="L38" s="285">
        <v>27</v>
      </c>
      <c r="M38" s="286">
        <v>6</v>
      </c>
      <c r="N38" s="287">
        <v>350</v>
      </c>
      <c r="O38" s="284"/>
    </row>
    <row r="39" spans="1:16" x14ac:dyDescent="0.15">
      <c r="A39" s="240"/>
      <c r="B39" s="236"/>
      <c r="C39" s="236"/>
      <c r="D39" s="236"/>
      <c r="E39" s="236"/>
      <c r="F39" s="236"/>
      <c r="G39" s="1068" t="s">
        <v>474</v>
      </c>
      <c r="H39" s="1069"/>
      <c r="I39" s="1069"/>
      <c r="J39" s="1070"/>
      <c r="K39" s="255">
        <v>-4122736</v>
      </c>
      <c r="L39" s="255">
        <v>-2821</v>
      </c>
      <c r="M39" s="288">
        <v>-3036</v>
      </c>
      <c r="N39" s="289">
        <v>-7.1</v>
      </c>
      <c r="O39" s="284"/>
    </row>
    <row r="40" spans="1:16" ht="27" customHeight="1" x14ac:dyDescent="0.15">
      <c r="A40" s="240"/>
      <c r="B40" s="236"/>
      <c r="C40" s="236"/>
      <c r="D40" s="236"/>
      <c r="E40" s="236"/>
      <c r="F40" s="236"/>
      <c r="G40" s="1071" t="s">
        <v>475</v>
      </c>
      <c r="H40" s="1072"/>
      <c r="I40" s="1072"/>
      <c r="J40" s="1073"/>
      <c r="K40" s="255">
        <v>-39974848</v>
      </c>
      <c r="L40" s="255">
        <v>-27357</v>
      </c>
      <c r="M40" s="288">
        <v>-50412</v>
      </c>
      <c r="N40" s="289">
        <v>-45.7</v>
      </c>
      <c r="O40" s="284"/>
    </row>
    <row r="41" spans="1:16" x14ac:dyDescent="0.15">
      <c r="A41" s="240"/>
      <c r="B41" s="236"/>
      <c r="C41" s="236"/>
      <c r="D41" s="236"/>
      <c r="E41" s="236"/>
      <c r="F41" s="236"/>
      <c r="G41" s="1074" t="s">
        <v>476</v>
      </c>
      <c r="H41" s="1075"/>
      <c r="I41" s="1075"/>
      <c r="J41" s="1076"/>
      <c r="K41" s="256">
        <v>30837616</v>
      </c>
      <c r="L41" s="255">
        <v>21104</v>
      </c>
      <c r="M41" s="288">
        <v>31028</v>
      </c>
      <c r="N41" s="289">
        <v>-32</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477</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478</v>
      </c>
      <c r="H48" s="294"/>
      <c r="I48" s="294"/>
      <c r="J48" s="294"/>
      <c r="K48" s="294"/>
      <c r="L48" s="294"/>
      <c r="M48" s="295"/>
      <c r="N48" s="294"/>
    </row>
    <row r="49" spans="1:14" ht="13.5" customHeight="1" x14ac:dyDescent="0.15">
      <c r="A49" s="240"/>
      <c r="B49" s="236"/>
      <c r="C49" s="236"/>
      <c r="D49" s="236"/>
      <c r="E49" s="236"/>
      <c r="F49" s="236"/>
      <c r="G49" s="296"/>
      <c r="H49" s="297"/>
      <c r="I49" s="1077" t="s">
        <v>445</v>
      </c>
      <c r="J49" s="1079" t="s">
        <v>479</v>
      </c>
      <c r="K49" s="1080"/>
      <c r="L49" s="1080"/>
      <c r="M49" s="1080"/>
      <c r="N49" s="1081"/>
    </row>
    <row r="50" spans="1:14" x14ac:dyDescent="0.15">
      <c r="A50" s="240"/>
      <c r="B50" s="236"/>
      <c r="C50" s="236"/>
      <c r="D50" s="236"/>
      <c r="E50" s="236"/>
      <c r="F50" s="236"/>
      <c r="G50" s="298"/>
      <c r="H50" s="299"/>
      <c r="I50" s="1078"/>
      <c r="J50" s="300" t="s">
        <v>480</v>
      </c>
      <c r="K50" s="301" t="s">
        <v>481</v>
      </c>
      <c r="L50" s="302" t="s">
        <v>482</v>
      </c>
      <c r="M50" s="303" t="s">
        <v>483</v>
      </c>
      <c r="N50" s="304" t="s">
        <v>484</v>
      </c>
    </row>
    <row r="51" spans="1:14" x14ac:dyDescent="0.15">
      <c r="A51" s="240"/>
      <c r="B51" s="236"/>
      <c r="C51" s="236"/>
      <c r="D51" s="236"/>
      <c r="E51" s="236"/>
      <c r="F51" s="236"/>
      <c r="G51" s="296" t="s">
        <v>485</v>
      </c>
      <c r="H51" s="297"/>
      <c r="I51" s="305">
        <v>126427722</v>
      </c>
      <c r="J51" s="306">
        <v>88850</v>
      </c>
      <c r="K51" s="307">
        <v>-12.5</v>
      </c>
      <c r="L51" s="308">
        <v>107687</v>
      </c>
      <c r="M51" s="309">
        <v>-3.6</v>
      </c>
      <c r="N51" s="310">
        <v>-8.9</v>
      </c>
    </row>
    <row r="52" spans="1:14" x14ac:dyDescent="0.15">
      <c r="A52" s="240"/>
      <c r="B52" s="236"/>
      <c r="C52" s="236"/>
      <c r="D52" s="236"/>
      <c r="E52" s="236"/>
      <c r="F52" s="236"/>
      <c r="G52" s="311"/>
      <c r="H52" s="312" t="s">
        <v>486</v>
      </c>
      <c r="I52" s="313">
        <v>14102136</v>
      </c>
      <c r="J52" s="314">
        <v>9911</v>
      </c>
      <c r="K52" s="315">
        <v>-32.799999999999997</v>
      </c>
      <c r="L52" s="316">
        <v>30833</v>
      </c>
      <c r="M52" s="317">
        <v>-24.4</v>
      </c>
      <c r="N52" s="318">
        <v>-8.4</v>
      </c>
    </row>
    <row r="53" spans="1:14" x14ac:dyDescent="0.15">
      <c r="A53" s="240"/>
      <c r="B53" s="236"/>
      <c r="C53" s="236"/>
      <c r="D53" s="236"/>
      <c r="E53" s="236"/>
      <c r="F53" s="236"/>
      <c r="G53" s="296" t="s">
        <v>487</v>
      </c>
      <c r="H53" s="297"/>
      <c r="I53" s="305">
        <v>136008743</v>
      </c>
      <c r="J53" s="306">
        <v>94582</v>
      </c>
      <c r="K53" s="307">
        <v>6.5</v>
      </c>
      <c r="L53" s="308">
        <v>98957</v>
      </c>
      <c r="M53" s="309">
        <v>-8.1</v>
      </c>
      <c r="N53" s="310">
        <v>14.6</v>
      </c>
    </row>
    <row r="54" spans="1:14" x14ac:dyDescent="0.15">
      <c r="A54" s="240"/>
      <c r="B54" s="236"/>
      <c r="C54" s="236"/>
      <c r="D54" s="236"/>
      <c r="E54" s="236"/>
      <c r="F54" s="236"/>
      <c r="G54" s="311"/>
      <c r="H54" s="312" t="s">
        <v>486</v>
      </c>
      <c r="I54" s="313">
        <v>11185319</v>
      </c>
      <c r="J54" s="314">
        <v>7778</v>
      </c>
      <c r="K54" s="315">
        <v>-21.5</v>
      </c>
      <c r="L54" s="316">
        <v>24884</v>
      </c>
      <c r="M54" s="317">
        <v>-19.3</v>
      </c>
      <c r="N54" s="318">
        <v>-2.2000000000000002</v>
      </c>
    </row>
    <row r="55" spans="1:14" x14ac:dyDescent="0.15">
      <c r="A55" s="240"/>
      <c r="B55" s="236"/>
      <c r="C55" s="236"/>
      <c r="D55" s="236"/>
      <c r="E55" s="236"/>
      <c r="F55" s="236"/>
      <c r="G55" s="296" t="s">
        <v>488</v>
      </c>
      <c r="H55" s="297"/>
      <c r="I55" s="305">
        <v>160410609</v>
      </c>
      <c r="J55" s="306">
        <v>110753</v>
      </c>
      <c r="K55" s="307">
        <v>17.100000000000001</v>
      </c>
      <c r="L55" s="308">
        <v>114030</v>
      </c>
      <c r="M55" s="309">
        <v>15.2</v>
      </c>
      <c r="N55" s="310">
        <v>1.9</v>
      </c>
    </row>
    <row r="56" spans="1:14" x14ac:dyDescent="0.15">
      <c r="A56" s="240"/>
      <c r="B56" s="236"/>
      <c r="C56" s="236"/>
      <c r="D56" s="236"/>
      <c r="E56" s="236"/>
      <c r="F56" s="236"/>
      <c r="G56" s="311"/>
      <c r="H56" s="312" t="s">
        <v>486</v>
      </c>
      <c r="I56" s="313">
        <v>9613044</v>
      </c>
      <c r="J56" s="314">
        <v>6637</v>
      </c>
      <c r="K56" s="315">
        <v>-14.7</v>
      </c>
      <c r="L56" s="316">
        <v>24881</v>
      </c>
      <c r="M56" s="317">
        <v>0</v>
      </c>
      <c r="N56" s="318">
        <v>-14.7</v>
      </c>
    </row>
    <row r="57" spans="1:14" x14ac:dyDescent="0.15">
      <c r="A57" s="240"/>
      <c r="B57" s="236"/>
      <c r="C57" s="236"/>
      <c r="D57" s="236"/>
      <c r="E57" s="236"/>
      <c r="F57" s="236"/>
      <c r="G57" s="296" t="s">
        <v>489</v>
      </c>
      <c r="H57" s="297"/>
      <c r="I57" s="305">
        <v>175653660</v>
      </c>
      <c r="J57" s="306">
        <v>120805</v>
      </c>
      <c r="K57" s="307">
        <v>9.1</v>
      </c>
      <c r="L57" s="308">
        <v>123663</v>
      </c>
      <c r="M57" s="309">
        <v>8.4</v>
      </c>
      <c r="N57" s="310">
        <v>0.7</v>
      </c>
    </row>
    <row r="58" spans="1:14" x14ac:dyDescent="0.15">
      <c r="A58" s="240"/>
      <c r="B58" s="236"/>
      <c r="C58" s="236"/>
      <c r="D58" s="236"/>
      <c r="E58" s="236"/>
      <c r="F58" s="236"/>
      <c r="G58" s="311"/>
      <c r="H58" s="312" t="s">
        <v>486</v>
      </c>
      <c r="I58" s="313">
        <v>11437766</v>
      </c>
      <c r="J58" s="314">
        <v>7866</v>
      </c>
      <c r="K58" s="315">
        <v>18.5</v>
      </c>
      <c r="L58" s="316">
        <v>28854</v>
      </c>
      <c r="M58" s="317">
        <v>16</v>
      </c>
      <c r="N58" s="318">
        <v>2.5</v>
      </c>
    </row>
    <row r="59" spans="1:14" x14ac:dyDescent="0.15">
      <c r="A59" s="240"/>
      <c r="B59" s="236"/>
      <c r="C59" s="236"/>
      <c r="D59" s="236"/>
      <c r="E59" s="236"/>
      <c r="F59" s="236"/>
      <c r="G59" s="296" t="s">
        <v>490</v>
      </c>
      <c r="H59" s="297"/>
      <c r="I59" s="305">
        <v>178139116</v>
      </c>
      <c r="J59" s="306">
        <v>121910</v>
      </c>
      <c r="K59" s="307">
        <v>0.9</v>
      </c>
      <c r="L59" s="308">
        <v>97161</v>
      </c>
      <c r="M59" s="309">
        <v>-21.4</v>
      </c>
      <c r="N59" s="310">
        <v>22.3</v>
      </c>
    </row>
    <row r="60" spans="1:14" x14ac:dyDescent="0.15">
      <c r="A60" s="240"/>
      <c r="B60" s="236"/>
      <c r="C60" s="236"/>
      <c r="D60" s="236"/>
      <c r="E60" s="236"/>
      <c r="F60" s="236"/>
      <c r="G60" s="311"/>
      <c r="H60" s="312" t="s">
        <v>486</v>
      </c>
      <c r="I60" s="319">
        <v>14776572</v>
      </c>
      <c r="J60" s="314">
        <v>10112</v>
      </c>
      <c r="K60" s="315">
        <v>28.6</v>
      </c>
      <c r="L60" s="316">
        <v>26543</v>
      </c>
      <c r="M60" s="317">
        <v>-8</v>
      </c>
      <c r="N60" s="318">
        <v>36.6</v>
      </c>
    </row>
    <row r="61" spans="1:14" x14ac:dyDescent="0.15">
      <c r="A61" s="240"/>
      <c r="B61" s="236"/>
      <c r="C61" s="236"/>
      <c r="D61" s="236"/>
      <c r="E61" s="236"/>
      <c r="F61" s="236"/>
      <c r="G61" s="296" t="s">
        <v>491</v>
      </c>
      <c r="H61" s="320"/>
      <c r="I61" s="321">
        <v>155327970</v>
      </c>
      <c r="J61" s="322">
        <v>107380</v>
      </c>
      <c r="K61" s="323">
        <v>4.2</v>
      </c>
      <c r="L61" s="324">
        <v>108300</v>
      </c>
      <c r="M61" s="325">
        <v>-1.9</v>
      </c>
      <c r="N61" s="310">
        <v>6.1</v>
      </c>
    </row>
    <row r="62" spans="1:14" x14ac:dyDescent="0.15">
      <c r="A62" s="240"/>
      <c r="B62" s="236"/>
      <c r="C62" s="236"/>
      <c r="D62" s="236"/>
      <c r="E62" s="236"/>
      <c r="F62" s="236"/>
      <c r="G62" s="311"/>
      <c r="H62" s="312" t="s">
        <v>486</v>
      </c>
      <c r="I62" s="313">
        <v>12222967</v>
      </c>
      <c r="J62" s="314">
        <v>8461</v>
      </c>
      <c r="K62" s="315">
        <v>-4.4000000000000004</v>
      </c>
      <c r="L62" s="316">
        <v>27199</v>
      </c>
      <c r="M62" s="317">
        <v>-7.1</v>
      </c>
      <c r="N62" s="318">
        <v>2.7</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492</v>
      </c>
      <c r="G46" s="329" t="s">
        <v>493</v>
      </c>
      <c r="H46" s="329" t="s">
        <v>494</v>
      </c>
      <c r="I46" s="329" t="s">
        <v>495</v>
      </c>
      <c r="J46" s="330" t="s">
        <v>496</v>
      </c>
    </row>
    <row r="47" spans="2:10" ht="57.75" customHeight="1" x14ac:dyDescent="0.15">
      <c r="B47" s="7"/>
      <c r="C47" s="1090" t="s">
        <v>3</v>
      </c>
      <c r="D47" s="1090"/>
      <c r="E47" s="1091"/>
      <c r="F47" s="331">
        <v>5.65</v>
      </c>
      <c r="G47" s="332">
        <v>4.26</v>
      </c>
      <c r="H47" s="332">
        <v>7.13</v>
      </c>
      <c r="I47" s="332">
        <v>6.97</v>
      </c>
      <c r="J47" s="333">
        <v>6.41</v>
      </c>
    </row>
    <row r="48" spans="2:10" ht="57.75" customHeight="1" x14ac:dyDescent="0.15">
      <c r="B48" s="8"/>
      <c r="C48" s="1092" t="s">
        <v>4</v>
      </c>
      <c r="D48" s="1092"/>
      <c r="E48" s="1093"/>
      <c r="F48" s="334">
        <v>1.64</v>
      </c>
      <c r="G48" s="335">
        <v>1.1000000000000001</v>
      </c>
      <c r="H48" s="335">
        <v>0.95</v>
      </c>
      <c r="I48" s="335">
        <v>0.97</v>
      </c>
      <c r="J48" s="336">
        <v>1</v>
      </c>
    </row>
    <row r="49" spans="2:10" ht="57.75" customHeight="1" thickBot="1" x14ac:dyDescent="0.2">
      <c r="B49" s="9"/>
      <c r="C49" s="1094" t="s">
        <v>5</v>
      </c>
      <c r="D49" s="1094"/>
      <c r="E49" s="1095"/>
      <c r="F49" s="337">
        <v>2.88</v>
      </c>
      <c r="G49" s="338" t="s">
        <v>497</v>
      </c>
      <c r="H49" s="338">
        <v>2.66</v>
      </c>
      <c r="I49" s="338" t="s">
        <v>498</v>
      </c>
      <c r="J49" s="339">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公営企業課</cp:lastModifiedBy>
  <cp:lastPrinted>2017-03-07T01:17:37Z</cp:lastPrinted>
  <dcterms:created xsi:type="dcterms:W3CDTF">2017-01-25T01:09:40Z</dcterms:created>
  <dcterms:modified xsi:type="dcterms:W3CDTF">2017-05-09T00:57:45Z</dcterms:modified>
</cp:coreProperties>
</file>