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8800" windowHeight="11376" tabRatio="71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U39" i="9"/>
  <c r="BW38" i="9"/>
  <c r="BE38" i="9"/>
  <c r="U38" i="9"/>
  <c r="BW37" i="9"/>
  <c r="BE37" i="9"/>
  <c r="BW36" i="9"/>
  <c r="BE36" i="9"/>
  <c r="BW35" i="9"/>
  <c r="BE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C39" i="9" s="1"/>
  <c r="U34" i="9" s="1"/>
  <c r="U35" i="9" l="1"/>
  <c r="U36" i="9" s="1"/>
  <c r="U37" i="9" s="1"/>
  <c r="AM34" i="9"/>
  <c r="AM35" i="9" s="1"/>
  <c r="AM36" i="9" s="1"/>
  <c r="AM37" i="9" s="1"/>
  <c r="AM38" i="9" s="1"/>
  <c r="AM39" i="9" s="1"/>
  <c r="BE34" i="9" l="1"/>
  <c r="BW34" i="9"/>
  <c r="CO34" i="9"/>
  <c r="CO35" i="9" s="1"/>
  <c r="CO36" i="9" s="1"/>
  <c r="CO37" i="9" s="1"/>
  <c r="CO38" i="9" s="1"/>
  <c r="CO39" i="9" s="1"/>
  <c r="CO40" i="9" s="1"/>
  <c r="CO41" i="9" s="1"/>
  <c r="CO42" i="9" s="1"/>
  <c r="CO43" i="9" s="1"/>
</calcChain>
</file>

<file path=xl/sharedStrings.xml><?xml version="1.0" encoding="utf-8"?>
<sst xmlns="http://schemas.openxmlformats.org/spreadsheetml/2006/main" count="1111" uniqueCount="596">
  <si>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</si>
  <si>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</si>
  <si>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</si>
  <si>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</si>
  <si>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</si>
  <si>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</si>
  <si>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</si>
  <si>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</si>
  <si>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</si>
  <si>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</si>
  <si>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</si>
  <si>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</si>
  <si>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</si>
  <si>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</si>
  <si>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</si>
  <si>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</si>
  <si>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</si>
  <si>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</si>
  <si>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</si>
  <si>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</si>
  <si>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</si>
  <si>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</si>
  <si>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</si>
  <si>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</si>
  <si>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</si>
  <si>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</si>
  <si>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</si>
  <si>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</si>
  <si>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</si>
  <si>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</si>
  <si>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</si>
  <si>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</si>
  <si>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</si>
  <si>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</si>
  <si>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</si>
  <si>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</si>
  <si>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</si>
  <si>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</si>
  <si>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</si>
  <si>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</si>
  <si>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</si>
  <si>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</si>
  <si>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</si>
  <si>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</si>
  <si>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</si>
  <si>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</si>
  <si>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</si>
  <si>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</si>
  <si>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</si>
  <si>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</si>
  <si>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</si>
  <si>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</si>
  <si>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</si>
  <si>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</si>
  <si>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</si>
  <si>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</si>
  <si>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</si>
  <si>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</si>
  <si>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</si>
  <si>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</si>
  <si>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</si>
  <si>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</si>
  <si>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</si>
  <si>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</si>
  <si>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</si>
  <si>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</si>
  <si>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</si>
  <si>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</si>
  <si>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</si>
  <si>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</si>
  <si>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</si>
  <si>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</si>
  <si>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</si>
  <si>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</si>
  <si>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</si>
  <si>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</si>
  <si>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</si>
  <si>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</si>
  <si>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</si>
  <si>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</si>
  <si>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</si>
  <si>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仙台市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</si>
  <si>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</si>
  <si>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</si>
  <si>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</si>
  <si>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</si>
  <si>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</si>
  <si>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</si>
  <si>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</si>
  <si>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</si>
  <si>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</si>
  <si>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</si>
  <si>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</si>
  <si>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</si>
  <si>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</si>
  <si>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</si>
  <si>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</si>
  <si>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</si>
  <si>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</si>
  <si>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</si>
  <si>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</si>
  <si>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</si>
  <si>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</si>
  <si>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</si>
  <si>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</si>
  <si>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</si>
  <si>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</si>
  <si>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</si>
  <si>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</si>
  <si>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</si>
  <si>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</si>
  <si>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</si>
  <si>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</si>
  <si>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</si>
  <si>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</si>
  <si>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</si>
  <si>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</si>
  <si>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</si>
  <si>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</si>
  <si>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</si>
  <si>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</si>
  <si>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</si>
  <si>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</si>
  <si>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</si>
  <si>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</si>
  <si>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</si>
  <si>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</si>
  <si>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</si>
  <si>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</si>
  <si>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</si>
  <si>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</si>
  <si>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</si>
  <si>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</si>
  <si>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自動車運送事業会計</t>
    <phoneticPr fontId="5"/>
  </si>
  <si>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</si>
  <si>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</si>
  <si>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</si>
  <si>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</si>
  <si>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</si>
  <si>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</si>
  <si>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</si>
  <si>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</si>
  <si>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</si>
  <si>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</si>
  <si>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</si>
  <si>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</si>
  <si>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</si>
  <si>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</si>
  <si>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</si>
  <si>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</si>
  <si>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</si>
  <si>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</si>
  <si>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</si>
  <si>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</si>
  <si>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</si>
  <si>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</si>
  <si>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</si>
  <si>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</si>
  <si>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</si>
  <si>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</si>
  <si>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</si>
  <si>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</si>
  <si>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</si>
  <si>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</si>
  <si>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</si>
  <si>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</si>
  <si>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</si>
  <si>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</si>
  <si>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</si>
  <si>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</si>
  <si>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</si>
  <si>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</si>
  <si>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</si>
  <si>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</si>
  <si>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</si>
  <si>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</si>
  <si>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</si>
  <si>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</si>
  <si>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</si>
  <si>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</si>
  <si>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</si>
  <si>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</si>
  <si>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</si>
  <si>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</si>
  <si>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</si>
  <si>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</si>
  <si>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</si>
  <si>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</si>
  <si>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</si>
  <si>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</si>
  <si>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</si>
  <si>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</si>
  <si>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</si>
  <si>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</si>
  <si>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宮城県仙台市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</si>
  <si>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</si>
  <si>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</si>
  <si>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</si>
  <si>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</si>
  <si>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</si>
  <si>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</si>
  <si>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</si>
  <si>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</si>
  <si>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</si>
  <si>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</si>
  <si>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</si>
  <si>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</si>
  <si>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</si>
  <si>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</si>
  <si>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</si>
  <si>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</si>
  <si>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</si>
  <si>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</si>
  <si>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</si>
  <si>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</si>
  <si>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</si>
  <si>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</si>
  <si>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</si>
  <si>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</si>
  <si>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</si>
  <si>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</si>
  <si>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</si>
  <si>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</si>
  <si>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</si>
  <si>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</si>
  <si>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</si>
  <si>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</si>
  <si>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</si>
  <si>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</si>
  <si>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</si>
  <si>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</si>
  <si>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</si>
  <si>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</si>
  <si>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</si>
  <si>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</si>
  <si>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</si>
  <si>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</si>
  <si>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</si>
  <si>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</si>
  <si>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</si>
  <si>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</si>
  <si>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</si>
  <si>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</si>
  <si>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</si>
  <si>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</si>
  <si>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</si>
  <si>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</si>
  <si>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</si>
  <si>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</si>
  <si>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</si>
  <si>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</si>
  <si>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</si>
  <si>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</si>
  <si>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</si>
  <si>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</si>
  <si>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</si>
  <si>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</si>
  <si>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</si>
  <si>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</si>
  <si>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</si>
  <si>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</si>
  <si>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</si>
  <si>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</si>
  <si>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</si>
  <si>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</si>
  <si>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</si>
  <si>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</si>
  <si>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</si>
  <si>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</si>
  <si>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</si>
  <si>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</si>
  <si>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</si>
  <si>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</si>
  <si>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</si>
  <si>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</si>
  <si>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</si>
  <si>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</si>
  <si>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</si>
  <si>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</si>
  <si>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</si>
  <si>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</si>
  <si>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</si>
  <si>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</si>
  <si>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</si>
  <si>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</si>
  <si>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</si>
  <si>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</si>
  <si>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</si>
  <si>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</si>
  <si>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</si>
  <si>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</si>
  <si>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</si>
  <si>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</si>
  <si>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</si>
  <si>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</si>
  <si>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</si>
  <si>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</si>
  <si>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</si>
  <si>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</si>
  <si>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</si>
  <si>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</si>
  <si>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</si>
  <si>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</si>
  <si>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</si>
  <si>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</si>
  <si>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</si>
  <si>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</si>
  <si>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</si>
  <si>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</si>
  <si>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</si>
  <si>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</si>
  <si>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</si>
  <si>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</si>
  <si>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</si>
  <si>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</si>
  <si>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</si>
  <si>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</si>
  <si>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</si>
  <si>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</si>
  <si>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</si>
  <si>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</si>
  <si>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</si>
  <si>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</si>
  <si>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</si>
  <si>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</si>
  <si>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</si>
  <si>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</si>
  <si>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</si>
  <si>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</si>
  <si>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</si>
  <si>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</si>
  <si>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</si>
  <si>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</si>
  <si>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</si>
  <si>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</si>
  <si>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</si>
  <si>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</si>
  <si>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</si>
  <si>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</si>
  <si>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</si>
  <si>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</si>
  <si>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</si>
  <si>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宮城県仙台市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</si>
  <si>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</si>
  <si>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</si>
  <si>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</si>
  <si>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</si>
  <si>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</si>
  <si>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</si>
  <si>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</si>
  <si>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</si>
  <si>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</si>
  <si>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</si>
  <si>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</si>
  <si>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</si>
  <si>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</si>
  <si>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</si>
  <si>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</si>
  <si>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</si>
  <si>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</si>
  <si>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</si>
  <si>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</si>
  <si>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</si>
  <si>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</si>
  <si>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</si>
  <si>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</si>
  <si>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</si>
  <si>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</si>
  <si>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</si>
  <si>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</si>
  <si>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</si>
  <si>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</si>
  <si>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</si>
  <si>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</si>
  <si>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</si>
  <si>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下水道事業会計</t>
    <phoneticPr fontId="5"/>
  </si>
  <si>
    <t>高速鉄道事業会計</t>
    <phoneticPr fontId="5"/>
  </si>
  <si>
    <t>病院事業会計</t>
    <phoneticPr fontId="5"/>
  </si>
  <si>
    <t>中央卸売市場事業特別会計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</si>
  <si>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</si>
  <si>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</si>
  <si>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</si>
  <si>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</si>
  <si>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</si>
  <si>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</si>
  <si>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</si>
  <si>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</si>
  <si>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</si>
  <si>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</si>
  <si>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</si>
  <si>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</si>
  <si>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</si>
  <si>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</si>
  <si>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</si>
  <si>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</si>
  <si>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</si>
  <si>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</si>
  <si>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</si>
  <si>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</si>
  <si>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</si>
  <si>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</si>
  <si>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</si>
  <si>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</si>
  <si>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</si>
  <si>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</si>
  <si>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</si>
  <si>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</si>
  <si>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</si>
  <si>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</si>
  <si>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</si>
  <si>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</si>
  <si>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</si>
  <si>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</si>
  <si>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</si>
  <si>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</si>
  <si>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</si>
  <si>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</si>
  <si>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</si>
  <si>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</si>
  <si>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</si>
  <si>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</si>
  <si>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</si>
  <si>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</si>
  <si>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</si>
  <si>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</si>
  <si>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</si>
  <si>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</si>
  <si>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</si>
  <si>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</si>
  <si>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</si>
  <si>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</si>
  <si>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</si>
  <si>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</si>
  <si>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</si>
  <si>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</si>
  <si>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</si>
  <si>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</si>
  <si>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</si>
  <si>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</si>
  <si>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</si>
  <si>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</si>
  <si>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</si>
  <si>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</si>
  <si>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</si>
  <si>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</si>
  <si>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</si>
  <si>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</si>
  <si>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</si>
  <si>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</si>
  <si>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</si>
  <si>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</si>
  <si>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</si>
  <si>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</si>
  <si>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</si>
  <si>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</si>
  <si>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</si>
  <si>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</si>
  <si>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</si>
  <si>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</si>
  <si>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</si>
  <si>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</si>
  <si>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</si>
  <si>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</si>
  <si>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</si>
  <si>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</si>
  <si>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</si>
  <si>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</si>
  <si>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</si>
  <si>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</si>
  <si>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</si>
  <si>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</si>
  <si>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</si>
  <si>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</si>
  <si>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</si>
  <si>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</si>
  <si>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</si>
  <si>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</si>
  <si>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</si>
  <si>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</si>
  <si>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</si>
  <si>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</si>
  <si>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</si>
  <si>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</si>
  <si>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</si>
  <si>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</si>
  <si>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</si>
  <si>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</si>
  <si>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</si>
  <si>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</si>
  <si>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</si>
  <si>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</si>
  <si>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</si>
  <si>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</si>
  <si>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</si>
  <si>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</si>
  <si>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</si>
  <si>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</si>
  <si>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</si>
  <si>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</si>
  <si>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</si>
  <si>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</si>
  <si>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</si>
  <si>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</si>
  <si>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</si>
  <si>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</si>
  <si>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</si>
  <si>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</si>
  <si>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</si>
  <si>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</si>
  <si>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</si>
  <si>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</si>
  <si>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</si>
  <si>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3.43</t>
  </si>
  <si>
    <t>自動車運送事業会計</t>
  </si>
  <si>
    <t>▲ 0.00</t>
  </si>
  <si>
    <t>▲ 0.01</t>
  </si>
  <si>
    <t>▲ 0.09</t>
  </si>
  <si>
    <t>水道事業会計</t>
  </si>
  <si>
    <t>下水道事業会計</t>
  </si>
  <si>
    <t>ガス事業会計</t>
  </si>
  <si>
    <t>病院事業会計</t>
  </si>
  <si>
    <t>一般会計</t>
  </si>
  <si>
    <t>国民健康保険事業特別会計</t>
  </si>
  <si>
    <t>介護保険事業特別会計</t>
  </si>
  <si>
    <t>その他会計（赤字）</t>
  </si>
  <si>
    <t>その他会計（黒字）</t>
  </si>
  <si>
    <t>一般会計</t>
    <phoneticPr fontId="5"/>
  </si>
  <si>
    <t>基金からの繰入金41,459百万円</t>
    <rPh sb="0" eb="2">
      <t>キキン</t>
    </rPh>
    <rPh sb="5" eb="7">
      <t>クリイレ</t>
    </rPh>
    <rPh sb="7" eb="8">
      <t>キン</t>
    </rPh>
    <rPh sb="14" eb="17">
      <t>ヒャクマンエン</t>
    </rPh>
    <phoneticPr fontId="3"/>
  </si>
  <si>
    <t>都市改造事業特別会計</t>
    <phoneticPr fontId="5"/>
  </si>
  <si>
    <t>基金からの繰入金1,105百万円</t>
    <rPh sb="0" eb="2">
      <t>キキン</t>
    </rPh>
    <rPh sb="5" eb="7">
      <t>クリイレ</t>
    </rPh>
    <rPh sb="7" eb="8">
      <t>キン</t>
    </rPh>
    <rPh sb="13" eb="16">
      <t>ヒャクマンエン</t>
    </rPh>
    <phoneticPr fontId="3"/>
  </si>
  <si>
    <t>公共用地先行取得事業特別会計</t>
    <phoneticPr fontId="5"/>
  </si>
  <si>
    <t>母子父子寡婦福祉資金貸付事業特別会計</t>
    <phoneticPr fontId="5"/>
  </si>
  <si>
    <t>新墓園事業特別会計</t>
    <phoneticPr fontId="5"/>
  </si>
  <si>
    <t>公債管理特別会計</t>
    <phoneticPr fontId="5"/>
  </si>
  <si>
    <t>基金からの繰入金
21,733百万円</t>
    <rPh sb="0" eb="2">
      <t>キキン</t>
    </rPh>
    <rPh sb="5" eb="7">
      <t>クリイレ</t>
    </rPh>
    <rPh sb="7" eb="8">
      <t>キン</t>
    </rPh>
    <rPh sb="15" eb="18">
      <t>ヒャクマンエン</t>
    </rPh>
    <phoneticPr fontId="3"/>
  </si>
  <si>
    <t>-</t>
    <phoneticPr fontId="5"/>
  </si>
  <si>
    <t>国民健康保険事業特別会計</t>
    <phoneticPr fontId="5"/>
  </si>
  <si>
    <t>法非適用
 基金からの繰入金0百万円</t>
    <phoneticPr fontId="2"/>
  </si>
  <si>
    <t>駐車場事業特別会計</t>
    <phoneticPr fontId="5"/>
  </si>
  <si>
    <t>法非適用</t>
  </si>
  <si>
    <t>介護保険事業特別会計</t>
    <phoneticPr fontId="5"/>
  </si>
  <si>
    <t>法非適用
 基金からの繰入金177百万円</t>
    <phoneticPr fontId="2"/>
  </si>
  <si>
    <t>後期高齢者医療事業特別会計</t>
    <phoneticPr fontId="5"/>
  </si>
  <si>
    <t>下水道事業会計</t>
    <phoneticPr fontId="5"/>
  </si>
  <si>
    <t>法適用企業</t>
    <phoneticPr fontId="5"/>
  </si>
  <si>
    <t>自動車運送事業会計</t>
    <phoneticPr fontId="5"/>
  </si>
  <si>
    <t>高速鉄道事業会計</t>
    <phoneticPr fontId="5"/>
  </si>
  <si>
    <t>水道事業会計</t>
    <phoneticPr fontId="5"/>
  </si>
  <si>
    <t>ガス事業会計</t>
    <phoneticPr fontId="5"/>
  </si>
  <si>
    <t>病院事業会計</t>
    <phoneticPr fontId="5"/>
  </si>
  <si>
    <t>中央卸売市場事業特別会計</t>
    <phoneticPr fontId="5"/>
  </si>
  <si>
    <t>法非適用企業</t>
    <phoneticPr fontId="5"/>
  </si>
  <si>
    <t>宮城県後期高齢者医療広域連合</t>
  </si>
  <si>
    <t>一般会計
及び特別会計</t>
    <rPh sb="0" eb="2">
      <t>イッパン</t>
    </rPh>
    <rPh sb="2" eb="4">
      <t>カイケイ</t>
    </rPh>
    <rPh sb="5" eb="6">
      <t>オヨ</t>
    </rPh>
    <rPh sb="7" eb="9">
      <t>トクベツ</t>
    </rPh>
    <rPh sb="9" eb="11">
      <t>カイケイ</t>
    </rPh>
    <phoneticPr fontId="5"/>
  </si>
  <si>
    <t>（公財）仙台観光国際協会</t>
    <rPh sb="4" eb="6">
      <t>センダイ</t>
    </rPh>
    <rPh sb="6" eb="8">
      <t>カンコウ</t>
    </rPh>
    <rPh sb="8" eb="10">
      <t>コクサイ</t>
    </rPh>
    <rPh sb="10" eb="12">
      <t>キョウカイ</t>
    </rPh>
    <phoneticPr fontId="5"/>
  </si>
  <si>
    <t>○</t>
  </si>
  <si>
    <t>仙台市土地開発公社</t>
    <rPh sb="0" eb="3">
      <t>センダイシ</t>
    </rPh>
    <rPh sb="3" eb="5">
      <t>トチ</t>
    </rPh>
    <rPh sb="5" eb="7">
      <t>カイハツ</t>
    </rPh>
    <rPh sb="7" eb="9">
      <t>コウシャ</t>
    </rPh>
    <phoneticPr fontId="5"/>
  </si>
  <si>
    <t>（公財）仙台ひと・まち交流財団</t>
    <rPh sb="4" eb="6">
      <t>センダイ</t>
    </rPh>
    <rPh sb="11" eb="13">
      <t>コウリュウ</t>
    </rPh>
    <rPh sb="13" eb="15">
      <t>ザイダン</t>
    </rPh>
    <phoneticPr fontId="5"/>
  </si>
  <si>
    <t>（株）たいはっくる</t>
  </si>
  <si>
    <t>（公財）せんだい男女共同参画財団</t>
    <rPh sb="8" eb="10">
      <t>ダンジョ</t>
    </rPh>
    <rPh sb="10" eb="12">
      <t>キョウドウ</t>
    </rPh>
    <rPh sb="12" eb="14">
      <t>サンカク</t>
    </rPh>
    <rPh sb="14" eb="16">
      <t>ザイダン</t>
    </rPh>
    <phoneticPr fontId="5"/>
  </si>
  <si>
    <t>（公財）仙台市スポーツ振興事業団</t>
    <rPh sb="4" eb="7">
      <t>センダイシ</t>
    </rPh>
    <rPh sb="11" eb="13">
      <t>シンコウ</t>
    </rPh>
    <rPh sb="13" eb="16">
      <t>ジギョウダン</t>
    </rPh>
    <phoneticPr fontId="5"/>
  </si>
  <si>
    <t>（公財）仙台市市民文化事業団</t>
    <rPh sb="4" eb="7">
      <t>センダイシ</t>
    </rPh>
    <rPh sb="7" eb="9">
      <t>シミン</t>
    </rPh>
    <rPh sb="9" eb="11">
      <t>ブンカ</t>
    </rPh>
    <rPh sb="11" eb="14">
      <t>ジギョウダン</t>
    </rPh>
    <phoneticPr fontId="5"/>
  </si>
  <si>
    <t>（公財）仙台フィルハーモニー管弦楽団</t>
    <rPh sb="4" eb="6">
      <t>センダイ</t>
    </rPh>
    <rPh sb="14" eb="16">
      <t>カンゲン</t>
    </rPh>
    <rPh sb="16" eb="18">
      <t>ガクダン</t>
    </rPh>
    <phoneticPr fontId="5"/>
  </si>
  <si>
    <t>仙台市社会福祉協議会</t>
    <rPh sb="0" eb="3">
      <t>センダイシ</t>
    </rPh>
    <rPh sb="3" eb="5">
      <t>シャカイ</t>
    </rPh>
    <rPh sb="5" eb="7">
      <t>フクシ</t>
    </rPh>
    <rPh sb="7" eb="10">
      <t>キョウギカイ</t>
    </rPh>
    <phoneticPr fontId="5"/>
  </si>
  <si>
    <t>（福）緑仙会</t>
    <rPh sb="1" eb="2">
      <t>プク</t>
    </rPh>
    <rPh sb="3" eb="4">
      <t>リョク</t>
    </rPh>
    <rPh sb="4" eb="5">
      <t>セン</t>
    </rPh>
    <rPh sb="5" eb="6">
      <t>カイ</t>
    </rPh>
    <phoneticPr fontId="5"/>
  </si>
  <si>
    <t>（公財）仙台市健康福祉事業団</t>
    <rPh sb="4" eb="7">
      <t>センダイシ</t>
    </rPh>
    <rPh sb="7" eb="9">
      <t>ケンコウ</t>
    </rPh>
    <rPh sb="9" eb="11">
      <t>フクシ</t>
    </rPh>
    <rPh sb="11" eb="14">
      <t>ジギョウダン</t>
    </rPh>
    <phoneticPr fontId="5"/>
  </si>
  <si>
    <t>（公財）仙台市シルバー人材センター</t>
    <rPh sb="4" eb="7">
      <t>センダイシ</t>
    </rPh>
    <rPh sb="11" eb="13">
      <t>ジンザイ</t>
    </rPh>
    <phoneticPr fontId="5"/>
  </si>
  <si>
    <t>（公財）仙台市医療センター</t>
    <rPh sb="4" eb="7">
      <t>センダイシ</t>
    </rPh>
    <rPh sb="7" eb="9">
      <t>イリョウ</t>
    </rPh>
    <phoneticPr fontId="5"/>
  </si>
  <si>
    <t>（公財）仙台市救急医療事業団</t>
    <rPh sb="1" eb="2">
      <t>コウ</t>
    </rPh>
    <rPh sb="2" eb="3">
      <t>ザイ</t>
    </rPh>
    <rPh sb="4" eb="7">
      <t>センダイシ</t>
    </rPh>
    <rPh sb="7" eb="9">
      <t>キュウキュウ</t>
    </rPh>
    <rPh sb="9" eb="11">
      <t>イリョウ</t>
    </rPh>
    <rPh sb="11" eb="14">
      <t>ジギョウダン</t>
    </rPh>
    <phoneticPr fontId="5"/>
  </si>
  <si>
    <t>（株）仙台市環境整備公社</t>
    <rPh sb="1" eb="2">
      <t>カブ</t>
    </rPh>
    <rPh sb="3" eb="6">
      <t>センダイシ</t>
    </rPh>
    <rPh sb="6" eb="8">
      <t>カンキョウ</t>
    </rPh>
    <rPh sb="8" eb="10">
      <t>セイビ</t>
    </rPh>
    <rPh sb="10" eb="12">
      <t>コウシャ</t>
    </rPh>
    <phoneticPr fontId="5"/>
  </si>
  <si>
    <t>（公財）仙台市産業振興事業団</t>
    <rPh sb="4" eb="7">
      <t>センダイシ</t>
    </rPh>
    <rPh sb="7" eb="9">
      <t>サンギョウ</t>
    </rPh>
    <rPh sb="9" eb="11">
      <t>シンコウ</t>
    </rPh>
    <rPh sb="11" eb="14">
      <t>ジギョウダン</t>
    </rPh>
    <phoneticPr fontId="5"/>
  </si>
  <si>
    <t>（株）仙台ソフトウェアセンター</t>
    <rPh sb="3" eb="5">
      <t>センダイ</t>
    </rPh>
    <phoneticPr fontId="5"/>
  </si>
  <si>
    <t>（一財）みやぎ産業交流センター</t>
    <rPh sb="1" eb="2">
      <t>イチ</t>
    </rPh>
    <rPh sb="2" eb="3">
      <t>ザイ</t>
    </rPh>
    <rPh sb="7" eb="9">
      <t>サンギョウ</t>
    </rPh>
    <rPh sb="9" eb="11">
      <t>コウリュウ</t>
    </rPh>
    <phoneticPr fontId="5"/>
  </si>
  <si>
    <t>（株）仙台港貿易促進センター</t>
    <rPh sb="3" eb="5">
      <t>センダイ</t>
    </rPh>
    <rPh sb="5" eb="6">
      <t>ミナト</t>
    </rPh>
    <rPh sb="6" eb="8">
      <t>ボウエキ</t>
    </rPh>
    <rPh sb="8" eb="10">
      <t>ソクシン</t>
    </rPh>
    <phoneticPr fontId="5"/>
  </si>
  <si>
    <t>（公財）瑞鳳殿</t>
    <rPh sb="4" eb="5">
      <t>ズイ</t>
    </rPh>
    <rPh sb="5" eb="6">
      <t>ホウ</t>
    </rPh>
    <rPh sb="6" eb="7">
      <t>デン</t>
    </rPh>
    <phoneticPr fontId="5"/>
  </si>
  <si>
    <t>（公財）仙台市建設公社</t>
    <rPh sb="4" eb="7">
      <t>センダイシ</t>
    </rPh>
    <rPh sb="7" eb="9">
      <t>ケンセツ</t>
    </rPh>
    <rPh sb="9" eb="11">
      <t>コウシャ</t>
    </rPh>
    <phoneticPr fontId="5"/>
  </si>
  <si>
    <t>（公財）仙台市公園緑地協会</t>
    <rPh sb="4" eb="7">
      <t>センダイシ</t>
    </rPh>
    <rPh sb="7" eb="9">
      <t>コウエン</t>
    </rPh>
    <rPh sb="9" eb="11">
      <t>リョクチ</t>
    </rPh>
    <rPh sb="11" eb="13">
      <t>キョウカイ</t>
    </rPh>
    <phoneticPr fontId="5"/>
  </si>
  <si>
    <t>（公財）仙台市防災安全協会</t>
    <rPh sb="4" eb="7">
      <t>センダイシ</t>
    </rPh>
    <rPh sb="7" eb="9">
      <t>ボウサイ</t>
    </rPh>
    <rPh sb="9" eb="11">
      <t>アンゼン</t>
    </rPh>
    <rPh sb="11" eb="13">
      <t>キョウカイ</t>
    </rPh>
    <phoneticPr fontId="5"/>
  </si>
  <si>
    <t>（公財）仙台市水道サービス公社</t>
    <rPh sb="1" eb="2">
      <t>コウ</t>
    </rPh>
    <rPh sb="2" eb="3">
      <t>ザイ</t>
    </rPh>
    <rPh sb="4" eb="7">
      <t>センダイシ</t>
    </rPh>
    <rPh sb="7" eb="9">
      <t>スイドウ</t>
    </rPh>
    <rPh sb="13" eb="15">
      <t>コウシャ</t>
    </rPh>
    <phoneticPr fontId="5"/>
  </si>
  <si>
    <t>仙台交通（株）</t>
    <rPh sb="0" eb="2">
      <t>センダイ</t>
    </rPh>
    <rPh sb="2" eb="4">
      <t>コウツウ</t>
    </rPh>
    <phoneticPr fontId="5"/>
  </si>
  <si>
    <t>仙台ガスサービス（株）</t>
    <rPh sb="0" eb="2">
      <t>センダイ</t>
    </rPh>
    <phoneticPr fontId="5"/>
  </si>
  <si>
    <t>仙台ガスエンジニアリング（株）</t>
    <rPh sb="0" eb="2">
      <t>センダイ</t>
    </rPh>
    <phoneticPr fontId="5"/>
  </si>
  <si>
    <t>仙台エルピーガス（株）</t>
    <rPh sb="0" eb="2">
      <t>センダイ</t>
    </rPh>
    <phoneticPr fontId="5"/>
  </si>
  <si>
    <t>（株）クリーンエナジー</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</si>
  <si>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</si>
  <si>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</si>
  <si>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</si>
  <si>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</si>
  <si>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</si>
  <si>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実質公債費比率については、「元金均等償還とした場合の本市の元利償還金の償還ペース」が「満期一括債とした場合の準元利償還金算定額（1/30ルール）のペース」を上回っているため、元金均等償還から満期一括償還へのシフトが進むことにより、比率が徐々に減少している。
将来負担比率については、退職手当見込額の減少等による将来負担額の減少、また基金の増加等による充当可能財源の増加によって、実質公債費比率と同様、徐々に比率が減少している。
健全化判断比率としてはいずれも年度が進むごとに改善が進んでいる。類似団体内平均のトレンドとおおむね一致した推移となっている。</t>
    <rPh sb="0" eb="2">
      <t>ジッシツ</t>
    </rPh>
    <rPh sb="2" eb="5">
      <t>コウサイヒ</t>
    </rPh>
    <rPh sb="5" eb="7">
      <t>ヒリツ</t>
    </rPh>
    <rPh sb="14" eb="16">
      <t>ガンキン</t>
    </rPh>
    <rPh sb="16" eb="18">
      <t>キントウ</t>
    </rPh>
    <rPh sb="18" eb="20">
      <t>ショウカン</t>
    </rPh>
    <rPh sb="23" eb="25">
      <t>バアイ</t>
    </rPh>
    <rPh sb="26" eb="28">
      <t>ホンシ</t>
    </rPh>
    <rPh sb="29" eb="31">
      <t>ガンリ</t>
    </rPh>
    <rPh sb="31" eb="34">
      <t>ショウカンキン</t>
    </rPh>
    <rPh sb="35" eb="37">
      <t>ショウカン</t>
    </rPh>
    <rPh sb="43" eb="45">
      <t>マンキ</t>
    </rPh>
    <rPh sb="45" eb="47">
      <t>イッカツ</t>
    </rPh>
    <rPh sb="47" eb="48">
      <t>サイ</t>
    </rPh>
    <rPh sb="51" eb="53">
      <t>バアイ</t>
    </rPh>
    <rPh sb="54" eb="55">
      <t>ジュン</t>
    </rPh>
    <rPh sb="55" eb="57">
      <t>ガンリ</t>
    </rPh>
    <rPh sb="57" eb="60">
      <t>ショウカンキン</t>
    </rPh>
    <rPh sb="60" eb="62">
      <t>サンテイ</t>
    </rPh>
    <rPh sb="62" eb="63">
      <t>ガク</t>
    </rPh>
    <rPh sb="78" eb="80">
      <t>ウワマワ</t>
    </rPh>
    <rPh sb="107" eb="108">
      <t>スス</t>
    </rPh>
    <rPh sb="115" eb="117">
      <t>ヒリツ</t>
    </rPh>
    <rPh sb="118" eb="120">
      <t>ジョジョ</t>
    </rPh>
    <rPh sb="121" eb="123">
      <t>ゲンショウ</t>
    </rPh>
    <rPh sb="129" eb="131">
      <t>ショウライ</t>
    </rPh>
    <rPh sb="131" eb="133">
      <t>フタン</t>
    </rPh>
    <rPh sb="133" eb="135">
      <t>ヒリツ</t>
    </rPh>
    <rPh sb="141" eb="143">
      <t>タイショク</t>
    </rPh>
    <rPh sb="143" eb="145">
      <t>テアテ</t>
    </rPh>
    <rPh sb="145" eb="147">
      <t>ミコ</t>
    </rPh>
    <rPh sb="147" eb="148">
      <t>ガク</t>
    </rPh>
    <rPh sb="149" eb="151">
      <t>ゲンショウ</t>
    </rPh>
    <rPh sb="151" eb="152">
      <t>トウ</t>
    </rPh>
    <rPh sb="155" eb="157">
      <t>ショウライ</t>
    </rPh>
    <rPh sb="157" eb="159">
      <t>フタン</t>
    </rPh>
    <rPh sb="159" eb="160">
      <t>ガク</t>
    </rPh>
    <rPh sb="161" eb="163">
      <t>ゲンショウ</t>
    </rPh>
    <rPh sb="166" eb="168">
      <t>キキン</t>
    </rPh>
    <rPh sb="169" eb="171">
      <t>ゾウカ</t>
    </rPh>
    <rPh sb="171" eb="172">
      <t>トウ</t>
    </rPh>
    <rPh sb="175" eb="177">
      <t>ジュウトウ</t>
    </rPh>
    <rPh sb="177" eb="179">
      <t>カノウ</t>
    </rPh>
    <rPh sb="179" eb="181">
      <t>ザイゲン</t>
    </rPh>
    <rPh sb="182" eb="184">
      <t>ゾウカ</t>
    </rPh>
    <rPh sb="189" eb="191">
      <t>ジッシツ</t>
    </rPh>
    <rPh sb="191" eb="194">
      <t>コウサイヒ</t>
    </rPh>
    <rPh sb="194" eb="196">
      <t>ヒリツ</t>
    </rPh>
    <rPh sb="197" eb="199">
      <t>ドウヨウ</t>
    </rPh>
    <rPh sb="200" eb="202">
      <t>ジョジョ</t>
    </rPh>
    <rPh sb="203" eb="205">
      <t>ヒリツ</t>
    </rPh>
    <rPh sb="206" eb="208">
      <t>ゲンショウ</t>
    </rPh>
    <rPh sb="214" eb="217">
      <t>ケンゼンカ</t>
    </rPh>
    <rPh sb="217" eb="219">
      <t>ハンダン</t>
    </rPh>
    <rPh sb="219" eb="221">
      <t>ヒリツ</t>
    </rPh>
    <rPh sb="229" eb="231">
      <t>ネンド</t>
    </rPh>
    <rPh sb="232" eb="233">
      <t>スス</t>
    </rPh>
    <rPh sb="237" eb="239">
      <t>カイゼン</t>
    </rPh>
    <rPh sb="240" eb="241">
      <t>スス</t>
    </rPh>
    <rPh sb="246" eb="248">
      <t>ルイジ</t>
    </rPh>
    <rPh sb="248" eb="250">
      <t>ダンタイ</t>
    </rPh>
    <rPh sb="250" eb="251">
      <t>ナイ</t>
    </rPh>
    <rPh sb="251" eb="253">
      <t>ヘイキン</t>
    </rPh>
    <rPh sb="263" eb="265">
      <t>イッチ</t>
    </rPh>
    <rPh sb="267" eb="269">
      <t>スイイ</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</si>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</sst>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wrapText="1"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wrapText="1"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7"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wrapText="1"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wrapText="1"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wrapText="1"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30171</c:v>
                </c:pt>
                <c:pt idx="1">
                  <c:v>53716</c:v>
                </c:pt>
                <c:pt idx="2">
                  <c:v>79868</c:v>
                </c:pt>
                <c:pt idx="3">
                  <c:v>105048</c:v>
                </c:pt>
                <c:pt idx="4">
                  <c:v>89320</c:v>
                </c:pt>
              </c:numCache>
            </c:numRef>
          </c:val>
          <c:smooth val="0"/>
        </c:ser>
        <c:dLbls>
          <c:showLegendKey val="0"/>
          <c:showVal val="0"/>
          <c:showCatName val="0"/>
          <c:showSerName val="0"/>
          <c:showPercent val="0"/>
          <c:showBubbleSize val="0"/>
        </c:dLbls>
        <c:marker val="1"/>
        <c:smooth val="0"/>
        <c:axId val="516007256"/>
        <c:axId val="516007648"/>
      </c:lineChart>
      <c:catAx>
        <c:axId val="516007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6007648"/>
        <c:crosses val="autoZero"/>
        <c:auto val="1"/>
        <c:lblAlgn val="ctr"/>
        <c:lblOffset val="100"/>
        <c:tickLblSkip val="1"/>
        <c:tickMarkSkip val="1"/>
        <c:noMultiLvlLbl val="0"/>
      </c:catAx>
      <c:valAx>
        <c:axId val="5160076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6007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0.53</c:v>
                </c:pt>
                <c:pt idx="1">
                  <c:v>1.92</c:v>
                </c:pt>
                <c:pt idx="2">
                  <c:v>2.5499999999999998</c:v>
                </c:pt>
                <c:pt idx="3">
                  <c:v>1.22</c:v>
                </c:pt>
                <c:pt idx="4">
                  <c:v>1.36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10.98</c:v>
                </c:pt>
                <c:pt idx="1">
                  <c:v>11.41</c:v>
                </c:pt>
                <c:pt idx="2">
                  <c:v>12.74</c:v>
                </c:pt>
                <c:pt idx="3">
                  <c:v>12.51</c:v>
                </c:pt>
                <c:pt idx="4">
                  <c:v>13.61</c:v>
                </c:pt>
              </c:numCache>
            </c:numRef>
          </c:val>
        </c:ser>
        <c:dLbls>
          <c:showLegendKey val="0"/>
          <c:showVal val="0"/>
          <c:showCatName val="0"/>
          <c:showSerName val="0"/>
          <c:showPercent val="0"/>
          <c:showBubbleSize val="0"/>
        </c:dLbls>
        <c:gapWidth val="250"/>
        <c:overlap val="100"/>
        <c:axId val="516006080"/>
        <c:axId val="51600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3.22</c:v>
                </c:pt>
                <c:pt idx="1">
                  <c:v>1.45</c:v>
                </c:pt>
                <c:pt idx="2">
                  <c:v>1.73</c:v>
                </c:pt>
                <c:pt idx="3">
                  <c:v>-3.43</c:v>
                </c:pt>
                <c:pt idx="4">
                  <c:v>0.65</c:v>
                </c:pt>
              </c:numCache>
            </c:numRef>
          </c:val>
          <c:smooth val="0"/>
        </c:ser>
        <c:dLbls>
          <c:showLegendKey val="0"/>
          <c:showVal val="0"/>
          <c:showCatName val="0"/>
          <c:showSerName val="0"/>
          <c:showPercent val="0"/>
          <c:showBubbleSize val="0"/>
        </c:dLbls>
        <c:marker val="1"/>
        <c:smooth val="0"/>
        <c:axId val="516006080"/>
        <c:axId val="516005296"/>
      </c:lineChart>
      <c:catAx>
        <c:axId val="51600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6005296"/>
        <c:crosses val="autoZero"/>
        <c:auto val="1"/>
        <c:lblAlgn val="ctr"/>
        <c:lblOffset val="100"/>
        <c:tickLblSkip val="1"/>
        <c:tickMarkSkip val="1"/>
        <c:noMultiLvlLbl val="0"/>
      </c:catAx>
      <c:valAx>
        <c:axId val="51600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00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0.22</c:v>
                </c:pt>
                <c:pt idx="2">
                  <c:v>#N/A</c:v>
                </c:pt>
                <c:pt idx="3">
                  <c:v>0.28999999999999998</c:v>
                </c:pt>
                <c:pt idx="4">
                  <c:v>#N/A</c:v>
                </c:pt>
                <c:pt idx="5">
                  <c:v>0.39</c:v>
                </c:pt>
                <c:pt idx="6">
                  <c:v>#N/A</c:v>
                </c:pt>
                <c:pt idx="7">
                  <c:v>0.25</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1.17</c:v>
                </c:pt>
                <c:pt idx="2">
                  <c:v>#N/A</c:v>
                </c:pt>
                <c:pt idx="3">
                  <c:v>0.34</c:v>
                </c:pt>
                <c:pt idx="4">
                  <c:v>#N/A</c:v>
                </c:pt>
                <c:pt idx="5">
                  <c:v>0.52</c:v>
                </c:pt>
                <c:pt idx="6">
                  <c:v>#N/A</c:v>
                </c:pt>
                <c:pt idx="7">
                  <c:v>0.41</c:v>
                </c:pt>
                <c:pt idx="8">
                  <c:v>#N/A</c:v>
                </c:pt>
                <c:pt idx="9">
                  <c:v>0.51</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0.76</c:v>
                </c:pt>
                <c:pt idx="2">
                  <c:v>#N/A</c:v>
                </c:pt>
                <c:pt idx="3">
                  <c:v>0.82</c:v>
                </c:pt>
                <c:pt idx="4">
                  <c:v>#N/A</c:v>
                </c:pt>
                <c:pt idx="5">
                  <c:v>1.35</c:v>
                </c:pt>
                <c:pt idx="6">
                  <c:v>#N/A</c:v>
                </c:pt>
                <c:pt idx="7">
                  <c:v>1.43</c:v>
                </c:pt>
                <c:pt idx="8">
                  <c:v>#N/A</c:v>
                </c:pt>
                <c:pt idx="9">
                  <c:v>1.1399999999999999</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0.53</c:v>
                </c:pt>
                <c:pt idx="2">
                  <c:v>#N/A</c:v>
                </c:pt>
                <c:pt idx="3">
                  <c:v>1.91</c:v>
                </c:pt>
                <c:pt idx="4">
                  <c:v>#N/A</c:v>
                </c:pt>
                <c:pt idx="5">
                  <c:v>2.54</c:v>
                </c:pt>
                <c:pt idx="6">
                  <c:v>#N/A</c:v>
                </c:pt>
                <c:pt idx="7">
                  <c:v>1.19</c:v>
                </c:pt>
                <c:pt idx="8">
                  <c:v>#N/A</c:v>
                </c:pt>
                <c:pt idx="9">
                  <c:v>1.33</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1.27</c:v>
                </c:pt>
                <c:pt idx="2">
                  <c:v>#N/A</c:v>
                </c:pt>
                <c:pt idx="3">
                  <c:v>1.59</c:v>
                </c:pt>
                <c:pt idx="4">
                  <c:v>#N/A</c:v>
                </c:pt>
                <c:pt idx="5">
                  <c:v>1.75</c:v>
                </c:pt>
                <c:pt idx="6">
                  <c:v>#N/A</c:v>
                </c:pt>
                <c:pt idx="7">
                  <c:v>1.52</c:v>
                </c:pt>
                <c:pt idx="8">
                  <c:v>#N/A</c:v>
                </c:pt>
                <c:pt idx="9">
                  <c:v>1.74</c:v>
                </c:pt>
              </c:numCache>
            </c:numRef>
          </c:val>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1.61</c:v>
                </c:pt>
                <c:pt idx="2">
                  <c:v>#N/A</c:v>
                </c:pt>
                <c:pt idx="3">
                  <c:v>2.08</c:v>
                </c:pt>
                <c:pt idx="4">
                  <c:v>#N/A</c:v>
                </c:pt>
                <c:pt idx="5">
                  <c:v>1.1299999999999999</c:v>
                </c:pt>
                <c:pt idx="6">
                  <c:v>#N/A</c:v>
                </c:pt>
                <c:pt idx="7">
                  <c:v>1.7</c:v>
                </c:pt>
                <c:pt idx="8">
                  <c:v>#N/A</c:v>
                </c:pt>
                <c:pt idx="9">
                  <c:v>1.9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3.19</c:v>
                </c:pt>
                <c:pt idx="2">
                  <c:v>#N/A</c:v>
                </c:pt>
                <c:pt idx="3">
                  <c:v>2.66</c:v>
                </c:pt>
                <c:pt idx="4">
                  <c:v>#N/A</c:v>
                </c:pt>
                <c:pt idx="5">
                  <c:v>2.88</c:v>
                </c:pt>
                <c:pt idx="6">
                  <c:v>#N/A</c:v>
                </c:pt>
                <c:pt idx="7">
                  <c:v>3.52</c:v>
                </c:pt>
                <c:pt idx="8">
                  <c:v>#N/A</c:v>
                </c:pt>
                <c:pt idx="9">
                  <c:v>4.21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3.74</c:v>
                </c:pt>
                <c:pt idx="2">
                  <c:v>#N/A</c:v>
                </c:pt>
                <c:pt idx="3">
                  <c:v>4.43</c:v>
                </c:pt>
                <c:pt idx="4">
                  <c:v>#N/A</c:v>
                </c:pt>
                <c:pt idx="5">
                  <c:v>5.29</c:v>
                </c:pt>
                <c:pt idx="6">
                  <c:v>#N/A</c:v>
                </c:pt>
                <c:pt idx="7">
                  <c:v>5.41</c:v>
                </c:pt>
                <c:pt idx="8">
                  <c:v>#N/A</c:v>
                </c:pt>
                <c:pt idx="9">
                  <c:v>5.99</c:v>
                </c:pt>
              </c:numCache>
            </c:numRef>
          </c:val>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0.01</c:v>
                </c:pt>
                <c:pt idx="2">
                  <c:v>#N/A</c:v>
                </c:pt>
                <c:pt idx="3">
                  <c:v>0.02</c:v>
                </c:pt>
                <c:pt idx="4">
                  <c:v>#N/A</c:v>
                </c:pt>
                <c:pt idx="5">
                  <c:v>0</c:v>
                </c:pt>
                <c:pt idx="6">
                  <c:v>0.01</c:v>
                </c:pt>
                <c:pt idx="7">
                  <c:v>#N/A</c:v>
                </c:pt>
                <c:pt idx="8">
                  <c:v>0.09</c:v>
                </c:pt>
                <c:pt idx="9">
                  <c:v>#N/A</c:v>
                </c:pt>
              </c:numCache>
            </c:numRef>
          </c:val>
        </c:ser>
        <c:dLbls>
          <c:showLegendKey val="0"/>
          <c:showVal val="0"/>
          <c:showCatName val="0"/>
          <c:showSerName val="0"/>
          <c:showPercent val="0"/>
          <c:showBubbleSize val="0"/>
        </c:dLbls>
        <c:gapWidth val="150"/>
        <c:overlap val="100"/>
        <c:axId val="516018232"/>
        <c:axId val="516013136"/>
      </c:barChart>
      <c:catAx>
        <c:axId val="51601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6013136"/>
        <c:crosses val="autoZero"/>
        <c:auto val="1"/>
        <c:lblAlgn val="ctr"/>
        <c:lblOffset val="100"/>
        <c:tickLblSkip val="1"/>
        <c:tickMarkSkip val="1"/>
        <c:noMultiLvlLbl val="0"/>
      </c:catAx>
      <c:valAx>
        <c:axId val="51601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018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51101</c:v>
                </c:pt>
                <c:pt idx="5">
                  <c:v>50526</c:v>
                </c:pt>
                <c:pt idx="8">
                  <c:v>50157</c:v>
                </c:pt>
                <c:pt idx="11">
                  <c:v>50878</c:v>
                </c:pt>
                <c:pt idx="14">
                  <c:v>49550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61</c:v>
                </c:pt>
                <c:pt idx="3">
                  <c:v>20</c:v>
                </c:pt>
                <c:pt idx="6">
                  <c:v>52</c:v>
                </c:pt>
                <c:pt idx="9">
                  <c:v>45</c:v>
                </c:pt>
                <c:pt idx="12">
                  <c:v>62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1427</c:v>
                </c:pt>
                <c:pt idx="3">
                  <c:v>1436</c:v>
                </c:pt>
                <c:pt idx="6">
                  <c:v>1775</c:v>
                </c:pt>
                <c:pt idx="9">
                  <c:v>1805</c:v>
                </c:pt>
                <c:pt idx="12">
                  <c:v>1389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12967</c:v>
                </c:pt>
                <c:pt idx="3">
                  <c:v>11624</c:v>
                </c:pt>
                <c:pt idx="6">
                  <c:v>11440</c:v>
                </c:pt>
                <c:pt idx="9">
                  <c:v>11027</c:v>
                </c:pt>
                <c:pt idx="12">
                  <c:v>10245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16218</c:v>
                </c:pt>
                <c:pt idx="3">
                  <c:v>16969</c:v>
                </c:pt>
                <c:pt idx="6">
                  <c:v>17987</c:v>
                </c:pt>
                <c:pt idx="9">
                  <c:v>19506</c:v>
                </c:pt>
                <c:pt idx="12">
                  <c:v>20290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41742</c:v>
                </c:pt>
                <c:pt idx="3">
                  <c:v>43434</c:v>
                </c:pt>
                <c:pt idx="6">
                  <c:v>40468</c:v>
                </c:pt>
                <c:pt idx="9">
                  <c:v>37434</c:v>
                </c:pt>
                <c:pt idx="12">
                  <c:v>35688</c:v>
                </c:pt>
              </c:numCache>
            </c:numRef>
          </c:val>
        </c:ser>
        <c:dLbls>
          <c:showLegendKey val="0"/>
          <c:showVal val="0"/>
          <c:showCatName val="0"/>
          <c:showSerName val="0"/>
          <c:showPercent val="0"/>
          <c:showBubbleSize val="0"/>
        </c:dLbls>
        <c:gapWidth val="100"/>
        <c:overlap val="100"/>
        <c:axId val="516013528"/>
        <c:axId val="516012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21314</c:v>
                </c:pt>
                <c:pt idx="2">
                  <c:v>#N/A</c:v>
                </c:pt>
                <c:pt idx="3">
                  <c:v>#N/A</c:v>
                </c:pt>
                <c:pt idx="4">
                  <c:v>22957</c:v>
                </c:pt>
                <c:pt idx="5">
                  <c:v>#N/A</c:v>
                </c:pt>
                <c:pt idx="6">
                  <c:v>#N/A</c:v>
                </c:pt>
                <c:pt idx="7">
                  <c:v>21565</c:v>
                </c:pt>
                <c:pt idx="8">
                  <c:v>#N/A</c:v>
                </c:pt>
                <c:pt idx="9">
                  <c:v>#N/A</c:v>
                </c:pt>
                <c:pt idx="10">
                  <c:v>18939</c:v>
                </c:pt>
                <c:pt idx="11">
                  <c:v>#N/A</c:v>
                </c:pt>
                <c:pt idx="12">
                  <c:v>#N/A</c:v>
                </c:pt>
                <c:pt idx="13">
                  <c:v>18124</c:v>
                </c:pt>
                <c:pt idx="14">
                  <c:v>#N/A</c:v>
                </c:pt>
              </c:numCache>
            </c:numRef>
          </c:val>
          <c:smooth val="0"/>
        </c:ser>
        <c:dLbls>
          <c:showLegendKey val="0"/>
          <c:showVal val="0"/>
          <c:showCatName val="0"/>
          <c:showSerName val="0"/>
          <c:showPercent val="0"/>
          <c:showBubbleSize val="0"/>
        </c:dLbls>
        <c:marker val="1"/>
        <c:smooth val="0"/>
        <c:axId val="516013528"/>
        <c:axId val="516012352"/>
      </c:lineChart>
      <c:catAx>
        <c:axId val="51601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6012352"/>
        <c:crosses val="autoZero"/>
        <c:auto val="1"/>
        <c:lblAlgn val="ctr"/>
        <c:lblOffset val="100"/>
        <c:tickLblSkip val="1"/>
        <c:tickMarkSkip val="1"/>
        <c:noMultiLvlLbl val="0"/>
      </c:catAx>
      <c:valAx>
        <c:axId val="51601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013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473884</c:v>
                </c:pt>
                <c:pt idx="5">
                  <c:v>498245</c:v>
                </c:pt>
                <c:pt idx="8">
                  <c:v>502825</c:v>
                </c:pt>
                <c:pt idx="11">
                  <c:v>509190</c:v>
                </c:pt>
                <c:pt idx="14">
                  <c:v>506678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136007</c:v>
                </c:pt>
                <c:pt idx="5">
                  <c:v>139947</c:v>
                </c:pt>
                <c:pt idx="8">
                  <c:v>130112</c:v>
                </c:pt>
                <c:pt idx="11">
                  <c:v>130416</c:v>
                </c:pt>
                <c:pt idx="14">
                  <c:v>130949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160165</c:v>
                </c:pt>
                <c:pt idx="5">
                  <c:v>169422</c:v>
                </c:pt>
                <c:pt idx="8">
                  <c:v>188881</c:v>
                </c:pt>
                <c:pt idx="11">
                  <c:v>197205</c:v>
                </c:pt>
                <c:pt idx="14">
                  <c:v>214342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9121</c:v>
                </c:pt>
                <c:pt idx="3">
                  <c:v>6930</c:v>
                </c:pt>
                <c:pt idx="6">
                  <c:v>5997</c:v>
                </c:pt>
                <c:pt idx="9">
                  <c:v>5039</c:v>
                </c:pt>
                <c:pt idx="12">
                  <c:v>4706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70475</c:v>
                </c:pt>
                <c:pt idx="3">
                  <c:v>68388</c:v>
                </c:pt>
                <c:pt idx="6">
                  <c:v>67177</c:v>
                </c:pt>
                <c:pt idx="9">
                  <c:v>67248</c:v>
                </c:pt>
                <c:pt idx="12">
                  <c:v>58551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144860</c:v>
                </c:pt>
                <c:pt idx="3">
                  <c:v>143308</c:v>
                </c:pt>
                <c:pt idx="6">
                  <c:v>143772</c:v>
                </c:pt>
                <c:pt idx="9">
                  <c:v>144928</c:v>
                </c:pt>
                <c:pt idx="12">
                  <c:v>139943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25257</c:v>
                </c:pt>
                <c:pt idx="3">
                  <c:v>22446</c:v>
                </c:pt>
                <c:pt idx="6">
                  <c:v>20463</c:v>
                </c:pt>
                <c:pt idx="9">
                  <c:v>21719</c:v>
                </c:pt>
                <c:pt idx="12">
                  <c:v>19792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805236</c:v>
                </c:pt>
                <c:pt idx="3">
                  <c:v>836915</c:v>
                </c:pt>
                <c:pt idx="6">
                  <c:v>847436</c:v>
                </c:pt>
                <c:pt idx="9">
                  <c:v>863549</c:v>
                </c:pt>
                <c:pt idx="12">
                  <c:v>875407</c:v>
                </c:pt>
              </c:numCache>
            </c:numRef>
          </c:val>
        </c:ser>
        <c:dLbls>
          <c:showLegendKey val="0"/>
          <c:showVal val="0"/>
          <c:showCatName val="0"/>
          <c:showSerName val="0"/>
          <c:showPercent val="0"/>
          <c:showBubbleSize val="0"/>
        </c:dLbls>
        <c:gapWidth val="100"/>
        <c:overlap val="100"/>
        <c:axId val="516011176"/>
        <c:axId val="516011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284892</c:v>
                </c:pt>
                <c:pt idx="2">
                  <c:v>#N/A</c:v>
                </c:pt>
                <c:pt idx="3">
                  <c:v>#N/A</c:v>
                </c:pt>
                <c:pt idx="4">
                  <c:v>270373</c:v>
                </c:pt>
                <c:pt idx="5">
                  <c:v>#N/A</c:v>
                </c:pt>
                <c:pt idx="6">
                  <c:v>#N/A</c:v>
                </c:pt>
                <c:pt idx="7">
                  <c:v>263027</c:v>
                </c:pt>
                <c:pt idx="8">
                  <c:v>#N/A</c:v>
                </c:pt>
                <c:pt idx="9">
                  <c:v>#N/A</c:v>
                </c:pt>
                <c:pt idx="10">
                  <c:v>265672</c:v>
                </c:pt>
                <c:pt idx="11">
                  <c:v>#N/A</c:v>
                </c:pt>
                <c:pt idx="12">
                  <c:v>#N/A</c:v>
                </c:pt>
                <c:pt idx="13">
                  <c:v>246431</c:v>
                </c:pt>
                <c:pt idx="14">
                  <c:v>#N/A</c:v>
                </c:pt>
              </c:numCache>
            </c:numRef>
          </c:val>
          <c:smooth val="0"/>
        </c:ser>
        <c:dLbls>
          <c:showLegendKey val="0"/>
          <c:showVal val="0"/>
          <c:showCatName val="0"/>
          <c:showSerName val="0"/>
          <c:showPercent val="0"/>
          <c:showBubbleSize val="0"/>
        </c:dLbls>
        <c:marker val="1"/>
        <c:smooth val="0"/>
        <c:axId val="516011176"/>
        <c:axId val="516011960"/>
      </c:lineChart>
      <c:catAx>
        <c:axId val="51601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6011960"/>
        <c:crosses val="autoZero"/>
        <c:auto val="1"/>
        <c:lblAlgn val="ctr"/>
        <c:lblOffset val="100"/>
        <c:tickLblSkip val="1"/>
        <c:tickMarkSkip val="1"/>
        <c:noMultiLvlLbl val="0"/>
      </c:catAx>
      <c:valAx>
        <c:axId val="516011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01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{72D524E6-B196-40FC-9B96-79FD85F9A67A}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{FA986C4C-07D3-48B7-A62E-6E14D9297893}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{37FD6B2D-8E2E-49A3-8161-F4F6A2D01747}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{0852D53C-3774-419D-BE47-B96EEC642B23}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{C69BCC8E-BBFF-4F28-B18A-B90471A8FAF8}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{5695727A-B4C0-4378-BAB1-D985788C2E87}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{8AA3BD5B-FF65-42F6-9064-89861F4BE32B}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{0D4BEB80-FA5A-42D1-92D5-594B9174B5CD}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{3B4F9690-CF3D-4516-B90A-A165E9D33559}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{B7D36BA3-CFAC-4387-8B92-A70708A0B081}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16017448"/>
        <c:axId val="516016664"/>
      </c:scatterChart>
      <c:valAx>
        <c:axId val="516017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6016664"/>
        <c:crosses val="autoZero"/>
        <c:crossBetween val="midCat"/>
      </c:valAx>
      <c:valAx>
        <c:axId val="516016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6017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{68B4F2A2-50AA-47F5-9CDC-98F8FBCB81B9}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{DE32BCFC-A5AE-4C13-806E-D0BAC0FAB22E}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{A3DEB5A9-5923-4B66-8B3B-82DEF0CBBA90}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{93C748BB-F2CA-498A-A756-72712AE9DBB0}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{19FF0929-38AB-4F23-B7F5-ECA2727A8FC9}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11.3</c:v>
                </c:pt>
                <c:pt idx="2">
                  <c:v>11.3</c:v>
                </c:pt>
                <c:pt idx="3">
                  <c:v>10.8</c:v>
                </c:pt>
                <c:pt idx="4">
                  <c:v>9.8000000000000007</c:v>
                </c:pt>
              </c:numCache>
            </c:numRef>
          </c:xVal>
          <c:yVal>
            <c:numRef>
              <c:f>公会計指標分析・財政指標組合せ分析表!$K$73:$O$73</c:f>
              <c:numCache>
                <c:formatCode>#,##0.0;"▲ "#,##0.0</c:formatCode>
                <c:ptCount val="5"/>
                <c:pt idx="0">
                  <c:v>147.80000000000001</c:v>
                </c:pt>
                <c:pt idx="1">
                  <c:v>141.19999999999999</c:v>
                </c:pt>
                <c:pt idx="2">
                  <c:v>134.6</c:v>
                </c:pt>
                <c:pt idx="3">
                  <c:v>133.19999999999999</c:v>
                </c:pt>
                <c:pt idx="4">
                  <c:v>122.8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{EC034294-71EF-4083-9647-70ABCF4C2E70}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{BB29EFA5-6A63-4935-B9AD-825C9E71E953}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{ED5B35A1-FC3B-41AE-ABBF-A4A1035EAEF2}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{EF5A69D5-62CC-4356-87F1-1D2946226E84}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{68C71B11-0AF8-4DF1-9AA0-580602427C35}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516020584"/>
        <c:axId val="516020976"/>
      </c:scatterChart>
      <c:valAx>
        <c:axId val="516020584"/>
        <c:scaling>
          <c:orientation val="minMax"/>
          <c:max val="12.299999999999999"/>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6020976"/>
        <c:crosses val="autoZero"/>
        <c:crossBetween val="midCat"/>
      </c:valAx>
      <c:valAx>
        <c:axId val="516020976"/>
        <c:scaling>
          <c:orientation val="minMax"/>
          <c:max val="170"/>
          <c:min val="1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6020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市債の安定的な調達を図るため、市場公募債の発行を推進していることに伴い、その償還に備えた基金への積立相当額である「満期一括償還地方債に係る年度割相当額」は増加したが、その見合いで銀行等からの元金均等償還による借入が減少したこと等により「元利償還金」が減少したため、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年度の実質公債費比率の分子は、平成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年度と同様、前年度比で減少となった。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今後とも、「仙台市行財政改革推進プラン</a:t>
          </a:r>
          <a:r>
            <a:rPr kumimoji="1" lang="en-US" altLang="ja-JP" sz="1100" b="0" i="0" baseline="0">
              <a:solidFill>
                <a:schemeClr val="dk1"/>
              </a:solidFill>
              <a:effectLst/>
              <a:latin typeface="+mn-lt"/>
              <a:ea typeface="+mn-ea"/>
              <a:cs typeface="+mn-cs"/>
            </a:rPr>
            <a:t>2016</a:t>
          </a:r>
          <a:r>
            <a:rPr kumimoji="1" lang="ja-JP" altLang="ja-JP" sz="1100" b="0" i="0" baseline="0">
              <a:solidFill>
                <a:schemeClr val="dk1"/>
              </a:solidFill>
              <a:effectLst/>
              <a:latin typeface="+mn-lt"/>
              <a:ea typeface="+mn-ea"/>
              <a:cs typeface="+mn-cs"/>
            </a:rPr>
            <a:t>」に基づき公共投資の厳選・重点化を行い、臨時財政対策債等を除いた市債残高の縮減に努める。</a:t>
          </a:r>
          <a:endParaRPr lang="ja-JP"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算定を開始した平成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年度決算以降、将来負担額及び充当可能財源等の総額に大きな変動はなく、概ね横ばいで推移している。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一般会計においては、臨時財政対策債の残高増（＋</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億円）を主な要因として地方債残高が約</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億円増加した一方で、職員年齢構成の低下等により退職手当負担見込額が減少したこと等により、将来負担額全体では約</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億円の減少となった。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充当可能財源</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震災復興基金の増加（＋</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億円）、満期一括償還地方債にかかる減債基金への積立額の増加（＋</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億円）、高速鉄道基金の増加（＋</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億円）、中小企業活性化基金の造成（＋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億円）等により、充当可能基金全体では約</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億円の増加となった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宮城県仙台市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1,056,503
1,045,205
786.30
539,718,249
520,717,051
3,214,288
236,960,836
783,603,142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122.8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542924</xdr:colOff>
      <xdr:row>6</xdr:row>
      <xdr:rowOff>9525</xdr:rowOff>
    </xdr:from>
    <xdr:to>
      <xdr:col>7</xdr:col>
      <xdr:colOff>1203959</xdr:colOff>
      <xdr:row>9</xdr:row>
      <xdr:rowOff>130175</xdr:rowOff>
    </xdr:to>
    <xdr:sp macro="" textlink="">
      <xdr:nvSpPr>
        <xdr:cNvPr id="19" name="正方形/長方形 18"/>
        <xdr:cNvSpPr/>
      </xdr:nvSpPr>
      <xdr:spPr>
        <a:xfrm>
          <a:off x="6257924" y="1708785"/>
          <a:ext cx="314515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宮城県仙台市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1,056,503
1,045,205
786.30
539,718,249
520,717,051
3,214,288
236,960,836
783,603,142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宮城県仙台市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1,056,503
1,045,205
786.30
539,718,249
520,717,051
3,214,288
236,960,836
783,603,142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190499</xdr:colOff>
      <xdr:row>13</xdr:row>
      <xdr:rowOff>120650</xdr:rowOff>
    </xdr:to>
    <xdr:sp macro="" textlink="">
      <xdr:nvSpPr>
        <xdr:cNvPr id="17" name="正方形/長方形 16"/>
        <xdr:cNvSpPr/>
      </xdr:nvSpPr>
      <xdr:spPr>
        <a:xfrm>
          <a:off x="6487794" y="1676400"/>
          <a:ext cx="296862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宮城県仙台市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1,056,503
1,045,205
786.30
539,718,249
520,717,051
3,214,288
236,960,836
783,603,142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122.8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近年の状況としては、基準財政需要額が臨時財政対策債振替により圧縮されていることから、</a:t>
          </a:r>
          <a:r>
            <a:rPr kumimoji="1" lang="en-US" altLang="ja-JP" sz="1100">
              <a:solidFill>
                <a:schemeClr val="dk1"/>
              </a:solidFill>
              <a:effectLst/>
              <a:latin typeface="+mn-lt"/>
              <a:ea typeface="+mn-ea"/>
              <a:cs typeface="+mn-cs"/>
            </a:rPr>
            <a:t>0.85</a:t>
          </a:r>
          <a:r>
            <a:rPr kumimoji="1" lang="ja-JP" altLang="ja-JP" sz="1100">
              <a:solidFill>
                <a:schemeClr val="dk1"/>
              </a:solidFill>
              <a:effectLst/>
              <a:latin typeface="+mn-lt"/>
              <a:ea typeface="+mn-ea"/>
              <a:cs typeface="+mn-cs"/>
            </a:rPr>
            <a:t>ポイント前後で推移している。平成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年度は基準財政需要額以上に基準財政収入額の減少が高かったことから</a:t>
          </a:r>
          <a:r>
            <a:rPr kumimoji="1" lang="en-US" altLang="ja-JP" sz="1100">
              <a:solidFill>
                <a:schemeClr val="dk1"/>
              </a:solidFill>
              <a:effectLst/>
              <a:latin typeface="+mn-lt"/>
              <a:ea typeface="+mn-ea"/>
              <a:cs typeface="+mn-cs"/>
            </a:rPr>
            <a:t>0.84</a:t>
          </a:r>
          <a:r>
            <a:rPr kumimoji="1" lang="ja-JP" altLang="ja-JP" sz="1100">
              <a:solidFill>
                <a:schemeClr val="dk1"/>
              </a:solidFill>
              <a:effectLst/>
              <a:latin typeface="+mn-lt"/>
              <a:ea typeface="+mn-ea"/>
              <a:cs typeface="+mn-cs"/>
            </a:rPr>
            <a:t>ポイントとなったが、平成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年度は市税収入の増加等により基準財政収入額が増加したことなどにより、前年度から</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ポイントの増加となっている。</a:t>
          </a:r>
          <a:endParaRPr lang="ja-JP" altLang="ja-JP" sz="1400">
            <a:effectLst/>
          </a:endParaRPr>
        </a:p>
        <a:p>
          <a:r>
            <a:rPr kumimoji="1" lang="ja-JP" altLang="ja-JP" sz="1100">
              <a:solidFill>
                <a:schemeClr val="dk1"/>
              </a:solidFill>
              <a:effectLst/>
              <a:latin typeface="+mn-lt"/>
              <a:ea typeface="+mn-ea"/>
              <a:cs typeface="+mn-cs"/>
            </a:rPr>
            <a:t>今後とも行財政改革推進プラン</a:t>
          </a:r>
          <a:r>
            <a:rPr kumimoji="1" lang="en-US" altLang="ja-JP" sz="1100">
              <a:solidFill>
                <a:schemeClr val="dk1"/>
              </a:solidFill>
              <a:effectLst/>
              <a:latin typeface="+mn-lt"/>
              <a:ea typeface="+mn-ea"/>
              <a:cs typeface="+mn-cs"/>
            </a:rPr>
            <a:t>2016</a:t>
          </a:r>
          <a:r>
            <a:rPr kumimoji="1" lang="ja-JP" altLang="ja-JP" sz="1100">
              <a:solidFill>
                <a:schemeClr val="dk1"/>
              </a:solidFill>
              <a:effectLst/>
              <a:latin typeface="+mn-lt"/>
              <a:ea typeface="+mn-ea"/>
              <a:cs typeface="+mn-cs"/>
            </a:rPr>
            <a:t>に基づき、収納率向上や定員の適正管理に努め、効率的な行財政運営を図る。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105410</xdr:rowOff>
    </xdr:from>
    <xdr:to>
      <xdr:col>7</xdr:col>
      <xdr:colOff>152400</xdr:colOff>
      <xdr:row>40</xdr:row>
      <xdr:rowOff>30480</xdr:rowOff>
    </xdr:to>
    <xdr:cxnSp macro="">
      <xdr:nvCxnSpPr>
        <xdr:cNvPr id="66" name="直線コネクタ 65"/>
        <xdr:cNvCxnSpPr/>
      </xdr:nvCxnSpPr>
      <xdr:spPr>
        <a:xfrm flipV="1">
          <a:off x="4114800" y="67919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30480</xdr:rowOff>
    </xdr:from>
    <xdr:to>
      <xdr:col>6</xdr:col>
      <xdr:colOff>0</xdr:colOff>
      <xdr:row>40</xdr:row>
      <xdr:rowOff>127000</xdr:rowOff>
    </xdr:to>
    <xdr:cxnSp macro="">
      <xdr:nvCxnSpPr>
        <xdr:cNvPr id="69" name="直線コネクタ 68"/>
        <xdr:cNvCxnSpPr/>
      </xdr:nvCxnSpPr>
      <xdr:spPr>
        <a:xfrm flipV="1">
          <a:off x="3225800" y="688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3810</xdr:rowOff>
    </xdr:to>
    <xdr:cxnSp macro="">
      <xdr:nvCxnSpPr>
        <xdr:cNvPr id="72" name="直線コネクタ 71"/>
        <xdr:cNvCxnSpPr/>
      </xdr:nvCxnSpPr>
      <xdr:spPr>
        <a:xfrm flipV="1">
          <a:off x="2336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3810</xdr:rowOff>
    </xdr:to>
    <xdr:cxnSp macro="">
      <xdr:nvCxnSpPr>
        <xdr:cNvPr id="75" name="直線コネクタ 74"/>
        <xdr:cNvCxnSpPr/>
      </xdr:nvCxnSpPr>
      <xdr:spPr>
        <a:xfrm>
          <a:off x="1447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77" name="テキスト ボックス 76"/>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139717</xdr:rowOff>
    </xdr:from>
    <xdr:ext cx="762000" cy="259045"/>
    <xdr:sp macro="" textlink="">
      <xdr:nvSpPr>
        <xdr:cNvPr id="79" name="テキスト ボックス 78"/>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54610</xdr:rowOff>
    </xdr:from>
    <xdr:to>
      <xdr:col>7</xdr:col>
      <xdr:colOff>203200</xdr:colOff>
      <xdr:row>39</xdr:row>
      <xdr:rowOff>156210</xdr:rowOff>
    </xdr:to>
    <xdr:sp macro="" textlink="">
      <xdr:nvSpPr>
        <xdr:cNvPr id="85" name="円/楕円 84"/>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71137</xdr:rowOff>
    </xdr:from>
    <xdr:ext cx="762000" cy="259045"/>
    <xdr:sp macro="" textlink="">
      <xdr:nvSpPr>
        <xdr:cNvPr id="86"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151130</xdr:rowOff>
    </xdr:from>
    <xdr:to>
      <xdr:col>6</xdr:col>
      <xdr:colOff>50800</xdr:colOff>
      <xdr:row>40</xdr:row>
      <xdr:rowOff>81280</xdr:rowOff>
    </xdr:to>
    <xdr:sp macro="" textlink="">
      <xdr:nvSpPr>
        <xdr:cNvPr id="87" name="円/楕円 86"/>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91457</xdr:rowOff>
    </xdr:from>
    <xdr:ext cx="736600" cy="259045"/>
    <xdr:sp macro="" textlink="">
      <xdr:nvSpPr>
        <xdr:cNvPr id="88" name="テキスト ボックス 87"/>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0" name="テキスト ボックス 89"/>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124460</xdr:rowOff>
    </xdr:from>
    <xdr:to>
      <xdr:col>3</xdr:col>
      <xdr:colOff>330200</xdr:colOff>
      <xdr:row>41</xdr:row>
      <xdr:rowOff>54610</xdr:rowOff>
    </xdr:to>
    <xdr:sp macro="" textlink="">
      <xdr:nvSpPr>
        <xdr:cNvPr id="91" name="円/楕円 90"/>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92" name="テキスト ボックス 91"/>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4" name="テキスト ボックス 93"/>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年度は震災に伴う課税免除や減免による市税の減収分として手当されていた震災復興特別交付税が臨時的経費に区分されたことにより</a:t>
          </a:r>
          <a:r>
            <a:rPr kumimoji="1" lang="en-US" altLang="ja-JP" sz="1100">
              <a:solidFill>
                <a:schemeClr val="dk1"/>
              </a:solidFill>
              <a:effectLst/>
              <a:latin typeface="+mn-lt"/>
              <a:ea typeface="+mn-ea"/>
              <a:cs typeface="+mn-cs"/>
            </a:rPr>
            <a:t>101.6</a:t>
          </a:r>
          <a:r>
            <a:rPr kumimoji="1" lang="ja-JP" altLang="ja-JP" sz="1100">
              <a:solidFill>
                <a:schemeClr val="dk1"/>
              </a:solidFill>
              <a:effectLst/>
              <a:latin typeface="+mn-lt"/>
              <a:ea typeface="+mn-ea"/>
              <a:cs typeface="+mn-cs"/>
            </a:rPr>
            <a:t>％となり、類似団体平均から大きく増加した。平成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年度は市税収入の回復基調や人件費・扶助費の減少などにより</a:t>
          </a:r>
          <a:r>
            <a:rPr kumimoji="1" lang="en-US" altLang="ja-JP" sz="1100">
              <a:solidFill>
                <a:schemeClr val="dk1"/>
              </a:solidFill>
              <a:effectLst/>
              <a:latin typeface="+mn-lt"/>
              <a:ea typeface="+mn-ea"/>
              <a:cs typeface="+mn-cs"/>
            </a:rPr>
            <a:t>96.5</a:t>
          </a:r>
          <a:r>
            <a:rPr kumimoji="1" lang="ja-JP" altLang="ja-JP" sz="1100">
              <a:solidFill>
                <a:schemeClr val="dk1"/>
              </a:solidFill>
              <a:effectLst/>
              <a:latin typeface="+mn-lt"/>
              <a:ea typeface="+mn-ea"/>
              <a:cs typeface="+mn-cs"/>
            </a:rPr>
            <a:t>％まで回復したが、平成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年度は扶助費・公債費の増、平成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年度は公債費が減少したものの人件費・扶助費の増により悪化した。平成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は地方税をはじめとした一般財源の増により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ポイントの減少となり</a:t>
          </a:r>
          <a:r>
            <a:rPr kumimoji="1" lang="en-US" altLang="ja-JP" sz="1100">
              <a:solidFill>
                <a:schemeClr val="dk1"/>
              </a:solidFill>
              <a:effectLst/>
              <a:latin typeface="+mn-lt"/>
              <a:ea typeface="+mn-ea"/>
              <a:cs typeface="+mn-cs"/>
            </a:rPr>
            <a:t>96.2</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65</xdr:row>
      <xdr:rowOff>167822</xdr:rowOff>
    </xdr:to>
    <xdr:cxnSp macro="">
      <xdr:nvCxnSpPr>
        <xdr:cNvPr id="126" name="直線コネクタ 125"/>
        <xdr:cNvCxnSpPr/>
      </xdr:nvCxnSpPr>
      <xdr:spPr>
        <a:xfrm flipV="1">
          <a:off x="4953000" y="9990667"/>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139899</xdr:rowOff>
    </xdr:from>
    <xdr:ext cx="762000" cy="259045"/>
    <xdr:sp macro="" textlink="">
      <xdr:nvSpPr>
        <xdr:cNvPr id="127" name="財政構造の弾力性最小値テキスト"/>
        <xdr:cNvSpPr txBox="1"/>
      </xdr:nvSpPr>
      <xdr:spPr>
        <a:xfrm>
          <a:off x="5041900" y="1128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65</xdr:row>
      <xdr:rowOff>167822</xdr:rowOff>
    </xdr:from>
    <xdr:to>
      <xdr:col>7</xdr:col>
      <xdr:colOff>241300</xdr:colOff>
      <xdr:row>65</xdr:row>
      <xdr:rowOff>167822</xdr:rowOff>
    </xdr:to>
    <xdr:cxnSp macro="">
      <xdr:nvCxnSpPr>
        <xdr:cNvPr id="128" name="直線コネクタ 127"/>
        <xdr:cNvCxnSpPr/>
      </xdr:nvCxnSpPr>
      <xdr:spPr>
        <a:xfrm>
          <a:off x="4864100" y="1131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17538</xdr:rowOff>
    </xdr:from>
    <xdr:to>
      <xdr:col>7</xdr:col>
      <xdr:colOff>152400</xdr:colOff>
      <xdr:row>65</xdr:row>
      <xdr:rowOff>75898</xdr:rowOff>
    </xdr:to>
    <xdr:cxnSp macro="">
      <xdr:nvCxnSpPr>
        <xdr:cNvPr id="131" name="直線コネクタ 130"/>
        <xdr:cNvCxnSpPr/>
      </xdr:nvCxnSpPr>
      <xdr:spPr>
        <a:xfrm flipV="1">
          <a:off x="4114800" y="10990338"/>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62792</xdr:rowOff>
    </xdr:from>
    <xdr:ext cx="762000" cy="259045"/>
    <xdr:sp macro="" textlink="">
      <xdr:nvSpPr>
        <xdr:cNvPr id="132" name="財政構造の弾力性平均値テキスト"/>
        <xdr:cNvSpPr txBox="1"/>
      </xdr:nvSpPr>
      <xdr:spPr>
        <a:xfrm>
          <a:off x="5041900" y="1069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65</xdr:row>
      <xdr:rowOff>75898</xdr:rowOff>
    </xdr:to>
    <xdr:cxnSp macro="">
      <xdr:nvCxnSpPr>
        <xdr:cNvPr id="134" name="直線コネクタ 133"/>
        <xdr:cNvCxnSpPr/>
      </xdr:nvCxnSpPr>
      <xdr:spPr>
        <a:xfrm>
          <a:off x="3225800" y="111167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12700</xdr:rowOff>
    </xdr:from>
    <xdr:to>
      <xdr:col>6</xdr:col>
      <xdr:colOff>50800</xdr:colOff>
      <xdr:row>64</xdr:row>
      <xdr:rowOff>114300</xdr:rowOff>
    </xdr:to>
    <xdr:sp macro="" textlink="">
      <xdr:nvSpPr>
        <xdr:cNvPr id="135" name="フローチャート : 判断 134"/>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36" name="テキスト ボックス 135"/>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52009</xdr:rowOff>
    </xdr:from>
    <xdr:to>
      <xdr:col>4</xdr:col>
      <xdr:colOff>482600</xdr:colOff>
      <xdr:row>64</xdr:row>
      <xdr:rowOff>143933</xdr:rowOff>
    </xdr:to>
    <xdr:cxnSp macro="">
      <xdr:nvCxnSpPr>
        <xdr:cNvPr id="137" name="直線コネクタ 136"/>
        <xdr:cNvCxnSpPr/>
      </xdr:nvCxnSpPr>
      <xdr:spPr>
        <a:xfrm>
          <a:off x="2336800" y="1102480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46265</xdr:rowOff>
    </xdr:from>
    <xdr:to>
      <xdr:col>4</xdr:col>
      <xdr:colOff>533400</xdr:colOff>
      <xdr:row>63</xdr:row>
      <xdr:rowOff>147865</xdr:rowOff>
    </xdr:to>
    <xdr:sp macro="" textlink="">
      <xdr:nvSpPr>
        <xdr:cNvPr id="138" name="フローチャート : 判断 137"/>
        <xdr:cNvSpPr/>
      </xdr:nvSpPr>
      <xdr:spPr>
        <a:xfrm>
          <a:off x="3175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158042</xdr:rowOff>
    </xdr:from>
    <xdr:ext cx="762000" cy="259045"/>
    <xdr:sp macro="" textlink="">
      <xdr:nvSpPr>
        <xdr:cNvPr id="139" name="テキスト ボックス 138"/>
        <xdr:cNvSpPr txBox="1"/>
      </xdr:nvSpPr>
      <xdr:spPr>
        <a:xfrm>
          <a:off x="2844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52009</xdr:rowOff>
    </xdr:from>
    <xdr:to>
      <xdr:col>3</xdr:col>
      <xdr:colOff>279400</xdr:colOff>
      <xdr:row>67</xdr:row>
      <xdr:rowOff>123674</xdr:rowOff>
    </xdr:to>
    <xdr:cxnSp macro="">
      <xdr:nvCxnSpPr>
        <xdr:cNvPr id="140" name="直線コネクタ 139"/>
        <xdr:cNvCxnSpPr/>
      </xdr:nvCxnSpPr>
      <xdr:spPr>
        <a:xfrm flipV="1">
          <a:off x="1447800" y="11024809"/>
          <a:ext cx="889000" cy="5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42" name="テキスト ボックス 141"/>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57755</xdr:rowOff>
    </xdr:from>
    <xdr:to>
      <xdr:col>2</xdr:col>
      <xdr:colOff>127000</xdr:colOff>
      <xdr:row>63</xdr:row>
      <xdr:rowOff>159355</xdr:rowOff>
    </xdr:to>
    <xdr:sp macro="" textlink="">
      <xdr:nvSpPr>
        <xdr:cNvPr id="143" name="フローチャート : 判断 142"/>
        <xdr:cNvSpPr/>
      </xdr:nvSpPr>
      <xdr:spPr>
        <a:xfrm>
          <a:off x="1397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169532</xdr:rowOff>
    </xdr:from>
    <xdr:ext cx="762000" cy="259045"/>
    <xdr:sp macro="" textlink="">
      <xdr:nvSpPr>
        <xdr:cNvPr id="144" name="テキスト ボックス 143"/>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138188</xdr:rowOff>
    </xdr:from>
    <xdr:to>
      <xdr:col>7</xdr:col>
      <xdr:colOff>203200</xdr:colOff>
      <xdr:row>64</xdr:row>
      <xdr:rowOff>68338</xdr:rowOff>
    </xdr:to>
    <xdr:sp macro="" textlink="">
      <xdr:nvSpPr>
        <xdr:cNvPr id="150" name="円/楕円 149"/>
        <xdr:cNvSpPr/>
      </xdr:nvSpPr>
      <xdr:spPr>
        <a:xfrm>
          <a:off x="4902200" y="10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110265</xdr:rowOff>
    </xdr:from>
    <xdr:ext cx="762000" cy="259045"/>
    <xdr:sp macro="" textlink="">
      <xdr:nvSpPr>
        <xdr:cNvPr id="151" name="財政構造の弾力性該当値テキスト"/>
        <xdr:cNvSpPr txBox="1"/>
      </xdr:nvSpPr>
      <xdr:spPr>
        <a:xfrm>
          <a:off x="5041900" y="1091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25098</xdr:rowOff>
    </xdr:from>
    <xdr:to>
      <xdr:col>6</xdr:col>
      <xdr:colOff>50800</xdr:colOff>
      <xdr:row>65</xdr:row>
      <xdr:rowOff>126698</xdr:rowOff>
    </xdr:to>
    <xdr:sp macro="" textlink="">
      <xdr:nvSpPr>
        <xdr:cNvPr id="152" name="円/楕円 151"/>
        <xdr:cNvSpPr/>
      </xdr:nvSpPr>
      <xdr:spPr>
        <a:xfrm>
          <a:off x="4064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111475</xdr:rowOff>
    </xdr:from>
    <xdr:ext cx="736600" cy="259045"/>
    <xdr:sp macro="" textlink="">
      <xdr:nvSpPr>
        <xdr:cNvPr id="153" name="テキスト ボックス 152"/>
        <xdr:cNvSpPr txBox="1"/>
      </xdr:nvSpPr>
      <xdr:spPr>
        <a:xfrm>
          <a:off x="3733800" y="1125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93133</xdr:rowOff>
    </xdr:from>
    <xdr:to>
      <xdr:col>4</xdr:col>
      <xdr:colOff>533400</xdr:colOff>
      <xdr:row>65</xdr:row>
      <xdr:rowOff>23283</xdr:rowOff>
    </xdr:to>
    <xdr:sp macro="" textlink="">
      <xdr:nvSpPr>
        <xdr:cNvPr id="154" name="円/楕円 153"/>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55" name="テキスト ボックス 154"/>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1209</xdr:rowOff>
    </xdr:from>
    <xdr:to>
      <xdr:col>3</xdr:col>
      <xdr:colOff>330200</xdr:colOff>
      <xdr:row>64</xdr:row>
      <xdr:rowOff>102809</xdr:rowOff>
    </xdr:to>
    <xdr:sp macro="" textlink="">
      <xdr:nvSpPr>
        <xdr:cNvPr id="156" name="円/楕円 155"/>
        <xdr:cNvSpPr/>
      </xdr:nvSpPr>
      <xdr:spPr>
        <a:xfrm>
          <a:off x="22860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87586</xdr:rowOff>
    </xdr:from>
    <xdr:ext cx="762000" cy="259045"/>
    <xdr:sp macro="" textlink="">
      <xdr:nvSpPr>
        <xdr:cNvPr id="157" name="テキスト ボックス 156"/>
        <xdr:cNvSpPr txBox="1"/>
      </xdr:nvSpPr>
      <xdr:spPr>
        <a:xfrm>
          <a:off x="1955800" y="1106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72874</xdr:rowOff>
    </xdr:from>
    <xdr:to>
      <xdr:col>2</xdr:col>
      <xdr:colOff>127000</xdr:colOff>
      <xdr:row>68</xdr:row>
      <xdr:rowOff>3024</xdr:rowOff>
    </xdr:to>
    <xdr:sp macro="" textlink="">
      <xdr:nvSpPr>
        <xdr:cNvPr id="158" name="円/楕円 157"/>
        <xdr:cNvSpPr/>
      </xdr:nvSpPr>
      <xdr:spPr>
        <a:xfrm>
          <a:off x="1397000" y="115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159251</xdr:rowOff>
    </xdr:from>
    <xdr:ext cx="762000" cy="259045"/>
    <xdr:sp macro="" textlink="">
      <xdr:nvSpPr>
        <xdr:cNvPr id="159" name="テキスト ボックス 158"/>
        <xdr:cNvSpPr txBox="1"/>
      </xdr:nvSpPr>
      <xdr:spPr>
        <a:xfrm>
          <a:off x="1066800" y="116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年度は震災対応に伴う人件費の増加に加え、災害住宅応急修理などの震災対応事業の実施に伴う物件費の増加により大きく増加した。平成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年度は震災復興事業の進捗による物件費の大幅な減少により人口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人あたり決算額も</a:t>
          </a:r>
          <a:r>
            <a:rPr kumimoji="1" lang="en-US" altLang="ja-JP" sz="1100">
              <a:solidFill>
                <a:schemeClr val="dk1"/>
              </a:solidFill>
              <a:effectLst/>
              <a:latin typeface="+mn-lt"/>
              <a:ea typeface="+mn-ea"/>
              <a:cs typeface="+mn-cs"/>
            </a:rPr>
            <a:t>9,310</a:t>
          </a:r>
          <a:r>
            <a:rPr kumimoji="1" lang="ja-JP" altLang="ja-JP" sz="1100">
              <a:solidFill>
                <a:schemeClr val="dk1"/>
              </a:solidFill>
              <a:effectLst/>
              <a:latin typeface="+mn-lt"/>
              <a:ea typeface="+mn-ea"/>
              <a:cs typeface="+mn-cs"/>
            </a:rPr>
            <a:t>円減少したが、平成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年度は人件費・物件費ともに増加となり、人口１人あたり決算額は</a:t>
          </a:r>
          <a:r>
            <a:rPr kumimoji="1" lang="en-US" altLang="ja-JP" sz="1100">
              <a:solidFill>
                <a:schemeClr val="dk1"/>
              </a:solidFill>
              <a:effectLst/>
              <a:latin typeface="+mn-lt"/>
              <a:ea typeface="+mn-ea"/>
              <a:cs typeface="+mn-cs"/>
            </a:rPr>
            <a:t>2,149</a:t>
          </a:r>
          <a:r>
            <a:rPr kumimoji="1" lang="ja-JP" altLang="ja-JP" sz="1100">
              <a:solidFill>
                <a:schemeClr val="dk1"/>
              </a:solidFill>
              <a:effectLst/>
              <a:latin typeface="+mn-lt"/>
              <a:ea typeface="+mn-ea"/>
              <a:cs typeface="+mn-cs"/>
            </a:rPr>
            <a:t>円増加した。平成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年度は人件費の増加はあったものの、物件費・維持補修費が減少したことにより、前年度と比べ人口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人あたり決算額は</a:t>
          </a:r>
          <a:r>
            <a:rPr kumimoji="1" lang="en-US" altLang="ja-JP" sz="1100">
              <a:solidFill>
                <a:schemeClr val="dk1"/>
              </a:solidFill>
              <a:effectLst/>
              <a:latin typeface="+mn-lt"/>
              <a:ea typeface="+mn-ea"/>
              <a:cs typeface="+mn-cs"/>
            </a:rPr>
            <a:t>436</a:t>
          </a:r>
          <a:r>
            <a:rPr kumimoji="1" lang="ja-JP" altLang="ja-JP" sz="1100">
              <a:solidFill>
                <a:schemeClr val="dk1"/>
              </a:solidFill>
              <a:effectLst/>
              <a:latin typeface="+mn-lt"/>
              <a:ea typeface="+mn-ea"/>
              <a:cs typeface="+mn-cs"/>
            </a:rPr>
            <a:t>円の微減となった。</a:t>
          </a:r>
          <a:endParaRPr lang="ja-JP" altLang="ja-JP" sz="1400">
            <a:effectLst/>
          </a:endParaRPr>
        </a:p>
        <a:p>
          <a:r>
            <a:rPr kumimoji="1" lang="ja-JP" altLang="ja-JP" sz="1100">
              <a:solidFill>
                <a:schemeClr val="dk1"/>
              </a:solidFill>
              <a:effectLst/>
              <a:latin typeface="+mn-lt"/>
              <a:ea typeface="+mn-ea"/>
              <a:cs typeface="+mn-cs"/>
            </a:rPr>
            <a:t>今後は職員の超過勤務の縮減に取り組むとともに、民間資金や</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手法などのノウハウを幅広く活用し、効率的な公共施設の整備や公共サービスの提供を行っていく。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9" name="直線コネクタ 188"/>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90"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91" name="直線コネクタ 190"/>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2"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3" name="直線コネクタ 192"/>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147521</xdr:rowOff>
    </xdr:from>
    <xdr:to>
      <xdr:col>7</xdr:col>
      <xdr:colOff>152400</xdr:colOff>
      <xdr:row>87</xdr:row>
      <xdr:rowOff>165055</xdr:rowOff>
    </xdr:to>
    <xdr:cxnSp macro="">
      <xdr:nvCxnSpPr>
        <xdr:cNvPr id="194" name="直線コネクタ 193"/>
        <xdr:cNvCxnSpPr/>
      </xdr:nvCxnSpPr>
      <xdr:spPr>
        <a:xfrm flipV="1">
          <a:off x="4114800" y="15063671"/>
          <a:ext cx="8382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43727</xdr:rowOff>
    </xdr:from>
    <xdr:ext cx="762000" cy="259045"/>
    <xdr:sp macro="" textlink="">
      <xdr:nvSpPr>
        <xdr:cNvPr id="195" name="人件費・物件費等の状況平均値テキスト"/>
        <xdr:cNvSpPr txBox="1"/>
      </xdr:nvSpPr>
      <xdr:spPr>
        <a:xfrm>
          <a:off x="5041900" y="1444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6" name="フローチャート : 判断 195"/>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78629</xdr:rowOff>
    </xdr:from>
    <xdr:to>
      <xdr:col>6</xdr:col>
      <xdr:colOff>0</xdr:colOff>
      <xdr:row>87</xdr:row>
      <xdr:rowOff>165055</xdr:rowOff>
    </xdr:to>
    <xdr:cxnSp macro="">
      <xdr:nvCxnSpPr>
        <xdr:cNvPr id="197" name="直線コネクタ 196"/>
        <xdr:cNvCxnSpPr/>
      </xdr:nvCxnSpPr>
      <xdr:spPr>
        <a:xfrm>
          <a:off x="3225800" y="14994779"/>
          <a:ext cx="889000" cy="8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8" name="フローチャート : 判断 197"/>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121643</xdr:rowOff>
    </xdr:from>
    <xdr:ext cx="736600" cy="259045"/>
    <xdr:sp macro="" textlink="">
      <xdr:nvSpPr>
        <xdr:cNvPr id="199" name="テキスト ボックス 198"/>
        <xdr:cNvSpPr txBox="1"/>
      </xdr:nvSpPr>
      <xdr:spPr>
        <a:xfrm>
          <a:off x="3733800" y="1435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78629</xdr:rowOff>
    </xdr:from>
    <xdr:to>
      <xdr:col>4</xdr:col>
      <xdr:colOff>482600</xdr:colOff>
      <xdr:row>89</xdr:row>
      <xdr:rowOff>110147</xdr:rowOff>
    </xdr:to>
    <xdr:cxnSp macro="">
      <xdr:nvCxnSpPr>
        <xdr:cNvPr id="200" name="直線コネクタ 199"/>
        <xdr:cNvCxnSpPr/>
      </xdr:nvCxnSpPr>
      <xdr:spPr>
        <a:xfrm flipV="1">
          <a:off x="2336800" y="14994779"/>
          <a:ext cx="889000" cy="37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201" name="フローチャート : 判断 200"/>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142321</xdr:rowOff>
    </xdr:from>
    <xdr:ext cx="762000" cy="259045"/>
    <xdr:sp macro="" textlink="">
      <xdr:nvSpPr>
        <xdr:cNvPr id="202" name="テキスト ボックス 201"/>
        <xdr:cNvSpPr txBox="1"/>
      </xdr:nvSpPr>
      <xdr:spPr>
        <a:xfrm>
          <a:off x="2844800" y="1420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89</xdr:row>
      <xdr:rowOff>58429</xdr:rowOff>
    </xdr:from>
    <xdr:to>
      <xdr:col>3</xdr:col>
      <xdr:colOff>279400</xdr:colOff>
      <xdr:row>89</xdr:row>
      <xdr:rowOff>110147</xdr:rowOff>
    </xdr:to>
    <xdr:cxnSp macro="">
      <xdr:nvCxnSpPr>
        <xdr:cNvPr id="203" name="直線コネクタ 202"/>
        <xdr:cNvCxnSpPr/>
      </xdr:nvCxnSpPr>
      <xdr:spPr>
        <a:xfrm>
          <a:off x="1447800" y="15317479"/>
          <a:ext cx="889000" cy="5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4" name="フローチャート : 判断 203"/>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52872</xdr:rowOff>
    </xdr:from>
    <xdr:ext cx="762000" cy="259045"/>
    <xdr:sp macro="" textlink="">
      <xdr:nvSpPr>
        <xdr:cNvPr id="205" name="テキスト ボックス 204"/>
        <xdr:cNvSpPr txBox="1"/>
      </xdr:nvSpPr>
      <xdr:spPr>
        <a:xfrm>
          <a:off x="1955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6" name="フローチャート : 判断 205"/>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33723</xdr:rowOff>
    </xdr:from>
    <xdr:ext cx="762000" cy="259045"/>
    <xdr:sp macro="" textlink="">
      <xdr:nvSpPr>
        <xdr:cNvPr id="207" name="テキスト ボックス 206"/>
        <xdr:cNvSpPr txBox="1"/>
      </xdr:nvSpPr>
      <xdr:spPr>
        <a:xfrm>
          <a:off x="1066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96721</xdr:rowOff>
    </xdr:from>
    <xdr:to>
      <xdr:col>7</xdr:col>
      <xdr:colOff>203200</xdr:colOff>
      <xdr:row>88</xdr:row>
      <xdr:rowOff>26871</xdr:rowOff>
    </xdr:to>
    <xdr:sp macro="" textlink="">
      <xdr:nvSpPr>
        <xdr:cNvPr id="213" name="円/楕円 212"/>
        <xdr:cNvSpPr/>
      </xdr:nvSpPr>
      <xdr:spPr>
        <a:xfrm>
          <a:off x="4902200" y="150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68798</xdr:rowOff>
    </xdr:from>
    <xdr:ext cx="762000" cy="259045"/>
    <xdr:sp macro="" textlink="">
      <xdr:nvSpPr>
        <xdr:cNvPr id="214" name="人件費・物件費等の状況該当値テキスト"/>
        <xdr:cNvSpPr txBox="1"/>
      </xdr:nvSpPr>
      <xdr:spPr>
        <a:xfrm>
          <a:off x="5041900" y="1498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121,405</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114255</xdr:rowOff>
    </xdr:from>
    <xdr:to>
      <xdr:col>6</xdr:col>
      <xdr:colOff>50800</xdr:colOff>
      <xdr:row>88</xdr:row>
      <xdr:rowOff>44405</xdr:rowOff>
    </xdr:to>
    <xdr:sp macro="" textlink="">
      <xdr:nvSpPr>
        <xdr:cNvPr id="215" name="円/楕円 214"/>
        <xdr:cNvSpPr/>
      </xdr:nvSpPr>
      <xdr:spPr>
        <a:xfrm>
          <a:off x="4064000" y="1503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29182</xdr:rowOff>
    </xdr:from>
    <xdr:ext cx="736600" cy="259045"/>
    <xdr:sp macro="" textlink="">
      <xdr:nvSpPr>
        <xdr:cNvPr id="216" name="テキスト ボックス 215"/>
        <xdr:cNvSpPr txBox="1"/>
      </xdr:nvSpPr>
      <xdr:spPr>
        <a:xfrm>
          <a:off x="3733800" y="1511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121,841</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27829</xdr:rowOff>
    </xdr:from>
    <xdr:to>
      <xdr:col>4</xdr:col>
      <xdr:colOff>533400</xdr:colOff>
      <xdr:row>87</xdr:row>
      <xdr:rowOff>129429</xdr:rowOff>
    </xdr:to>
    <xdr:sp macro="" textlink="">
      <xdr:nvSpPr>
        <xdr:cNvPr id="217" name="円/楕円 216"/>
        <xdr:cNvSpPr/>
      </xdr:nvSpPr>
      <xdr:spPr>
        <a:xfrm>
          <a:off x="3175000" y="149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114206</xdr:rowOff>
    </xdr:from>
    <xdr:ext cx="762000" cy="259045"/>
    <xdr:sp macro="" textlink="">
      <xdr:nvSpPr>
        <xdr:cNvPr id="218" name="テキスト ボックス 217"/>
        <xdr:cNvSpPr txBox="1"/>
      </xdr:nvSpPr>
      <xdr:spPr>
        <a:xfrm>
          <a:off x="2844800" y="1503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119,692</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59347</xdr:rowOff>
    </xdr:from>
    <xdr:to>
      <xdr:col>3</xdr:col>
      <xdr:colOff>330200</xdr:colOff>
      <xdr:row>89</xdr:row>
      <xdr:rowOff>160947</xdr:rowOff>
    </xdr:to>
    <xdr:sp macro="" textlink="">
      <xdr:nvSpPr>
        <xdr:cNvPr id="219" name="円/楕円 218"/>
        <xdr:cNvSpPr/>
      </xdr:nvSpPr>
      <xdr:spPr>
        <a:xfrm>
          <a:off x="2286000" y="153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145724</xdr:rowOff>
    </xdr:from>
    <xdr:ext cx="762000" cy="259045"/>
    <xdr:sp macro="" textlink="">
      <xdr:nvSpPr>
        <xdr:cNvPr id="220" name="テキスト ボックス 219"/>
        <xdr:cNvSpPr txBox="1"/>
      </xdr:nvSpPr>
      <xdr:spPr>
        <a:xfrm>
          <a:off x="1955800" y="1540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129,002</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7629</xdr:rowOff>
    </xdr:from>
    <xdr:to>
      <xdr:col>2</xdr:col>
      <xdr:colOff>127000</xdr:colOff>
      <xdr:row>89</xdr:row>
      <xdr:rowOff>109229</xdr:rowOff>
    </xdr:to>
    <xdr:sp macro="" textlink="">
      <xdr:nvSpPr>
        <xdr:cNvPr id="221" name="円/楕円 220"/>
        <xdr:cNvSpPr/>
      </xdr:nvSpPr>
      <xdr:spPr>
        <a:xfrm>
          <a:off x="1397000" y="152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94006</xdr:rowOff>
    </xdr:from>
    <xdr:ext cx="762000" cy="259045"/>
    <xdr:sp macro="" textlink="">
      <xdr:nvSpPr>
        <xdr:cNvPr id="222" name="テキスト ボックス 221"/>
        <xdr:cNvSpPr txBox="1"/>
      </xdr:nvSpPr>
      <xdr:spPr>
        <a:xfrm>
          <a:off x="1066800" y="1535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昨年度と比べラスパイレス指数が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ポイント上昇しているが、これは、国が平成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日付で給与制度の総合的見直しを実施し、俸給表の水準を引き下げたのに対し、本市においては同見直しを翌年平成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日付で実施していることが最も大きな原因の一つと考えられる。</a:t>
          </a:r>
          <a:endParaRPr lang="ja-JP" altLang="ja-JP" sz="1400">
            <a:effectLst/>
          </a:endParaRPr>
        </a:p>
        <a:p>
          <a:r>
            <a:rPr kumimoji="1" lang="ja-JP" altLang="ja-JP" sz="1100">
              <a:solidFill>
                <a:schemeClr val="dk1"/>
              </a:solidFill>
              <a:effectLst/>
              <a:latin typeface="+mn-lt"/>
              <a:ea typeface="+mn-ea"/>
              <a:cs typeface="+mn-cs"/>
            </a:rPr>
            <a:t>給与水準については、人事委員会勧告に基づく給与改定により、地域民間給与との均衡は図られている。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157226</xdr:rowOff>
    </xdr:to>
    <xdr:cxnSp macro="">
      <xdr:nvCxnSpPr>
        <xdr:cNvPr id="249" name="直線コネクタ 248"/>
        <xdr:cNvCxnSpPr/>
      </xdr:nvCxnSpPr>
      <xdr:spPr>
        <a:xfrm flipV="1">
          <a:off x="17018000" y="13803885"/>
          <a:ext cx="0" cy="926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129303</xdr:rowOff>
    </xdr:from>
    <xdr:ext cx="762000" cy="259045"/>
    <xdr:sp macro="" textlink="">
      <xdr:nvSpPr>
        <xdr:cNvPr id="250" name="給与水準   （国との比較）最小値テキスト"/>
        <xdr:cNvSpPr txBox="1"/>
      </xdr:nvSpPr>
      <xdr:spPr>
        <a:xfrm>
          <a:off x="17106900" y="147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157226</xdr:rowOff>
    </xdr:from>
    <xdr:to>
      <xdr:col>24</xdr:col>
      <xdr:colOff>647700</xdr:colOff>
      <xdr:row>85</xdr:row>
      <xdr:rowOff>157226</xdr:rowOff>
    </xdr:to>
    <xdr:cxnSp macro="">
      <xdr:nvCxnSpPr>
        <xdr:cNvPr id="251" name="直線コネクタ 250"/>
        <xdr:cNvCxnSpPr/>
      </xdr:nvCxnSpPr>
      <xdr:spPr>
        <a:xfrm>
          <a:off x="16929100" y="14730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2"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3" name="直線コネクタ 252"/>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89663</xdr:rowOff>
    </xdr:to>
    <xdr:cxnSp macro="">
      <xdr:nvCxnSpPr>
        <xdr:cNvPr id="254" name="直線コネクタ 253"/>
        <xdr:cNvCxnSpPr/>
      </xdr:nvCxnSpPr>
      <xdr:spPr>
        <a:xfrm>
          <a:off x="16179800" y="14566392"/>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14495</xdr:rowOff>
    </xdr:from>
    <xdr:ext cx="762000" cy="259045"/>
    <xdr:sp macro="" textlink="">
      <xdr:nvSpPr>
        <xdr:cNvPr id="255" name="給与水準   （国との比較）平均値テキスト"/>
        <xdr:cNvSpPr txBox="1"/>
      </xdr:nvSpPr>
      <xdr:spPr>
        <a:xfrm>
          <a:off x="17106900" y="1424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104102</xdr:rowOff>
    </xdr:from>
    <xdr:to>
      <xdr:col>24</xdr:col>
      <xdr:colOff>609600</xdr:colOff>
      <xdr:row>84</xdr:row>
      <xdr:rowOff>34252</xdr:rowOff>
    </xdr:to>
    <xdr:sp macro="" textlink="">
      <xdr:nvSpPr>
        <xdr:cNvPr id="256" name="フローチャート : 判断 255"/>
        <xdr:cNvSpPr/>
      </xdr:nvSpPr>
      <xdr:spPr>
        <a:xfrm>
          <a:off x="15399657" y="13656816"/>
          <a:ext cx="101600" cy="934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164592</xdr:rowOff>
    </xdr:to>
    <xdr:cxnSp macro="">
      <xdr:nvCxnSpPr>
        <xdr:cNvPr id="257" name="直線コネクタ 256"/>
        <xdr:cNvCxnSpPr/>
      </xdr:nvCxnSpPr>
      <xdr:spPr>
        <a:xfrm>
          <a:off x="15290800" y="1450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8" name="フローチャート : 判断 257"/>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9" name="テキスト ボックス 258"/>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89</xdr:row>
      <xdr:rowOff>21589</xdr:rowOff>
    </xdr:to>
    <xdr:cxnSp macro="">
      <xdr:nvCxnSpPr>
        <xdr:cNvPr id="260" name="直線コネクタ 259"/>
        <xdr:cNvCxnSpPr/>
      </xdr:nvCxnSpPr>
      <xdr:spPr>
        <a:xfrm flipV="1">
          <a:off x="14401800" y="14508480"/>
          <a:ext cx="889000" cy="77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140463</xdr:rowOff>
    </xdr:from>
    <xdr:to>
      <xdr:col>22</xdr:col>
      <xdr:colOff>254000</xdr:colOff>
      <xdr:row>84</xdr:row>
      <xdr:rowOff>70613</xdr:rowOff>
    </xdr:to>
    <xdr:sp macro="" textlink="">
      <xdr:nvSpPr>
        <xdr:cNvPr id="261" name="フローチャート : 判断 260"/>
        <xdr:cNvSpPr/>
      </xdr:nvSpPr>
      <xdr:spPr>
        <a:xfrm>
          <a:off x="15240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80790</xdr:rowOff>
    </xdr:from>
    <xdr:ext cx="762000" cy="259045"/>
    <xdr:sp macro="" textlink="">
      <xdr:nvSpPr>
        <xdr:cNvPr id="262" name="テキスト ボックス 261"/>
        <xdr:cNvSpPr txBox="1"/>
      </xdr:nvSpPr>
      <xdr:spPr>
        <a:xfrm>
          <a:off x="14909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21589</xdr:rowOff>
    </xdr:from>
    <xdr:to>
      <xdr:col>21</xdr:col>
      <xdr:colOff>0</xdr:colOff>
      <xdr:row>89</xdr:row>
      <xdr:rowOff>60198</xdr:rowOff>
    </xdr:to>
    <xdr:cxnSp macro="">
      <xdr:nvCxnSpPr>
        <xdr:cNvPr id="263" name="直線コネクタ 262"/>
        <xdr:cNvCxnSpPr/>
      </xdr:nvCxnSpPr>
      <xdr:spPr>
        <a:xfrm flipV="1">
          <a:off x="13512800" y="1528063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4" name="フローチャート : 判断 263"/>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43959</xdr:rowOff>
    </xdr:from>
    <xdr:ext cx="762000" cy="259045"/>
    <xdr:sp macro="" textlink="">
      <xdr:nvSpPr>
        <xdr:cNvPr id="265" name="テキスト ボックス 264"/>
        <xdr:cNvSpPr txBox="1"/>
      </xdr:nvSpPr>
      <xdr:spPr>
        <a:xfrm>
          <a:off x="14020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6" name="フローチャート : 判断 265"/>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7" name="テキスト ボックス 266"/>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73" name="円/楕円 272"/>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106190</xdr:rowOff>
    </xdr:from>
    <xdr:ext cx="762000" cy="259045"/>
    <xdr:sp macro="" textlink="">
      <xdr:nvSpPr>
        <xdr:cNvPr id="274" name="給与水準   （国との比較）該当値テキスト"/>
        <xdr:cNvSpPr txBox="1"/>
      </xdr:nvSpPr>
      <xdr:spPr>
        <a:xfrm>
          <a:off x="17106900" y="1450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113792</xdr:rowOff>
    </xdr:from>
    <xdr:to>
      <xdr:col>23</xdr:col>
      <xdr:colOff>457200</xdr:colOff>
      <xdr:row>85</xdr:row>
      <xdr:rowOff>43942</xdr:rowOff>
    </xdr:to>
    <xdr:sp macro="" textlink="">
      <xdr:nvSpPr>
        <xdr:cNvPr id="275" name="円/楕円 274"/>
        <xdr:cNvSpPr/>
      </xdr:nvSpPr>
      <xdr:spPr>
        <a:xfrm>
          <a:off x="16129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28719</xdr:rowOff>
    </xdr:from>
    <xdr:ext cx="736600" cy="259045"/>
    <xdr:sp macro="" textlink="">
      <xdr:nvSpPr>
        <xdr:cNvPr id="276" name="テキスト ボックス 275"/>
        <xdr:cNvSpPr txBox="1"/>
      </xdr:nvSpPr>
      <xdr:spPr>
        <a:xfrm>
          <a:off x="15798800" y="1460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7" name="円/楕円 276"/>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8" name="テキスト ボックス 277"/>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79" name="円/楕円 278"/>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0" name="テキスト ボックス 279"/>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9398</xdr:rowOff>
    </xdr:from>
    <xdr:to>
      <xdr:col>19</xdr:col>
      <xdr:colOff>533400</xdr:colOff>
      <xdr:row>89</xdr:row>
      <xdr:rowOff>110998</xdr:rowOff>
    </xdr:to>
    <xdr:sp macro="" textlink="">
      <xdr:nvSpPr>
        <xdr:cNvPr id="281" name="円/楕円 280"/>
        <xdr:cNvSpPr/>
      </xdr:nvSpPr>
      <xdr:spPr>
        <a:xfrm>
          <a:off x="13462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95775</xdr:rowOff>
    </xdr:from>
    <xdr:ext cx="762000" cy="259045"/>
    <xdr:sp macro="" textlink="">
      <xdr:nvSpPr>
        <xdr:cNvPr id="282" name="テキスト ボックス 281"/>
        <xdr:cNvSpPr txBox="1"/>
      </xdr:nvSpPr>
      <xdr:spPr>
        <a:xfrm>
          <a:off x="13131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年度当初では「行財政改革プラン</a:t>
          </a:r>
          <a:r>
            <a:rPr kumimoji="1" lang="en-US" altLang="ja-JP" sz="1100">
              <a:solidFill>
                <a:schemeClr val="dk1"/>
              </a:solidFill>
              <a:effectLst/>
              <a:latin typeface="+mn-lt"/>
              <a:ea typeface="+mn-ea"/>
              <a:cs typeface="+mn-cs"/>
            </a:rPr>
            <a:t>2010</a:t>
          </a:r>
          <a:r>
            <a:rPr kumimoji="1" lang="ja-JP" altLang="ja-JP" sz="1100">
              <a:solidFill>
                <a:schemeClr val="dk1"/>
              </a:solidFill>
              <a:effectLst/>
              <a:latin typeface="+mn-lt"/>
              <a:ea typeface="+mn-ea"/>
              <a:cs typeface="+mn-cs"/>
            </a:rPr>
            <a:t>」に基づく人員削減に努めたものの、災害対応のため職員数が増加した特殊事情がある。ただし、平成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年度は職員層の増加率以上の人口増が見られたことから、人口千人当たりの職員数は減少し、引き続き本市の数値は類似団体を下回り、以降平成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年度まで同様の水準を示している。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2" name="直線コネクタ 311"/>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3"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4" name="直線コネクタ 313"/>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5"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6" name="直線コネクタ 315"/>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6773</xdr:rowOff>
    </xdr:from>
    <xdr:to>
      <xdr:col>24</xdr:col>
      <xdr:colOff>558800</xdr:colOff>
      <xdr:row>61</xdr:row>
      <xdr:rowOff>34925</xdr:rowOff>
    </xdr:to>
    <xdr:cxnSp macro="">
      <xdr:nvCxnSpPr>
        <xdr:cNvPr id="317" name="直線コネクタ 316"/>
        <xdr:cNvCxnSpPr/>
      </xdr:nvCxnSpPr>
      <xdr:spPr>
        <a:xfrm flipV="1">
          <a:off x="16179800" y="1046522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72831</xdr:rowOff>
    </xdr:from>
    <xdr:ext cx="762000" cy="259045"/>
    <xdr:sp macro="" textlink="">
      <xdr:nvSpPr>
        <xdr:cNvPr id="318"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9" name="フローチャート : 判断 318"/>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34925</xdr:rowOff>
    </xdr:from>
    <xdr:to>
      <xdr:col>23</xdr:col>
      <xdr:colOff>406400</xdr:colOff>
      <xdr:row>61</xdr:row>
      <xdr:rowOff>71120</xdr:rowOff>
    </xdr:to>
    <xdr:cxnSp macro="">
      <xdr:nvCxnSpPr>
        <xdr:cNvPr id="320" name="直線コネクタ 319"/>
        <xdr:cNvCxnSpPr/>
      </xdr:nvCxnSpPr>
      <xdr:spPr>
        <a:xfrm flipV="1">
          <a:off x="15290800" y="10493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2" name="テキスト ボックス 321"/>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71120</xdr:rowOff>
    </xdr:from>
    <xdr:to>
      <xdr:col>22</xdr:col>
      <xdr:colOff>203200</xdr:colOff>
      <xdr:row>61</xdr:row>
      <xdr:rowOff>71120</xdr:rowOff>
    </xdr:to>
    <xdr:cxnSp macro="">
      <xdr:nvCxnSpPr>
        <xdr:cNvPr id="323" name="直線コネクタ 322"/>
        <xdr:cNvCxnSpPr/>
      </xdr:nvCxnSpPr>
      <xdr:spPr>
        <a:xfrm>
          <a:off x="14401800" y="1052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4" name="フローチャート : 判断 323"/>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35789</xdr:rowOff>
    </xdr:from>
    <xdr:ext cx="762000" cy="259045"/>
    <xdr:sp macro="" textlink="">
      <xdr:nvSpPr>
        <xdr:cNvPr id="325" name="テキスト ボックス 324"/>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71120</xdr:rowOff>
    </xdr:from>
    <xdr:to>
      <xdr:col>21</xdr:col>
      <xdr:colOff>0</xdr:colOff>
      <xdr:row>61</xdr:row>
      <xdr:rowOff>119380</xdr:rowOff>
    </xdr:to>
    <xdr:cxnSp macro="">
      <xdr:nvCxnSpPr>
        <xdr:cNvPr id="326" name="直線コネクタ 325"/>
        <xdr:cNvCxnSpPr/>
      </xdr:nvCxnSpPr>
      <xdr:spPr>
        <a:xfrm flipV="1">
          <a:off x="13512800" y="1052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7" name="フローチャート : 判断 326"/>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8" name="テキスト ボックス 327"/>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9" name="フローチャート : 判断 328"/>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132308</xdr:rowOff>
    </xdr:from>
    <xdr:ext cx="762000" cy="259045"/>
    <xdr:sp macro="" textlink="">
      <xdr:nvSpPr>
        <xdr:cNvPr id="330" name="テキスト ボックス 329"/>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127423</xdr:rowOff>
    </xdr:from>
    <xdr:to>
      <xdr:col>24</xdr:col>
      <xdr:colOff>609600</xdr:colOff>
      <xdr:row>61</xdr:row>
      <xdr:rowOff>57573</xdr:rowOff>
    </xdr:to>
    <xdr:sp macro="" textlink="">
      <xdr:nvSpPr>
        <xdr:cNvPr id="336" name="円/楕円 335"/>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143950</xdr:rowOff>
    </xdr:from>
    <xdr:ext cx="762000" cy="259045"/>
    <xdr:sp macro="" textlink="">
      <xdr:nvSpPr>
        <xdr:cNvPr id="337" name="定員管理の状況該当値テキスト"/>
        <xdr:cNvSpPr txBox="1"/>
      </xdr:nvSpPr>
      <xdr:spPr>
        <a:xfrm>
          <a:off x="17106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155575</xdr:rowOff>
    </xdr:from>
    <xdr:to>
      <xdr:col>23</xdr:col>
      <xdr:colOff>457200</xdr:colOff>
      <xdr:row>61</xdr:row>
      <xdr:rowOff>85725</xdr:rowOff>
    </xdr:to>
    <xdr:sp macro="" textlink="">
      <xdr:nvSpPr>
        <xdr:cNvPr id="338" name="円/楕円 337"/>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95902</xdr:rowOff>
    </xdr:from>
    <xdr:ext cx="736600" cy="259045"/>
    <xdr:sp macro="" textlink="">
      <xdr:nvSpPr>
        <xdr:cNvPr id="339" name="テキスト ボックス 338"/>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40" name="円/楕円 339"/>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132097</xdr:rowOff>
    </xdr:from>
    <xdr:ext cx="762000" cy="259045"/>
    <xdr:sp macro="" textlink="">
      <xdr:nvSpPr>
        <xdr:cNvPr id="341" name="テキスト ボックス 340"/>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42" name="円/楕円 341"/>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132097</xdr:rowOff>
    </xdr:from>
    <xdr:ext cx="762000" cy="259045"/>
    <xdr:sp macro="" textlink="">
      <xdr:nvSpPr>
        <xdr:cNvPr id="343" name="テキスト ボックス 342"/>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68580</xdr:rowOff>
    </xdr:from>
    <xdr:to>
      <xdr:col>19</xdr:col>
      <xdr:colOff>533400</xdr:colOff>
      <xdr:row>61</xdr:row>
      <xdr:rowOff>170180</xdr:rowOff>
    </xdr:to>
    <xdr:sp macro="" textlink="">
      <xdr:nvSpPr>
        <xdr:cNvPr id="344" name="円/楕円 343"/>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8907</xdr:rowOff>
    </xdr:from>
    <xdr:ext cx="762000" cy="259045"/>
    <xdr:sp macro="" textlink="">
      <xdr:nvSpPr>
        <xdr:cNvPr id="345" name="テキスト ボックス 344"/>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市債の安定的な調達を図るべく、銀行等からの元金均等償還による借入から満期一括償還である市場公募債からの借入へのシフトにより平成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年度と同様、元利償還金が減少したため、平成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年度の実質公債費比率は単年度における比率が</a:t>
          </a:r>
          <a:r>
            <a:rPr kumimoji="1" lang="en-US" altLang="ja-JP" sz="1100" b="0" i="0" baseline="0">
              <a:solidFill>
                <a:schemeClr val="dk1"/>
              </a:solidFill>
              <a:effectLst/>
              <a:latin typeface="+mn-lt"/>
              <a:ea typeface="+mn-ea"/>
              <a:cs typeface="+mn-cs"/>
            </a:rPr>
            <a:t>9.0</a:t>
          </a:r>
          <a:r>
            <a:rPr kumimoji="1" lang="ja-JP" altLang="ja-JP" sz="1100" b="0" i="0" baseline="0">
              <a:solidFill>
                <a:schemeClr val="dk1"/>
              </a:solidFill>
              <a:effectLst/>
              <a:latin typeface="+mn-lt"/>
              <a:ea typeface="+mn-ea"/>
              <a:cs typeface="+mn-cs"/>
            </a:rPr>
            <a:t>％と前年度比</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ポイントの減少となり、</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か年平均においても</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ポイントの減少となった。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7" name="直線コネクタ 376"/>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8"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9" name="直線コネクタ 378"/>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80"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81" name="直線コネクタ 380"/>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161472</xdr:rowOff>
    </xdr:to>
    <xdr:cxnSp macro="">
      <xdr:nvCxnSpPr>
        <xdr:cNvPr id="382" name="直線コネクタ 381"/>
        <xdr:cNvCxnSpPr/>
      </xdr:nvCxnSpPr>
      <xdr:spPr>
        <a:xfrm flipV="1">
          <a:off x="16179800" y="690456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94239</xdr:rowOff>
    </xdr:from>
    <xdr:ext cx="762000" cy="259045"/>
    <xdr:sp macro="" textlink="">
      <xdr:nvSpPr>
        <xdr:cNvPr id="383" name="公債費負担の状況平均値テキスト"/>
        <xdr:cNvSpPr txBox="1"/>
      </xdr:nvSpPr>
      <xdr:spPr>
        <a:xfrm>
          <a:off x="17106900" y="695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4" name="フローチャート : 判断 383"/>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161472</xdr:rowOff>
    </xdr:from>
    <xdr:to>
      <xdr:col>23</xdr:col>
      <xdr:colOff>406400</xdr:colOff>
      <xdr:row>41</xdr:row>
      <xdr:rowOff>47474</xdr:rowOff>
    </xdr:to>
    <xdr:cxnSp macro="">
      <xdr:nvCxnSpPr>
        <xdr:cNvPr id="385" name="直線コネクタ 384"/>
        <xdr:cNvCxnSpPr/>
      </xdr:nvCxnSpPr>
      <xdr:spPr>
        <a:xfrm flipV="1">
          <a:off x="15290800" y="70194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6" name="フローチャート : 判断 385"/>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7" name="テキスト ボックス 386"/>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47474</xdr:rowOff>
    </xdr:from>
    <xdr:to>
      <xdr:col>22</xdr:col>
      <xdr:colOff>203200</xdr:colOff>
      <xdr:row>41</xdr:row>
      <xdr:rowOff>47474</xdr:rowOff>
    </xdr:to>
    <xdr:cxnSp macro="">
      <xdr:nvCxnSpPr>
        <xdr:cNvPr id="388" name="直線コネクタ 387"/>
        <xdr:cNvCxnSpPr/>
      </xdr:nvCxnSpPr>
      <xdr:spPr>
        <a:xfrm>
          <a:off x="14401800" y="70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47474</xdr:rowOff>
    </xdr:from>
    <xdr:to>
      <xdr:col>21</xdr:col>
      <xdr:colOff>0</xdr:colOff>
      <xdr:row>41</xdr:row>
      <xdr:rowOff>81945</xdr:rowOff>
    </xdr:to>
    <xdr:cxnSp macro="">
      <xdr:nvCxnSpPr>
        <xdr:cNvPr id="391" name="直線コネクタ 390"/>
        <xdr:cNvCxnSpPr/>
      </xdr:nvCxnSpPr>
      <xdr:spPr>
        <a:xfrm flipV="1">
          <a:off x="13512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2" name="フローチャート : 判断 391"/>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3" name="テキスト ボックス 392"/>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4" name="フローチャート : 判断 393"/>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395" name="テキスト ボックス 394"/>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1" name="円/楕円 400"/>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2"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110672</xdr:rowOff>
    </xdr:from>
    <xdr:to>
      <xdr:col>23</xdr:col>
      <xdr:colOff>457200</xdr:colOff>
      <xdr:row>41</xdr:row>
      <xdr:rowOff>40822</xdr:rowOff>
    </xdr:to>
    <xdr:sp macro="" textlink="">
      <xdr:nvSpPr>
        <xdr:cNvPr id="403" name="円/楕円 402"/>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404" name="テキスト ボックス 403"/>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168124</xdr:rowOff>
    </xdr:from>
    <xdr:to>
      <xdr:col>22</xdr:col>
      <xdr:colOff>254000</xdr:colOff>
      <xdr:row>41</xdr:row>
      <xdr:rowOff>98274</xdr:rowOff>
    </xdr:to>
    <xdr:sp macro="" textlink="">
      <xdr:nvSpPr>
        <xdr:cNvPr id="405" name="円/楕円 404"/>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83051</xdr:rowOff>
    </xdr:from>
    <xdr:ext cx="762000" cy="259045"/>
    <xdr:sp macro="" textlink="">
      <xdr:nvSpPr>
        <xdr:cNvPr id="406" name="テキスト ボックス 405"/>
        <xdr:cNvSpPr txBox="1"/>
      </xdr:nvSpPr>
      <xdr:spPr>
        <a:xfrm>
          <a:off x="14909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168124</xdr:rowOff>
    </xdr:from>
    <xdr:to>
      <xdr:col>21</xdr:col>
      <xdr:colOff>50800</xdr:colOff>
      <xdr:row>41</xdr:row>
      <xdr:rowOff>98274</xdr:rowOff>
    </xdr:to>
    <xdr:sp macro="" textlink="">
      <xdr:nvSpPr>
        <xdr:cNvPr id="407" name="円/楕円 406"/>
        <xdr:cNvSpPr/>
      </xdr:nvSpPr>
      <xdr:spPr>
        <a:xfrm>
          <a:off x="14351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108451</xdr:rowOff>
    </xdr:from>
    <xdr:ext cx="762000" cy="259045"/>
    <xdr:sp macro="" textlink="">
      <xdr:nvSpPr>
        <xdr:cNvPr id="408" name="テキスト ボックス 407"/>
        <xdr:cNvSpPr txBox="1"/>
      </xdr:nvSpPr>
      <xdr:spPr>
        <a:xfrm>
          <a:off x="14020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409" name="円/楕円 408"/>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410" name="テキスト ボックス 409"/>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年度は、退職手当負担見込額の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等により将来負担額が減少した一方、基金の増加等により充当可能財源は増加しているため、将来負担額は前年度より</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ポイント減少し、前年度までと同様に類似団体平均を下回った。</a:t>
          </a:r>
          <a:endParaRPr lang="ja-JP" altLang="ja-JP" sz="1400">
            <a:effectLst/>
          </a:endParaRPr>
        </a:p>
        <a:p>
          <a:r>
            <a:rPr kumimoji="1" lang="ja-JP" altLang="ja-JP" sz="1100">
              <a:solidFill>
                <a:schemeClr val="dk1"/>
              </a:solidFill>
              <a:effectLst/>
              <a:latin typeface="+mn-lt"/>
              <a:ea typeface="+mn-ea"/>
              <a:cs typeface="+mn-cs"/>
            </a:rPr>
            <a:t>今後も義務的経費の削減を中心とする行財政改革を進め、財政の健全化に努める。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7" name="直線コネクタ 436"/>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8"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9" name="直線コネクタ 438"/>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129083</xdr:rowOff>
    </xdr:from>
    <xdr:to>
      <xdr:col>24</xdr:col>
      <xdr:colOff>558800</xdr:colOff>
      <xdr:row>18</xdr:row>
      <xdr:rowOff>7823</xdr:rowOff>
    </xdr:to>
    <xdr:cxnSp macro="">
      <xdr:nvCxnSpPr>
        <xdr:cNvPr id="442" name="直線コネクタ 441"/>
        <xdr:cNvCxnSpPr/>
      </xdr:nvCxnSpPr>
      <xdr:spPr>
        <a:xfrm flipV="1">
          <a:off x="16179800" y="3043733"/>
          <a:ext cx="8382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43"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4" name="フローチャート : 判断 443"/>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7823</xdr:rowOff>
    </xdr:from>
    <xdr:to>
      <xdr:col>23</xdr:col>
      <xdr:colOff>406400</xdr:colOff>
      <xdr:row>18</xdr:row>
      <xdr:rowOff>14580</xdr:rowOff>
    </xdr:to>
    <xdr:cxnSp macro="">
      <xdr:nvCxnSpPr>
        <xdr:cNvPr id="445" name="直線コネクタ 444"/>
        <xdr:cNvCxnSpPr/>
      </xdr:nvCxnSpPr>
      <xdr:spPr>
        <a:xfrm flipV="1">
          <a:off x="15290800" y="3093923"/>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6" name="フローチャート : 判断 445"/>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64939</xdr:rowOff>
    </xdr:from>
    <xdr:ext cx="736600" cy="259045"/>
    <xdr:sp macro="" textlink="">
      <xdr:nvSpPr>
        <xdr:cNvPr id="447" name="テキスト ボックス 446"/>
        <xdr:cNvSpPr txBox="1"/>
      </xdr:nvSpPr>
      <xdr:spPr>
        <a:xfrm>
          <a:off x="15798800" y="280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14580</xdr:rowOff>
    </xdr:from>
    <xdr:to>
      <xdr:col>22</xdr:col>
      <xdr:colOff>203200</xdr:colOff>
      <xdr:row>18</xdr:row>
      <xdr:rowOff>46431</xdr:rowOff>
    </xdr:to>
    <xdr:cxnSp macro="">
      <xdr:nvCxnSpPr>
        <xdr:cNvPr id="448" name="直線コネクタ 447"/>
        <xdr:cNvCxnSpPr/>
      </xdr:nvCxnSpPr>
      <xdr:spPr>
        <a:xfrm flipV="1">
          <a:off x="14401800" y="3100680"/>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9" name="フローチャート : 判断 448"/>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71391</xdr:rowOff>
    </xdr:from>
    <xdr:ext cx="762000" cy="259045"/>
    <xdr:sp macro="" textlink="">
      <xdr:nvSpPr>
        <xdr:cNvPr id="450" name="テキスト ボックス 449"/>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46431</xdr:rowOff>
    </xdr:from>
    <xdr:to>
      <xdr:col>21</xdr:col>
      <xdr:colOff>0</xdr:colOff>
      <xdr:row>18</xdr:row>
      <xdr:rowOff>78283</xdr:rowOff>
    </xdr:to>
    <xdr:cxnSp macro="">
      <xdr:nvCxnSpPr>
        <xdr:cNvPr id="451" name="直線コネクタ 450"/>
        <xdr:cNvCxnSpPr/>
      </xdr:nvCxnSpPr>
      <xdr:spPr>
        <a:xfrm flipV="1">
          <a:off x="13512800" y="3132531"/>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2" name="フローチャート : 判断 451"/>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126890</xdr:rowOff>
    </xdr:from>
    <xdr:ext cx="762000" cy="259045"/>
    <xdr:sp macro="" textlink="">
      <xdr:nvSpPr>
        <xdr:cNvPr id="453" name="テキスト ボックス 452"/>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4" name="フローチャート : 判断 453"/>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16248</xdr:rowOff>
    </xdr:from>
    <xdr:ext cx="762000" cy="259045"/>
    <xdr:sp macro="" textlink="">
      <xdr:nvSpPr>
        <xdr:cNvPr id="455" name="テキスト ボックス 454"/>
        <xdr:cNvSpPr txBox="1"/>
      </xdr:nvSpPr>
      <xdr:spPr>
        <a:xfrm>
          <a:off x="13131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78283</xdr:rowOff>
    </xdr:from>
    <xdr:to>
      <xdr:col>24</xdr:col>
      <xdr:colOff>609600</xdr:colOff>
      <xdr:row>18</xdr:row>
      <xdr:rowOff>8433</xdr:rowOff>
    </xdr:to>
    <xdr:sp macro="" textlink="">
      <xdr:nvSpPr>
        <xdr:cNvPr id="461" name="円/楕円 460"/>
        <xdr:cNvSpPr/>
      </xdr:nvSpPr>
      <xdr:spPr>
        <a:xfrm>
          <a:off x="16967200" y="29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94810</xdr:rowOff>
    </xdr:from>
    <xdr:ext cx="762000" cy="259045"/>
    <xdr:sp macro="" textlink="">
      <xdr:nvSpPr>
        <xdr:cNvPr id="462" name="将来負担の状況該当値テキスト"/>
        <xdr:cNvSpPr txBox="1"/>
      </xdr:nvSpPr>
      <xdr:spPr>
        <a:xfrm>
          <a:off x="17106900" y="28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128473</xdr:rowOff>
    </xdr:from>
    <xdr:to>
      <xdr:col>23</xdr:col>
      <xdr:colOff>457200</xdr:colOff>
      <xdr:row>18</xdr:row>
      <xdr:rowOff>58623</xdr:rowOff>
    </xdr:to>
    <xdr:sp macro="" textlink="">
      <xdr:nvSpPr>
        <xdr:cNvPr id="463" name="円/楕円 462"/>
        <xdr:cNvSpPr/>
      </xdr:nvSpPr>
      <xdr:spPr>
        <a:xfrm>
          <a:off x="16129000" y="30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43400</xdr:rowOff>
    </xdr:from>
    <xdr:ext cx="736600" cy="259045"/>
    <xdr:sp macro="" textlink="">
      <xdr:nvSpPr>
        <xdr:cNvPr id="464" name="テキスト ボックス 463"/>
        <xdr:cNvSpPr txBox="1"/>
      </xdr:nvSpPr>
      <xdr:spPr>
        <a:xfrm>
          <a:off x="15798800" y="312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135230</xdr:rowOff>
    </xdr:from>
    <xdr:to>
      <xdr:col>22</xdr:col>
      <xdr:colOff>254000</xdr:colOff>
      <xdr:row>18</xdr:row>
      <xdr:rowOff>65380</xdr:rowOff>
    </xdr:to>
    <xdr:sp macro="" textlink="">
      <xdr:nvSpPr>
        <xdr:cNvPr id="465" name="円/楕円 464"/>
        <xdr:cNvSpPr/>
      </xdr:nvSpPr>
      <xdr:spPr>
        <a:xfrm>
          <a:off x="15240000" y="30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75557</xdr:rowOff>
    </xdr:from>
    <xdr:ext cx="762000" cy="259045"/>
    <xdr:sp macro="" textlink="">
      <xdr:nvSpPr>
        <xdr:cNvPr id="466" name="テキスト ボックス 465"/>
        <xdr:cNvSpPr txBox="1"/>
      </xdr:nvSpPr>
      <xdr:spPr>
        <a:xfrm>
          <a:off x="14909800" y="28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167081</xdr:rowOff>
    </xdr:from>
    <xdr:to>
      <xdr:col>21</xdr:col>
      <xdr:colOff>50800</xdr:colOff>
      <xdr:row>18</xdr:row>
      <xdr:rowOff>97231</xdr:rowOff>
    </xdr:to>
    <xdr:sp macro="" textlink="">
      <xdr:nvSpPr>
        <xdr:cNvPr id="467" name="円/楕円 466"/>
        <xdr:cNvSpPr/>
      </xdr:nvSpPr>
      <xdr:spPr>
        <a:xfrm>
          <a:off x="14351000" y="308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107408</xdr:rowOff>
    </xdr:from>
    <xdr:ext cx="762000" cy="259045"/>
    <xdr:sp macro="" textlink="">
      <xdr:nvSpPr>
        <xdr:cNvPr id="468" name="テキスト ボックス 467"/>
        <xdr:cNvSpPr txBox="1"/>
      </xdr:nvSpPr>
      <xdr:spPr>
        <a:xfrm>
          <a:off x="14020800" y="285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27483</xdr:rowOff>
    </xdr:from>
    <xdr:to>
      <xdr:col>19</xdr:col>
      <xdr:colOff>533400</xdr:colOff>
      <xdr:row>18</xdr:row>
      <xdr:rowOff>129083</xdr:rowOff>
    </xdr:to>
    <xdr:sp macro="" textlink="">
      <xdr:nvSpPr>
        <xdr:cNvPr id="469" name="円/楕円 468"/>
        <xdr:cNvSpPr/>
      </xdr:nvSpPr>
      <xdr:spPr>
        <a:xfrm>
          <a:off x="13462000" y="31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139260</xdr:rowOff>
    </xdr:from>
    <xdr:ext cx="762000" cy="259045"/>
    <xdr:sp macro="" textlink="">
      <xdr:nvSpPr>
        <xdr:cNvPr id="470" name="テキスト ボックス 469"/>
        <xdr:cNvSpPr txBox="1"/>
      </xdr:nvSpPr>
      <xdr:spPr>
        <a:xfrm>
          <a:off x="13131800" y="28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宮城県仙台市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1,056,503
1,045,205
786.30
539,718,249
520,717,051
3,214,288
236,960,836
783,603,142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122.8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人件費に係る経常収支比率は、定数の適正化に努めてきた結果、類似団体平均より低い比率で推移してきた。平成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年度は震災のため経常一般財源総額が激減し、職員数が増加した特殊事情があったものの、平成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年度以降は市税収入が回復基調となり人件費も減少したことから、経常収支比率が減少したが、平成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年度は震災復興に係る他都市からの派遣職員の措置分を採用したこと及び、臨時的職員保育士の採用が困難となり、正職員保育士の採用を増やしたことなどから、前年度より</a:t>
          </a:r>
          <a:r>
            <a:rPr kumimoji="1" lang="en-US" altLang="ja-JP" sz="1050">
              <a:solidFill>
                <a:schemeClr val="dk1"/>
              </a:solidFill>
              <a:effectLst/>
              <a:latin typeface="+mn-lt"/>
              <a:ea typeface="+mn-ea"/>
              <a:cs typeface="+mn-cs"/>
            </a:rPr>
            <a:t>0.5</a:t>
          </a:r>
          <a:r>
            <a:rPr kumimoji="1" lang="ja-JP" altLang="ja-JP" sz="1050">
              <a:solidFill>
                <a:schemeClr val="dk1"/>
              </a:solidFill>
              <a:effectLst/>
              <a:latin typeface="+mn-lt"/>
              <a:ea typeface="+mn-ea"/>
              <a:cs typeface="+mn-cs"/>
            </a:rPr>
            <a:t>ポイント上昇した。平成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年度は復興事業の進捗や行財政改革プランに基づく各種委託・民営化、バス乗務員の嘱託化等により職員数を削減したことに伴い、全年度比</a:t>
          </a:r>
          <a:r>
            <a:rPr kumimoji="1" lang="en-US" altLang="ja-JP" sz="105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ポイントの減となった。</a:t>
          </a:r>
          <a:endParaRPr lang="ja-JP" altLang="ja-JP" sz="1200">
            <a:effectLst/>
          </a:endParaRPr>
        </a:p>
        <a:p>
          <a:r>
            <a:rPr kumimoji="1" lang="ja-JP" altLang="ja-JP" sz="1050">
              <a:solidFill>
                <a:schemeClr val="dk1"/>
              </a:solidFill>
              <a:effectLst/>
              <a:latin typeface="+mn-lt"/>
              <a:ea typeface="+mn-ea"/>
              <a:cs typeface="+mn-cs"/>
            </a:rPr>
            <a:t>今後も適正な給与水準のあり方の検討や職員数の削減に努める。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39</xdr:row>
      <xdr:rowOff>102507</xdr:rowOff>
    </xdr:to>
    <xdr:cxnSp macro="">
      <xdr:nvCxnSpPr>
        <xdr:cNvPr id="68" name="直線コネクタ 67"/>
        <xdr:cNvCxnSpPr/>
      </xdr:nvCxnSpPr>
      <xdr:spPr>
        <a:xfrm flipV="1">
          <a:off x="3987800" y="6756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9"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20865</xdr:rowOff>
    </xdr:from>
    <xdr:to>
      <xdr:col>5</xdr:col>
      <xdr:colOff>549275</xdr:colOff>
      <xdr:row>39</xdr:row>
      <xdr:rowOff>102507</xdr:rowOff>
    </xdr:to>
    <xdr:cxnSp macro="">
      <xdr:nvCxnSpPr>
        <xdr:cNvPr id="71" name="直線コネクタ 70"/>
        <xdr:cNvCxnSpPr/>
      </xdr:nvCxnSpPr>
      <xdr:spPr>
        <a:xfrm>
          <a:off x="3098800" y="6707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39</xdr:row>
      <xdr:rowOff>86178</xdr:rowOff>
    </xdr:to>
    <xdr:cxnSp macro="">
      <xdr:nvCxnSpPr>
        <xdr:cNvPr id="74" name="直線コネクタ 73"/>
        <xdr:cNvCxnSpPr/>
      </xdr:nvCxnSpPr>
      <xdr:spPr>
        <a:xfrm flipV="1">
          <a:off x="2209800" y="6707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41020</xdr:rowOff>
    </xdr:from>
    <xdr:ext cx="762000" cy="259045"/>
    <xdr:sp macro="" textlink="">
      <xdr:nvSpPr>
        <xdr:cNvPr id="76" name="テキスト ボックス 75"/>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86178</xdr:rowOff>
    </xdr:from>
    <xdr:to>
      <xdr:col>3</xdr:col>
      <xdr:colOff>142875</xdr:colOff>
      <xdr:row>41</xdr:row>
      <xdr:rowOff>53522</xdr:rowOff>
    </xdr:to>
    <xdr:cxnSp macro="">
      <xdr:nvCxnSpPr>
        <xdr:cNvPr id="77" name="直線コネクタ 76"/>
        <xdr:cNvCxnSpPr/>
      </xdr:nvCxnSpPr>
      <xdr:spPr>
        <a:xfrm flipV="1">
          <a:off x="1320800" y="67727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9" name="テキスト ボックス 78"/>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19050</xdr:rowOff>
    </xdr:from>
    <xdr:to>
      <xdr:col>7</xdr:col>
      <xdr:colOff>66675</xdr:colOff>
      <xdr:row>39</xdr:row>
      <xdr:rowOff>120650</xdr:rowOff>
    </xdr:to>
    <xdr:sp macro="" textlink="">
      <xdr:nvSpPr>
        <xdr:cNvPr id="87" name="円/楕円 86"/>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162577</xdr:rowOff>
    </xdr:from>
    <xdr:ext cx="762000" cy="259045"/>
    <xdr:sp macro="" textlink="">
      <xdr:nvSpPr>
        <xdr:cNvPr id="88"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51707</xdr:rowOff>
    </xdr:from>
    <xdr:to>
      <xdr:col>5</xdr:col>
      <xdr:colOff>600075</xdr:colOff>
      <xdr:row>39</xdr:row>
      <xdr:rowOff>153307</xdr:rowOff>
    </xdr:to>
    <xdr:sp macro="" textlink="">
      <xdr:nvSpPr>
        <xdr:cNvPr id="89" name="円/楕円 88"/>
        <xdr:cNvSpPr/>
      </xdr:nvSpPr>
      <xdr:spPr>
        <a:xfrm>
          <a:off x="3937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138084</xdr:rowOff>
    </xdr:from>
    <xdr:ext cx="736600" cy="259045"/>
    <xdr:sp macro="" textlink="">
      <xdr:nvSpPr>
        <xdr:cNvPr id="90" name="テキスト ボックス 89"/>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141515</xdr:rowOff>
    </xdr:from>
    <xdr:to>
      <xdr:col>4</xdr:col>
      <xdr:colOff>396875</xdr:colOff>
      <xdr:row>39</xdr:row>
      <xdr:rowOff>71665</xdr:rowOff>
    </xdr:to>
    <xdr:sp macro="" textlink="">
      <xdr:nvSpPr>
        <xdr:cNvPr id="91" name="円/楕円 90"/>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92" name="テキスト ボックス 91"/>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35378</xdr:rowOff>
    </xdr:from>
    <xdr:to>
      <xdr:col>3</xdr:col>
      <xdr:colOff>193675</xdr:colOff>
      <xdr:row>39</xdr:row>
      <xdr:rowOff>136978</xdr:rowOff>
    </xdr:to>
    <xdr:sp macro="" textlink="">
      <xdr:nvSpPr>
        <xdr:cNvPr id="93" name="円/楕円 92"/>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121755</xdr:rowOff>
    </xdr:from>
    <xdr:ext cx="762000" cy="259045"/>
    <xdr:sp macro="" textlink="">
      <xdr:nvSpPr>
        <xdr:cNvPr id="94" name="テキスト ボックス 93"/>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2722</xdr:rowOff>
    </xdr:from>
    <xdr:to>
      <xdr:col>1</xdr:col>
      <xdr:colOff>676275</xdr:colOff>
      <xdr:row>41</xdr:row>
      <xdr:rowOff>104322</xdr:rowOff>
    </xdr:to>
    <xdr:sp macro="" textlink="">
      <xdr:nvSpPr>
        <xdr:cNvPr id="95" name="円/楕円 94"/>
        <xdr:cNvSpPr/>
      </xdr:nvSpPr>
      <xdr:spPr>
        <a:xfrm>
          <a:off x="1270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89099</xdr:rowOff>
    </xdr:from>
    <xdr:ext cx="762000" cy="259045"/>
    <xdr:sp macro="" textlink="">
      <xdr:nvSpPr>
        <xdr:cNvPr id="96" name="テキスト ボックス 95"/>
        <xdr:cNvSpPr txBox="1"/>
      </xdr:nvSpPr>
      <xdr:spPr>
        <a:xfrm>
          <a:off x="939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年度は税収減に伴う経常一般財源総額の減少という特殊事情に加え、災害住宅応急修理等の災害関連経費の増加などにより、類似団体平均を</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年度以降は市税収入が回復基調となり減少が見られたが、平成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年度は戸籍電算化処理システム開発運用経費等の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年度は予防接種経費等の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などにより悪化した。平成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地方税をはじめとした一般財源の増により</a:t>
          </a:r>
          <a:r>
            <a:rPr kumimoji="1" lang="ja-JP" altLang="ja-JP"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101600</xdr:rowOff>
    </xdr:from>
    <xdr:to>
      <xdr:col>24</xdr:col>
      <xdr:colOff>31750</xdr:colOff>
      <xdr:row>19</xdr:row>
      <xdr:rowOff>31750</xdr:rowOff>
    </xdr:to>
    <xdr:cxnSp macro="">
      <xdr:nvCxnSpPr>
        <xdr:cNvPr id="129" name="直線コネクタ 128"/>
        <xdr:cNvCxnSpPr/>
      </xdr:nvCxnSpPr>
      <xdr:spPr>
        <a:xfrm flipV="1">
          <a:off x="15671800" y="3187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99077</xdr:rowOff>
    </xdr:from>
    <xdr:ext cx="762000" cy="259045"/>
    <xdr:sp macro="" textlink="">
      <xdr:nvSpPr>
        <xdr:cNvPr id="130" name="物件費平均値テキスト"/>
        <xdr:cNvSpPr txBox="1"/>
      </xdr:nvSpPr>
      <xdr:spPr>
        <a:xfrm>
          <a:off x="16598900" y="249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101600</xdr:rowOff>
    </xdr:from>
    <xdr:to>
      <xdr:col>22</xdr:col>
      <xdr:colOff>565150</xdr:colOff>
      <xdr:row>19</xdr:row>
      <xdr:rowOff>31750</xdr:rowOff>
    </xdr:to>
    <xdr:cxnSp macro="">
      <xdr:nvCxnSpPr>
        <xdr:cNvPr id="132" name="直線コネクタ 131"/>
        <xdr:cNvCxnSpPr/>
      </xdr:nvCxnSpPr>
      <xdr:spPr>
        <a:xfrm>
          <a:off x="14782800" y="318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34" name="テキスト ボックス 133"/>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25400</xdr:rowOff>
    </xdr:from>
    <xdr:to>
      <xdr:col>21</xdr:col>
      <xdr:colOff>361950</xdr:colOff>
      <xdr:row>18</xdr:row>
      <xdr:rowOff>101600</xdr:rowOff>
    </xdr:to>
    <xdr:cxnSp macro="">
      <xdr:nvCxnSpPr>
        <xdr:cNvPr id="135" name="直線コネクタ 134"/>
        <xdr:cNvCxnSpPr/>
      </xdr:nvCxnSpPr>
      <xdr:spPr>
        <a:xfrm>
          <a:off x="13893800" y="311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25400</xdr:rowOff>
    </xdr:from>
    <xdr:to>
      <xdr:col>20</xdr:col>
      <xdr:colOff>158750</xdr:colOff>
      <xdr:row>18</xdr:row>
      <xdr:rowOff>139700</xdr:rowOff>
    </xdr:to>
    <xdr:cxnSp macro="">
      <xdr:nvCxnSpPr>
        <xdr:cNvPr id="138" name="直線コネクタ 137"/>
        <xdr:cNvCxnSpPr/>
      </xdr:nvCxnSpPr>
      <xdr:spPr>
        <a:xfrm flipV="1">
          <a:off x="13004800" y="311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42" name="テキスト ボックス 141"/>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50800</xdr:rowOff>
    </xdr:from>
    <xdr:to>
      <xdr:col>24</xdr:col>
      <xdr:colOff>82550</xdr:colOff>
      <xdr:row>18</xdr:row>
      <xdr:rowOff>152400</xdr:rowOff>
    </xdr:to>
    <xdr:sp macro="" textlink="">
      <xdr:nvSpPr>
        <xdr:cNvPr id="148" name="円/楕円 147"/>
        <xdr:cNvSpPr/>
      </xdr:nvSpPr>
      <xdr:spPr>
        <a:xfrm>
          <a:off x="164592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22877</xdr:rowOff>
    </xdr:from>
    <xdr:ext cx="762000" cy="259045"/>
    <xdr:sp macro="" textlink="">
      <xdr:nvSpPr>
        <xdr:cNvPr id="149" name="物件費該当値テキスト"/>
        <xdr:cNvSpPr txBox="1"/>
      </xdr:nvSpPr>
      <xdr:spPr>
        <a:xfrm>
          <a:off x="165989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152400</xdr:rowOff>
    </xdr:from>
    <xdr:to>
      <xdr:col>22</xdr:col>
      <xdr:colOff>615950</xdr:colOff>
      <xdr:row>19</xdr:row>
      <xdr:rowOff>82550</xdr:rowOff>
    </xdr:to>
    <xdr:sp macro="" textlink="">
      <xdr:nvSpPr>
        <xdr:cNvPr id="150" name="円/楕円 149"/>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67327</xdr:rowOff>
    </xdr:from>
    <xdr:ext cx="736600" cy="259045"/>
    <xdr:sp macro="" textlink="">
      <xdr:nvSpPr>
        <xdr:cNvPr id="151" name="テキスト ボックス 150"/>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50800</xdr:rowOff>
    </xdr:from>
    <xdr:to>
      <xdr:col>21</xdr:col>
      <xdr:colOff>412750</xdr:colOff>
      <xdr:row>18</xdr:row>
      <xdr:rowOff>152400</xdr:rowOff>
    </xdr:to>
    <xdr:sp macro="" textlink="">
      <xdr:nvSpPr>
        <xdr:cNvPr id="152" name="円/楕円 151"/>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137177</xdr:rowOff>
    </xdr:from>
    <xdr:ext cx="762000" cy="259045"/>
    <xdr:sp macro="" textlink="">
      <xdr:nvSpPr>
        <xdr:cNvPr id="153" name="テキスト ボックス 152"/>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146050</xdr:rowOff>
    </xdr:from>
    <xdr:to>
      <xdr:col>20</xdr:col>
      <xdr:colOff>209550</xdr:colOff>
      <xdr:row>18</xdr:row>
      <xdr:rowOff>76200</xdr:rowOff>
    </xdr:to>
    <xdr:sp macro="" textlink="">
      <xdr:nvSpPr>
        <xdr:cNvPr id="154" name="円/楕円 153"/>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60977</xdr:rowOff>
    </xdr:from>
    <xdr:ext cx="762000" cy="259045"/>
    <xdr:sp macro="" textlink="">
      <xdr:nvSpPr>
        <xdr:cNvPr id="155" name="テキスト ボックス 154"/>
        <xdr:cNvSpPr txBox="1"/>
      </xdr:nvSpPr>
      <xdr:spPr>
        <a:xfrm>
          <a:off x="13512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88900</xdr:rowOff>
    </xdr:from>
    <xdr:to>
      <xdr:col>19</xdr:col>
      <xdr:colOff>6350</xdr:colOff>
      <xdr:row>19</xdr:row>
      <xdr:rowOff>19050</xdr:rowOff>
    </xdr:to>
    <xdr:sp macro="" textlink="">
      <xdr:nvSpPr>
        <xdr:cNvPr id="156" name="円/楕円 155"/>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3827</xdr:rowOff>
    </xdr:from>
    <xdr:ext cx="762000" cy="259045"/>
    <xdr:sp macro="" textlink="">
      <xdr:nvSpPr>
        <xdr:cNvPr id="157" name="テキスト ボックス 156"/>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年度には類似団体平均を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となっている。これは、他都市に比べて保護率や高齢化率が低い傾向にあることなどが要因と考えられる。しかし、保育施設等の運営など子育て支援に要する経費が増加傾向であることなどから、上昇傾向が続いている。</a:t>
          </a:r>
          <a:endParaRPr lang="ja-JP" altLang="ja-JP" sz="1400">
            <a:effectLst/>
          </a:endParaRPr>
        </a:p>
        <a:p>
          <a:r>
            <a:rPr kumimoji="1" lang="ja-JP" altLang="ja-JP" sz="1100">
              <a:solidFill>
                <a:schemeClr val="dk1"/>
              </a:solidFill>
              <a:effectLst/>
              <a:latin typeface="+mn-lt"/>
              <a:ea typeface="+mn-ea"/>
              <a:cs typeface="+mn-cs"/>
            </a:rPr>
            <a:t>本格的な少子高齢化の</a:t>
          </a:r>
          <a:r>
            <a:rPr kumimoji="1" lang="ja-JP" altLang="en-US" sz="1100">
              <a:solidFill>
                <a:schemeClr val="dk1"/>
              </a:solidFill>
              <a:effectLst/>
              <a:latin typeface="+mn-lt"/>
              <a:ea typeface="+mn-ea"/>
              <a:cs typeface="+mn-cs"/>
            </a:rPr>
            <a:t>到来</a:t>
          </a:r>
          <a:r>
            <a:rPr kumimoji="1" lang="ja-JP" altLang="ja-JP" sz="1100">
              <a:solidFill>
                <a:schemeClr val="dk1"/>
              </a:solidFill>
              <a:effectLst/>
              <a:latin typeface="+mn-lt"/>
              <a:ea typeface="+mn-ea"/>
              <a:cs typeface="+mn-cs"/>
            </a:rPr>
            <a:t>によりさらなる上昇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見込まれるが、持続可能な財政運営に努める。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53522</xdr:rowOff>
    </xdr:to>
    <xdr:cxnSp macro="">
      <xdr:nvCxnSpPr>
        <xdr:cNvPr id="192" name="直線コネクタ 191"/>
        <xdr:cNvCxnSpPr/>
      </xdr:nvCxnSpPr>
      <xdr:spPr>
        <a:xfrm flipV="1">
          <a:off x="3987800" y="94016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31949</xdr:rowOff>
    </xdr:from>
    <xdr:ext cx="762000" cy="259045"/>
    <xdr:sp macro="" textlink="">
      <xdr:nvSpPr>
        <xdr:cNvPr id="193" name="扶助費平均値テキスト"/>
        <xdr:cNvSpPr txBox="1"/>
      </xdr:nvSpPr>
      <xdr:spPr>
        <a:xfrm>
          <a:off x="4914900" y="997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53522</xdr:rowOff>
    </xdr:to>
    <xdr:cxnSp macro="">
      <xdr:nvCxnSpPr>
        <xdr:cNvPr id="195" name="直線コネクタ 194"/>
        <xdr:cNvCxnSpPr/>
      </xdr:nvCxnSpPr>
      <xdr:spPr>
        <a:xfrm>
          <a:off x="3098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197" name="テキスト ボックス 196"/>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37193</xdr:rowOff>
    </xdr:to>
    <xdr:cxnSp macro="">
      <xdr:nvCxnSpPr>
        <xdr:cNvPr id="198" name="直線コネクタ 197"/>
        <xdr:cNvCxnSpPr/>
      </xdr:nvCxnSpPr>
      <xdr:spPr>
        <a:xfrm>
          <a:off x="2209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143328</xdr:rowOff>
    </xdr:to>
    <xdr:cxnSp macro="">
      <xdr:nvCxnSpPr>
        <xdr:cNvPr id="201" name="直線コネクタ 200"/>
        <xdr:cNvCxnSpPr/>
      </xdr:nvCxnSpPr>
      <xdr:spPr>
        <a:xfrm>
          <a:off x="1320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03" name="テキスト ボックス 202"/>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5" name="テキスト ボックス 20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11" name="円/楕円 210"/>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2"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3" name="円/楕円 212"/>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4" name="テキスト ボックス 213"/>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5" name="円/楕円 214"/>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6" name="テキスト ボックス 215"/>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7" name="円/楕円 216"/>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8" name="テキスト ボックス 217"/>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9" name="円/楕円 218"/>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20" name="テキスト ボックス 219"/>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その他に係る経常収支比率は類似団体平均並みの推移となっている。</a:t>
          </a:r>
          <a:endParaRPr lang="ja-JP" altLang="ja-JP" sz="1400">
            <a:effectLst/>
          </a:endParaRPr>
        </a:p>
        <a:p>
          <a:r>
            <a:rPr kumimoji="1" lang="ja-JP" altLang="ja-JP" sz="1100">
              <a:solidFill>
                <a:schemeClr val="dk1"/>
              </a:solidFill>
              <a:effectLst/>
              <a:latin typeface="+mn-lt"/>
              <a:ea typeface="+mn-ea"/>
              <a:cs typeface="+mn-cs"/>
            </a:rPr>
            <a:t>その他の主な経費は維持補修費や繰出金であるが、平成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年度は国民健康保険事業特別会計が増加したことなどに伴い、前年度比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50800</xdr:rowOff>
    </xdr:to>
    <xdr:cxnSp macro="">
      <xdr:nvCxnSpPr>
        <xdr:cNvPr id="253" name="直線コネクタ 252"/>
        <xdr:cNvCxnSpPr/>
      </xdr:nvCxnSpPr>
      <xdr:spPr>
        <a:xfrm>
          <a:off x="15671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67327</xdr:rowOff>
    </xdr:from>
    <xdr:ext cx="762000" cy="259045"/>
    <xdr:sp macro="" textlink="">
      <xdr:nvSpPr>
        <xdr:cNvPr id="254" name="その他平均値テキスト"/>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127000</xdr:rowOff>
    </xdr:from>
    <xdr:to>
      <xdr:col>22</xdr:col>
      <xdr:colOff>565150</xdr:colOff>
      <xdr:row>55</xdr:row>
      <xdr:rowOff>146050</xdr:rowOff>
    </xdr:to>
    <xdr:cxnSp macro="">
      <xdr:nvCxnSpPr>
        <xdr:cNvPr id="256" name="直線コネクタ 255"/>
        <xdr:cNvCxnSpPr/>
      </xdr:nvCxnSpPr>
      <xdr:spPr>
        <a:xfrm>
          <a:off x="14782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127000</xdr:rowOff>
    </xdr:to>
    <xdr:cxnSp macro="">
      <xdr:nvCxnSpPr>
        <xdr:cNvPr id="259" name="直線コネクタ 258"/>
        <xdr:cNvCxnSpPr/>
      </xdr:nvCxnSpPr>
      <xdr:spPr>
        <a:xfrm>
          <a:off x="13893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61" name="テキスト ボックス 260"/>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56</xdr:row>
      <xdr:rowOff>31750</xdr:rowOff>
    </xdr:to>
    <xdr:cxnSp macro="">
      <xdr:nvCxnSpPr>
        <xdr:cNvPr id="262" name="直線コネクタ 261"/>
        <xdr:cNvCxnSpPr/>
      </xdr:nvCxnSpPr>
      <xdr:spPr>
        <a:xfrm flipV="1">
          <a:off x="13004800" y="9461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124477</xdr:rowOff>
    </xdr:from>
    <xdr:ext cx="762000" cy="259045"/>
    <xdr:sp macro="" textlink="">
      <xdr:nvSpPr>
        <xdr:cNvPr id="264" name="テキスト ボックス 263"/>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73677</xdr:rowOff>
    </xdr:from>
    <xdr:ext cx="762000" cy="259045"/>
    <xdr:sp macro="" textlink="">
      <xdr:nvSpPr>
        <xdr:cNvPr id="266" name="テキスト ボックス 265"/>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2" name="円/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3"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4" name="円/楕円 273"/>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5" name="テキスト ボックス 274"/>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76200</xdr:rowOff>
    </xdr:from>
    <xdr:to>
      <xdr:col>21</xdr:col>
      <xdr:colOff>412750</xdr:colOff>
      <xdr:row>56</xdr:row>
      <xdr:rowOff>6350</xdr:rowOff>
    </xdr:to>
    <xdr:sp macro="" textlink="">
      <xdr:nvSpPr>
        <xdr:cNvPr id="276" name="円/楕円 275"/>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16527</xdr:rowOff>
    </xdr:from>
    <xdr:ext cx="762000" cy="259045"/>
    <xdr:sp macro="" textlink="">
      <xdr:nvSpPr>
        <xdr:cNvPr id="277" name="テキスト ボックス 276"/>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8" name="円/楕円 277"/>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9" name="テキスト ボックス 278"/>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152400</xdr:rowOff>
    </xdr:from>
    <xdr:to>
      <xdr:col>19</xdr:col>
      <xdr:colOff>6350</xdr:colOff>
      <xdr:row>56</xdr:row>
      <xdr:rowOff>82550</xdr:rowOff>
    </xdr:to>
    <xdr:sp macro="" textlink="">
      <xdr:nvSpPr>
        <xdr:cNvPr id="280" name="円/楕円 279"/>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67327</xdr:rowOff>
    </xdr:from>
    <xdr:ext cx="762000" cy="259045"/>
    <xdr:sp macro="" textlink="">
      <xdr:nvSpPr>
        <xdr:cNvPr id="281" name="テキスト ボックス 280"/>
        <xdr:cNvSpPr txBox="1"/>
      </xdr:nvSpPr>
      <xdr:spPr>
        <a:xfrm>
          <a:off x="12623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補助費に係る経常収支比率は類似団体よりも低い傾向が続いているが、平成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年度は税収減に伴い経常一般財源総額が減少したという特殊要因により</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年度はガス事業や自動車運送事業等への補助の減少により</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％となり、翌年も同水準となったが、平成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年度には一般過年度還付金の増加などにより</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年度は一般過年度還付金の減少などにより、前年度比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ポイントの減少となった。</a:t>
          </a:r>
          <a:endParaRPr lang="ja-JP" altLang="ja-JP" sz="1400">
            <a:effectLst/>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143328</xdr:rowOff>
    </xdr:from>
    <xdr:to>
      <xdr:col>24</xdr:col>
      <xdr:colOff>31750</xdr:colOff>
      <xdr:row>37</xdr:row>
      <xdr:rowOff>20864</xdr:rowOff>
    </xdr:to>
    <xdr:cxnSp macro="">
      <xdr:nvCxnSpPr>
        <xdr:cNvPr id="316" name="直線コネクタ 315"/>
        <xdr:cNvCxnSpPr/>
      </xdr:nvCxnSpPr>
      <xdr:spPr>
        <a:xfrm flipV="1">
          <a:off x="15671800" y="631552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7"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94343</xdr:rowOff>
    </xdr:from>
    <xdr:to>
      <xdr:col>22</xdr:col>
      <xdr:colOff>565150</xdr:colOff>
      <xdr:row>37</xdr:row>
      <xdr:rowOff>20864</xdr:rowOff>
    </xdr:to>
    <xdr:cxnSp macro="">
      <xdr:nvCxnSpPr>
        <xdr:cNvPr id="319" name="直線コネクタ 318"/>
        <xdr:cNvCxnSpPr/>
      </xdr:nvCxnSpPr>
      <xdr:spPr>
        <a:xfrm>
          <a:off x="14782800" y="62665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21" name="テキスト ボックス 320"/>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94343</xdr:rowOff>
    </xdr:from>
    <xdr:to>
      <xdr:col>21</xdr:col>
      <xdr:colOff>361950</xdr:colOff>
      <xdr:row>36</xdr:row>
      <xdr:rowOff>110672</xdr:rowOff>
    </xdr:to>
    <xdr:cxnSp macro="">
      <xdr:nvCxnSpPr>
        <xdr:cNvPr id="322" name="直線コネクタ 321"/>
        <xdr:cNvCxnSpPr/>
      </xdr:nvCxnSpPr>
      <xdr:spPr>
        <a:xfrm flipV="1">
          <a:off x="13893800" y="6266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4" name="テキスト ボックス 323"/>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110672</xdr:rowOff>
    </xdr:from>
    <xdr:to>
      <xdr:col>20</xdr:col>
      <xdr:colOff>158750</xdr:colOff>
      <xdr:row>37</xdr:row>
      <xdr:rowOff>118836</xdr:rowOff>
    </xdr:to>
    <xdr:cxnSp macro="">
      <xdr:nvCxnSpPr>
        <xdr:cNvPr id="325" name="直線コネクタ 324"/>
        <xdr:cNvCxnSpPr/>
      </xdr:nvCxnSpPr>
      <xdr:spPr>
        <a:xfrm flipV="1">
          <a:off x="13004800" y="628287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7" name="テキスト ボックス 326"/>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29" name="テキスト ボックス 328"/>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92528</xdr:rowOff>
    </xdr:from>
    <xdr:to>
      <xdr:col>24</xdr:col>
      <xdr:colOff>82550</xdr:colOff>
      <xdr:row>37</xdr:row>
      <xdr:rowOff>22678</xdr:rowOff>
    </xdr:to>
    <xdr:sp macro="" textlink="">
      <xdr:nvSpPr>
        <xdr:cNvPr id="335" name="円/楕円 334"/>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109055</xdr:rowOff>
    </xdr:from>
    <xdr:ext cx="762000" cy="259045"/>
    <xdr:sp macro="" textlink="">
      <xdr:nvSpPr>
        <xdr:cNvPr id="336"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141514</xdr:rowOff>
    </xdr:from>
    <xdr:to>
      <xdr:col>22</xdr:col>
      <xdr:colOff>615950</xdr:colOff>
      <xdr:row>37</xdr:row>
      <xdr:rowOff>71664</xdr:rowOff>
    </xdr:to>
    <xdr:sp macro="" textlink="">
      <xdr:nvSpPr>
        <xdr:cNvPr id="337" name="円/楕円 336"/>
        <xdr:cNvSpPr/>
      </xdr:nvSpPr>
      <xdr:spPr>
        <a:xfrm>
          <a:off x="15621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81841</xdr:rowOff>
    </xdr:from>
    <xdr:ext cx="736600" cy="259045"/>
    <xdr:sp macro="" textlink="">
      <xdr:nvSpPr>
        <xdr:cNvPr id="338" name="テキスト ボックス 337"/>
        <xdr:cNvSpPr txBox="1"/>
      </xdr:nvSpPr>
      <xdr:spPr>
        <a:xfrm>
          <a:off x="15290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43543</xdr:rowOff>
    </xdr:from>
    <xdr:to>
      <xdr:col>21</xdr:col>
      <xdr:colOff>412750</xdr:colOff>
      <xdr:row>36</xdr:row>
      <xdr:rowOff>145143</xdr:rowOff>
    </xdr:to>
    <xdr:sp macro="" textlink="">
      <xdr:nvSpPr>
        <xdr:cNvPr id="339" name="円/楕円 338"/>
        <xdr:cNvSpPr/>
      </xdr:nvSpPr>
      <xdr:spPr>
        <a:xfrm>
          <a:off x="14732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155320</xdr:rowOff>
    </xdr:from>
    <xdr:ext cx="762000" cy="259045"/>
    <xdr:sp macro="" textlink="">
      <xdr:nvSpPr>
        <xdr:cNvPr id="340" name="テキスト ボックス 339"/>
        <xdr:cNvSpPr txBox="1"/>
      </xdr:nvSpPr>
      <xdr:spPr>
        <a:xfrm>
          <a:off x="14401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59872</xdr:rowOff>
    </xdr:from>
    <xdr:to>
      <xdr:col>20</xdr:col>
      <xdr:colOff>209550</xdr:colOff>
      <xdr:row>36</xdr:row>
      <xdr:rowOff>161472</xdr:rowOff>
    </xdr:to>
    <xdr:sp macro="" textlink="">
      <xdr:nvSpPr>
        <xdr:cNvPr id="341" name="円/楕円 340"/>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199</xdr:rowOff>
    </xdr:from>
    <xdr:ext cx="762000" cy="259045"/>
    <xdr:sp macro="" textlink="">
      <xdr:nvSpPr>
        <xdr:cNvPr id="342" name="テキスト ボックス 341"/>
        <xdr:cNvSpPr txBox="1"/>
      </xdr:nvSpPr>
      <xdr:spPr>
        <a:xfrm>
          <a:off x="13512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68036</xdr:rowOff>
    </xdr:from>
    <xdr:to>
      <xdr:col>19</xdr:col>
      <xdr:colOff>6350</xdr:colOff>
      <xdr:row>37</xdr:row>
      <xdr:rowOff>169636</xdr:rowOff>
    </xdr:to>
    <xdr:sp macro="" textlink="">
      <xdr:nvSpPr>
        <xdr:cNvPr id="343" name="円/楕円 342"/>
        <xdr:cNvSpPr/>
      </xdr:nvSpPr>
      <xdr:spPr>
        <a:xfrm>
          <a:off x="12954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8363</xdr:rowOff>
    </xdr:from>
    <xdr:ext cx="762000" cy="259045"/>
    <xdr:sp macro="" textlink="">
      <xdr:nvSpPr>
        <xdr:cNvPr id="344" name="テキスト ボックス 343"/>
        <xdr:cNvSpPr txBox="1"/>
      </xdr:nvSpPr>
      <xdr:spPr>
        <a:xfrm>
          <a:off x="12623800" y="618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公債費に係る経常収支比率について、平成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ポイント減少し、類似団体平均と比べて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％となった。臨時財政対策債の発行等による市債残高の増加に伴い、いまだ公債費負担が高い傾向が続いているものの、平成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年度以降で最も低い数値であり、類似団体平均との差は確実に縮まりつつある。今後とも、「仙台市行財政改革推進プラン</a:t>
          </a:r>
          <a:r>
            <a:rPr kumimoji="1" lang="en-US" altLang="ja-JP" sz="1100">
              <a:solidFill>
                <a:schemeClr val="dk1"/>
              </a:solidFill>
              <a:effectLst/>
              <a:latin typeface="+mn-lt"/>
              <a:ea typeface="+mn-ea"/>
              <a:cs typeface="+mn-cs"/>
            </a:rPr>
            <a:t>2016</a:t>
          </a:r>
          <a:r>
            <a:rPr kumimoji="1" lang="ja-JP" altLang="ja-JP" sz="1100">
              <a:solidFill>
                <a:schemeClr val="dk1"/>
              </a:solidFill>
              <a:effectLst/>
              <a:latin typeface="+mn-lt"/>
              <a:ea typeface="+mn-ea"/>
              <a:cs typeface="+mn-cs"/>
            </a:rPr>
            <a:t>」に基づき公共投資の厳選・重点化を行い、臨時財政対策債等を除いた市債残高の縮減に努める。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102507</xdr:rowOff>
    </xdr:from>
    <xdr:to>
      <xdr:col>7</xdr:col>
      <xdr:colOff>15875</xdr:colOff>
      <xdr:row>77</xdr:row>
      <xdr:rowOff>167821</xdr:rowOff>
    </xdr:to>
    <xdr:cxnSp macro="">
      <xdr:nvCxnSpPr>
        <xdr:cNvPr id="379" name="直線コネクタ 378"/>
        <xdr:cNvCxnSpPr/>
      </xdr:nvCxnSpPr>
      <xdr:spPr>
        <a:xfrm flipV="1">
          <a:off x="3987800" y="133041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152598</xdr:rowOff>
    </xdr:from>
    <xdr:ext cx="762000" cy="259045"/>
    <xdr:sp macro="" textlink="">
      <xdr:nvSpPr>
        <xdr:cNvPr id="380" name="公債費平均値テキスト"/>
        <xdr:cNvSpPr txBox="1"/>
      </xdr:nvSpPr>
      <xdr:spPr>
        <a:xfrm>
          <a:off x="4914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167821</xdr:rowOff>
    </xdr:from>
    <xdr:to>
      <xdr:col>5</xdr:col>
      <xdr:colOff>549275</xdr:colOff>
      <xdr:row>78</xdr:row>
      <xdr:rowOff>127000</xdr:rowOff>
    </xdr:to>
    <xdr:cxnSp macro="">
      <xdr:nvCxnSpPr>
        <xdr:cNvPr id="382" name="直線コネクタ 381"/>
        <xdr:cNvCxnSpPr/>
      </xdr:nvCxnSpPr>
      <xdr:spPr>
        <a:xfrm flipV="1">
          <a:off x="3098800" y="133694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109056</xdr:rowOff>
    </xdr:from>
    <xdr:ext cx="736600" cy="259045"/>
    <xdr:sp macro="" textlink="">
      <xdr:nvSpPr>
        <xdr:cNvPr id="384" name="テキスト ボックス 383"/>
        <xdr:cNvSpPr txBox="1"/>
      </xdr:nvSpPr>
      <xdr:spPr>
        <a:xfrm>
          <a:off x="3606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148771</xdr:rowOff>
    </xdr:to>
    <xdr:cxnSp macro="">
      <xdr:nvCxnSpPr>
        <xdr:cNvPr id="385" name="直線コネクタ 384"/>
        <xdr:cNvCxnSpPr/>
      </xdr:nvCxnSpPr>
      <xdr:spPr>
        <a:xfrm flipV="1">
          <a:off x="2209800" y="13500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163484</xdr:rowOff>
    </xdr:from>
    <xdr:ext cx="762000" cy="259045"/>
    <xdr:sp macro="" textlink="">
      <xdr:nvSpPr>
        <xdr:cNvPr id="387" name="テキスト ボックス 386"/>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148771</xdr:rowOff>
    </xdr:from>
    <xdr:to>
      <xdr:col>3</xdr:col>
      <xdr:colOff>142875</xdr:colOff>
      <xdr:row>79</xdr:row>
      <xdr:rowOff>53521</xdr:rowOff>
    </xdr:to>
    <xdr:cxnSp macro="">
      <xdr:nvCxnSpPr>
        <xdr:cNvPr id="388" name="直線コネクタ 387"/>
        <xdr:cNvCxnSpPr/>
      </xdr:nvCxnSpPr>
      <xdr:spPr>
        <a:xfrm flipV="1">
          <a:off x="1320800" y="13521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90" name="テキスト ボックス 389"/>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92" name="テキスト ボックス 391"/>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98" name="円/楕円 397"/>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23784</xdr:rowOff>
    </xdr:from>
    <xdr:ext cx="762000" cy="259045"/>
    <xdr:sp macro="" textlink="">
      <xdr:nvSpPr>
        <xdr:cNvPr id="399" name="公債費該当値テキスト"/>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117021</xdr:rowOff>
    </xdr:from>
    <xdr:to>
      <xdr:col>5</xdr:col>
      <xdr:colOff>600075</xdr:colOff>
      <xdr:row>78</xdr:row>
      <xdr:rowOff>47171</xdr:rowOff>
    </xdr:to>
    <xdr:sp macro="" textlink="">
      <xdr:nvSpPr>
        <xdr:cNvPr id="400" name="円/楕円 399"/>
        <xdr:cNvSpPr/>
      </xdr:nvSpPr>
      <xdr:spPr>
        <a:xfrm>
          <a:off x="3937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31948</xdr:rowOff>
    </xdr:from>
    <xdr:ext cx="736600" cy="259045"/>
    <xdr:sp macro="" textlink="">
      <xdr:nvSpPr>
        <xdr:cNvPr id="401" name="テキスト ボックス 400"/>
        <xdr:cNvSpPr txBox="1"/>
      </xdr:nvSpPr>
      <xdr:spPr>
        <a:xfrm>
          <a:off x="3606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402" name="円/楕円 40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403" name="テキスト ボックス 402"/>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97971</xdr:rowOff>
    </xdr:from>
    <xdr:to>
      <xdr:col>3</xdr:col>
      <xdr:colOff>193675</xdr:colOff>
      <xdr:row>79</xdr:row>
      <xdr:rowOff>28121</xdr:rowOff>
    </xdr:to>
    <xdr:sp macro="" textlink="">
      <xdr:nvSpPr>
        <xdr:cNvPr id="404" name="円/楕円 403"/>
        <xdr:cNvSpPr/>
      </xdr:nvSpPr>
      <xdr:spPr>
        <a:xfrm>
          <a:off x="2159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12898</xdr:rowOff>
    </xdr:from>
    <xdr:ext cx="762000" cy="259045"/>
    <xdr:sp macro="" textlink="">
      <xdr:nvSpPr>
        <xdr:cNvPr id="405" name="テキスト ボックス 404"/>
        <xdr:cNvSpPr txBox="1"/>
      </xdr:nvSpPr>
      <xdr:spPr>
        <a:xfrm>
          <a:off x="1828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2721</xdr:rowOff>
    </xdr:from>
    <xdr:to>
      <xdr:col>1</xdr:col>
      <xdr:colOff>676275</xdr:colOff>
      <xdr:row>79</xdr:row>
      <xdr:rowOff>104321</xdr:rowOff>
    </xdr:to>
    <xdr:sp macro="" textlink="">
      <xdr:nvSpPr>
        <xdr:cNvPr id="406" name="円/楕円 405"/>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89098</xdr:rowOff>
    </xdr:from>
    <xdr:ext cx="762000" cy="259045"/>
    <xdr:sp macro="" textlink="">
      <xdr:nvSpPr>
        <xdr:cNvPr id="407" name="テキスト ボックス 406"/>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公債費以外の経費に係る経常収支比率は、平成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年度は税収減に伴う一般財源総額の減少という特殊事情があるものの、平成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年度以降は市税収入の回復基調もあり、類似団体平均に近い</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％前半で推移している。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年度は類似団体平均と同様の</a:t>
          </a:r>
          <a:r>
            <a:rPr kumimoji="1" lang="en-US" altLang="ja-JP" sz="1100">
              <a:solidFill>
                <a:schemeClr val="dk1"/>
              </a:solidFill>
              <a:effectLst/>
              <a:latin typeface="+mn-lt"/>
              <a:ea typeface="+mn-ea"/>
              <a:cs typeface="+mn-cs"/>
            </a:rPr>
            <a:t>73.4</a:t>
          </a:r>
          <a:r>
            <a:rPr kumimoji="1" lang="ja-JP" altLang="ja-JP" sz="1100">
              <a:solidFill>
                <a:schemeClr val="dk1"/>
              </a:solidFill>
              <a:effectLst/>
              <a:latin typeface="+mn-lt"/>
              <a:ea typeface="+mn-ea"/>
              <a:cs typeface="+mn-cs"/>
            </a:rPr>
            <a:t>％となった。</a:t>
          </a:r>
          <a:endParaRPr lang="ja-JP" altLang="ja-JP" sz="1400">
            <a:effectLst/>
          </a:endParaRPr>
        </a:p>
        <a:p>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88900</xdr:rowOff>
    </xdr:from>
    <xdr:to>
      <xdr:col>24</xdr:col>
      <xdr:colOff>31750</xdr:colOff>
      <xdr:row>77</xdr:row>
      <xdr:rowOff>50800</xdr:rowOff>
    </xdr:to>
    <xdr:cxnSp macro="">
      <xdr:nvCxnSpPr>
        <xdr:cNvPr id="444" name="直線コネクタ 443"/>
        <xdr:cNvCxnSpPr/>
      </xdr:nvCxnSpPr>
      <xdr:spPr>
        <a:xfrm flipV="1">
          <a:off x="15671800" y="131191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54627</xdr:rowOff>
    </xdr:from>
    <xdr:ext cx="762000" cy="259045"/>
    <xdr:sp macro="" textlink="">
      <xdr:nvSpPr>
        <xdr:cNvPr id="445" name="公債費以外平均値テキスト"/>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22225</xdr:rowOff>
    </xdr:from>
    <xdr:to>
      <xdr:col>22</xdr:col>
      <xdr:colOff>565150</xdr:colOff>
      <xdr:row>77</xdr:row>
      <xdr:rowOff>50800</xdr:rowOff>
    </xdr:to>
    <xdr:cxnSp macro="">
      <xdr:nvCxnSpPr>
        <xdr:cNvPr id="447" name="直線コネクタ 446"/>
        <xdr:cNvCxnSpPr/>
      </xdr:nvCxnSpPr>
      <xdr:spPr>
        <a:xfrm>
          <a:off x="14782800" y="130524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64152</xdr:rowOff>
    </xdr:from>
    <xdr:ext cx="736600" cy="259045"/>
    <xdr:sp macro="" textlink="">
      <xdr:nvSpPr>
        <xdr:cNvPr id="449" name="テキスト ボックス 448"/>
        <xdr:cNvSpPr txBox="1"/>
      </xdr:nvSpPr>
      <xdr:spPr>
        <a:xfrm>
          <a:off x="15290800" y="1292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98425</xdr:rowOff>
    </xdr:from>
    <xdr:to>
      <xdr:col>21</xdr:col>
      <xdr:colOff>361950</xdr:colOff>
      <xdr:row>76</xdr:row>
      <xdr:rowOff>22225</xdr:rowOff>
    </xdr:to>
    <xdr:cxnSp macro="">
      <xdr:nvCxnSpPr>
        <xdr:cNvPr id="450" name="直線コネクタ 449"/>
        <xdr:cNvCxnSpPr/>
      </xdr:nvCxnSpPr>
      <xdr:spPr>
        <a:xfrm>
          <a:off x="13893800" y="129571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2" name="テキスト ボックス 45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98425</xdr:rowOff>
    </xdr:from>
    <xdr:to>
      <xdr:col>20</xdr:col>
      <xdr:colOff>158750</xdr:colOff>
      <xdr:row>78</xdr:row>
      <xdr:rowOff>3175</xdr:rowOff>
    </xdr:to>
    <xdr:cxnSp macro="">
      <xdr:nvCxnSpPr>
        <xdr:cNvPr id="453" name="直線コネクタ 452"/>
        <xdr:cNvCxnSpPr/>
      </xdr:nvCxnSpPr>
      <xdr:spPr>
        <a:xfrm flipV="1">
          <a:off x="13004800" y="12957175"/>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114952</xdr:rowOff>
    </xdr:from>
    <xdr:ext cx="762000" cy="259045"/>
    <xdr:sp macro="" textlink="">
      <xdr:nvSpPr>
        <xdr:cNvPr id="455" name="テキスト ボックス 454"/>
        <xdr:cNvSpPr txBox="1"/>
      </xdr:nvSpPr>
      <xdr:spPr>
        <a:xfrm>
          <a:off x="13512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7" name="テキスト ボックス 456"/>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63" name="円/楕円 462"/>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10177</xdr:rowOff>
    </xdr:from>
    <xdr:ext cx="762000" cy="259045"/>
    <xdr:sp macro="" textlink="">
      <xdr:nvSpPr>
        <xdr:cNvPr id="464" name="公債費以外該当値テキスト"/>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0</xdr:rowOff>
    </xdr:from>
    <xdr:to>
      <xdr:col>22</xdr:col>
      <xdr:colOff>615950</xdr:colOff>
      <xdr:row>77</xdr:row>
      <xdr:rowOff>101600</xdr:rowOff>
    </xdr:to>
    <xdr:sp macro="" textlink="">
      <xdr:nvSpPr>
        <xdr:cNvPr id="465" name="円/楕円 464"/>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86377</xdr:rowOff>
    </xdr:from>
    <xdr:ext cx="736600" cy="259045"/>
    <xdr:sp macro="" textlink="">
      <xdr:nvSpPr>
        <xdr:cNvPr id="466" name="テキスト ボックス 465"/>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142875</xdr:rowOff>
    </xdr:from>
    <xdr:to>
      <xdr:col>21</xdr:col>
      <xdr:colOff>412750</xdr:colOff>
      <xdr:row>76</xdr:row>
      <xdr:rowOff>73025</xdr:rowOff>
    </xdr:to>
    <xdr:sp macro="" textlink="">
      <xdr:nvSpPr>
        <xdr:cNvPr id="467" name="円/楕円 466"/>
        <xdr:cNvSpPr/>
      </xdr:nvSpPr>
      <xdr:spPr>
        <a:xfrm>
          <a:off x="14732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57802</xdr:rowOff>
    </xdr:from>
    <xdr:ext cx="762000" cy="259045"/>
    <xdr:sp macro="" textlink="">
      <xdr:nvSpPr>
        <xdr:cNvPr id="468" name="テキスト ボックス 467"/>
        <xdr:cNvSpPr txBox="1"/>
      </xdr:nvSpPr>
      <xdr:spPr>
        <a:xfrm>
          <a:off x="14401800" y="130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47625</xdr:rowOff>
    </xdr:from>
    <xdr:to>
      <xdr:col>20</xdr:col>
      <xdr:colOff>209550</xdr:colOff>
      <xdr:row>75</xdr:row>
      <xdr:rowOff>149225</xdr:rowOff>
    </xdr:to>
    <xdr:sp macro="" textlink="">
      <xdr:nvSpPr>
        <xdr:cNvPr id="469" name="円/楕円 468"/>
        <xdr:cNvSpPr/>
      </xdr:nvSpPr>
      <xdr:spPr>
        <a:xfrm>
          <a:off x="13843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159402</xdr:rowOff>
    </xdr:from>
    <xdr:ext cx="762000" cy="259045"/>
    <xdr:sp macro="" textlink="">
      <xdr:nvSpPr>
        <xdr:cNvPr id="470" name="テキスト ボックス 469"/>
        <xdr:cNvSpPr txBox="1"/>
      </xdr:nvSpPr>
      <xdr:spPr>
        <a:xfrm>
          <a:off x="13512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123825</xdr:rowOff>
    </xdr:from>
    <xdr:to>
      <xdr:col>19</xdr:col>
      <xdr:colOff>6350</xdr:colOff>
      <xdr:row>78</xdr:row>
      <xdr:rowOff>53975</xdr:rowOff>
    </xdr:to>
    <xdr:sp macro="" textlink="">
      <xdr:nvSpPr>
        <xdr:cNvPr id="471" name="円/楕円 470"/>
        <xdr:cNvSpPr/>
      </xdr:nvSpPr>
      <xdr:spPr>
        <a:xfrm>
          <a:off x="129540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38752</xdr:rowOff>
    </xdr:from>
    <xdr:ext cx="762000" cy="259045"/>
    <xdr:sp macro="" textlink="">
      <xdr:nvSpPr>
        <xdr:cNvPr id="472" name="テキスト ボックス 471"/>
        <xdr:cNvSpPr txBox="1"/>
      </xdr:nvSpPr>
      <xdr:spPr>
        <a:xfrm>
          <a:off x="12623800" y="1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宮城県仙台市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113040</xdr:rowOff>
    </xdr:from>
    <xdr:to>
      <xdr:col>4</xdr:col>
      <xdr:colOff>1117600</xdr:colOff>
      <xdr:row>15</xdr:row>
      <xdr:rowOff>138826</xdr:rowOff>
    </xdr:to>
    <xdr:cxnSp macro="">
      <xdr:nvCxnSpPr>
        <xdr:cNvPr id="48" name="直線コネクタ 47"/>
        <xdr:cNvCxnSpPr/>
      </xdr:nvCxnSpPr>
      <xdr:spPr bwMode="auto">
        <a:xfrm flipV="1">
          <a:off x="5003800" y="2732415"/>
          <a:ext cx="647700" cy="25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146605</xdr:rowOff>
    </xdr:from>
    <xdr:ext cx="762000" cy="259045"/>
    <xdr:sp macro="" textlink="">
      <xdr:nvSpPr>
        <xdr:cNvPr id="49" name="人口1人当たり決算額の推移平均値テキスト130"/>
        <xdr:cNvSpPr txBox="1"/>
      </xdr:nvSpPr>
      <xdr:spPr>
        <a:xfrm>
          <a:off x="5740400" y="276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138826</xdr:rowOff>
    </xdr:from>
    <xdr:to>
      <xdr:col>4</xdr:col>
      <xdr:colOff>469900</xdr:colOff>
      <xdr:row>16</xdr:row>
      <xdr:rowOff>7793</xdr:rowOff>
    </xdr:to>
    <xdr:cxnSp macro="">
      <xdr:nvCxnSpPr>
        <xdr:cNvPr id="51" name="直線コネクタ 50"/>
        <xdr:cNvCxnSpPr/>
      </xdr:nvCxnSpPr>
      <xdr:spPr bwMode="auto">
        <a:xfrm flipV="1">
          <a:off x="4305300" y="2758201"/>
          <a:ext cx="6985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104909</xdr:rowOff>
    </xdr:from>
    <xdr:ext cx="736600" cy="259045"/>
    <xdr:sp macro="" textlink="">
      <xdr:nvSpPr>
        <xdr:cNvPr id="53" name="テキスト ボックス 52"/>
        <xdr:cNvSpPr txBox="1"/>
      </xdr:nvSpPr>
      <xdr:spPr>
        <a:xfrm>
          <a:off x="4622800" y="289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142118</xdr:rowOff>
    </xdr:from>
    <xdr:to>
      <xdr:col>3</xdr:col>
      <xdr:colOff>904875</xdr:colOff>
      <xdr:row>16</xdr:row>
      <xdr:rowOff>7793</xdr:rowOff>
    </xdr:to>
    <xdr:cxnSp macro="">
      <xdr:nvCxnSpPr>
        <xdr:cNvPr id="54" name="直線コネクタ 53"/>
        <xdr:cNvCxnSpPr/>
      </xdr:nvCxnSpPr>
      <xdr:spPr bwMode="auto">
        <a:xfrm>
          <a:off x="3606800" y="2761493"/>
          <a:ext cx="698500" cy="3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157715</xdr:rowOff>
    </xdr:from>
    <xdr:ext cx="762000" cy="259045"/>
    <xdr:sp macro="" textlink="">
      <xdr:nvSpPr>
        <xdr:cNvPr id="56" name="テキスト ボックス 55"/>
        <xdr:cNvSpPr txBox="1"/>
      </xdr:nvSpPr>
      <xdr:spPr>
        <a:xfrm>
          <a:off x="39243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107417</xdr:rowOff>
    </xdr:from>
    <xdr:to>
      <xdr:col>3</xdr:col>
      <xdr:colOff>206375</xdr:colOff>
      <xdr:row>15</xdr:row>
      <xdr:rowOff>142118</xdr:rowOff>
    </xdr:to>
    <xdr:cxnSp macro="">
      <xdr:nvCxnSpPr>
        <xdr:cNvPr id="57" name="直線コネクタ 56"/>
        <xdr:cNvCxnSpPr/>
      </xdr:nvCxnSpPr>
      <xdr:spPr bwMode="auto">
        <a:xfrm>
          <a:off x="2908300" y="2555342"/>
          <a:ext cx="698500" cy="206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61155</xdr:rowOff>
    </xdr:from>
    <xdr:ext cx="762000" cy="259045"/>
    <xdr:sp macro="" textlink="">
      <xdr:nvSpPr>
        <xdr:cNvPr id="59" name="テキスト ボックス 58"/>
        <xdr:cNvSpPr txBox="1"/>
      </xdr:nvSpPr>
      <xdr:spPr>
        <a:xfrm>
          <a:off x="32258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96679</xdr:rowOff>
    </xdr:from>
    <xdr:ext cx="762000" cy="259045"/>
    <xdr:sp macro="" textlink="">
      <xdr:nvSpPr>
        <xdr:cNvPr id="61" name="テキスト ボックス 60"/>
        <xdr:cNvSpPr txBox="1"/>
      </xdr:nvSpPr>
      <xdr:spPr>
        <a:xfrm>
          <a:off x="2527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62240</xdr:rowOff>
    </xdr:from>
    <xdr:to>
      <xdr:col>5</xdr:col>
      <xdr:colOff>34925</xdr:colOff>
      <xdr:row>15</xdr:row>
      <xdr:rowOff>163840</xdr:rowOff>
    </xdr:to>
    <xdr:sp macro="" textlink="">
      <xdr:nvSpPr>
        <xdr:cNvPr id="67" name="円/楕円 66"/>
        <xdr:cNvSpPr/>
      </xdr:nvSpPr>
      <xdr:spPr bwMode="auto">
        <a:xfrm>
          <a:off x="5600700" y="268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78767</xdr:rowOff>
    </xdr:from>
    <xdr:ext cx="762000" cy="259045"/>
    <xdr:sp macro="" textlink="">
      <xdr:nvSpPr>
        <xdr:cNvPr id="68" name="人口1人当たり決算額の推移該当値テキスト130"/>
        <xdr:cNvSpPr txBox="1"/>
      </xdr:nvSpPr>
      <xdr:spPr>
        <a:xfrm>
          <a:off x="5740400" y="25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66,347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88026</xdr:rowOff>
    </xdr:from>
    <xdr:to>
      <xdr:col>4</xdr:col>
      <xdr:colOff>520700</xdr:colOff>
      <xdr:row>16</xdr:row>
      <xdr:rowOff>18176</xdr:rowOff>
    </xdr:to>
    <xdr:sp macro="" textlink="">
      <xdr:nvSpPr>
        <xdr:cNvPr id="69" name="円/楕円 68"/>
        <xdr:cNvSpPr/>
      </xdr:nvSpPr>
      <xdr:spPr bwMode="auto">
        <a:xfrm>
          <a:off x="4953000" y="270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28353</xdr:rowOff>
    </xdr:from>
    <xdr:ext cx="736600" cy="259045"/>
    <xdr:sp macro="" textlink="">
      <xdr:nvSpPr>
        <xdr:cNvPr id="70" name="テキスト ボックス 69"/>
        <xdr:cNvSpPr txBox="1"/>
      </xdr:nvSpPr>
      <xdr:spPr>
        <a:xfrm>
          <a:off x="4622800" y="247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65,783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128443</xdr:rowOff>
    </xdr:from>
    <xdr:to>
      <xdr:col>3</xdr:col>
      <xdr:colOff>955675</xdr:colOff>
      <xdr:row>16</xdr:row>
      <xdr:rowOff>58593</xdr:rowOff>
    </xdr:to>
    <xdr:sp macro="" textlink="">
      <xdr:nvSpPr>
        <xdr:cNvPr id="71" name="円/楕円 70"/>
        <xdr:cNvSpPr/>
      </xdr:nvSpPr>
      <xdr:spPr bwMode="auto">
        <a:xfrm>
          <a:off x="4254500" y="274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68770</xdr:rowOff>
    </xdr:from>
    <xdr:ext cx="762000" cy="259045"/>
    <xdr:sp macro="" textlink="">
      <xdr:nvSpPr>
        <xdr:cNvPr id="72" name="テキスト ボックス 71"/>
        <xdr:cNvSpPr txBox="1"/>
      </xdr:nvSpPr>
      <xdr:spPr>
        <a:xfrm>
          <a:off x="3924300" y="251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64,899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91318</xdr:rowOff>
    </xdr:from>
    <xdr:to>
      <xdr:col>3</xdr:col>
      <xdr:colOff>257175</xdr:colOff>
      <xdr:row>16</xdr:row>
      <xdr:rowOff>21468</xdr:rowOff>
    </xdr:to>
    <xdr:sp macro="" textlink="">
      <xdr:nvSpPr>
        <xdr:cNvPr id="73" name="円/楕円 72"/>
        <xdr:cNvSpPr/>
      </xdr:nvSpPr>
      <xdr:spPr bwMode="auto">
        <a:xfrm>
          <a:off x="3556000" y="271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31645</xdr:rowOff>
    </xdr:from>
    <xdr:ext cx="762000" cy="259045"/>
    <xdr:sp macro="" textlink="">
      <xdr:nvSpPr>
        <xdr:cNvPr id="74" name="テキスト ボックス 73"/>
        <xdr:cNvSpPr txBox="1"/>
      </xdr:nvSpPr>
      <xdr:spPr>
        <a:xfrm>
          <a:off x="3225800" y="247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65,711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56617</xdr:rowOff>
    </xdr:from>
    <xdr:to>
      <xdr:col>2</xdr:col>
      <xdr:colOff>692150</xdr:colOff>
      <xdr:row>14</xdr:row>
      <xdr:rowOff>158217</xdr:rowOff>
    </xdr:to>
    <xdr:sp macro="" textlink="">
      <xdr:nvSpPr>
        <xdr:cNvPr id="75" name="円/楕円 74"/>
        <xdr:cNvSpPr/>
      </xdr:nvSpPr>
      <xdr:spPr bwMode="auto">
        <a:xfrm>
          <a:off x="2857500" y="2504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168394</xdr:rowOff>
    </xdr:from>
    <xdr:ext cx="762000" cy="259045"/>
    <xdr:sp macro="" textlink="">
      <xdr:nvSpPr>
        <xdr:cNvPr id="76" name="テキスト ボックス 75"/>
        <xdr:cNvSpPr txBox="1"/>
      </xdr:nvSpPr>
      <xdr:spPr>
        <a:xfrm>
          <a:off x="2527300" y="22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261265</xdr:rowOff>
    </xdr:from>
    <xdr:to>
      <xdr:col>4</xdr:col>
      <xdr:colOff>1117600</xdr:colOff>
      <xdr:row>35</xdr:row>
      <xdr:rowOff>292544</xdr:rowOff>
    </xdr:to>
    <xdr:cxnSp macro="">
      <xdr:nvCxnSpPr>
        <xdr:cNvPr id="110" name="直線コネクタ 109"/>
        <xdr:cNvCxnSpPr/>
      </xdr:nvCxnSpPr>
      <xdr:spPr bwMode="auto">
        <a:xfrm>
          <a:off x="5003800" y="6871615"/>
          <a:ext cx="647700" cy="31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294009</xdr:rowOff>
    </xdr:from>
    <xdr:ext cx="762000" cy="259045"/>
    <xdr:sp macro="" textlink="">
      <xdr:nvSpPr>
        <xdr:cNvPr id="111" name="人口1人当たり決算額の推移平均値テキスト445"/>
        <xdr:cNvSpPr txBox="1"/>
      </xdr:nvSpPr>
      <xdr:spPr>
        <a:xfrm>
          <a:off x="5740400" y="656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163309</xdr:rowOff>
    </xdr:from>
    <xdr:to>
      <xdr:col>4</xdr:col>
      <xdr:colOff>469900</xdr:colOff>
      <xdr:row>35</xdr:row>
      <xdr:rowOff>261265</xdr:rowOff>
    </xdr:to>
    <xdr:cxnSp macro="">
      <xdr:nvCxnSpPr>
        <xdr:cNvPr id="113" name="直線コネクタ 112"/>
        <xdr:cNvCxnSpPr/>
      </xdr:nvCxnSpPr>
      <xdr:spPr bwMode="auto">
        <a:xfrm>
          <a:off x="4305300" y="6773659"/>
          <a:ext cx="698500" cy="97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152277</xdr:rowOff>
    </xdr:from>
    <xdr:ext cx="736600" cy="259045"/>
    <xdr:sp macro="" textlink="">
      <xdr:nvSpPr>
        <xdr:cNvPr id="115" name="テキスト ボックス 114"/>
        <xdr:cNvSpPr txBox="1"/>
      </xdr:nvSpPr>
      <xdr:spPr>
        <a:xfrm>
          <a:off x="4622800" y="641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103949</xdr:rowOff>
    </xdr:from>
    <xdr:to>
      <xdr:col>3</xdr:col>
      <xdr:colOff>904875</xdr:colOff>
      <xdr:row>35</xdr:row>
      <xdr:rowOff>163309</xdr:rowOff>
    </xdr:to>
    <xdr:cxnSp macro="">
      <xdr:nvCxnSpPr>
        <xdr:cNvPr id="116" name="直線コネクタ 115"/>
        <xdr:cNvCxnSpPr/>
      </xdr:nvCxnSpPr>
      <xdr:spPr bwMode="auto">
        <a:xfrm>
          <a:off x="3606800" y="6714299"/>
          <a:ext cx="698500" cy="59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168089</xdr:rowOff>
    </xdr:from>
    <xdr:ext cx="762000" cy="259045"/>
    <xdr:sp macro="" textlink="">
      <xdr:nvSpPr>
        <xdr:cNvPr id="118" name="テキスト ボックス 117"/>
        <xdr:cNvSpPr txBox="1"/>
      </xdr:nvSpPr>
      <xdr:spPr>
        <a:xfrm>
          <a:off x="3924300" y="64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103949</xdr:rowOff>
    </xdr:from>
    <xdr:to>
      <xdr:col>3</xdr:col>
      <xdr:colOff>206375</xdr:colOff>
      <xdr:row>35</xdr:row>
      <xdr:rowOff>150164</xdr:rowOff>
    </xdr:to>
    <xdr:cxnSp macro="">
      <xdr:nvCxnSpPr>
        <xdr:cNvPr id="119" name="直線コネクタ 118"/>
        <xdr:cNvCxnSpPr/>
      </xdr:nvCxnSpPr>
      <xdr:spPr bwMode="auto">
        <a:xfrm flipV="1">
          <a:off x="2908300" y="6714299"/>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153154</xdr:rowOff>
    </xdr:from>
    <xdr:ext cx="762000" cy="259045"/>
    <xdr:sp macro="" textlink="">
      <xdr:nvSpPr>
        <xdr:cNvPr id="121" name="テキスト ボックス 120"/>
        <xdr:cNvSpPr txBox="1"/>
      </xdr:nvSpPr>
      <xdr:spPr>
        <a:xfrm>
          <a:off x="32258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146676</xdr:rowOff>
    </xdr:from>
    <xdr:ext cx="762000" cy="259045"/>
    <xdr:sp macro="" textlink="">
      <xdr:nvSpPr>
        <xdr:cNvPr id="123" name="テキスト ボックス 122"/>
        <xdr:cNvSpPr txBox="1"/>
      </xdr:nvSpPr>
      <xdr:spPr>
        <a:xfrm>
          <a:off x="25273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241744</xdr:rowOff>
    </xdr:from>
    <xdr:to>
      <xdr:col>5</xdr:col>
      <xdr:colOff>34925</xdr:colOff>
      <xdr:row>36</xdr:row>
      <xdr:rowOff>444</xdr:rowOff>
    </xdr:to>
    <xdr:sp macro="" textlink="">
      <xdr:nvSpPr>
        <xdr:cNvPr id="129" name="円/楕円 128"/>
        <xdr:cNvSpPr/>
      </xdr:nvSpPr>
      <xdr:spPr bwMode="auto">
        <a:xfrm>
          <a:off x="5600700" y="685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213821</xdr:rowOff>
    </xdr:from>
    <xdr:ext cx="762000" cy="259045"/>
    <xdr:sp macro="" textlink="">
      <xdr:nvSpPr>
        <xdr:cNvPr id="130" name="人口1人当たり決算額の推移該当値テキスト445"/>
        <xdr:cNvSpPr txBox="1"/>
      </xdr:nvSpPr>
      <xdr:spPr>
        <a:xfrm>
          <a:off x="5740400" y="682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210465</xdr:rowOff>
    </xdr:from>
    <xdr:to>
      <xdr:col>4</xdr:col>
      <xdr:colOff>520700</xdr:colOff>
      <xdr:row>35</xdr:row>
      <xdr:rowOff>312065</xdr:rowOff>
    </xdr:to>
    <xdr:sp macro="" textlink="">
      <xdr:nvSpPr>
        <xdr:cNvPr id="131" name="円/楕円 130"/>
        <xdr:cNvSpPr/>
      </xdr:nvSpPr>
      <xdr:spPr bwMode="auto">
        <a:xfrm>
          <a:off x="4953000" y="682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296842</xdr:rowOff>
    </xdr:from>
    <xdr:ext cx="736600" cy="259045"/>
    <xdr:sp macro="" textlink="">
      <xdr:nvSpPr>
        <xdr:cNvPr id="132" name="テキスト ボックス 131"/>
        <xdr:cNvSpPr txBox="1"/>
      </xdr:nvSpPr>
      <xdr:spPr>
        <a:xfrm>
          <a:off x="4622800" y="690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112509</xdr:rowOff>
    </xdr:from>
    <xdr:to>
      <xdr:col>3</xdr:col>
      <xdr:colOff>955675</xdr:colOff>
      <xdr:row>35</xdr:row>
      <xdr:rowOff>214109</xdr:rowOff>
    </xdr:to>
    <xdr:sp macro="" textlink="">
      <xdr:nvSpPr>
        <xdr:cNvPr id="133" name="円/楕円 132"/>
        <xdr:cNvSpPr/>
      </xdr:nvSpPr>
      <xdr:spPr bwMode="auto">
        <a:xfrm>
          <a:off x="4254500" y="672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198886</xdr:rowOff>
    </xdr:from>
    <xdr:ext cx="762000" cy="259045"/>
    <xdr:sp macro="" textlink="">
      <xdr:nvSpPr>
        <xdr:cNvPr id="134" name="テキスト ボックス 133"/>
        <xdr:cNvSpPr txBox="1"/>
      </xdr:nvSpPr>
      <xdr:spPr>
        <a:xfrm>
          <a:off x="3924300" y="680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53149</xdr:rowOff>
    </xdr:from>
    <xdr:to>
      <xdr:col>3</xdr:col>
      <xdr:colOff>257175</xdr:colOff>
      <xdr:row>35</xdr:row>
      <xdr:rowOff>154749</xdr:rowOff>
    </xdr:to>
    <xdr:sp macro="" textlink="">
      <xdr:nvSpPr>
        <xdr:cNvPr id="135" name="円/楕円 134"/>
        <xdr:cNvSpPr/>
      </xdr:nvSpPr>
      <xdr:spPr bwMode="auto">
        <a:xfrm>
          <a:off x="3556000" y="666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139526</xdr:rowOff>
    </xdr:from>
    <xdr:ext cx="762000" cy="259045"/>
    <xdr:sp macro="" textlink="">
      <xdr:nvSpPr>
        <xdr:cNvPr id="136" name="テキスト ボックス 135"/>
        <xdr:cNvSpPr txBox="1"/>
      </xdr:nvSpPr>
      <xdr:spPr>
        <a:xfrm>
          <a:off x="3225800" y="674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99364</xdr:rowOff>
    </xdr:from>
    <xdr:to>
      <xdr:col>2</xdr:col>
      <xdr:colOff>692150</xdr:colOff>
      <xdr:row>35</xdr:row>
      <xdr:rowOff>200964</xdr:rowOff>
    </xdr:to>
    <xdr:sp macro="" textlink="">
      <xdr:nvSpPr>
        <xdr:cNvPr id="137" name="円/楕円 136"/>
        <xdr:cNvSpPr/>
      </xdr:nvSpPr>
      <xdr:spPr bwMode="auto">
        <a:xfrm>
          <a:off x="2857500" y="670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185741</xdr:rowOff>
    </xdr:from>
    <xdr:ext cx="762000" cy="259045"/>
    <xdr:sp macro="" textlink="">
      <xdr:nvSpPr>
        <xdr:cNvPr id="138" name="テキスト ボックス 137"/>
        <xdr:cNvSpPr txBox="1"/>
      </xdr:nvSpPr>
      <xdr:spPr>
        <a:xfrm>
          <a:off x="2527300" y="679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宮城県仙台市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1,056,503
1,045,205
786.30
539,718,249
520,717,051
3,214,288
236,960,836
783,603,142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293914</xdr:colOff>
      <xdr:row>13</xdr:row>
      <xdr:rowOff>120650</xdr:rowOff>
    </xdr:to>
    <xdr:sp macro="" textlink="">
      <xdr:nvSpPr>
        <xdr:cNvPr id="17" name="正方形/長方形 16"/>
        <xdr:cNvSpPr/>
      </xdr:nvSpPr>
      <xdr:spPr>
        <a:xfrm>
          <a:off x="6512832" y="1632857"/>
          <a:ext cx="3088368"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96266</xdr:rowOff>
    </xdr:from>
    <xdr:to>
      <xdr:col>6</xdr:col>
      <xdr:colOff>511175</xdr:colOff>
      <xdr:row>35</xdr:row>
      <xdr:rowOff>149164</xdr:rowOff>
    </xdr:to>
    <xdr:cxnSp macro="">
      <xdr:nvCxnSpPr>
        <xdr:cNvPr id="59" name="直線コネクタ 58"/>
        <xdr:cNvCxnSpPr/>
      </xdr:nvCxnSpPr>
      <xdr:spPr>
        <a:xfrm flipV="1">
          <a:off x="3797300" y="6097016"/>
          <a:ext cx="8382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20245</xdr:rowOff>
    </xdr:from>
    <xdr:ext cx="534377" cy="259045"/>
    <xdr:sp macro="" textlink="">
      <xdr:nvSpPr>
        <xdr:cNvPr id="60" name="人件費平均値テキスト"/>
        <xdr:cNvSpPr txBox="1"/>
      </xdr:nvSpPr>
      <xdr:spPr>
        <a:xfrm>
          <a:off x="4686300" y="584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149164</xdr:rowOff>
    </xdr:from>
    <xdr:to>
      <xdr:col>5</xdr:col>
      <xdr:colOff>358775</xdr:colOff>
      <xdr:row>36</xdr:row>
      <xdr:rowOff>41265</xdr:rowOff>
    </xdr:to>
    <xdr:cxnSp macro="">
      <xdr:nvCxnSpPr>
        <xdr:cNvPr id="62" name="直線コネクタ 61"/>
        <xdr:cNvCxnSpPr/>
      </xdr:nvCxnSpPr>
      <xdr:spPr>
        <a:xfrm flipV="1">
          <a:off x="2908300" y="6149914"/>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122125</xdr:rowOff>
    </xdr:from>
    <xdr:ext cx="534377" cy="259045"/>
    <xdr:sp macro="" textlink="">
      <xdr:nvSpPr>
        <xdr:cNvPr id="64" name="テキスト ボックス 63"/>
        <xdr:cNvSpPr txBox="1"/>
      </xdr:nvSpPr>
      <xdr:spPr>
        <a:xfrm>
          <a:off x="3530111" y="57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131973</xdr:rowOff>
    </xdr:from>
    <xdr:to>
      <xdr:col>4</xdr:col>
      <xdr:colOff>155575</xdr:colOff>
      <xdr:row>36</xdr:row>
      <xdr:rowOff>41265</xdr:rowOff>
    </xdr:to>
    <xdr:cxnSp macro="">
      <xdr:nvCxnSpPr>
        <xdr:cNvPr id="65" name="直線コネクタ 64"/>
        <xdr:cNvCxnSpPr/>
      </xdr:nvCxnSpPr>
      <xdr:spPr>
        <a:xfrm>
          <a:off x="2019300" y="6132723"/>
          <a:ext cx="889000" cy="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154632</xdr:rowOff>
    </xdr:from>
    <xdr:ext cx="534377" cy="259045"/>
    <xdr:sp macro="" textlink="">
      <xdr:nvSpPr>
        <xdr:cNvPr id="67" name="テキスト ボックス 66"/>
        <xdr:cNvSpPr txBox="1"/>
      </xdr:nvSpPr>
      <xdr:spPr>
        <a:xfrm>
          <a:off x="2641111" y="58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162971</xdr:rowOff>
    </xdr:from>
    <xdr:to>
      <xdr:col>2</xdr:col>
      <xdr:colOff>638175</xdr:colOff>
      <xdr:row>35</xdr:row>
      <xdr:rowOff>131973</xdr:rowOff>
    </xdr:to>
    <xdr:cxnSp macro="">
      <xdr:nvCxnSpPr>
        <xdr:cNvPr id="68" name="直線コネクタ 67"/>
        <xdr:cNvCxnSpPr/>
      </xdr:nvCxnSpPr>
      <xdr:spPr>
        <a:xfrm>
          <a:off x="1130300" y="5992271"/>
          <a:ext cx="889000" cy="1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28079</xdr:rowOff>
    </xdr:from>
    <xdr:ext cx="534377" cy="259045"/>
    <xdr:sp macro="" textlink="">
      <xdr:nvSpPr>
        <xdr:cNvPr id="70" name="テキスト ボックス 69"/>
        <xdr:cNvSpPr txBox="1"/>
      </xdr:nvSpPr>
      <xdr:spPr>
        <a:xfrm>
          <a:off x="1752111" y="56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50436</xdr:rowOff>
    </xdr:from>
    <xdr:ext cx="534377" cy="259045"/>
    <xdr:sp macro="" textlink="">
      <xdr:nvSpPr>
        <xdr:cNvPr id="72" name="テキスト ボックス 71"/>
        <xdr:cNvSpPr txBox="1"/>
      </xdr:nvSpPr>
      <xdr:spPr>
        <a:xfrm>
          <a:off x="863111" y="5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45466</xdr:rowOff>
    </xdr:from>
    <xdr:to>
      <xdr:col>6</xdr:col>
      <xdr:colOff>561975</xdr:colOff>
      <xdr:row>35</xdr:row>
      <xdr:rowOff>147066</xdr:rowOff>
    </xdr:to>
    <xdr:sp macro="" textlink="">
      <xdr:nvSpPr>
        <xdr:cNvPr id="78" name="円/楕円 77"/>
        <xdr:cNvSpPr/>
      </xdr:nvSpPr>
      <xdr:spPr>
        <a:xfrm>
          <a:off x="45847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23893</xdr:rowOff>
    </xdr:from>
    <xdr:ext cx="534377" cy="259045"/>
    <xdr:sp macro="" textlink="">
      <xdr:nvSpPr>
        <xdr:cNvPr id="79" name="人件費該当値テキスト"/>
        <xdr:cNvSpPr txBox="1"/>
      </xdr:nvSpPr>
      <xdr:spPr>
        <a:xfrm>
          <a:off x="4686300" y="60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98364</xdr:rowOff>
    </xdr:from>
    <xdr:to>
      <xdr:col>5</xdr:col>
      <xdr:colOff>409575</xdr:colOff>
      <xdr:row>36</xdr:row>
      <xdr:rowOff>28514</xdr:rowOff>
    </xdr:to>
    <xdr:sp macro="" textlink="">
      <xdr:nvSpPr>
        <xdr:cNvPr id="80" name="円/楕円 79"/>
        <xdr:cNvSpPr/>
      </xdr:nvSpPr>
      <xdr:spPr>
        <a:xfrm>
          <a:off x="3746500" y="609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19641</xdr:rowOff>
    </xdr:from>
    <xdr:ext cx="534377" cy="259045"/>
    <xdr:sp macro="" textlink="">
      <xdr:nvSpPr>
        <xdr:cNvPr id="81" name="テキスト ボックス 80"/>
        <xdr:cNvSpPr txBox="1"/>
      </xdr:nvSpPr>
      <xdr:spPr>
        <a:xfrm>
          <a:off x="3530111" y="619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161915</xdr:rowOff>
    </xdr:from>
    <xdr:to>
      <xdr:col>4</xdr:col>
      <xdr:colOff>206375</xdr:colOff>
      <xdr:row>36</xdr:row>
      <xdr:rowOff>92065</xdr:rowOff>
    </xdr:to>
    <xdr:sp macro="" textlink="">
      <xdr:nvSpPr>
        <xdr:cNvPr id="82" name="円/楕円 81"/>
        <xdr:cNvSpPr/>
      </xdr:nvSpPr>
      <xdr:spPr>
        <a:xfrm>
          <a:off x="2857500" y="61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83192</xdr:rowOff>
    </xdr:from>
    <xdr:ext cx="534377" cy="259045"/>
    <xdr:sp macro="" textlink="">
      <xdr:nvSpPr>
        <xdr:cNvPr id="83" name="テキスト ボックス 82"/>
        <xdr:cNvSpPr txBox="1"/>
      </xdr:nvSpPr>
      <xdr:spPr>
        <a:xfrm>
          <a:off x="2641111" y="62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81173</xdr:rowOff>
    </xdr:from>
    <xdr:to>
      <xdr:col>3</xdr:col>
      <xdr:colOff>3175</xdr:colOff>
      <xdr:row>36</xdr:row>
      <xdr:rowOff>11323</xdr:rowOff>
    </xdr:to>
    <xdr:sp macro="" textlink="">
      <xdr:nvSpPr>
        <xdr:cNvPr id="84" name="円/楕円 83"/>
        <xdr:cNvSpPr/>
      </xdr:nvSpPr>
      <xdr:spPr>
        <a:xfrm>
          <a:off x="1968500" y="608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2450</xdr:rowOff>
    </xdr:from>
    <xdr:ext cx="534377" cy="259045"/>
    <xdr:sp macro="" textlink="">
      <xdr:nvSpPr>
        <xdr:cNvPr id="85" name="テキスト ボックス 84"/>
        <xdr:cNvSpPr txBox="1"/>
      </xdr:nvSpPr>
      <xdr:spPr>
        <a:xfrm>
          <a:off x="1752111" y="61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112171</xdr:rowOff>
    </xdr:from>
    <xdr:to>
      <xdr:col>1</xdr:col>
      <xdr:colOff>485775</xdr:colOff>
      <xdr:row>35</xdr:row>
      <xdr:rowOff>42321</xdr:rowOff>
    </xdr:to>
    <xdr:sp macro="" textlink="">
      <xdr:nvSpPr>
        <xdr:cNvPr id="86" name="円/楕円 85"/>
        <xdr:cNvSpPr/>
      </xdr:nvSpPr>
      <xdr:spPr>
        <a:xfrm>
          <a:off x="1079500" y="59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33448</xdr:rowOff>
    </xdr:from>
    <xdr:ext cx="534377" cy="259045"/>
    <xdr:sp macro="" textlink="">
      <xdr:nvSpPr>
        <xdr:cNvPr id="87" name="テキスト ボックス 86"/>
        <xdr:cNvSpPr txBox="1"/>
      </xdr:nvSpPr>
      <xdr:spPr>
        <a:xfrm>
          <a:off x="863111" y="60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129779</xdr:rowOff>
    </xdr:from>
    <xdr:to>
      <xdr:col>6</xdr:col>
      <xdr:colOff>510540</xdr:colOff>
      <xdr:row>59</xdr:row>
      <xdr:rowOff>40991</xdr:rowOff>
    </xdr:to>
    <xdr:cxnSp macro="">
      <xdr:nvCxnSpPr>
        <xdr:cNvPr id="110" name="直線コネクタ 109"/>
        <xdr:cNvCxnSpPr/>
      </xdr:nvCxnSpPr>
      <xdr:spPr>
        <a:xfrm flipV="1">
          <a:off x="4633595" y="9216629"/>
          <a:ext cx="1270" cy="93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44818</xdr:rowOff>
    </xdr:from>
    <xdr:ext cx="534377" cy="259045"/>
    <xdr:sp macro="" textlink="">
      <xdr:nvSpPr>
        <xdr:cNvPr id="111" name="物件費最小値テキスト"/>
        <xdr:cNvSpPr txBox="1"/>
      </xdr:nvSpPr>
      <xdr:spPr>
        <a:xfrm>
          <a:off x="4686300" y="101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59</xdr:row>
      <xdr:rowOff>40991</xdr:rowOff>
    </xdr:from>
    <xdr:to>
      <xdr:col>6</xdr:col>
      <xdr:colOff>600075</xdr:colOff>
      <xdr:row>59</xdr:row>
      <xdr:rowOff>40991</xdr:rowOff>
    </xdr:to>
    <xdr:cxnSp macro="">
      <xdr:nvCxnSpPr>
        <xdr:cNvPr id="112" name="直線コネクタ 111"/>
        <xdr:cNvCxnSpPr/>
      </xdr:nvCxnSpPr>
      <xdr:spPr>
        <a:xfrm>
          <a:off x="4546600" y="1015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76456</xdr:rowOff>
    </xdr:from>
    <xdr:ext cx="534377" cy="259045"/>
    <xdr:sp macro="" textlink="">
      <xdr:nvSpPr>
        <xdr:cNvPr id="113" name="物件費最大値テキスト"/>
        <xdr:cNvSpPr txBox="1"/>
      </xdr:nvSpPr>
      <xdr:spPr>
        <a:xfrm>
          <a:off x="4686300" y="89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53</xdr:row>
      <xdr:rowOff>129779</xdr:rowOff>
    </xdr:from>
    <xdr:to>
      <xdr:col>6</xdr:col>
      <xdr:colOff>600075</xdr:colOff>
      <xdr:row>53</xdr:row>
      <xdr:rowOff>129779</xdr:rowOff>
    </xdr:to>
    <xdr:cxnSp macro="">
      <xdr:nvCxnSpPr>
        <xdr:cNvPr id="114" name="直線コネクタ 113"/>
        <xdr:cNvCxnSpPr/>
      </xdr:nvCxnSpPr>
      <xdr:spPr>
        <a:xfrm>
          <a:off x="4546600" y="921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61244</xdr:rowOff>
    </xdr:from>
    <xdr:to>
      <xdr:col>6</xdr:col>
      <xdr:colOff>511175</xdr:colOff>
      <xdr:row>54</xdr:row>
      <xdr:rowOff>89911</xdr:rowOff>
    </xdr:to>
    <xdr:cxnSp macro="">
      <xdr:nvCxnSpPr>
        <xdr:cNvPr id="115" name="直線コネクタ 114"/>
        <xdr:cNvCxnSpPr/>
      </xdr:nvCxnSpPr>
      <xdr:spPr>
        <a:xfrm>
          <a:off x="3797300" y="9319544"/>
          <a:ext cx="8382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144731</xdr:rowOff>
    </xdr:from>
    <xdr:ext cx="534377" cy="259045"/>
    <xdr:sp macro="" textlink="">
      <xdr:nvSpPr>
        <xdr:cNvPr id="116" name="物件費平均値テキスト"/>
        <xdr:cNvSpPr txBox="1"/>
      </xdr:nvSpPr>
      <xdr:spPr>
        <a:xfrm>
          <a:off x="4686300" y="974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166304</xdr:rowOff>
    </xdr:from>
    <xdr:to>
      <xdr:col>6</xdr:col>
      <xdr:colOff>561975</xdr:colOff>
      <xdr:row>57</xdr:row>
      <xdr:rowOff>96454</xdr:rowOff>
    </xdr:to>
    <xdr:sp macro="" textlink="">
      <xdr:nvSpPr>
        <xdr:cNvPr id="117" name="フローチャート : 判断 116"/>
        <xdr:cNvSpPr/>
      </xdr:nvSpPr>
      <xdr:spPr>
        <a:xfrm>
          <a:off x="45847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61244</xdr:rowOff>
    </xdr:from>
    <xdr:to>
      <xdr:col>5</xdr:col>
      <xdr:colOff>358775</xdr:colOff>
      <xdr:row>54</xdr:row>
      <xdr:rowOff>98644</xdr:rowOff>
    </xdr:to>
    <xdr:cxnSp macro="">
      <xdr:nvCxnSpPr>
        <xdr:cNvPr id="118" name="直線コネクタ 117"/>
        <xdr:cNvCxnSpPr/>
      </xdr:nvCxnSpPr>
      <xdr:spPr>
        <a:xfrm flipV="1">
          <a:off x="2908300" y="9319544"/>
          <a:ext cx="889000" cy="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18125</xdr:rowOff>
    </xdr:from>
    <xdr:to>
      <xdr:col>5</xdr:col>
      <xdr:colOff>409575</xdr:colOff>
      <xdr:row>57</xdr:row>
      <xdr:rowOff>119725</xdr:rowOff>
    </xdr:to>
    <xdr:sp macro="" textlink="">
      <xdr:nvSpPr>
        <xdr:cNvPr id="119" name="フローチャート : 判断 118"/>
        <xdr:cNvSpPr/>
      </xdr:nvSpPr>
      <xdr:spPr>
        <a:xfrm>
          <a:off x="3746500" y="979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110852</xdr:rowOff>
    </xdr:from>
    <xdr:ext cx="534377" cy="259045"/>
    <xdr:sp macro="" textlink="">
      <xdr:nvSpPr>
        <xdr:cNvPr id="120" name="テキスト ボックス 119"/>
        <xdr:cNvSpPr txBox="1"/>
      </xdr:nvSpPr>
      <xdr:spPr>
        <a:xfrm>
          <a:off x="3530111" y="98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27823</xdr:rowOff>
    </xdr:from>
    <xdr:to>
      <xdr:col>4</xdr:col>
      <xdr:colOff>155575</xdr:colOff>
      <xdr:row>54</xdr:row>
      <xdr:rowOff>98644</xdr:rowOff>
    </xdr:to>
    <xdr:cxnSp macro="">
      <xdr:nvCxnSpPr>
        <xdr:cNvPr id="121" name="直線コネクタ 120"/>
        <xdr:cNvCxnSpPr/>
      </xdr:nvCxnSpPr>
      <xdr:spPr>
        <a:xfrm>
          <a:off x="2019300" y="8943223"/>
          <a:ext cx="889000" cy="41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120173</xdr:rowOff>
    </xdr:from>
    <xdr:to>
      <xdr:col>4</xdr:col>
      <xdr:colOff>206375</xdr:colOff>
      <xdr:row>58</xdr:row>
      <xdr:rowOff>50323</xdr:rowOff>
    </xdr:to>
    <xdr:sp macro="" textlink="">
      <xdr:nvSpPr>
        <xdr:cNvPr id="122" name="フローチャート : 判断 121"/>
        <xdr:cNvSpPr/>
      </xdr:nvSpPr>
      <xdr:spPr>
        <a:xfrm>
          <a:off x="2857500" y="98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41450</xdr:rowOff>
    </xdr:from>
    <xdr:ext cx="534377" cy="259045"/>
    <xdr:sp macro="" textlink="">
      <xdr:nvSpPr>
        <xdr:cNvPr id="123" name="テキスト ボックス 122"/>
        <xdr:cNvSpPr txBox="1"/>
      </xdr:nvSpPr>
      <xdr:spPr>
        <a:xfrm>
          <a:off x="2641111" y="998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27823</xdr:rowOff>
    </xdr:from>
    <xdr:to>
      <xdr:col>2</xdr:col>
      <xdr:colOff>638175</xdr:colOff>
      <xdr:row>53</xdr:row>
      <xdr:rowOff>102712</xdr:rowOff>
    </xdr:to>
    <xdr:cxnSp macro="">
      <xdr:nvCxnSpPr>
        <xdr:cNvPr id="124" name="直線コネクタ 123"/>
        <xdr:cNvCxnSpPr/>
      </xdr:nvCxnSpPr>
      <xdr:spPr>
        <a:xfrm flipV="1">
          <a:off x="1130300" y="8943223"/>
          <a:ext cx="889000" cy="24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5" name="フローチャート : 判断 124"/>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26" name="テキスト ボックス 125"/>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53787</xdr:rowOff>
    </xdr:from>
    <xdr:to>
      <xdr:col>1</xdr:col>
      <xdr:colOff>485775</xdr:colOff>
      <xdr:row>57</xdr:row>
      <xdr:rowOff>155387</xdr:rowOff>
    </xdr:to>
    <xdr:sp macro="" textlink="">
      <xdr:nvSpPr>
        <xdr:cNvPr id="127" name="フローチャート : 判断 126"/>
        <xdr:cNvSpPr/>
      </xdr:nvSpPr>
      <xdr:spPr>
        <a:xfrm>
          <a:off x="1079500" y="982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146514</xdr:rowOff>
    </xdr:from>
    <xdr:ext cx="534377" cy="259045"/>
    <xdr:sp macro="" textlink="">
      <xdr:nvSpPr>
        <xdr:cNvPr id="128" name="テキスト ボックス 127"/>
        <xdr:cNvSpPr txBox="1"/>
      </xdr:nvSpPr>
      <xdr:spPr>
        <a:xfrm>
          <a:off x="863111" y="991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39111</xdr:rowOff>
    </xdr:from>
    <xdr:to>
      <xdr:col>6</xdr:col>
      <xdr:colOff>561975</xdr:colOff>
      <xdr:row>54</xdr:row>
      <xdr:rowOff>140711</xdr:rowOff>
    </xdr:to>
    <xdr:sp macro="" textlink="">
      <xdr:nvSpPr>
        <xdr:cNvPr id="134" name="円/楕円 133"/>
        <xdr:cNvSpPr/>
      </xdr:nvSpPr>
      <xdr:spPr>
        <a:xfrm>
          <a:off x="4584700" y="92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61988</xdr:rowOff>
    </xdr:from>
    <xdr:ext cx="534377" cy="259045"/>
    <xdr:sp macro="" textlink="">
      <xdr:nvSpPr>
        <xdr:cNvPr id="135" name="物件費該当値テキスト"/>
        <xdr:cNvSpPr txBox="1"/>
      </xdr:nvSpPr>
      <xdr:spPr>
        <a:xfrm>
          <a:off x="4686300" y="914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56,089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10444</xdr:rowOff>
    </xdr:from>
    <xdr:to>
      <xdr:col>5</xdr:col>
      <xdr:colOff>409575</xdr:colOff>
      <xdr:row>54</xdr:row>
      <xdr:rowOff>112044</xdr:rowOff>
    </xdr:to>
    <xdr:sp macro="" textlink="">
      <xdr:nvSpPr>
        <xdr:cNvPr id="136" name="円/楕円 135"/>
        <xdr:cNvSpPr/>
      </xdr:nvSpPr>
      <xdr:spPr>
        <a:xfrm>
          <a:off x="3746500" y="92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128571</xdr:rowOff>
    </xdr:from>
    <xdr:ext cx="534377" cy="259045"/>
    <xdr:sp macro="" textlink="">
      <xdr:nvSpPr>
        <xdr:cNvPr id="137" name="テキスト ボックス 136"/>
        <xdr:cNvSpPr txBox="1"/>
      </xdr:nvSpPr>
      <xdr:spPr>
        <a:xfrm>
          <a:off x="3530111" y="90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47844</xdr:rowOff>
    </xdr:from>
    <xdr:to>
      <xdr:col>4</xdr:col>
      <xdr:colOff>206375</xdr:colOff>
      <xdr:row>54</xdr:row>
      <xdr:rowOff>149444</xdr:rowOff>
    </xdr:to>
    <xdr:sp macro="" textlink="">
      <xdr:nvSpPr>
        <xdr:cNvPr id="138" name="円/楕円 137"/>
        <xdr:cNvSpPr/>
      </xdr:nvSpPr>
      <xdr:spPr>
        <a:xfrm>
          <a:off x="2857500" y="930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165971</xdr:rowOff>
    </xdr:from>
    <xdr:ext cx="534377" cy="259045"/>
    <xdr:sp macro="" textlink="">
      <xdr:nvSpPr>
        <xdr:cNvPr id="139" name="テキスト ボックス 138"/>
        <xdr:cNvSpPr txBox="1"/>
      </xdr:nvSpPr>
      <xdr:spPr>
        <a:xfrm>
          <a:off x="2641111" y="908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55,898</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148473</xdr:rowOff>
    </xdr:from>
    <xdr:to>
      <xdr:col>3</xdr:col>
      <xdr:colOff>3175</xdr:colOff>
      <xdr:row>52</xdr:row>
      <xdr:rowOff>78623</xdr:rowOff>
    </xdr:to>
    <xdr:sp macro="" textlink="">
      <xdr:nvSpPr>
        <xdr:cNvPr id="140" name="円/楕円 139"/>
        <xdr:cNvSpPr/>
      </xdr:nvSpPr>
      <xdr:spPr>
        <a:xfrm>
          <a:off x="1968500" y="88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95150</xdr:rowOff>
    </xdr:from>
    <xdr:ext cx="534377" cy="259045"/>
    <xdr:sp macro="" textlink="">
      <xdr:nvSpPr>
        <xdr:cNvPr id="141" name="テキスト ボックス 140"/>
        <xdr:cNvSpPr txBox="1"/>
      </xdr:nvSpPr>
      <xdr:spPr>
        <a:xfrm>
          <a:off x="1752111" y="86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51912</xdr:rowOff>
    </xdr:from>
    <xdr:to>
      <xdr:col>1</xdr:col>
      <xdr:colOff>485775</xdr:colOff>
      <xdr:row>53</xdr:row>
      <xdr:rowOff>153512</xdr:rowOff>
    </xdr:to>
    <xdr:sp macro="" textlink="">
      <xdr:nvSpPr>
        <xdr:cNvPr id="142" name="円/楕円 141"/>
        <xdr:cNvSpPr/>
      </xdr:nvSpPr>
      <xdr:spPr>
        <a:xfrm>
          <a:off x="1079500" y="913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170039</xdr:rowOff>
    </xdr:from>
    <xdr:ext cx="534377" cy="259045"/>
    <xdr:sp macro="" textlink="">
      <xdr:nvSpPr>
        <xdr:cNvPr id="143" name="テキスト ボックス 142"/>
        <xdr:cNvSpPr txBox="1"/>
      </xdr:nvSpPr>
      <xdr:spPr>
        <a:xfrm>
          <a:off x="863111" y="891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9" name="直線コネクタ 168"/>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70"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71" name="直線コネクタ 170"/>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2"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3" name="直線コネクタ 172"/>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67092</xdr:rowOff>
    </xdr:from>
    <xdr:to>
      <xdr:col>6</xdr:col>
      <xdr:colOff>511175</xdr:colOff>
      <xdr:row>74</xdr:row>
      <xdr:rowOff>103777</xdr:rowOff>
    </xdr:to>
    <xdr:cxnSp macro="">
      <xdr:nvCxnSpPr>
        <xdr:cNvPr id="174" name="直線コネクタ 173"/>
        <xdr:cNvCxnSpPr/>
      </xdr:nvCxnSpPr>
      <xdr:spPr>
        <a:xfrm>
          <a:off x="3797300" y="12754392"/>
          <a:ext cx="8382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27159</xdr:rowOff>
    </xdr:from>
    <xdr:ext cx="469744" cy="259045"/>
    <xdr:sp macro="" textlink="">
      <xdr:nvSpPr>
        <xdr:cNvPr id="175" name="維持補修費平均値テキスト"/>
        <xdr:cNvSpPr txBox="1"/>
      </xdr:nvSpPr>
      <xdr:spPr>
        <a:xfrm>
          <a:off x="4686300" y="12885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6" name="フローチャート : 判断 175"/>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67092</xdr:rowOff>
    </xdr:from>
    <xdr:to>
      <xdr:col>5</xdr:col>
      <xdr:colOff>358775</xdr:colOff>
      <xdr:row>74</xdr:row>
      <xdr:rowOff>114227</xdr:rowOff>
    </xdr:to>
    <xdr:cxnSp macro="">
      <xdr:nvCxnSpPr>
        <xdr:cNvPr id="177" name="直線コネクタ 176"/>
        <xdr:cNvCxnSpPr/>
      </xdr:nvCxnSpPr>
      <xdr:spPr>
        <a:xfrm flipV="1">
          <a:off x="2908300" y="12754392"/>
          <a:ext cx="8890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8" name="フローチャート : 判断 177"/>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111741</xdr:rowOff>
    </xdr:from>
    <xdr:ext cx="469744" cy="259045"/>
    <xdr:sp macro="" textlink="">
      <xdr:nvSpPr>
        <xdr:cNvPr id="179" name="テキスト ボックス 178"/>
        <xdr:cNvSpPr txBox="1"/>
      </xdr:nvSpPr>
      <xdr:spPr>
        <a:xfrm>
          <a:off x="3562427" y="129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114227</xdr:rowOff>
    </xdr:from>
    <xdr:to>
      <xdr:col>4</xdr:col>
      <xdr:colOff>155575</xdr:colOff>
      <xdr:row>74</xdr:row>
      <xdr:rowOff>155593</xdr:rowOff>
    </xdr:to>
    <xdr:cxnSp macro="">
      <xdr:nvCxnSpPr>
        <xdr:cNvPr id="180" name="直線コネクタ 179"/>
        <xdr:cNvCxnSpPr/>
      </xdr:nvCxnSpPr>
      <xdr:spPr>
        <a:xfrm flipV="1">
          <a:off x="2019300" y="1280152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81" name="フローチャート : 判断 180"/>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131771</xdr:rowOff>
    </xdr:from>
    <xdr:ext cx="469744" cy="259045"/>
    <xdr:sp macro="" textlink="">
      <xdr:nvSpPr>
        <xdr:cNvPr id="182" name="テキスト ボックス 181"/>
        <xdr:cNvSpPr txBox="1"/>
      </xdr:nvSpPr>
      <xdr:spPr>
        <a:xfrm>
          <a:off x="2673427" y="129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53377</xdr:rowOff>
    </xdr:from>
    <xdr:to>
      <xdr:col>2</xdr:col>
      <xdr:colOff>638175</xdr:colOff>
      <xdr:row>74</xdr:row>
      <xdr:rowOff>155593</xdr:rowOff>
    </xdr:to>
    <xdr:cxnSp macro="">
      <xdr:nvCxnSpPr>
        <xdr:cNvPr id="183" name="直線コネクタ 182"/>
        <xdr:cNvCxnSpPr/>
      </xdr:nvCxnSpPr>
      <xdr:spPr>
        <a:xfrm>
          <a:off x="1130300" y="12740677"/>
          <a:ext cx="889000" cy="10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4" name="フローチャート : 判断 183"/>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126981</xdr:rowOff>
    </xdr:from>
    <xdr:ext cx="469744" cy="259045"/>
    <xdr:sp macro="" textlink="">
      <xdr:nvSpPr>
        <xdr:cNvPr id="185" name="テキスト ボックス 184"/>
        <xdr:cNvSpPr txBox="1"/>
      </xdr:nvSpPr>
      <xdr:spPr>
        <a:xfrm>
          <a:off x="1784427" y="129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6" name="フローチャート : 判断 185"/>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135689</xdr:rowOff>
    </xdr:from>
    <xdr:ext cx="469744" cy="259045"/>
    <xdr:sp macro="" textlink="">
      <xdr:nvSpPr>
        <xdr:cNvPr id="187" name="テキスト ボックス 186"/>
        <xdr:cNvSpPr txBox="1"/>
      </xdr:nvSpPr>
      <xdr:spPr>
        <a:xfrm>
          <a:off x="895427" y="1299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52977</xdr:rowOff>
    </xdr:from>
    <xdr:to>
      <xdr:col>6</xdr:col>
      <xdr:colOff>561975</xdr:colOff>
      <xdr:row>74</xdr:row>
      <xdr:rowOff>154577</xdr:rowOff>
    </xdr:to>
    <xdr:sp macro="" textlink="">
      <xdr:nvSpPr>
        <xdr:cNvPr id="193" name="円/楕円 192"/>
        <xdr:cNvSpPr/>
      </xdr:nvSpPr>
      <xdr:spPr>
        <a:xfrm>
          <a:off x="4584700" y="127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75854</xdr:rowOff>
    </xdr:from>
    <xdr:ext cx="469744" cy="259045"/>
    <xdr:sp macro="" textlink="">
      <xdr:nvSpPr>
        <xdr:cNvPr id="194" name="維持補修費該当値テキスト"/>
        <xdr:cNvSpPr txBox="1"/>
      </xdr:nvSpPr>
      <xdr:spPr>
        <a:xfrm>
          <a:off x="4686300" y="1259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16292</xdr:rowOff>
    </xdr:from>
    <xdr:to>
      <xdr:col>5</xdr:col>
      <xdr:colOff>409575</xdr:colOff>
      <xdr:row>74</xdr:row>
      <xdr:rowOff>117892</xdr:rowOff>
    </xdr:to>
    <xdr:sp macro="" textlink="">
      <xdr:nvSpPr>
        <xdr:cNvPr id="195" name="円/楕円 194"/>
        <xdr:cNvSpPr/>
      </xdr:nvSpPr>
      <xdr:spPr>
        <a:xfrm>
          <a:off x="3746500" y="1270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134419</xdr:rowOff>
    </xdr:from>
    <xdr:ext cx="469744" cy="259045"/>
    <xdr:sp macro="" textlink="">
      <xdr:nvSpPr>
        <xdr:cNvPr id="196" name="テキスト ボックス 195"/>
        <xdr:cNvSpPr txBox="1"/>
      </xdr:nvSpPr>
      <xdr:spPr>
        <a:xfrm>
          <a:off x="3562427" y="1247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63427</xdr:rowOff>
    </xdr:from>
    <xdr:to>
      <xdr:col>4</xdr:col>
      <xdr:colOff>206375</xdr:colOff>
      <xdr:row>74</xdr:row>
      <xdr:rowOff>165027</xdr:rowOff>
    </xdr:to>
    <xdr:sp macro="" textlink="">
      <xdr:nvSpPr>
        <xdr:cNvPr id="197" name="円/楕円 196"/>
        <xdr:cNvSpPr/>
      </xdr:nvSpPr>
      <xdr:spPr>
        <a:xfrm>
          <a:off x="2857500" y="127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10104</xdr:rowOff>
    </xdr:from>
    <xdr:ext cx="469744" cy="259045"/>
    <xdr:sp macro="" textlink="">
      <xdr:nvSpPr>
        <xdr:cNvPr id="198" name="テキスト ボックス 197"/>
        <xdr:cNvSpPr txBox="1"/>
      </xdr:nvSpPr>
      <xdr:spPr>
        <a:xfrm>
          <a:off x="2673427" y="1252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104793</xdr:rowOff>
    </xdr:from>
    <xdr:to>
      <xdr:col>3</xdr:col>
      <xdr:colOff>3175</xdr:colOff>
      <xdr:row>75</xdr:row>
      <xdr:rowOff>34943</xdr:rowOff>
    </xdr:to>
    <xdr:sp macro="" textlink="">
      <xdr:nvSpPr>
        <xdr:cNvPr id="199" name="円/楕円 198"/>
        <xdr:cNvSpPr/>
      </xdr:nvSpPr>
      <xdr:spPr>
        <a:xfrm>
          <a:off x="1968500" y="127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51470</xdr:rowOff>
    </xdr:from>
    <xdr:ext cx="469744" cy="259045"/>
    <xdr:sp macro="" textlink="">
      <xdr:nvSpPr>
        <xdr:cNvPr id="200" name="テキスト ボックス 199"/>
        <xdr:cNvSpPr txBox="1"/>
      </xdr:nvSpPr>
      <xdr:spPr>
        <a:xfrm>
          <a:off x="1784427" y="1256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2577</xdr:rowOff>
    </xdr:from>
    <xdr:to>
      <xdr:col>1</xdr:col>
      <xdr:colOff>485775</xdr:colOff>
      <xdr:row>74</xdr:row>
      <xdr:rowOff>104177</xdr:rowOff>
    </xdr:to>
    <xdr:sp macro="" textlink="">
      <xdr:nvSpPr>
        <xdr:cNvPr id="201" name="円/楕円 200"/>
        <xdr:cNvSpPr/>
      </xdr:nvSpPr>
      <xdr:spPr>
        <a:xfrm>
          <a:off x="1079500" y="126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120704</xdr:rowOff>
    </xdr:from>
    <xdr:ext cx="469744" cy="259045"/>
    <xdr:sp macro="" textlink="">
      <xdr:nvSpPr>
        <xdr:cNvPr id="202" name="テキスト ボックス 201"/>
        <xdr:cNvSpPr txBox="1"/>
      </xdr:nvSpPr>
      <xdr:spPr>
        <a:xfrm>
          <a:off x="895427" y="1246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9" name="直線コネクタ 228"/>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30"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31" name="直線コネクタ 230"/>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2"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3" name="直線コネクタ 232"/>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127301</xdr:rowOff>
    </xdr:from>
    <xdr:to>
      <xdr:col>6</xdr:col>
      <xdr:colOff>511175</xdr:colOff>
      <xdr:row>97</xdr:row>
      <xdr:rowOff>157020</xdr:rowOff>
    </xdr:to>
    <xdr:cxnSp macro="">
      <xdr:nvCxnSpPr>
        <xdr:cNvPr id="234" name="直線コネクタ 233"/>
        <xdr:cNvCxnSpPr/>
      </xdr:nvCxnSpPr>
      <xdr:spPr>
        <a:xfrm flipV="1">
          <a:off x="3797300" y="16757951"/>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65622</xdr:rowOff>
    </xdr:from>
    <xdr:ext cx="599010" cy="259045"/>
    <xdr:sp macro="" textlink="">
      <xdr:nvSpPr>
        <xdr:cNvPr id="235" name="扶助費平均値テキスト"/>
        <xdr:cNvSpPr txBox="1"/>
      </xdr:nvSpPr>
      <xdr:spPr>
        <a:xfrm>
          <a:off x="4686300" y="16181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6" name="フローチャート : 判断 235"/>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157020</xdr:rowOff>
    </xdr:from>
    <xdr:to>
      <xdr:col>5</xdr:col>
      <xdr:colOff>358775</xdr:colOff>
      <xdr:row>98</xdr:row>
      <xdr:rowOff>39824</xdr:rowOff>
    </xdr:to>
    <xdr:cxnSp macro="">
      <xdr:nvCxnSpPr>
        <xdr:cNvPr id="237" name="直線コネクタ 236"/>
        <xdr:cNvCxnSpPr/>
      </xdr:nvCxnSpPr>
      <xdr:spPr>
        <a:xfrm flipV="1">
          <a:off x="2908300" y="16787670"/>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8" name="フローチャート : 判断 237"/>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30559</xdr:rowOff>
    </xdr:from>
    <xdr:ext cx="599010" cy="259045"/>
    <xdr:sp macro="" textlink="">
      <xdr:nvSpPr>
        <xdr:cNvPr id="239" name="テキスト ボックス 238"/>
        <xdr:cNvSpPr txBox="1"/>
      </xdr:nvSpPr>
      <xdr:spPr>
        <a:xfrm>
          <a:off x="3497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39824</xdr:rowOff>
    </xdr:from>
    <xdr:to>
      <xdr:col>4</xdr:col>
      <xdr:colOff>155575</xdr:colOff>
      <xdr:row>98</xdr:row>
      <xdr:rowOff>52756</xdr:rowOff>
    </xdr:to>
    <xdr:cxnSp macro="">
      <xdr:nvCxnSpPr>
        <xdr:cNvPr id="240" name="直線コネクタ 239"/>
        <xdr:cNvCxnSpPr/>
      </xdr:nvCxnSpPr>
      <xdr:spPr>
        <a:xfrm flipV="1">
          <a:off x="2019300" y="16841924"/>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41" name="フローチャート : 判断 240"/>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95873</xdr:rowOff>
    </xdr:from>
    <xdr:ext cx="599010" cy="259045"/>
    <xdr:sp macro="" textlink="">
      <xdr:nvSpPr>
        <xdr:cNvPr id="242" name="テキスト ボックス 241"/>
        <xdr:cNvSpPr txBox="1"/>
      </xdr:nvSpPr>
      <xdr:spPr>
        <a:xfrm>
          <a:off x="2608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25792</xdr:rowOff>
    </xdr:from>
    <xdr:to>
      <xdr:col>2</xdr:col>
      <xdr:colOff>638175</xdr:colOff>
      <xdr:row>98</xdr:row>
      <xdr:rowOff>52756</xdr:rowOff>
    </xdr:to>
    <xdr:cxnSp macro="">
      <xdr:nvCxnSpPr>
        <xdr:cNvPr id="243" name="直線コネクタ 242"/>
        <xdr:cNvCxnSpPr/>
      </xdr:nvCxnSpPr>
      <xdr:spPr>
        <a:xfrm>
          <a:off x="1130300" y="16827892"/>
          <a:ext cx="889000" cy="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4" name="フローチャート : 判断 243"/>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115957</xdr:rowOff>
    </xdr:from>
    <xdr:ext cx="599010" cy="259045"/>
    <xdr:sp macro="" textlink="">
      <xdr:nvSpPr>
        <xdr:cNvPr id="245" name="テキスト ボックス 244"/>
        <xdr:cNvSpPr txBox="1"/>
      </xdr:nvSpPr>
      <xdr:spPr>
        <a:xfrm>
          <a:off x="1719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6" name="フローチャート : 判断 245"/>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109089</xdr:rowOff>
    </xdr:from>
    <xdr:ext cx="599010" cy="259045"/>
    <xdr:sp macro="" textlink="">
      <xdr:nvSpPr>
        <xdr:cNvPr id="247" name="テキスト ボックス 246"/>
        <xdr:cNvSpPr txBox="1"/>
      </xdr:nvSpPr>
      <xdr:spPr>
        <a:xfrm>
          <a:off x="830794" y="162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76501</xdr:rowOff>
    </xdr:from>
    <xdr:to>
      <xdr:col>6</xdr:col>
      <xdr:colOff>561975</xdr:colOff>
      <xdr:row>98</xdr:row>
      <xdr:rowOff>6651</xdr:rowOff>
    </xdr:to>
    <xdr:sp macro="" textlink="">
      <xdr:nvSpPr>
        <xdr:cNvPr id="253" name="円/楕円 252"/>
        <xdr:cNvSpPr/>
      </xdr:nvSpPr>
      <xdr:spPr>
        <a:xfrm>
          <a:off x="4584700" y="167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54928</xdr:rowOff>
    </xdr:from>
    <xdr:ext cx="534377" cy="259045"/>
    <xdr:sp macro="" textlink="">
      <xdr:nvSpPr>
        <xdr:cNvPr id="254" name="扶助費該当値テキスト"/>
        <xdr:cNvSpPr txBox="1"/>
      </xdr:nvSpPr>
      <xdr:spPr>
        <a:xfrm>
          <a:off x="4686300" y="166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106220</xdr:rowOff>
    </xdr:from>
    <xdr:to>
      <xdr:col>5</xdr:col>
      <xdr:colOff>409575</xdr:colOff>
      <xdr:row>98</xdr:row>
      <xdr:rowOff>36370</xdr:rowOff>
    </xdr:to>
    <xdr:sp macro="" textlink="">
      <xdr:nvSpPr>
        <xdr:cNvPr id="255" name="円/楕円 254"/>
        <xdr:cNvSpPr/>
      </xdr:nvSpPr>
      <xdr:spPr>
        <a:xfrm>
          <a:off x="3746500" y="167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27497</xdr:rowOff>
    </xdr:from>
    <xdr:ext cx="534377" cy="259045"/>
    <xdr:sp macro="" textlink="">
      <xdr:nvSpPr>
        <xdr:cNvPr id="256" name="テキスト ボックス 255"/>
        <xdr:cNvSpPr txBox="1"/>
      </xdr:nvSpPr>
      <xdr:spPr>
        <a:xfrm>
          <a:off x="3530111" y="1682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160474</xdr:rowOff>
    </xdr:from>
    <xdr:to>
      <xdr:col>4</xdr:col>
      <xdr:colOff>206375</xdr:colOff>
      <xdr:row>98</xdr:row>
      <xdr:rowOff>90624</xdr:rowOff>
    </xdr:to>
    <xdr:sp macro="" textlink="">
      <xdr:nvSpPr>
        <xdr:cNvPr id="257" name="円/楕円 256"/>
        <xdr:cNvSpPr/>
      </xdr:nvSpPr>
      <xdr:spPr>
        <a:xfrm>
          <a:off x="2857500" y="167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81751</xdr:rowOff>
    </xdr:from>
    <xdr:ext cx="534377" cy="259045"/>
    <xdr:sp macro="" textlink="">
      <xdr:nvSpPr>
        <xdr:cNvPr id="258" name="テキスト ボックス 257"/>
        <xdr:cNvSpPr txBox="1"/>
      </xdr:nvSpPr>
      <xdr:spPr>
        <a:xfrm>
          <a:off x="2641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1956</xdr:rowOff>
    </xdr:from>
    <xdr:to>
      <xdr:col>3</xdr:col>
      <xdr:colOff>3175</xdr:colOff>
      <xdr:row>98</xdr:row>
      <xdr:rowOff>103556</xdr:rowOff>
    </xdr:to>
    <xdr:sp macro="" textlink="">
      <xdr:nvSpPr>
        <xdr:cNvPr id="259" name="円/楕円 258"/>
        <xdr:cNvSpPr/>
      </xdr:nvSpPr>
      <xdr:spPr>
        <a:xfrm>
          <a:off x="1968500" y="168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94683</xdr:rowOff>
    </xdr:from>
    <xdr:ext cx="534377" cy="259045"/>
    <xdr:sp macro="" textlink="">
      <xdr:nvSpPr>
        <xdr:cNvPr id="260" name="テキスト ボックス 259"/>
        <xdr:cNvSpPr txBox="1"/>
      </xdr:nvSpPr>
      <xdr:spPr>
        <a:xfrm>
          <a:off x="1752111" y="168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146442</xdr:rowOff>
    </xdr:from>
    <xdr:to>
      <xdr:col>1</xdr:col>
      <xdr:colOff>485775</xdr:colOff>
      <xdr:row>98</xdr:row>
      <xdr:rowOff>76592</xdr:rowOff>
    </xdr:to>
    <xdr:sp macro="" textlink="">
      <xdr:nvSpPr>
        <xdr:cNvPr id="261" name="円/楕円 260"/>
        <xdr:cNvSpPr/>
      </xdr:nvSpPr>
      <xdr:spPr>
        <a:xfrm>
          <a:off x="1079500" y="167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67719</xdr:rowOff>
    </xdr:from>
    <xdr:ext cx="534377" cy="259045"/>
    <xdr:sp macro="" textlink="">
      <xdr:nvSpPr>
        <xdr:cNvPr id="262" name="テキスト ボックス 261"/>
        <xdr:cNvSpPr txBox="1"/>
      </xdr:nvSpPr>
      <xdr:spPr>
        <a:xfrm>
          <a:off x="863111" y="168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5" name="直線コネクタ 284"/>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85874</xdr:rowOff>
    </xdr:from>
    <xdr:ext cx="534377" cy="259045"/>
    <xdr:sp macro="" textlink="">
      <xdr:nvSpPr>
        <xdr:cNvPr id="286" name="補助費等最小値テキスト"/>
        <xdr:cNvSpPr txBox="1"/>
      </xdr:nvSpPr>
      <xdr:spPr>
        <a:xfrm>
          <a:off x="10528300" y="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7" name="直線コネクタ 286"/>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65300</xdr:rowOff>
    </xdr:from>
    <xdr:ext cx="534377" cy="259045"/>
    <xdr:sp macro="" textlink="">
      <xdr:nvSpPr>
        <xdr:cNvPr id="288" name="補助費等最大値テキスト"/>
        <xdr:cNvSpPr txBox="1"/>
      </xdr:nvSpPr>
      <xdr:spPr>
        <a:xfrm>
          <a:off x="10528300" y="52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9" name="直線コネクタ 288"/>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19868</xdr:rowOff>
    </xdr:from>
    <xdr:to>
      <xdr:col>15</xdr:col>
      <xdr:colOff>180975</xdr:colOff>
      <xdr:row>32</xdr:row>
      <xdr:rowOff>81361</xdr:rowOff>
    </xdr:to>
    <xdr:cxnSp macro="">
      <xdr:nvCxnSpPr>
        <xdr:cNvPr id="290" name="直線コネクタ 289"/>
        <xdr:cNvCxnSpPr/>
      </xdr:nvCxnSpPr>
      <xdr:spPr>
        <a:xfrm>
          <a:off x="9639300" y="5506268"/>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26910</xdr:rowOff>
    </xdr:from>
    <xdr:ext cx="534377" cy="259045"/>
    <xdr:sp macro="" textlink="">
      <xdr:nvSpPr>
        <xdr:cNvPr id="291" name="補助費等平均値テキスト"/>
        <xdr:cNvSpPr txBox="1"/>
      </xdr:nvSpPr>
      <xdr:spPr>
        <a:xfrm>
          <a:off x="10528300" y="585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2" name="フローチャート : 判断 291"/>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19868</xdr:rowOff>
    </xdr:from>
    <xdr:to>
      <xdr:col>14</xdr:col>
      <xdr:colOff>28575</xdr:colOff>
      <xdr:row>32</xdr:row>
      <xdr:rowOff>70617</xdr:rowOff>
    </xdr:to>
    <xdr:cxnSp macro="">
      <xdr:nvCxnSpPr>
        <xdr:cNvPr id="293" name="直線コネクタ 292"/>
        <xdr:cNvCxnSpPr/>
      </xdr:nvCxnSpPr>
      <xdr:spPr>
        <a:xfrm flipV="1">
          <a:off x="8750300" y="5506268"/>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4" name="フローチャート : 判断 293"/>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2359</xdr:rowOff>
    </xdr:from>
    <xdr:ext cx="534377" cy="259045"/>
    <xdr:sp macro="" textlink="">
      <xdr:nvSpPr>
        <xdr:cNvPr id="295" name="テキスト ボックス 294"/>
        <xdr:cNvSpPr txBox="1"/>
      </xdr:nvSpPr>
      <xdr:spPr>
        <a:xfrm>
          <a:off x="9372111" y="60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154605</xdr:rowOff>
    </xdr:from>
    <xdr:to>
      <xdr:col>12</xdr:col>
      <xdr:colOff>511175</xdr:colOff>
      <xdr:row>32</xdr:row>
      <xdr:rowOff>70617</xdr:rowOff>
    </xdr:to>
    <xdr:cxnSp macro="">
      <xdr:nvCxnSpPr>
        <xdr:cNvPr id="296" name="直線コネクタ 295"/>
        <xdr:cNvCxnSpPr/>
      </xdr:nvCxnSpPr>
      <xdr:spPr>
        <a:xfrm>
          <a:off x="7861300" y="5298105"/>
          <a:ext cx="889000" cy="25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7" name="フローチャート : 判断 296"/>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65133</xdr:rowOff>
    </xdr:from>
    <xdr:ext cx="534377" cy="259045"/>
    <xdr:sp macro="" textlink="">
      <xdr:nvSpPr>
        <xdr:cNvPr id="298" name="テキスト ボックス 297"/>
        <xdr:cNvSpPr txBox="1"/>
      </xdr:nvSpPr>
      <xdr:spPr>
        <a:xfrm>
          <a:off x="8483111" y="57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154605</xdr:rowOff>
    </xdr:from>
    <xdr:to>
      <xdr:col>11</xdr:col>
      <xdr:colOff>307975</xdr:colOff>
      <xdr:row>31</xdr:row>
      <xdr:rowOff>49266</xdr:rowOff>
    </xdr:to>
    <xdr:cxnSp macro="">
      <xdr:nvCxnSpPr>
        <xdr:cNvPr id="299" name="直線コネクタ 298"/>
        <xdr:cNvCxnSpPr/>
      </xdr:nvCxnSpPr>
      <xdr:spPr>
        <a:xfrm flipV="1">
          <a:off x="6972300" y="5298105"/>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300" name="フローチャート : 判断 299"/>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84243</xdr:rowOff>
    </xdr:from>
    <xdr:ext cx="534377" cy="259045"/>
    <xdr:sp macro="" textlink="">
      <xdr:nvSpPr>
        <xdr:cNvPr id="301" name="テキスト ボックス 300"/>
        <xdr:cNvSpPr txBox="1"/>
      </xdr:nvSpPr>
      <xdr:spPr>
        <a:xfrm>
          <a:off x="7594111" y="59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17119</xdr:rowOff>
    </xdr:from>
    <xdr:to>
      <xdr:col>10</xdr:col>
      <xdr:colOff>155575</xdr:colOff>
      <xdr:row>34</xdr:row>
      <xdr:rowOff>118719</xdr:rowOff>
    </xdr:to>
    <xdr:sp macro="" textlink="">
      <xdr:nvSpPr>
        <xdr:cNvPr id="302" name="フローチャート : 判断 301"/>
        <xdr:cNvSpPr/>
      </xdr:nvSpPr>
      <xdr:spPr>
        <a:xfrm>
          <a:off x="6921500" y="584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109846</xdr:rowOff>
    </xdr:from>
    <xdr:ext cx="534377" cy="259045"/>
    <xdr:sp macro="" textlink="">
      <xdr:nvSpPr>
        <xdr:cNvPr id="303" name="テキスト ボックス 302"/>
        <xdr:cNvSpPr txBox="1"/>
      </xdr:nvSpPr>
      <xdr:spPr>
        <a:xfrm>
          <a:off x="6705111" y="59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30561</xdr:rowOff>
    </xdr:from>
    <xdr:to>
      <xdr:col>15</xdr:col>
      <xdr:colOff>231775</xdr:colOff>
      <xdr:row>32</xdr:row>
      <xdr:rowOff>132161</xdr:rowOff>
    </xdr:to>
    <xdr:sp macro="" textlink="">
      <xdr:nvSpPr>
        <xdr:cNvPr id="309" name="円/楕円 308"/>
        <xdr:cNvSpPr/>
      </xdr:nvSpPr>
      <xdr:spPr>
        <a:xfrm>
          <a:off x="10426700" y="55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53438</xdr:rowOff>
    </xdr:from>
    <xdr:ext cx="534377" cy="259045"/>
    <xdr:sp macro="" textlink="">
      <xdr:nvSpPr>
        <xdr:cNvPr id="310" name="補助費等該当値テキスト"/>
        <xdr:cNvSpPr txBox="1"/>
      </xdr:nvSpPr>
      <xdr:spPr>
        <a:xfrm>
          <a:off x="10528300" y="536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140518</xdr:rowOff>
    </xdr:from>
    <xdr:to>
      <xdr:col>14</xdr:col>
      <xdr:colOff>79375</xdr:colOff>
      <xdr:row>32</xdr:row>
      <xdr:rowOff>70668</xdr:rowOff>
    </xdr:to>
    <xdr:sp macro="" textlink="">
      <xdr:nvSpPr>
        <xdr:cNvPr id="311" name="円/楕円 310"/>
        <xdr:cNvSpPr/>
      </xdr:nvSpPr>
      <xdr:spPr>
        <a:xfrm>
          <a:off x="9588500" y="54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87195</xdr:rowOff>
    </xdr:from>
    <xdr:ext cx="534377" cy="259045"/>
    <xdr:sp macro="" textlink="">
      <xdr:nvSpPr>
        <xdr:cNvPr id="312" name="テキスト ボックス 311"/>
        <xdr:cNvSpPr txBox="1"/>
      </xdr:nvSpPr>
      <xdr:spPr>
        <a:xfrm>
          <a:off x="9372111" y="52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45,121</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19817</xdr:rowOff>
    </xdr:from>
    <xdr:to>
      <xdr:col>12</xdr:col>
      <xdr:colOff>561975</xdr:colOff>
      <xdr:row>32</xdr:row>
      <xdr:rowOff>121417</xdr:rowOff>
    </xdr:to>
    <xdr:sp macro="" textlink="">
      <xdr:nvSpPr>
        <xdr:cNvPr id="313" name="円/楕円 312"/>
        <xdr:cNvSpPr/>
      </xdr:nvSpPr>
      <xdr:spPr>
        <a:xfrm>
          <a:off x="8699500" y="55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137944</xdr:rowOff>
    </xdr:from>
    <xdr:ext cx="534377" cy="259045"/>
    <xdr:sp macro="" textlink="">
      <xdr:nvSpPr>
        <xdr:cNvPr id="314" name="テキスト ボックス 313"/>
        <xdr:cNvSpPr txBox="1"/>
      </xdr:nvSpPr>
      <xdr:spPr>
        <a:xfrm>
          <a:off x="8483111" y="52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103805</xdr:rowOff>
    </xdr:from>
    <xdr:to>
      <xdr:col>11</xdr:col>
      <xdr:colOff>358775</xdr:colOff>
      <xdr:row>31</xdr:row>
      <xdr:rowOff>33955</xdr:rowOff>
    </xdr:to>
    <xdr:sp macro="" textlink="">
      <xdr:nvSpPr>
        <xdr:cNvPr id="315" name="円/楕円 314"/>
        <xdr:cNvSpPr/>
      </xdr:nvSpPr>
      <xdr:spPr>
        <a:xfrm>
          <a:off x="7810500" y="524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50482</xdr:rowOff>
    </xdr:from>
    <xdr:ext cx="534377" cy="259045"/>
    <xdr:sp macro="" textlink="">
      <xdr:nvSpPr>
        <xdr:cNvPr id="316" name="テキスト ボックス 315"/>
        <xdr:cNvSpPr txBox="1"/>
      </xdr:nvSpPr>
      <xdr:spPr>
        <a:xfrm>
          <a:off x="7594111" y="502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169916</xdr:rowOff>
    </xdr:from>
    <xdr:to>
      <xdr:col>10</xdr:col>
      <xdr:colOff>155575</xdr:colOff>
      <xdr:row>31</xdr:row>
      <xdr:rowOff>100066</xdr:rowOff>
    </xdr:to>
    <xdr:sp macro="" textlink="">
      <xdr:nvSpPr>
        <xdr:cNvPr id="317" name="円/楕円 316"/>
        <xdr:cNvSpPr/>
      </xdr:nvSpPr>
      <xdr:spPr>
        <a:xfrm>
          <a:off x="6921500" y="53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116593</xdr:rowOff>
    </xdr:from>
    <xdr:ext cx="534377" cy="259045"/>
    <xdr:sp macro="" textlink="">
      <xdr:nvSpPr>
        <xdr:cNvPr id="318" name="テキスト ボックス 317"/>
        <xdr:cNvSpPr txBox="1"/>
      </xdr:nvSpPr>
      <xdr:spPr>
        <a:xfrm>
          <a:off x="6705111" y="50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1" name="テキスト ボックス 33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3" name="直線コネクタ 342"/>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4"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5" name="直線コネクタ 344"/>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6"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7" name="直線コネクタ 346"/>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49</xdr:row>
      <xdr:rowOff>138785</xdr:rowOff>
    </xdr:from>
    <xdr:to>
      <xdr:col>15</xdr:col>
      <xdr:colOff>180975</xdr:colOff>
      <xdr:row>51</xdr:row>
      <xdr:rowOff>95504</xdr:rowOff>
    </xdr:to>
    <xdr:cxnSp macro="">
      <xdr:nvCxnSpPr>
        <xdr:cNvPr id="348" name="直線コネクタ 347"/>
        <xdr:cNvCxnSpPr/>
      </xdr:nvCxnSpPr>
      <xdr:spPr>
        <a:xfrm>
          <a:off x="9639300" y="8539835"/>
          <a:ext cx="838200" cy="29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50220</xdr:rowOff>
    </xdr:from>
    <xdr:ext cx="534377" cy="259045"/>
    <xdr:sp macro="" textlink="">
      <xdr:nvSpPr>
        <xdr:cNvPr id="349" name="普通建設事業費平均値テキスト"/>
        <xdr:cNvSpPr txBox="1"/>
      </xdr:nvSpPr>
      <xdr:spPr>
        <a:xfrm>
          <a:off x="10528300" y="9479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50" name="フローチャート : 判断 349"/>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49</xdr:row>
      <xdr:rowOff>138785</xdr:rowOff>
    </xdr:from>
    <xdr:to>
      <xdr:col>14</xdr:col>
      <xdr:colOff>28575</xdr:colOff>
      <xdr:row>52</xdr:row>
      <xdr:rowOff>104115</xdr:rowOff>
    </xdr:to>
    <xdr:cxnSp macro="">
      <xdr:nvCxnSpPr>
        <xdr:cNvPr id="351" name="直線コネクタ 350"/>
        <xdr:cNvCxnSpPr/>
      </xdr:nvCxnSpPr>
      <xdr:spPr>
        <a:xfrm flipV="1">
          <a:off x="8750300" y="8539835"/>
          <a:ext cx="889000" cy="4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2" name="フローチャート : 判断 351"/>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132631</xdr:rowOff>
    </xdr:from>
    <xdr:ext cx="534377" cy="259045"/>
    <xdr:sp macro="" textlink="">
      <xdr:nvSpPr>
        <xdr:cNvPr id="353" name="テキスト ボックス 352"/>
        <xdr:cNvSpPr txBox="1"/>
      </xdr:nvSpPr>
      <xdr:spPr>
        <a:xfrm>
          <a:off x="9372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104115</xdr:rowOff>
    </xdr:from>
    <xdr:to>
      <xdr:col>12</xdr:col>
      <xdr:colOff>511175</xdr:colOff>
      <xdr:row>55</xdr:row>
      <xdr:rowOff>87961</xdr:rowOff>
    </xdr:to>
    <xdr:cxnSp macro="">
      <xdr:nvCxnSpPr>
        <xdr:cNvPr id="354" name="直線コネクタ 353"/>
        <xdr:cNvCxnSpPr/>
      </xdr:nvCxnSpPr>
      <xdr:spPr>
        <a:xfrm flipV="1">
          <a:off x="7861300" y="9019515"/>
          <a:ext cx="889000" cy="49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5" name="フローチャート : 判断 354"/>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13073</xdr:rowOff>
    </xdr:from>
    <xdr:ext cx="534377" cy="259045"/>
    <xdr:sp macro="" textlink="">
      <xdr:nvSpPr>
        <xdr:cNvPr id="356" name="テキスト ボックス 355"/>
        <xdr:cNvSpPr txBox="1"/>
      </xdr:nvSpPr>
      <xdr:spPr>
        <a:xfrm>
          <a:off x="8483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87961</xdr:rowOff>
    </xdr:from>
    <xdr:to>
      <xdr:col>11</xdr:col>
      <xdr:colOff>307975</xdr:colOff>
      <xdr:row>58</xdr:row>
      <xdr:rowOff>22143</xdr:rowOff>
    </xdr:to>
    <xdr:cxnSp macro="">
      <xdr:nvCxnSpPr>
        <xdr:cNvPr id="357" name="直線コネクタ 356"/>
        <xdr:cNvCxnSpPr/>
      </xdr:nvCxnSpPr>
      <xdr:spPr>
        <a:xfrm flipV="1">
          <a:off x="6972300" y="9517711"/>
          <a:ext cx="889000" cy="4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8" name="フローチャート : 判断 357"/>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83920</xdr:rowOff>
    </xdr:from>
    <xdr:ext cx="534377" cy="259045"/>
    <xdr:sp macro="" textlink="">
      <xdr:nvSpPr>
        <xdr:cNvPr id="359" name="テキスト ボックス 358"/>
        <xdr:cNvSpPr txBox="1"/>
      </xdr:nvSpPr>
      <xdr:spPr>
        <a:xfrm>
          <a:off x="7594111" y="9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60" name="フローチャート : 判断 359"/>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77602</xdr:rowOff>
    </xdr:from>
    <xdr:ext cx="534377" cy="259045"/>
    <xdr:sp macro="" textlink="">
      <xdr:nvSpPr>
        <xdr:cNvPr id="361" name="テキスト ボックス 360"/>
        <xdr:cNvSpPr txBox="1"/>
      </xdr:nvSpPr>
      <xdr:spPr>
        <a:xfrm>
          <a:off x="6705111" y="93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44704</xdr:rowOff>
    </xdr:from>
    <xdr:to>
      <xdr:col>15</xdr:col>
      <xdr:colOff>231775</xdr:colOff>
      <xdr:row>51</xdr:row>
      <xdr:rowOff>146304</xdr:rowOff>
    </xdr:to>
    <xdr:sp macro="" textlink="">
      <xdr:nvSpPr>
        <xdr:cNvPr id="367" name="円/楕円 366"/>
        <xdr:cNvSpPr/>
      </xdr:nvSpPr>
      <xdr:spPr>
        <a:xfrm>
          <a:off x="10426700" y="87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169181</xdr:rowOff>
    </xdr:from>
    <xdr:ext cx="534377" cy="259045"/>
    <xdr:sp macro="" textlink="">
      <xdr:nvSpPr>
        <xdr:cNvPr id="368" name="普通建設事業費該当値テキスト"/>
        <xdr:cNvSpPr txBox="1"/>
      </xdr:nvSpPr>
      <xdr:spPr>
        <a:xfrm>
          <a:off x="10528300" y="87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89,320</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87985</xdr:rowOff>
    </xdr:from>
    <xdr:to>
      <xdr:col>14</xdr:col>
      <xdr:colOff>79375</xdr:colOff>
      <xdr:row>50</xdr:row>
      <xdr:rowOff>18135</xdr:rowOff>
    </xdr:to>
    <xdr:sp macro="" textlink="">
      <xdr:nvSpPr>
        <xdr:cNvPr id="369" name="円/楕円 368"/>
        <xdr:cNvSpPr/>
      </xdr:nvSpPr>
      <xdr:spPr>
        <a:xfrm>
          <a:off x="9588500" y="84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34662</xdr:rowOff>
    </xdr:from>
    <xdr:ext cx="599010" cy="259045"/>
    <xdr:sp macro="" textlink="">
      <xdr:nvSpPr>
        <xdr:cNvPr id="370" name="テキスト ボックス 369"/>
        <xdr:cNvSpPr txBox="1"/>
      </xdr:nvSpPr>
      <xdr:spPr>
        <a:xfrm>
          <a:off x="9339794" y="826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105,048</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53315</xdr:rowOff>
    </xdr:from>
    <xdr:to>
      <xdr:col>12</xdr:col>
      <xdr:colOff>561975</xdr:colOff>
      <xdr:row>52</xdr:row>
      <xdr:rowOff>154915</xdr:rowOff>
    </xdr:to>
    <xdr:sp macro="" textlink="">
      <xdr:nvSpPr>
        <xdr:cNvPr id="371" name="円/楕円 370"/>
        <xdr:cNvSpPr/>
      </xdr:nvSpPr>
      <xdr:spPr>
        <a:xfrm>
          <a:off x="8699500" y="89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171442</xdr:rowOff>
    </xdr:from>
    <xdr:ext cx="534377" cy="259045"/>
    <xdr:sp macro="" textlink="">
      <xdr:nvSpPr>
        <xdr:cNvPr id="372" name="テキスト ボックス 371"/>
        <xdr:cNvSpPr txBox="1"/>
      </xdr:nvSpPr>
      <xdr:spPr>
        <a:xfrm>
          <a:off x="8483111" y="87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37161</xdr:rowOff>
    </xdr:from>
    <xdr:to>
      <xdr:col>11</xdr:col>
      <xdr:colOff>358775</xdr:colOff>
      <xdr:row>55</xdr:row>
      <xdr:rowOff>138761</xdr:rowOff>
    </xdr:to>
    <xdr:sp macro="" textlink="">
      <xdr:nvSpPr>
        <xdr:cNvPr id="373" name="円/楕円 372"/>
        <xdr:cNvSpPr/>
      </xdr:nvSpPr>
      <xdr:spPr>
        <a:xfrm>
          <a:off x="7810500" y="9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155288</xdr:rowOff>
    </xdr:from>
    <xdr:ext cx="534377" cy="259045"/>
    <xdr:sp macro="" textlink="">
      <xdr:nvSpPr>
        <xdr:cNvPr id="374" name="テキスト ボックス 373"/>
        <xdr:cNvSpPr txBox="1"/>
      </xdr:nvSpPr>
      <xdr:spPr>
        <a:xfrm>
          <a:off x="7594111" y="9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142793</xdr:rowOff>
    </xdr:from>
    <xdr:to>
      <xdr:col>10</xdr:col>
      <xdr:colOff>155575</xdr:colOff>
      <xdr:row>58</xdr:row>
      <xdr:rowOff>72943</xdr:rowOff>
    </xdr:to>
    <xdr:sp macro="" textlink="">
      <xdr:nvSpPr>
        <xdr:cNvPr id="375" name="円/楕円 374"/>
        <xdr:cNvSpPr/>
      </xdr:nvSpPr>
      <xdr:spPr>
        <a:xfrm>
          <a:off x="6921500" y="99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64070</xdr:rowOff>
    </xdr:from>
    <xdr:ext cx="534377" cy="259045"/>
    <xdr:sp macro="" textlink="">
      <xdr:nvSpPr>
        <xdr:cNvPr id="376" name="テキスト ボックス 375"/>
        <xdr:cNvSpPr txBox="1"/>
      </xdr:nvSpPr>
      <xdr:spPr>
        <a:xfrm>
          <a:off x="6705111" y="100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82245</xdr:rowOff>
    </xdr:from>
    <xdr:to>
      <xdr:col>15</xdr:col>
      <xdr:colOff>180340</xdr:colOff>
      <xdr:row>78</xdr:row>
      <xdr:rowOff>105829</xdr:rowOff>
    </xdr:to>
    <xdr:cxnSp macro="">
      <xdr:nvCxnSpPr>
        <xdr:cNvPr id="400" name="直線コネクタ 399"/>
        <xdr:cNvCxnSpPr/>
      </xdr:nvCxnSpPr>
      <xdr:spPr>
        <a:xfrm flipV="1">
          <a:off x="10475595" y="12426645"/>
          <a:ext cx="1270" cy="105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109656</xdr:rowOff>
    </xdr:from>
    <xdr:ext cx="469744" cy="259045"/>
    <xdr:sp macro="" textlink="">
      <xdr:nvSpPr>
        <xdr:cNvPr id="401" name="普通建設事業費 （ うち新規整備　）最小値テキスト"/>
        <xdr:cNvSpPr txBox="1"/>
      </xdr:nvSpPr>
      <xdr:spPr>
        <a:xfrm>
          <a:off x="10528300" y="134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105829</xdr:rowOff>
    </xdr:from>
    <xdr:to>
      <xdr:col>15</xdr:col>
      <xdr:colOff>269875</xdr:colOff>
      <xdr:row>78</xdr:row>
      <xdr:rowOff>105829</xdr:rowOff>
    </xdr:to>
    <xdr:cxnSp macro="">
      <xdr:nvCxnSpPr>
        <xdr:cNvPr id="402" name="直線コネクタ 401"/>
        <xdr:cNvCxnSpPr/>
      </xdr:nvCxnSpPr>
      <xdr:spPr>
        <a:xfrm>
          <a:off x="10388600" y="134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28922</xdr:rowOff>
    </xdr:from>
    <xdr:ext cx="534377" cy="259045"/>
    <xdr:sp macro="" textlink="">
      <xdr:nvSpPr>
        <xdr:cNvPr id="403" name="普通建設事業費 （ うち新規整備　）最大値テキスト"/>
        <xdr:cNvSpPr txBox="1"/>
      </xdr:nvSpPr>
      <xdr:spPr>
        <a:xfrm>
          <a:off x="10528300" y="122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72</xdr:row>
      <xdr:rowOff>82245</xdr:rowOff>
    </xdr:from>
    <xdr:to>
      <xdr:col>15</xdr:col>
      <xdr:colOff>269875</xdr:colOff>
      <xdr:row>72</xdr:row>
      <xdr:rowOff>82245</xdr:rowOff>
    </xdr:to>
    <xdr:cxnSp macro="">
      <xdr:nvCxnSpPr>
        <xdr:cNvPr id="404" name="直線コネクタ 403"/>
        <xdr:cNvCxnSpPr/>
      </xdr:nvCxnSpPr>
      <xdr:spPr>
        <a:xfrm>
          <a:off x="10388600" y="1242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96189</xdr:rowOff>
    </xdr:from>
    <xdr:to>
      <xdr:col>15</xdr:col>
      <xdr:colOff>180975</xdr:colOff>
      <xdr:row>72</xdr:row>
      <xdr:rowOff>82245</xdr:rowOff>
    </xdr:to>
    <xdr:cxnSp macro="">
      <xdr:nvCxnSpPr>
        <xdr:cNvPr id="405" name="直線コネクタ 404"/>
        <xdr:cNvCxnSpPr/>
      </xdr:nvCxnSpPr>
      <xdr:spPr>
        <a:xfrm>
          <a:off x="9639300" y="12269139"/>
          <a:ext cx="838200" cy="1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90549</xdr:rowOff>
    </xdr:from>
    <xdr:ext cx="534377" cy="259045"/>
    <xdr:sp macro="" textlink="">
      <xdr:nvSpPr>
        <xdr:cNvPr id="406" name="普通建設事業費 （ うち新規整備　）平均値テキスト"/>
        <xdr:cNvSpPr txBox="1"/>
      </xdr:nvSpPr>
      <xdr:spPr>
        <a:xfrm>
          <a:off x="10528300" y="13120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112122</xdr:rowOff>
    </xdr:from>
    <xdr:to>
      <xdr:col>15</xdr:col>
      <xdr:colOff>231775</xdr:colOff>
      <xdr:row>77</xdr:row>
      <xdr:rowOff>42272</xdr:rowOff>
    </xdr:to>
    <xdr:sp macro="" textlink="">
      <xdr:nvSpPr>
        <xdr:cNvPr id="407" name="フローチャート : 判断 406"/>
        <xdr:cNvSpPr/>
      </xdr:nvSpPr>
      <xdr:spPr>
        <a:xfrm>
          <a:off x="10426700" y="1314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96520</xdr:rowOff>
    </xdr:from>
    <xdr:to>
      <xdr:col>14</xdr:col>
      <xdr:colOff>79375</xdr:colOff>
      <xdr:row>77</xdr:row>
      <xdr:rowOff>26670</xdr:rowOff>
    </xdr:to>
    <xdr:sp macro="" textlink="">
      <xdr:nvSpPr>
        <xdr:cNvPr id="408" name="フローチャート : 判断 407"/>
        <xdr:cNvSpPr/>
      </xdr:nvSpPr>
      <xdr:spPr>
        <a:xfrm>
          <a:off x="95885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17797</xdr:rowOff>
    </xdr:from>
    <xdr:ext cx="534377" cy="259045"/>
    <xdr:sp macro="" textlink="">
      <xdr:nvSpPr>
        <xdr:cNvPr id="409" name="テキスト ボックス 408"/>
        <xdr:cNvSpPr txBox="1"/>
      </xdr:nvSpPr>
      <xdr:spPr>
        <a:xfrm>
          <a:off x="9372111" y="132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31445</xdr:rowOff>
    </xdr:from>
    <xdr:to>
      <xdr:col>15</xdr:col>
      <xdr:colOff>231775</xdr:colOff>
      <xdr:row>72</xdr:row>
      <xdr:rowOff>133045</xdr:rowOff>
    </xdr:to>
    <xdr:sp macro="" textlink="">
      <xdr:nvSpPr>
        <xdr:cNvPr id="415" name="円/楕円 414"/>
        <xdr:cNvSpPr/>
      </xdr:nvSpPr>
      <xdr:spPr>
        <a:xfrm>
          <a:off x="10426700" y="123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155922</xdr:rowOff>
    </xdr:from>
    <xdr:ext cx="534377" cy="259045"/>
    <xdr:sp macro="" textlink="">
      <xdr:nvSpPr>
        <xdr:cNvPr id="416" name="普通建設事業費 （ うち新規整備　）該当値テキスト"/>
        <xdr:cNvSpPr txBox="1"/>
      </xdr:nvSpPr>
      <xdr:spPr>
        <a:xfrm>
          <a:off x="10528300" y="123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61,016</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45389</xdr:rowOff>
    </xdr:from>
    <xdr:to>
      <xdr:col>14</xdr:col>
      <xdr:colOff>79375</xdr:colOff>
      <xdr:row>71</xdr:row>
      <xdr:rowOff>146989</xdr:rowOff>
    </xdr:to>
    <xdr:sp macro="" textlink="">
      <xdr:nvSpPr>
        <xdr:cNvPr id="417" name="円/楕円 416"/>
        <xdr:cNvSpPr/>
      </xdr:nvSpPr>
      <xdr:spPr>
        <a:xfrm>
          <a:off x="9588500" y="1221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163516</xdr:rowOff>
    </xdr:from>
    <xdr:ext cx="534377" cy="259045"/>
    <xdr:sp macro="" textlink="">
      <xdr:nvSpPr>
        <xdr:cNvPr id="418" name="テキスト ボックス 417"/>
        <xdr:cNvSpPr txBox="1"/>
      </xdr:nvSpPr>
      <xdr:spPr>
        <a:xfrm>
          <a:off x="9372111" y="119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9" name="テキスト ボックス 428"/>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1" name="テキスト ボックス 43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43" name="直線コネクタ 442"/>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4"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5" name="直線コネクタ 444"/>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6"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7" name="直線コネクタ 446"/>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12064</xdr:rowOff>
    </xdr:from>
    <xdr:to>
      <xdr:col>15</xdr:col>
      <xdr:colOff>180975</xdr:colOff>
      <xdr:row>97</xdr:row>
      <xdr:rowOff>151434</xdr:rowOff>
    </xdr:to>
    <xdr:cxnSp macro="">
      <xdr:nvCxnSpPr>
        <xdr:cNvPr id="448" name="直線コネクタ 447"/>
        <xdr:cNvCxnSpPr/>
      </xdr:nvCxnSpPr>
      <xdr:spPr>
        <a:xfrm flipV="1">
          <a:off x="9639300" y="16471264"/>
          <a:ext cx="838200" cy="3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46778</xdr:rowOff>
    </xdr:from>
    <xdr:ext cx="534377" cy="259045"/>
    <xdr:sp macro="" textlink="">
      <xdr:nvSpPr>
        <xdr:cNvPr id="449" name="普通建設事業費 （ うち更新整備　）平均値テキスト"/>
        <xdr:cNvSpPr txBox="1"/>
      </xdr:nvSpPr>
      <xdr:spPr>
        <a:xfrm>
          <a:off x="10528300" y="161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50" name="フローチャート : 判断 449"/>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51" name="フローチャート : 判断 450"/>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118863</xdr:rowOff>
    </xdr:from>
    <xdr:ext cx="534377" cy="259045"/>
    <xdr:sp macro="" textlink="">
      <xdr:nvSpPr>
        <xdr:cNvPr id="452" name="テキスト ボックス 451"/>
        <xdr:cNvSpPr txBox="1"/>
      </xdr:nvSpPr>
      <xdr:spPr>
        <a:xfrm>
          <a:off x="9372111" y="160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132714</xdr:rowOff>
    </xdr:from>
    <xdr:to>
      <xdr:col>15</xdr:col>
      <xdr:colOff>231775</xdr:colOff>
      <xdr:row>96</xdr:row>
      <xdr:rowOff>62864</xdr:rowOff>
    </xdr:to>
    <xdr:sp macro="" textlink="">
      <xdr:nvSpPr>
        <xdr:cNvPr id="458" name="円/楕円 457"/>
        <xdr:cNvSpPr/>
      </xdr:nvSpPr>
      <xdr:spPr>
        <a:xfrm>
          <a:off x="10426700" y="164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111141</xdr:rowOff>
    </xdr:from>
    <xdr:ext cx="534377" cy="259045"/>
    <xdr:sp macro="" textlink="">
      <xdr:nvSpPr>
        <xdr:cNvPr id="459" name="普通建設事業費 （ うち更新整備　）該当値テキスト"/>
        <xdr:cNvSpPr txBox="1"/>
      </xdr:nvSpPr>
      <xdr:spPr>
        <a:xfrm>
          <a:off x="10528300" y="1639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100634</xdr:rowOff>
    </xdr:from>
    <xdr:to>
      <xdr:col>14</xdr:col>
      <xdr:colOff>79375</xdr:colOff>
      <xdr:row>98</xdr:row>
      <xdr:rowOff>30784</xdr:rowOff>
    </xdr:to>
    <xdr:sp macro="" textlink="">
      <xdr:nvSpPr>
        <xdr:cNvPr id="460" name="円/楕円 459"/>
        <xdr:cNvSpPr/>
      </xdr:nvSpPr>
      <xdr:spPr>
        <a:xfrm>
          <a:off x="9588500" y="167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21911</xdr:rowOff>
    </xdr:from>
    <xdr:ext cx="534377" cy="259045"/>
    <xdr:sp macro="" textlink="">
      <xdr:nvSpPr>
        <xdr:cNvPr id="461" name="テキスト ボックス 460"/>
        <xdr:cNvSpPr txBox="1"/>
      </xdr:nvSpPr>
      <xdr:spPr>
        <a:xfrm>
          <a:off x="9372111" y="1682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5" name="テキスト ボックス 47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7" name="テキスト ボックス 47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9" name="テキスト ボックス 47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1" name="テキスト ボックス 48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38</xdr:row>
      <xdr:rowOff>2700</xdr:rowOff>
    </xdr:from>
    <xdr:to>
      <xdr:col>23</xdr:col>
      <xdr:colOff>516889</xdr:colOff>
      <xdr:row>38</xdr:row>
      <xdr:rowOff>139700</xdr:rowOff>
    </xdr:to>
    <xdr:cxnSp macro="">
      <xdr:nvCxnSpPr>
        <xdr:cNvPr id="483" name="直線コネクタ 482"/>
        <xdr:cNvCxnSpPr/>
      </xdr:nvCxnSpPr>
      <xdr:spPr>
        <a:xfrm flipV="1">
          <a:off x="16317595" y="6517800"/>
          <a:ext cx="1269" cy="1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9412</xdr:rowOff>
    </xdr:from>
    <xdr:ext cx="249299" cy="259045"/>
    <xdr:sp macro="" textlink="">
      <xdr:nvSpPr>
        <xdr:cNvPr id="484" name="災害復旧事業費最小値テキスト"/>
        <xdr:cNvSpPr txBox="1"/>
      </xdr:nvSpPr>
      <xdr:spPr>
        <a:xfrm>
          <a:off x="16370300" y="66959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120827</xdr:rowOff>
    </xdr:from>
    <xdr:ext cx="469744" cy="259045"/>
    <xdr:sp macro="" textlink="">
      <xdr:nvSpPr>
        <xdr:cNvPr id="486" name="災害復旧事業費最大値テキスト"/>
        <xdr:cNvSpPr txBox="1"/>
      </xdr:nvSpPr>
      <xdr:spPr>
        <a:xfrm>
          <a:off x="16370300" y="629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38</xdr:row>
      <xdr:rowOff>2700</xdr:rowOff>
    </xdr:from>
    <xdr:to>
      <xdr:col>23</xdr:col>
      <xdr:colOff>606425</xdr:colOff>
      <xdr:row>38</xdr:row>
      <xdr:rowOff>2700</xdr:rowOff>
    </xdr:to>
    <xdr:cxnSp macro="">
      <xdr:nvCxnSpPr>
        <xdr:cNvPr id="487" name="直線コネクタ 486"/>
        <xdr:cNvCxnSpPr/>
      </xdr:nvCxnSpPr>
      <xdr:spPr>
        <a:xfrm>
          <a:off x="16230600" y="651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161623</xdr:rowOff>
    </xdr:from>
    <xdr:to>
      <xdr:col>23</xdr:col>
      <xdr:colOff>517525</xdr:colOff>
      <xdr:row>38</xdr:row>
      <xdr:rowOff>2700</xdr:rowOff>
    </xdr:to>
    <xdr:cxnSp macro="">
      <xdr:nvCxnSpPr>
        <xdr:cNvPr id="488" name="直線コネクタ 487"/>
        <xdr:cNvCxnSpPr/>
      </xdr:nvCxnSpPr>
      <xdr:spPr>
        <a:xfrm>
          <a:off x="15481300" y="6505273"/>
          <a:ext cx="8382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53863</xdr:rowOff>
    </xdr:from>
    <xdr:ext cx="378565" cy="259045"/>
    <xdr:sp macro="" textlink="">
      <xdr:nvSpPr>
        <xdr:cNvPr id="489" name="災害復旧事業費平均値テキスト"/>
        <xdr:cNvSpPr txBox="1"/>
      </xdr:nvSpPr>
      <xdr:spPr>
        <a:xfrm>
          <a:off x="16370300" y="65689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75436</xdr:rowOff>
    </xdr:from>
    <xdr:to>
      <xdr:col>23</xdr:col>
      <xdr:colOff>568325</xdr:colOff>
      <xdr:row>39</xdr:row>
      <xdr:rowOff>5586</xdr:rowOff>
    </xdr:to>
    <xdr:sp macro="" textlink="">
      <xdr:nvSpPr>
        <xdr:cNvPr id="490" name="フローチャート : 判断 489"/>
        <xdr:cNvSpPr/>
      </xdr:nvSpPr>
      <xdr:spPr>
        <a:xfrm>
          <a:off x="16268700" y="659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35093</xdr:rowOff>
    </xdr:from>
    <xdr:to>
      <xdr:col>22</xdr:col>
      <xdr:colOff>365125</xdr:colOff>
      <xdr:row>37</xdr:row>
      <xdr:rowOff>161623</xdr:rowOff>
    </xdr:to>
    <xdr:cxnSp macro="">
      <xdr:nvCxnSpPr>
        <xdr:cNvPr id="491" name="直線コネクタ 490"/>
        <xdr:cNvCxnSpPr/>
      </xdr:nvCxnSpPr>
      <xdr:spPr>
        <a:xfrm>
          <a:off x="14592300" y="6035843"/>
          <a:ext cx="889000" cy="4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72898</xdr:rowOff>
    </xdr:from>
    <xdr:to>
      <xdr:col>22</xdr:col>
      <xdr:colOff>415925</xdr:colOff>
      <xdr:row>39</xdr:row>
      <xdr:rowOff>3048</xdr:rowOff>
    </xdr:to>
    <xdr:sp macro="" textlink="">
      <xdr:nvSpPr>
        <xdr:cNvPr id="492" name="フローチャート : 判断 491"/>
        <xdr:cNvSpPr/>
      </xdr:nvSpPr>
      <xdr:spPr>
        <a:xfrm>
          <a:off x="1543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165625</xdr:rowOff>
    </xdr:from>
    <xdr:ext cx="378565" cy="259045"/>
    <xdr:sp macro="" textlink="">
      <xdr:nvSpPr>
        <xdr:cNvPr id="493" name="テキスト ボックス 492"/>
        <xdr:cNvSpPr txBox="1"/>
      </xdr:nvSpPr>
      <xdr:spPr>
        <a:xfrm>
          <a:off x="15292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73772</xdr:rowOff>
    </xdr:from>
    <xdr:to>
      <xdr:col>21</xdr:col>
      <xdr:colOff>161925</xdr:colOff>
      <xdr:row>35</xdr:row>
      <xdr:rowOff>35093</xdr:rowOff>
    </xdr:to>
    <xdr:cxnSp macro="">
      <xdr:nvCxnSpPr>
        <xdr:cNvPr id="494" name="直線コネクタ 493"/>
        <xdr:cNvCxnSpPr/>
      </xdr:nvCxnSpPr>
      <xdr:spPr>
        <a:xfrm>
          <a:off x="13703300" y="5731622"/>
          <a:ext cx="889000" cy="30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59136</xdr:rowOff>
    </xdr:from>
    <xdr:to>
      <xdr:col>21</xdr:col>
      <xdr:colOff>212725</xdr:colOff>
      <xdr:row>38</xdr:row>
      <xdr:rowOff>160736</xdr:rowOff>
    </xdr:to>
    <xdr:sp macro="" textlink="">
      <xdr:nvSpPr>
        <xdr:cNvPr id="495" name="フローチャート : 判断 494"/>
        <xdr:cNvSpPr/>
      </xdr:nvSpPr>
      <xdr:spPr>
        <a:xfrm>
          <a:off x="14541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151863</xdr:rowOff>
    </xdr:from>
    <xdr:ext cx="469744" cy="259045"/>
    <xdr:sp macro="" textlink="">
      <xdr:nvSpPr>
        <xdr:cNvPr id="496" name="テキスト ボックス 495"/>
        <xdr:cNvSpPr txBox="1"/>
      </xdr:nvSpPr>
      <xdr:spPr>
        <a:xfrm>
          <a:off x="14357427" y="666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121549</xdr:rowOff>
    </xdr:from>
    <xdr:to>
      <xdr:col>19</xdr:col>
      <xdr:colOff>644525</xdr:colOff>
      <xdr:row>33</xdr:row>
      <xdr:rowOff>73772</xdr:rowOff>
    </xdr:to>
    <xdr:cxnSp macro="">
      <xdr:nvCxnSpPr>
        <xdr:cNvPr id="497" name="直線コネクタ 496"/>
        <xdr:cNvCxnSpPr/>
      </xdr:nvCxnSpPr>
      <xdr:spPr>
        <a:xfrm>
          <a:off x="12814300" y="5265049"/>
          <a:ext cx="889000" cy="46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45009</xdr:rowOff>
    </xdr:from>
    <xdr:to>
      <xdr:col>20</xdr:col>
      <xdr:colOff>9525</xdr:colOff>
      <xdr:row>38</xdr:row>
      <xdr:rowOff>146609</xdr:rowOff>
    </xdr:to>
    <xdr:sp macro="" textlink="">
      <xdr:nvSpPr>
        <xdr:cNvPr id="498" name="フローチャート : 判断 497"/>
        <xdr:cNvSpPr/>
      </xdr:nvSpPr>
      <xdr:spPr>
        <a:xfrm>
          <a:off x="13652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137736</xdr:rowOff>
    </xdr:from>
    <xdr:ext cx="469744" cy="259045"/>
    <xdr:sp macro="" textlink="">
      <xdr:nvSpPr>
        <xdr:cNvPr id="499" name="テキスト ボックス 498"/>
        <xdr:cNvSpPr txBox="1"/>
      </xdr:nvSpPr>
      <xdr:spPr>
        <a:xfrm>
          <a:off x="13468427" y="66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21417</xdr:rowOff>
    </xdr:from>
    <xdr:to>
      <xdr:col>18</xdr:col>
      <xdr:colOff>492125</xdr:colOff>
      <xdr:row>38</xdr:row>
      <xdr:rowOff>123017</xdr:rowOff>
    </xdr:to>
    <xdr:sp macro="" textlink="">
      <xdr:nvSpPr>
        <xdr:cNvPr id="500" name="フローチャート : 判断 499"/>
        <xdr:cNvSpPr/>
      </xdr:nvSpPr>
      <xdr:spPr>
        <a:xfrm>
          <a:off x="12763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114144</xdr:rowOff>
    </xdr:from>
    <xdr:ext cx="469744" cy="259045"/>
    <xdr:sp macro="" textlink="">
      <xdr:nvSpPr>
        <xdr:cNvPr id="501" name="テキスト ボックス 500"/>
        <xdr:cNvSpPr txBox="1"/>
      </xdr:nvSpPr>
      <xdr:spPr>
        <a:xfrm>
          <a:off x="12579427" y="662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123350</xdr:rowOff>
    </xdr:from>
    <xdr:to>
      <xdr:col>23</xdr:col>
      <xdr:colOff>568325</xdr:colOff>
      <xdr:row>38</xdr:row>
      <xdr:rowOff>53500</xdr:rowOff>
    </xdr:to>
    <xdr:sp macro="" textlink="">
      <xdr:nvSpPr>
        <xdr:cNvPr id="507" name="円/楕円 506"/>
        <xdr:cNvSpPr/>
      </xdr:nvSpPr>
      <xdr:spPr>
        <a:xfrm>
          <a:off x="16268700" y="64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76377</xdr:rowOff>
    </xdr:from>
    <xdr:ext cx="469744" cy="259045"/>
    <xdr:sp macro="" textlink="">
      <xdr:nvSpPr>
        <xdr:cNvPr id="508" name="災害復旧事業費該当値テキスト"/>
        <xdr:cNvSpPr txBox="1"/>
      </xdr:nvSpPr>
      <xdr:spPr>
        <a:xfrm>
          <a:off x="16370300" y="642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110823</xdr:rowOff>
    </xdr:from>
    <xdr:to>
      <xdr:col>22</xdr:col>
      <xdr:colOff>415925</xdr:colOff>
      <xdr:row>38</xdr:row>
      <xdr:rowOff>40973</xdr:rowOff>
    </xdr:to>
    <xdr:sp macro="" textlink="">
      <xdr:nvSpPr>
        <xdr:cNvPr id="509" name="円/楕円 508"/>
        <xdr:cNvSpPr/>
      </xdr:nvSpPr>
      <xdr:spPr>
        <a:xfrm>
          <a:off x="15430500" y="645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57500</xdr:rowOff>
    </xdr:from>
    <xdr:ext cx="469744" cy="259045"/>
    <xdr:sp macro="" textlink="">
      <xdr:nvSpPr>
        <xdr:cNvPr id="510" name="テキスト ボックス 509"/>
        <xdr:cNvSpPr txBox="1"/>
      </xdr:nvSpPr>
      <xdr:spPr>
        <a:xfrm>
          <a:off x="15246427" y="622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155743</xdr:rowOff>
    </xdr:from>
    <xdr:to>
      <xdr:col>21</xdr:col>
      <xdr:colOff>212725</xdr:colOff>
      <xdr:row>35</xdr:row>
      <xdr:rowOff>85893</xdr:rowOff>
    </xdr:to>
    <xdr:sp macro="" textlink="">
      <xdr:nvSpPr>
        <xdr:cNvPr id="511" name="円/楕円 510"/>
        <xdr:cNvSpPr/>
      </xdr:nvSpPr>
      <xdr:spPr>
        <a:xfrm>
          <a:off x="14541500" y="59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102420</xdr:rowOff>
    </xdr:from>
    <xdr:ext cx="534377" cy="259045"/>
    <xdr:sp macro="" textlink="">
      <xdr:nvSpPr>
        <xdr:cNvPr id="512" name="テキスト ボックス 511"/>
        <xdr:cNvSpPr txBox="1"/>
      </xdr:nvSpPr>
      <xdr:spPr>
        <a:xfrm>
          <a:off x="14325111" y="576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27,076</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22972</xdr:rowOff>
    </xdr:from>
    <xdr:to>
      <xdr:col>20</xdr:col>
      <xdr:colOff>9525</xdr:colOff>
      <xdr:row>33</xdr:row>
      <xdr:rowOff>124572</xdr:rowOff>
    </xdr:to>
    <xdr:sp macro="" textlink="">
      <xdr:nvSpPr>
        <xdr:cNvPr id="513" name="円/楕円 512"/>
        <xdr:cNvSpPr/>
      </xdr:nvSpPr>
      <xdr:spPr>
        <a:xfrm>
          <a:off x="13652500" y="56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141099</xdr:rowOff>
    </xdr:from>
    <xdr:ext cx="534377" cy="259045"/>
    <xdr:sp macro="" textlink="">
      <xdr:nvSpPr>
        <xdr:cNvPr id="514" name="テキスト ボックス 513"/>
        <xdr:cNvSpPr txBox="1"/>
      </xdr:nvSpPr>
      <xdr:spPr>
        <a:xfrm>
          <a:off x="13436111" y="54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40,384</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70749</xdr:rowOff>
    </xdr:from>
    <xdr:to>
      <xdr:col>18</xdr:col>
      <xdr:colOff>492125</xdr:colOff>
      <xdr:row>31</xdr:row>
      <xdr:rowOff>899</xdr:rowOff>
    </xdr:to>
    <xdr:sp macro="" textlink="">
      <xdr:nvSpPr>
        <xdr:cNvPr id="515" name="円/楕円 514"/>
        <xdr:cNvSpPr/>
      </xdr:nvSpPr>
      <xdr:spPr>
        <a:xfrm>
          <a:off x="12763500" y="52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17426</xdr:rowOff>
    </xdr:from>
    <xdr:ext cx="534377" cy="259045"/>
    <xdr:sp macro="" textlink="">
      <xdr:nvSpPr>
        <xdr:cNvPr id="516" name="テキスト ボックス 515"/>
        <xdr:cNvSpPr txBox="1"/>
      </xdr:nvSpPr>
      <xdr:spPr>
        <a:xfrm>
          <a:off x="12547111" y="49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6" name="テキスト ボックス 57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8" name="テキスト ボックス 57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6" name="テキスト ボックス 58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90" name="直線コネクタ 589"/>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91"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92" name="直線コネクタ 591"/>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93"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4" name="直線コネクタ 593"/>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18466</xdr:rowOff>
    </xdr:from>
    <xdr:to>
      <xdr:col>23</xdr:col>
      <xdr:colOff>517525</xdr:colOff>
      <xdr:row>75</xdr:row>
      <xdr:rowOff>19285</xdr:rowOff>
    </xdr:to>
    <xdr:cxnSp macro="">
      <xdr:nvCxnSpPr>
        <xdr:cNvPr id="595" name="直線コネクタ 594"/>
        <xdr:cNvCxnSpPr/>
      </xdr:nvCxnSpPr>
      <xdr:spPr>
        <a:xfrm flipV="1">
          <a:off x="15481300" y="12877216"/>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127341</xdr:rowOff>
    </xdr:from>
    <xdr:ext cx="534377" cy="259045"/>
    <xdr:sp macro="" textlink="">
      <xdr:nvSpPr>
        <xdr:cNvPr id="596" name="公債費平均値テキスト"/>
        <xdr:cNvSpPr txBox="1"/>
      </xdr:nvSpPr>
      <xdr:spPr>
        <a:xfrm>
          <a:off x="16370300" y="1264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7" name="フローチャート : 判断 596"/>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101714</xdr:rowOff>
    </xdr:from>
    <xdr:to>
      <xdr:col>22</xdr:col>
      <xdr:colOff>365125</xdr:colOff>
      <xdr:row>75</xdr:row>
      <xdr:rowOff>19285</xdr:rowOff>
    </xdr:to>
    <xdr:cxnSp macro="">
      <xdr:nvCxnSpPr>
        <xdr:cNvPr id="598" name="直線コネクタ 597"/>
        <xdr:cNvCxnSpPr/>
      </xdr:nvCxnSpPr>
      <xdr:spPr>
        <a:xfrm>
          <a:off x="14592300" y="12789014"/>
          <a:ext cx="889000" cy="8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9" name="フローチャート : 判断 598"/>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57675</xdr:rowOff>
    </xdr:from>
    <xdr:ext cx="534377" cy="259045"/>
    <xdr:sp macro="" textlink="">
      <xdr:nvSpPr>
        <xdr:cNvPr id="600" name="テキスト ボックス 599"/>
        <xdr:cNvSpPr txBox="1"/>
      </xdr:nvSpPr>
      <xdr:spPr>
        <a:xfrm>
          <a:off x="15214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101714</xdr:rowOff>
    </xdr:from>
    <xdr:to>
      <xdr:col>21</xdr:col>
      <xdr:colOff>161925</xdr:colOff>
      <xdr:row>74</xdr:row>
      <xdr:rowOff>123717</xdr:rowOff>
    </xdr:to>
    <xdr:cxnSp macro="">
      <xdr:nvCxnSpPr>
        <xdr:cNvPr id="601" name="直線コネクタ 600"/>
        <xdr:cNvCxnSpPr/>
      </xdr:nvCxnSpPr>
      <xdr:spPr>
        <a:xfrm flipV="1">
          <a:off x="13703300" y="12789014"/>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602" name="フローチャート : 判断 601"/>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13320</xdr:rowOff>
    </xdr:from>
    <xdr:ext cx="534377" cy="259045"/>
    <xdr:sp macro="" textlink="">
      <xdr:nvSpPr>
        <xdr:cNvPr id="603" name="テキスト ボックス 602"/>
        <xdr:cNvSpPr txBox="1"/>
      </xdr:nvSpPr>
      <xdr:spPr>
        <a:xfrm>
          <a:off x="14325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109563</xdr:rowOff>
    </xdr:from>
    <xdr:to>
      <xdr:col>19</xdr:col>
      <xdr:colOff>644525</xdr:colOff>
      <xdr:row>74</xdr:row>
      <xdr:rowOff>123717</xdr:rowOff>
    </xdr:to>
    <xdr:cxnSp macro="">
      <xdr:nvCxnSpPr>
        <xdr:cNvPr id="604" name="直線コネクタ 603"/>
        <xdr:cNvCxnSpPr/>
      </xdr:nvCxnSpPr>
      <xdr:spPr>
        <a:xfrm>
          <a:off x="12814300" y="12796863"/>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5" name="フローチャート : 判断 604"/>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32542</xdr:rowOff>
    </xdr:from>
    <xdr:ext cx="534377" cy="259045"/>
    <xdr:sp macro="" textlink="">
      <xdr:nvSpPr>
        <xdr:cNvPr id="606" name="テキスト ボックス 605"/>
        <xdr:cNvSpPr txBox="1"/>
      </xdr:nvSpPr>
      <xdr:spPr>
        <a:xfrm>
          <a:off x="13436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7" name="フローチャート : 判断 606"/>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168101</xdr:rowOff>
    </xdr:from>
    <xdr:ext cx="534377" cy="259045"/>
    <xdr:sp macro="" textlink="">
      <xdr:nvSpPr>
        <xdr:cNvPr id="608" name="テキスト ボックス 607"/>
        <xdr:cNvSpPr txBox="1"/>
      </xdr:nvSpPr>
      <xdr:spPr>
        <a:xfrm>
          <a:off x="12547111" y="128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139116</xdr:rowOff>
    </xdr:from>
    <xdr:to>
      <xdr:col>23</xdr:col>
      <xdr:colOff>568325</xdr:colOff>
      <xdr:row>75</xdr:row>
      <xdr:rowOff>69266</xdr:rowOff>
    </xdr:to>
    <xdr:sp macro="" textlink="">
      <xdr:nvSpPr>
        <xdr:cNvPr id="614" name="円/楕円 613"/>
        <xdr:cNvSpPr/>
      </xdr:nvSpPr>
      <xdr:spPr>
        <a:xfrm>
          <a:off x="16268700" y="128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117543</xdr:rowOff>
    </xdr:from>
    <xdr:ext cx="534377" cy="259045"/>
    <xdr:sp macro="" textlink="">
      <xdr:nvSpPr>
        <xdr:cNvPr id="615" name="公債費該当値テキスト"/>
        <xdr:cNvSpPr txBox="1"/>
      </xdr:nvSpPr>
      <xdr:spPr>
        <a:xfrm>
          <a:off x="16370300" y="128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57,364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139935</xdr:rowOff>
    </xdr:from>
    <xdr:to>
      <xdr:col>22</xdr:col>
      <xdr:colOff>415925</xdr:colOff>
      <xdr:row>75</xdr:row>
      <xdr:rowOff>70085</xdr:rowOff>
    </xdr:to>
    <xdr:sp macro="" textlink="">
      <xdr:nvSpPr>
        <xdr:cNvPr id="616" name="円/楕円 615"/>
        <xdr:cNvSpPr/>
      </xdr:nvSpPr>
      <xdr:spPr>
        <a:xfrm>
          <a:off x="15430500" y="128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61212</xdr:rowOff>
    </xdr:from>
    <xdr:ext cx="534377" cy="259045"/>
    <xdr:sp macro="" textlink="">
      <xdr:nvSpPr>
        <xdr:cNvPr id="617" name="テキスト ボックス 616"/>
        <xdr:cNvSpPr txBox="1"/>
      </xdr:nvSpPr>
      <xdr:spPr>
        <a:xfrm>
          <a:off x="15214111" y="129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50914</xdr:rowOff>
    </xdr:from>
    <xdr:to>
      <xdr:col>21</xdr:col>
      <xdr:colOff>212725</xdr:colOff>
      <xdr:row>74</xdr:row>
      <xdr:rowOff>152514</xdr:rowOff>
    </xdr:to>
    <xdr:sp macro="" textlink="">
      <xdr:nvSpPr>
        <xdr:cNvPr id="618" name="円/楕円 617"/>
        <xdr:cNvSpPr/>
      </xdr:nvSpPr>
      <xdr:spPr>
        <a:xfrm>
          <a:off x="14541500" y="127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169041</xdr:rowOff>
    </xdr:from>
    <xdr:ext cx="534377" cy="259045"/>
    <xdr:sp macro="" textlink="">
      <xdr:nvSpPr>
        <xdr:cNvPr id="619" name="テキスト ボックス 618"/>
        <xdr:cNvSpPr txBox="1"/>
      </xdr:nvSpPr>
      <xdr:spPr>
        <a:xfrm>
          <a:off x="14325111" y="125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72917</xdr:rowOff>
    </xdr:from>
    <xdr:to>
      <xdr:col>20</xdr:col>
      <xdr:colOff>9525</xdr:colOff>
      <xdr:row>75</xdr:row>
      <xdr:rowOff>3067</xdr:rowOff>
    </xdr:to>
    <xdr:sp macro="" textlink="">
      <xdr:nvSpPr>
        <xdr:cNvPr id="620" name="円/楕円 619"/>
        <xdr:cNvSpPr/>
      </xdr:nvSpPr>
      <xdr:spPr>
        <a:xfrm>
          <a:off x="13652500" y="127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19594</xdr:rowOff>
    </xdr:from>
    <xdr:ext cx="534377" cy="259045"/>
    <xdr:sp macro="" textlink="">
      <xdr:nvSpPr>
        <xdr:cNvPr id="621" name="テキスト ボックス 620"/>
        <xdr:cNvSpPr txBox="1"/>
      </xdr:nvSpPr>
      <xdr:spPr>
        <a:xfrm>
          <a:off x="13436111" y="1253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58763</xdr:rowOff>
    </xdr:from>
    <xdr:to>
      <xdr:col>18</xdr:col>
      <xdr:colOff>492125</xdr:colOff>
      <xdr:row>74</xdr:row>
      <xdr:rowOff>160363</xdr:rowOff>
    </xdr:to>
    <xdr:sp macro="" textlink="">
      <xdr:nvSpPr>
        <xdr:cNvPr id="622" name="円/楕円 621"/>
        <xdr:cNvSpPr/>
      </xdr:nvSpPr>
      <xdr:spPr>
        <a:xfrm>
          <a:off x="12763500" y="127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5440</xdr:rowOff>
    </xdr:from>
    <xdr:ext cx="534377" cy="259045"/>
    <xdr:sp macro="" textlink="">
      <xdr:nvSpPr>
        <xdr:cNvPr id="623" name="テキスト ボックス 622"/>
        <xdr:cNvSpPr txBox="1"/>
      </xdr:nvSpPr>
      <xdr:spPr>
        <a:xfrm>
          <a:off x="12547111" y="125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7" name="テキスト ボックス 63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9" name="テキスト ボックス 63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1" name="テキスト ボックス 64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3" name="テキスト ボックス 64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1364</xdr:rowOff>
    </xdr:from>
    <xdr:to>
      <xdr:col>23</xdr:col>
      <xdr:colOff>516889</xdr:colOff>
      <xdr:row>99</xdr:row>
      <xdr:rowOff>98389</xdr:rowOff>
    </xdr:to>
    <xdr:cxnSp macro="">
      <xdr:nvCxnSpPr>
        <xdr:cNvPr id="649" name="直線コネクタ 648"/>
        <xdr:cNvCxnSpPr/>
      </xdr:nvCxnSpPr>
      <xdr:spPr>
        <a:xfrm flipV="1">
          <a:off x="16317595" y="16632014"/>
          <a:ext cx="1269" cy="439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102216</xdr:rowOff>
    </xdr:from>
    <xdr:ext cx="313932" cy="259045"/>
    <xdr:sp macro="" textlink="">
      <xdr:nvSpPr>
        <xdr:cNvPr id="650" name="積立金最小値テキスト"/>
        <xdr:cNvSpPr txBox="1"/>
      </xdr:nvSpPr>
      <xdr:spPr>
        <a:xfrm>
          <a:off x="16370300" y="17075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99</xdr:row>
      <xdr:rowOff>98389</xdr:rowOff>
    </xdr:from>
    <xdr:to>
      <xdr:col>23</xdr:col>
      <xdr:colOff>606425</xdr:colOff>
      <xdr:row>99</xdr:row>
      <xdr:rowOff>98389</xdr:rowOff>
    </xdr:to>
    <xdr:cxnSp macro="">
      <xdr:nvCxnSpPr>
        <xdr:cNvPr id="651" name="直線コネクタ 650"/>
        <xdr:cNvCxnSpPr/>
      </xdr:nvCxnSpPr>
      <xdr:spPr>
        <a:xfrm>
          <a:off x="16230600" y="1707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119491</xdr:rowOff>
    </xdr:from>
    <xdr:ext cx="534377" cy="259045"/>
    <xdr:sp macro="" textlink="">
      <xdr:nvSpPr>
        <xdr:cNvPr id="652" name="積立金最大値テキスト"/>
        <xdr:cNvSpPr txBox="1"/>
      </xdr:nvSpPr>
      <xdr:spPr>
        <a:xfrm>
          <a:off x="16370300" y="1640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97</xdr:row>
      <xdr:rowOff>1364</xdr:rowOff>
    </xdr:from>
    <xdr:to>
      <xdr:col>23</xdr:col>
      <xdr:colOff>606425</xdr:colOff>
      <xdr:row>97</xdr:row>
      <xdr:rowOff>1364</xdr:rowOff>
    </xdr:to>
    <xdr:cxnSp macro="">
      <xdr:nvCxnSpPr>
        <xdr:cNvPr id="653" name="直線コネクタ 652"/>
        <xdr:cNvCxnSpPr/>
      </xdr:nvCxnSpPr>
      <xdr:spPr>
        <a:xfrm>
          <a:off x="16230600" y="1663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55950</xdr:rowOff>
    </xdr:from>
    <xdr:to>
      <xdr:col>23</xdr:col>
      <xdr:colOff>517525</xdr:colOff>
      <xdr:row>97</xdr:row>
      <xdr:rowOff>1364</xdr:rowOff>
    </xdr:to>
    <xdr:cxnSp macro="">
      <xdr:nvCxnSpPr>
        <xdr:cNvPr id="654" name="直線コネクタ 653"/>
        <xdr:cNvCxnSpPr/>
      </xdr:nvCxnSpPr>
      <xdr:spPr>
        <a:xfrm>
          <a:off x="15481300" y="16515150"/>
          <a:ext cx="838200" cy="1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119905</xdr:rowOff>
    </xdr:from>
    <xdr:ext cx="469744" cy="259045"/>
    <xdr:sp macro="" textlink="">
      <xdr:nvSpPr>
        <xdr:cNvPr id="655" name="積立金平均値テキスト"/>
        <xdr:cNvSpPr txBox="1"/>
      </xdr:nvSpPr>
      <xdr:spPr>
        <a:xfrm>
          <a:off x="16370300" y="1692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141478</xdr:rowOff>
    </xdr:from>
    <xdr:to>
      <xdr:col>23</xdr:col>
      <xdr:colOff>568325</xdr:colOff>
      <xdr:row>99</xdr:row>
      <xdr:rowOff>71628</xdr:rowOff>
    </xdr:to>
    <xdr:sp macro="" textlink="">
      <xdr:nvSpPr>
        <xdr:cNvPr id="656" name="フローチャート : 判断 655"/>
        <xdr:cNvSpPr/>
      </xdr:nvSpPr>
      <xdr:spPr>
        <a:xfrm>
          <a:off x="16268700" y="1694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140908</xdr:rowOff>
    </xdr:from>
    <xdr:to>
      <xdr:col>22</xdr:col>
      <xdr:colOff>365125</xdr:colOff>
      <xdr:row>96</xdr:row>
      <xdr:rowOff>55950</xdr:rowOff>
    </xdr:to>
    <xdr:cxnSp macro="">
      <xdr:nvCxnSpPr>
        <xdr:cNvPr id="657" name="直線コネクタ 656"/>
        <xdr:cNvCxnSpPr/>
      </xdr:nvCxnSpPr>
      <xdr:spPr>
        <a:xfrm>
          <a:off x="14592300" y="16428658"/>
          <a:ext cx="889000" cy="8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136204</xdr:rowOff>
    </xdr:from>
    <xdr:to>
      <xdr:col>22</xdr:col>
      <xdr:colOff>415925</xdr:colOff>
      <xdr:row>99</xdr:row>
      <xdr:rowOff>66354</xdr:rowOff>
    </xdr:to>
    <xdr:sp macro="" textlink="">
      <xdr:nvSpPr>
        <xdr:cNvPr id="658" name="フローチャート : 判断 657"/>
        <xdr:cNvSpPr/>
      </xdr:nvSpPr>
      <xdr:spPr>
        <a:xfrm>
          <a:off x="15430500" y="1693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57481</xdr:rowOff>
    </xdr:from>
    <xdr:ext cx="469744" cy="259045"/>
    <xdr:sp macro="" textlink="">
      <xdr:nvSpPr>
        <xdr:cNvPr id="659" name="テキスト ボックス 658"/>
        <xdr:cNvSpPr txBox="1"/>
      </xdr:nvSpPr>
      <xdr:spPr>
        <a:xfrm>
          <a:off x="15246427" y="1703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3846</xdr:rowOff>
    </xdr:from>
    <xdr:to>
      <xdr:col>21</xdr:col>
      <xdr:colOff>161925</xdr:colOff>
      <xdr:row>95</xdr:row>
      <xdr:rowOff>140908</xdr:rowOff>
    </xdr:to>
    <xdr:cxnSp macro="">
      <xdr:nvCxnSpPr>
        <xdr:cNvPr id="660" name="直線コネクタ 659"/>
        <xdr:cNvCxnSpPr/>
      </xdr:nvCxnSpPr>
      <xdr:spPr>
        <a:xfrm>
          <a:off x="13703300" y="15605796"/>
          <a:ext cx="889000" cy="8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87578</xdr:rowOff>
    </xdr:from>
    <xdr:to>
      <xdr:col>21</xdr:col>
      <xdr:colOff>212725</xdr:colOff>
      <xdr:row>99</xdr:row>
      <xdr:rowOff>17728</xdr:rowOff>
    </xdr:to>
    <xdr:sp macro="" textlink="">
      <xdr:nvSpPr>
        <xdr:cNvPr id="661" name="フローチャート : 判断 660"/>
        <xdr:cNvSpPr/>
      </xdr:nvSpPr>
      <xdr:spPr>
        <a:xfrm>
          <a:off x="14541500" y="1688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8855</xdr:rowOff>
    </xdr:from>
    <xdr:ext cx="469744" cy="259045"/>
    <xdr:sp macro="" textlink="">
      <xdr:nvSpPr>
        <xdr:cNvPr id="662" name="テキスト ボックス 661"/>
        <xdr:cNvSpPr txBox="1"/>
      </xdr:nvSpPr>
      <xdr:spPr>
        <a:xfrm>
          <a:off x="14357427" y="1698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3846</xdr:rowOff>
    </xdr:from>
    <xdr:to>
      <xdr:col>19</xdr:col>
      <xdr:colOff>644525</xdr:colOff>
      <xdr:row>92</xdr:row>
      <xdr:rowOff>105361</xdr:rowOff>
    </xdr:to>
    <xdr:cxnSp macro="">
      <xdr:nvCxnSpPr>
        <xdr:cNvPr id="663" name="直線コネクタ 662"/>
        <xdr:cNvCxnSpPr/>
      </xdr:nvCxnSpPr>
      <xdr:spPr>
        <a:xfrm flipV="1">
          <a:off x="12814300" y="15605796"/>
          <a:ext cx="889000" cy="27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33922</xdr:rowOff>
    </xdr:from>
    <xdr:to>
      <xdr:col>20</xdr:col>
      <xdr:colOff>9525</xdr:colOff>
      <xdr:row>98</xdr:row>
      <xdr:rowOff>135522</xdr:rowOff>
    </xdr:to>
    <xdr:sp macro="" textlink="">
      <xdr:nvSpPr>
        <xdr:cNvPr id="664" name="フローチャート : 判断 663"/>
        <xdr:cNvSpPr/>
      </xdr:nvSpPr>
      <xdr:spPr>
        <a:xfrm>
          <a:off x="13652500" y="1683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126649</xdr:rowOff>
    </xdr:from>
    <xdr:ext cx="534377" cy="259045"/>
    <xdr:sp macro="" textlink="">
      <xdr:nvSpPr>
        <xdr:cNvPr id="665" name="テキスト ボックス 664"/>
        <xdr:cNvSpPr txBox="1"/>
      </xdr:nvSpPr>
      <xdr:spPr>
        <a:xfrm>
          <a:off x="13436111" y="169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104315</xdr:rowOff>
    </xdr:from>
    <xdr:to>
      <xdr:col>18</xdr:col>
      <xdr:colOff>492125</xdr:colOff>
      <xdr:row>99</xdr:row>
      <xdr:rowOff>34465</xdr:rowOff>
    </xdr:to>
    <xdr:sp macro="" textlink="">
      <xdr:nvSpPr>
        <xdr:cNvPr id="666" name="フローチャート : 判断 665"/>
        <xdr:cNvSpPr/>
      </xdr:nvSpPr>
      <xdr:spPr>
        <a:xfrm>
          <a:off x="12763500" y="1690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25592</xdr:rowOff>
    </xdr:from>
    <xdr:ext cx="469744" cy="259045"/>
    <xdr:sp macro="" textlink="">
      <xdr:nvSpPr>
        <xdr:cNvPr id="667" name="テキスト ボックス 666"/>
        <xdr:cNvSpPr txBox="1"/>
      </xdr:nvSpPr>
      <xdr:spPr>
        <a:xfrm>
          <a:off x="12579427" y="1699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122014</xdr:rowOff>
    </xdr:from>
    <xdr:to>
      <xdr:col>23</xdr:col>
      <xdr:colOff>568325</xdr:colOff>
      <xdr:row>97</xdr:row>
      <xdr:rowOff>52164</xdr:rowOff>
    </xdr:to>
    <xdr:sp macro="" textlink="">
      <xdr:nvSpPr>
        <xdr:cNvPr id="673" name="円/楕円 672"/>
        <xdr:cNvSpPr/>
      </xdr:nvSpPr>
      <xdr:spPr>
        <a:xfrm>
          <a:off x="16268700" y="165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75041</xdr:rowOff>
    </xdr:from>
    <xdr:ext cx="534377" cy="259045"/>
    <xdr:sp macro="" textlink="">
      <xdr:nvSpPr>
        <xdr:cNvPr id="674" name="積立金該当値テキスト"/>
        <xdr:cNvSpPr txBox="1"/>
      </xdr:nvSpPr>
      <xdr:spPr>
        <a:xfrm>
          <a:off x="16370300" y="165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5150</xdr:rowOff>
    </xdr:from>
    <xdr:to>
      <xdr:col>22</xdr:col>
      <xdr:colOff>415925</xdr:colOff>
      <xdr:row>96</xdr:row>
      <xdr:rowOff>106750</xdr:rowOff>
    </xdr:to>
    <xdr:sp macro="" textlink="">
      <xdr:nvSpPr>
        <xdr:cNvPr id="675" name="円/楕円 674"/>
        <xdr:cNvSpPr/>
      </xdr:nvSpPr>
      <xdr:spPr>
        <a:xfrm>
          <a:off x="15430500" y="164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123277</xdr:rowOff>
    </xdr:from>
    <xdr:ext cx="534377" cy="259045"/>
    <xdr:sp macro="" textlink="">
      <xdr:nvSpPr>
        <xdr:cNvPr id="676" name="テキスト ボックス 675"/>
        <xdr:cNvSpPr txBox="1"/>
      </xdr:nvSpPr>
      <xdr:spPr>
        <a:xfrm>
          <a:off x="15214111" y="162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90108</xdr:rowOff>
    </xdr:from>
    <xdr:to>
      <xdr:col>21</xdr:col>
      <xdr:colOff>212725</xdr:colOff>
      <xdr:row>96</xdr:row>
      <xdr:rowOff>20258</xdr:rowOff>
    </xdr:to>
    <xdr:sp macro="" textlink="">
      <xdr:nvSpPr>
        <xdr:cNvPr id="677" name="円/楕円 676"/>
        <xdr:cNvSpPr/>
      </xdr:nvSpPr>
      <xdr:spPr>
        <a:xfrm>
          <a:off x="14541500" y="1637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36785</xdr:rowOff>
    </xdr:from>
    <xdr:ext cx="534377" cy="259045"/>
    <xdr:sp macro="" textlink="">
      <xdr:nvSpPr>
        <xdr:cNvPr id="678" name="テキスト ボックス 677"/>
        <xdr:cNvSpPr txBox="1"/>
      </xdr:nvSpPr>
      <xdr:spPr>
        <a:xfrm>
          <a:off x="14325111" y="161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124496</xdr:rowOff>
    </xdr:from>
    <xdr:to>
      <xdr:col>20</xdr:col>
      <xdr:colOff>9525</xdr:colOff>
      <xdr:row>91</xdr:row>
      <xdr:rowOff>54646</xdr:rowOff>
    </xdr:to>
    <xdr:sp macro="" textlink="">
      <xdr:nvSpPr>
        <xdr:cNvPr id="679" name="円/楕円 678"/>
        <xdr:cNvSpPr/>
      </xdr:nvSpPr>
      <xdr:spPr>
        <a:xfrm>
          <a:off x="13652500" y="155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71173</xdr:rowOff>
    </xdr:from>
    <xdr:ext cx="534377" cy="259045"/>
    <xdr:sp macro="" textlink="">
      <xdr:nvSpPr>
        <xdr:cNvPr id="680" name="テキスト ボックス 679"/>
        <xdr:cNvSpPr txBox="1"/>
      </xdr:nvSpPr>
      <xdr:spPr>
        <a:xfrm>
          <a:off x="13436111" y="1533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89,820</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54561</xdr:rowOff>
    </xdr:from>
    <xdr:to>
      <xdr:col>18</xdr:col>
      <xdr:colOff>492125</xdr:colOff>
      <xdr:row>92</xdr:row>
      <xdr:rowOff>156161</xdr:rowOff>
    </xdr:to>
    <xdr:sp macro="" textlink="">
      <xdr:nvSpPr>
        <xdr:cNvPr id="681" name="円/楕円 680"/>
        <xdr:cNvSpPr/>
      </xdr:nvSpPr>
      <xdr:spPr>
        <a:xfrm>
          <a:off x="12763500" y="1582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1238</xdr:rowOff>
    </xdr:from>
    <xdr:ext cx="534377" cy="259045"/>
    <xdr:sp macro="" textlink="">
      <xdr:nvSpPr>
        <xdr:cNvPr id="682" name="テキスト ボックス 681"/>
        <xdr:cNvSpPr txBox="1"/>
      </xdr:nvSpPr>
      <xdr:spPr>
        <a:xfrm>
          <a:off x="12547111" y="1560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2" name="テキスト ボックス 70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103632</xdr:rowOff>
    </xdr:from>
    <xdr:to>
      <xdr:col>32</xdr:col>
      <xdr:colOff>186689</xdr:colOff>
      <xdr:row>39</xdr:row>
      <xdr:rowOff>42799</xdr:rowOff>
    </xdr:to>
    <xdr:cxnSp macro="">
      <xdr:nvCxnSpPr>
        <xdr:cNvPr id="706" name="直線コネクタ 705"/>
        <xdr:cNvCxnSpPr/>
      </xdr:nvCxnSpPr>
      <xdr:spPr>
        <a:xfrm flipV="1">
          <a:off x="22159595" y="5590032"/>
          <a:ext cx="1269" cy="113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46626</xdr:rowOff>
    </xdr:from>
    <xdr:ext cx="313932" cy="259045"/>
    <xdr:sp macro="" textlink="">
      <xdr:nvSpPr>
        <xdr:cNvPr id="707" name="投資及び出資金最小値テキスト"/>
        <xdr:cNvSpPr txBox="1"/>
      </xdr:nvSpPr>
      <xdr:spPr>
        <a:xfrm>
          <a:off x="22212300" y="6733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42799</xdr:rowOff>
    </xdr:from>
    <xdr:to>
      <xdr:col>32</xdr:col>
      <xdr:colOff>276225</xdr:colOff>
      <xdr:row>39</xdr:row>
      <xdr:rowOff>42799</xdr:rowOff>
    </xdr:to>
    <xdr:cxnSp macro="">
      <xdr:nvCxnSpPr>
        <xdr:cNvPr id="708" name="直線コネクタ 707"/>
        <xdr:cNvCxnSpPr/>
      </xdr:nvCxnSpPr>
      <xdr:spPr>
        <a:xfrm>
          <a:off x="22072600" y="6729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50309</xdr:rowOff>
    </xdr:from>
    <xdr:ext cx="469744" cy="259045"/>
    <xdr:sp macro="" textlink="">
      <xdr:nvSpPr>
        <xdr:cNvPr id="709" name="投資及び出資金最大値テキスト"/>
        <xdr:cNvSpPr txBox="1"/>
      </xdr:nvSpPr>
      <xdr:spPr>
        <a:xfrm>
          <a:off x="22212300" y="53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32</xdr:row>
      <xdr:rowOff>103632</xdr:rowOff>
    </xdr:from>
    <xdr:to>
      <xdr:col>32</xdr:col>
      <xdr:colOff>276225</xdr:colOff>
      <xdr:row>32</xdr:row>
      <xdr:rowOff>103632</xdr:rowOff>
    </xdr:to>
    <xdr:cxnSp macro="">
      <xdr:nvCxnSpPr>
        <xdr:cNvPr id="710" name="直線コネクタ 709"/>
        <xdr:cNvCxnSpPr/>
      </xdr:nvCxnSpPr>
      <xdr:spPr>
        <a:xfrm>
          <a:off x="22072600" y="559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51816</xdr:rowOff>
    </xdr:from>
    <xdr:to>
      <xdr:col>32</xdr:col>
      <xdr:colOff>187325</xdr:colOff>
      <xdr:row>33</xdr:row>
      <xdr:rowOff>133096</xdr:rowOff>
    </xdr:to>
    <xdr:cxnSp macro="">
      <xdr:nvCxnSpPr>
        <xdr:cNvPr id="711" name="直線コネクタ 710"/>
        <xdr:cNvCxnSpPr/>
      </xdr:nvCxnSpPr>
      <xdr:spPr>
        <a:xfrm flipV="1">
          <a:off x="21323300" y="5709666"/>
          <a:ext cx="8382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126509</xdr:rowOff>
    </xdr:from>
    <xdr:ext cx="469744" cy="259045"/>
    <xdr:sp macro="" textlink="">
      <xdr:nvSpPr>
        <xdr:cNvPr id="712" name="投資及び出資金平均値テキスト"/>
        <xdr:cNvSpPr txBox="1"/>
      </xdr:nvSpPr>
      <xdr:spPr>
        <a:xfrm>
          <a:off x="22212300" y="629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148082</xdr:rowOff>
    </xdr:from>
    <xdr:to>
      <xdr:col>32</xdr:col>
      <xdr:colOff>238125</xdr:colOff>
      <xdr:row>37</xdr:row>
      <xdr:rowOff>78232</xdr:rowOff>
    </xdr:to>
    <xdr:sp macro="" textlink="">
      <xdr:nvSpPr>
        <xdr:cNvPr id="713" name="フローチャート : 判断 712"/>
        <xdr:cNvSpPr/>
      </xdr:nvSpPr>
      <xdr:spPr>
        <a:xfrm>
          <a:off x="22110700" y="63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112903</xdr:rowOff>
    </xdr:from>
    <xdr:to>
      <xdr:col>31</xdr:col>
      <xdr:colOff>34925</xdr:colOff>
      <xdr:row>33</xdr:row>
      <xdr:rowOff>133096</xdr:rowOff>
    </xdr:to>
    <xdr:cxnSp macro="">
      <xdr:nvCxnSpPr>
        <xdr:cNvPr id="714" name="直線コネクタ 713"/>
        <xdr:cNvCxnSpPr/>
      </xdr:nvCxnSpPr>
      <xdr:spPr>
        <a:xfrm>
          <a:off x="20434300" y="577075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42799</xdr:rowOff>
    </xdr:from>
    <xdr:to>
      <xdr:col>31</xdr:col>
      <xdr:colOff>85725</xdr:colOff>
      <xdr:row>36</xdr:row>
      <xdr:rowOff>144399</xdr:rowOff>
    </xdr:to>
    <xdr:sp macro="" textlink="">
      <xdr:nvSpPr>
        <xdr:cNvPr id="715" name="フローチャート : 判断 714"/>
        <xdr:cNvSpPr/>
      </xdr:nvSpPr>
      <xdr:spPr>
        <a:xfrm>
          <a:off x="21272500" y="621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135526</xdr:rowOff>
    </xdr:from>
    <xdr:ext cx="469744" cy="259045"/>
    <xdr:sp macro="" textlink="">
      <xdr:nvSpPr>
        <xdr:cNvPr id="716" name="テキスト ボックス 715"/>
        <xdr:cNvSpPr txBox="1"/>
      </xdr:nvSpPr>
      <xdr:spPr>
        <a:xfrm>
          <a:off x="21088427" y="63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117221</xdr:rowOff>
    </xdr:from>
    <xdr:to>
      <xdr:col>29</xdr:col>
      <xdr:colOff>517525</xdr:colOff>
      <xdr:row>33</xdr:row>
      <xdr:rowOff>112903</xdr:rowOff>
    </xdr:to>
    <xdr:cxnSp macro="">
      <xdr:nvCxnSpPr>
        <xdr:cNvPr id="717" name="直線コネクタ 716"/>
        <xdr:cNvCxnSpPr/>
      </xdr:nvCxnSpPr>
      <xdr:spPr>
        <a:xfrm>
          <a:off x="19545300" y="5432171"/>
          <a:ext cx="889000" cy="3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130810</xdr:rowOff>
    </xdr:from>
    <xdr:to>
      <xdr:col>29</xdr:col>
      <xdr:colOff>568325</xdr:colOff>
      <xdr:row>37</xdr:row>
      <xdr:rowOff>60960</xdr:rowOff>
    </xdr:to>
    <xdr:sp macro="" textlink="">
      <xdr:nvSpPr>
        <xdr:cNvPr id="718" name="フローチャート : 判断 717"/>
        <xdr:cNvSpPr/>
      </xdr:nvSpPr>
      <xdr:spPr>
        <a:xfrm>
          <a:off x="2038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52087</xdr:rowOff>
    </xdr:from>
    <xdr:ext cx="469744" cy="259045"/>
    <xdr:sp macro="" textlink="">
      <xdr:nvSpPr>
        <xdr:cNvPr id="719" name="テキスト ボックス 718"/>
        <xdr:cNvSpPr txBox="1"/>
      </xdr:nvSpPr>
      <xdr:spPr>
        <a:xfrm>
          <a:off x="20199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117221</xdr:rowOff>
    </xdr:from>
    <xdr:to>
      <xdr:col>28</xdr:col>
      <xdr:colOff>314325</xdr:colOff>
      <xdr:row>33</xdr:row>
      <xdr:rowOff>123698</xdr:rowOff>
    </xdr:to>
    <xdr:cxnSp macro="">
      <xdr:nvCxnSpPr>
        <xdr:cNvPr id="720" name="直線コネクタ 719"/>
        <xdr:cNvCxnSpPr/>
      </xdr:nvCxnSpPr>
      <xdr:spPr>
        <a:xfrm flipV="1">
          <a:off x="18656300" y="5432171"/>
          <a:ext cx="889000" cy="3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93472</xdr:rowOff>
    </xdr:from>
    <xdr:to>
      <xdr:col>28</xdr:col>
      <xdr:colOff>365125</xdr:colOff>
      <xdr:row>37</xdr:row>
      <xdr:rowOff>23622</xdr:rowOff>
    </xdr:to>
    <xdr:sp macro="" textlink="">
      <xdr:nvSpPr>
        <xdr:cNvPr id="721" name="フローチャート : 判断 720"/>
        <xdr:cNvSpPr/>
      </xdr:nvSpPr>
      <xdr:spPr>
        <a:xfrm>
          <a:off x="194945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14749</xdr:rowOff>
    </xdr:from>
    <xdr:ext cx="469744" cy="259045"/>
    <xdr:sp macro="" textlink="">
      <xdr:nvSpPr>
        <xdr:cNvPr id="722" name="テキスト ボックス 721"/>
        <xdr:cNvSpPr txBox="1"/>
      </xdr:nvSpPr>
      <xdr:spPr>
        <a:xfrm>
          <a:off x="19310427"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5461</xdr:rowOff>
    </xdr:from>
    <xdr:to>
      <xdr:col>27</xdr:col>
      <xdr:colOff>161925</xdr:colOff>
      <xdr:row>36</xdr:row>
      <xdr:rowOff>107061</xdr:rowOff>
    </xdr:to>
    <xdr:sp macro="" textlink="">
      <xdr:nvSpPr>
        <xdr:cNvPr id="723" name="フローチャート : 判断 722"/>
        <xdr:cNvSpPr/>
      </xdr:nvSpPr>
      <xdr:spPr>
        <a:xfrm>
          <a:off x="18605500" y="617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98188</xdr:rowOff>
    </xdr:from>
    <xdr:ext cx="469744" cy="259045"/>
    <xdr:sp macro="" textlink="">
      <xdr:nvSpPr>
        <xdr:cNvPr id="724" name="テキスト ボックス 723"/>
        <xdr:cNvSpPr txBox="1"/>
      </xdr:nvSpPr>
      <xdr:spPr>
        <a:xfrm>
          <a:off x="18421427"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1016</xdr:rowOff>
    </xdr:from>
    <xdr:to>
      <xdr:col>32</xdr:col>
      <xdr:colOff>238125</xdr:colOff>
      <xdr:row>33</xdr:row>
      <xdr:rowOff>102616</xdr:rowOff>
    </xdr:to>
    <xdr:sp macro="" textlink="">
      <xdr:nvSpPr>
        <xdr:cNvPr id="730" name="円/楕円 729"/>
        <xdr:cNvSpPr/>
      </xdr:nvSpPr>
      <xdr:spPr>
        <a:xfrm>
          <a:off x="22110700" y="565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87393</xdr:rowOff>
    </xdr:from>
    <xdr:ext cx="469744" cy="259045"/>
    <xdr:sp macro="" textlink="">
      <xdr:nvSpPr>
        <xdr:cNvPr id="731" name="投資及び出資金該当値テキスト"/>
        <xdr:cNvSpPr txBox="1"/>
      </xdr:nvSpPr>
      <xdr:spPr>
        <a:xfrm>
          <a:off x="22212300" y="557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82296</xdr:rowOff>
    </xdr:from>
    <xdr:to>
      <xdr:col>31</xdr:col>
      <xdr:colOff>85725</xdr:colOff>
      <xdr:row>34</xdr:row>
      <xdr:rowOff>12446</xdr:rowOff>
    </xdr:to>
    <xdr:sp macro="" textlink="">
      <xdr:nvSpPr>
        <xdr:cNvPr id="732" name="円/楕円 731"/>
        <xdr:cNvSpPr/>
      </xdr:nvSpPr>
      <xdr:spPr>
        <a:xfrm>
          <a:off x="21272500" y="57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28973</xdr:rowOff>
    </xdr:from>
    <xdr:ext cx="469744" cy="259045"/>
    <xdr:sp macro="" textlink="">
      <xdr:nvSpPr>
        <xdr:cNvPr id="733" name="テキスト ボックス 732"/>
        <xdr:cNvSpPr txBox="1"/>
      </xdr:nvSpPr>
      <xdr:spPr>
        <a:xfrm>
          <a:off x="21088427" y="55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7,402</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62103</xdr:rowOff>
    </xdr:from>
    <xdr:to>
      <xdr:col>29</xdr:col>
      <xdr:colOff>568325</xdr:colOff>
      <xdr:row>33</xdr:row>
      <xdr:rowOff>163703</xdr:rowOff>
    </xdr:to>
    <xdr:sp macro="" textlink="">
      <xdr:nvSpPr>
        <xdr:cNvPr id="734" name="円/楕円 733"/>
        <xdr:cNvSpPr/>
      </xdr:nvSpPr>
      <xdr:spPr>
        <a:xfrm>
          <a:off x="20383500" y="57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8780</xdr:rowOff>
    </xdr:from>
    <xdr:ext cx="469744" cy="259045"/>
    <xdr:sp macro="" textlink="">
      <xdr:nvSpPr>
        <xdr:cNvPr id="735" name="テキスト ボックス 734"/>
        <xdr:cNvSpPr txBox="1"/>
      </xdr:nvSpPr>
      <xdr:spPr>
        <a:xfrm>
          <a:off x="20199427" y="549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7,561</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66421</xdr:rowOff>
    </xdr:from>
    <xdr:to>
      <xdr:col>28</xdr:col>
      <xdr:colOff>365125</xdr:colOff>
      <xdr:row>31</xdr:row>
      <xdr:rowOff>168021</xdr:rowOff>
    </xdr:to>
    <xdr:sp macro="" textlink="">
      <xdr:nvSpPr>
        <xdr:cNvPr id="736" name="円/楕円 735"/>
        <xdr:cNvSpPr/>
      </xdr:nvSpPr>
      <xdr:spPr>
        <a:xfrm>
          <a:off x="19494500" y="53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13098</xdr:rowOff>
    </xdr:from>
    <xdr:ext cx="534377" cy="259045"/>
    <xdr:sp macro="" textlink="">
      <xdr:nvSpPr>
        <xdr:cNvPr id="737" name="テキスト ボックス 736"/>
        <xdr:cNvSpPr txBox="1"/>
      </xdr:nvSpPr>
      <xdr:spPr>
        <a:xfrm>
          <a:off x="19278111"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10,227</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72898</xdr:rowOff>
    </xdr:from>
    <xdr:to>
      <xdr:col>27</xdr:col>
      <xdr:colOff>161925</xdr:colOff>
      <xdr:row>34</xdr:row>
      <xdr:rowOff>3048</xdr:rowOff>
    </xdr:to>
    <xdr:sp macro="" textlink="">
      <xdr:nvSpPr>
        <xdr:cNvPr id="738" name="円/楕円 737"/>
        <xdr:cNvSpPr/>
      </xdr:nvSpPr>
      <xdr:spPr>
        <a:xfrm>
          <a:off x="186055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19575</xdr:rowOff>
    </xdr:from>
    <xdr:ext cx="469744" cy="259045"/>
    <xdr:sp macro="" textlink="">
      <xdr:nvSpPr>
        <xdr:cNvPr id="739" name="テキスト ボックス 738"/>
        <xdr:cNvSpPr txBox="1"/>
      </xdr:nvSpPr>
      <xdr:spPr>
        <a:xfrm>
          <a:off x="18421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3" name="テキスト ボックス 75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5" name="テキスト ボックス 75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7" name="テキスト ボックス 75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1" name="テキスト ボックス 76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63" name="直線コネクタ 762"/>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64"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65" name="直線コネクタ 764"/>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6"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7" name="直線コネクタ 766"/>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158617</xdr:rowOff>
    </xdr:from>
    <xdr:to>
      <xdr:col>32</xdr:col>
      <xdr:colOff>187325</xdr:colOff>
      <xdr:row>57</xdr:row>
      <xdr:rowOff>38278</xdr:rowOff>
    </xdr:to>
    <xdr:cxnSp macro="">
      <xdr:nvCxnSpPr>
        <xdr:cNvPr id="768" name="直線コネクタ 767"/>
        <xdr:cNvCxnSpPr/>
      </xdr:nvCxnSpPr>
      <xdr:spPr>
        <a:xfrm>
          <a:off x="21323300" y="9759817"/>
          <a:ext cx="838200" cy="5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69"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70" name="フローチャート : 判断 769"/>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142901</xdr:rowOff>
    </xdr:from>
    <xdr:to>
      <xdr:col>31</xdr:col>
      <xdr:colOff>34925</xdr:colOff>
      <xdr:row>56</xdr:row>
      <xdr:rowOff>158617</xdr:rowOff>
    </xdr:to>
    <xdr:cxnSp macro="">
      <xdr:nvCxnSpPr>
        <xdr:cNvPr id="771" name="直線コネクタ 770"/>
        <xdr:cNvCxnSpPr/>
      </xdr:nvCxnSpPr>
      <xdr:spPr>
        <a:xfrm>
          <a:off x="20434300" y="9744101"/>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72" name="フローチャート : 判断 771"/>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73" name="テキスト ボックス 772"/>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154616</xdr:rowOff>
    </xdr:from>
    <xdr:to>
      <xdr:col>29</xdr:col>
      <xdr:colOff>517525</xdr:colOff>
      <xdr:row>56</xdr:row>
      <xdr:rowOff>142901</xdr:rowOff>
    </xdr:to>
    <xdr:cxnSp macro="">
      <xdr:nvCxnSpPr>
        <xdr:cNvPr id="774" name="直線コネクタ 773"/>
        <xdr:cNvCxnSpPr/>
      </xdr:nvCxnSpPr>
      <xdr:spPr>
        <a:xfrm>
          <a:off x="19545300" y="9584366"/>
          <a:ext cx="889000" cy="15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75" name="フローチャート : 判断 774"/>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6" name="テキスト ボックス 775"/>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135375</xdr:rowOff>
    </xdr:from>
    <xdr:to>
      <xdr:col>28</xdr:col>
      <xdr:colOff>314325</xdr:colOff>
      <xdr:row>55</xdr:row>
      <xdr:rowOff>154616</xdr:rowOff>
    </xdr:to>
    <xdr:cxnSp macro="">
      <xdr:nvCxnSpPr>
        <xdr:cNvPr id="777" name="直線コネクタ 776"/>
        <xdr:cNvCxnSpPr/>
      </xdr:nvCxnSpPr>
      <xdr:spPr>
        <a:xfrm>
          <a:off x="18656300" y="9393675"/>
          <a:ext cx="889000" cy="19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8" name="フローチャート : 判断 777"/>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79" name="テキスト ボックス 778"/>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80" name="フローチャート : 判断 779"/>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81" name="テキスト ボックス 780"/>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158928</xdr:rowOff>
    </xdr:from>
    <xdr:to>
      <xdr:col>32</xdr:col>
      <xdr:colOff>238125</xdr:colOff>
      <xdr:row>57</xdr:row>
      <xdr:rowOff>89078</xdr:rowOff>
    </xdr:to>
    <xdr:sp macro="" textlink="">
      <xdr:nvSpPr>
        <xdr:cNvPr id="787" name="円/楕円 786"/>
        <xdr:cNvSpPr/>
      </xdr:nvSpPr>
      <xdr:spPr>
        <a:xfrm>
          <a:off x="22110700" y="97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137355</xdr:rowOff>
    </xdr:from>
    <xdr:ext cx="534377" cy="259045"/>
    <xdr:sp macro="" textlink="">
      <xdr:nvSpPr>
        <xdr:cNvPr id="788" name="貸付金該当値テキスト"/>
        <xdr:cNvSpPr txBox="1"/>
      </xdr:nvSpPr>
      <xdr:spPr>
        <a:xfrm>
          <a:off x="22212300" y="97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107817</xdr:rowOff>
    </xdr:from>
    <xdr:to>
      <xdr:col>31</xdr:col>
      <xdr:colOff>85725</xdr:colOff>
      <xdr:row>57</xdr:row>
      <xdr:rowOff>37967</xdr:rowOff>
    </xdr:to>
    <xdr:sp macro="" textlink="">
      <xdr:nvSpPr>
        <xdr:cNvPr id="789" name="円/楕円 788"/>
        <xdr:cNvSpPr/>
      </xdr:nvSpPr>
      <xdr:spPr>
        <a:xfrm>
          <a:off x="21272500" y="97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29094</xdr:rowOff>
    </xdr:from>
    <xdr:ext cx="534377" cy="259045"/>
    <xdr:sp macro="" textlink="">
      <xdr:nvSpPr>
        <xdr:cNvPr id="790" name="テキスト ボックス 789"/>
        <xdr:cNvSpPr txBox="1"/>
      </xdr:nvSpPr>
      <xdr:spPr>
        <a:xfrm>
          <a:off x="21056111" y="98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92101</xdr:rowOff>
    </xdr:from>
    <xdr:to>
      <xdr:col>29</xdr:col>
      <xdr:colOff>568325</xdr:colOff>
      <xdr:row>57</xdr:row>
      <xdr:rowOff>22251</xdr:rowOff>
    </xdr:to>
    <xdr:sp macro="" textlink="">
      <xdr:nvSpPr>
        <xdr:cNvPr id="791" name="円/楕円 790"/>
        <xdr:cNvSpPr/>
      </xdr:nvSpPr>
      <xdr:spPr>
        <a:xfrm>
          <a:off x="20383500" y="96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13378</xdr:rowOff>
    </xdr:from>
    <xdr:ext cx="534377" cy="259045"/>
    <xdr:sp macro="" textlink="">
      <xdr:nvSpPr>
        <xdr:cNvPr id="792" name="テキスト ボックス 791"/>
        <xdr:cNvSpPr txBox="1"/>
      </xdr:nvSpPr>
      <xdr:spPr>
        <a:xfrm>
          <a:off x="20167111" y="97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21,832</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103816</xdr:rowOff>
    </xdr:from>
    <xdr:to>
      <xdr:col>28</xdr:col>
      <xdr:colOff>365125</xdr:colOff>
      <xdr:row>56</xdr:row>
      <xdr:rowOff>33966</xdr:rowOff>
    </xdr:to>
    <xdr:sp macro="" textlink="">
      <xdr:nvSpPr>
        <xdr:cNvPr id="793" name="円/楕円 792"/>
        <xdr:cNvSpPr/>
      </xdr:nvSpPr>
      <xdr:spPr>
        <a:xfrm>
          <a:off x="19494500" y="95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25093</xdr:rowOff>
    </xdr:from>
    <xdr:ext cx="534377" cy="259045"/>
    <xdr:sp macro="" textlink="">
      <xdr:nvSpPr>
        <xdr:cNvPr id="794" name="テキスト ボックス 793"/>
        <xdr:cNvSpPr txBox="1"/>
      </xdr:nvSpPr>
      <xdr:spPr>
        <a:xfrm>
          <a:off x="19278111" y="96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30,217</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84575</xdr:rowOff>
    </xdr:from>
    <xdr:to>
      <xdr:col>27</xdr:col>
      <xdr:colOff>161925</xdr:colOff>
      <xdr:row>55</xdr:row>
      <xdr:rowOff>14725</xdr:rowOff>
    </xdr:to>
    <xdr:sp macro="" textlink="">
      <xdr:nvSpPr>
        <xdr:cNvPr id="795" name="円/楕円 794"/>
        <xdr:cNvSpPr/>
      </xdr:nvSpPr>
      <xdr:spPr>
        <a:xfrm>
          <a:off x="18605500" y="93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5852</xdr:rowOff>
    </xdr:from>
    <xdr:ext cx="534377" cy="259045"/>
    <xdr:sp macro="" textlink="">
      <xdr:nvSpPr>
        <xdr:cNvPr id="796" name="テキスト ボックス 795"/>
        <xdr:cNvSpPr txBox="1"/>
      </xdr:nvSpPr>
      <xdr:spPr>
        <a:xfrm>
          <a:off x="18389111" y="94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21" name="直線コネクタ 820"/>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22"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23" name="直線コネクタ 822"/>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24"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25" name="直線コネクタ 824"/>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62148</xdr:rowOff>
    </xdr:from>
    <xdr:to>
      <xdr:col>32</xdr:col>
      <xdr:colOff>187325</xdr:colOff>
      <xdr:row>78</xdr:row>
      <xdr:rowOff>98913</xdr:rowOff>
    </xdr:to>
    <xdr:cxnSp macro="">
      <xdr:nvCxnSpPr>
        <xdr:cNvPr id="826" name="直線コネクタ 825"/>
        <xdr:cNvCxnSpPr/>
      </xdr:nvCxnSpPr>
      <xdr:spPr>
        <a:xfrm flipV="1">
          <a:off x="21323300" y="13435248"/>
          <a:ext cx="838200" cy="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7"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8" name="フローチャート : 判断 827"/>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60376</xdr:rowOff>
    </xdr:from>
    <xdr:to>
      <xdr:col>31</xdr:col>
      <xdr:colOff>34925</xdr:colOff>
      <xdr:row>78</xdr:row>
      <xdr:rowOff>98913</xdr:rowOff>
    </xdr:to>
    <xdr:cxnSp macro="">
      <xdr:nvCxnSpPr>
        <xdr:cNvPr id="829" name="直線コネクタ 828"/>
        <xdr:cNvCxnSpPr/>
      </xdr:nvCxnSpPr>
      <xdr:spPr>
        <a:xfrm>
          <a:off x="20434300" y="13433476"/>
          <a:ext cx="889000" cy="3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30" name="フローチャート : 判断 829"/>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31520</xdr:rowOff>
    </xdr:from>
    <xdr:ext cx="534377" cy="259045"/>
    <xdr:sp macro="" textlink="">
      <xdr:nvSpPr>
        <xdr:cNvPr id="831" name="テキスト ボックス 830"/>
        <xdr:cNvSpPr txBox="1"/>
      </xdr:nvSpPr>
      <xdr:spPr>
        <a:xfrm>
          <a:off x="21056111"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60376</xdr:rowOff>
    </xdr:from>
    <xdr:to>
      <xdr:col>29</xdr:col>
      <xdr:colOff>517525</xdr:colOff>
      <xdr:row>78</xdr:row>
      <xdr:rowOff>61043</xdr:rowOff>
    </xdr:to>
    <xdr:cxnSp macro="">
      <xdr:nvCxnSpPr>
        <xdr:cNvPr id="832" name="直線コネクタ 831"/>
        <xdr:cNvCxnSpPr/>
      </xdr:nvCxnSpPr>
      <xdr:spPr>
        <a:xfrm flipV="1">
          <a:off x="19545300" y="13433476"/>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33" name="フローチャート : 判断 832"/>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34" name="テキスト ボックス 833"/>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61043</xdr:rowOff>
    </xdr:from>
    <xdr:to>
      <xdr:col>28</xdr:col>
      <xdr:colOff>314325</xdr:colOff>
      <xdr:row>78</xdr:row>
      <xdr:rowOff>131166</xdr:rowOff>
    </xdr:to>
    <xdr:cxnSp macro="">
      <xdr:nvCxnSpPr>
        <xdr:cNvPr id="835" name="直線コネクタ 834"/>
        <xdr:cNvCxnSpPr/>
      </xdr:nvCxnSpPr>
      <xdr:spPr>
        <a:xfrm flipV="1">
          <a:off x="18656300" y="13434143"/>
          <a:ext cx="8890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6" name="フローチャート : 判断 835"/>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37" name="テキスト ボックス 836"/>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8" name="フローチャート : 判断 837"/>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39" name="テキスト ボックス 838"/>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11348</xdr:rowOff>
    </xdr:from>
    <xdr:to>
      <xdr:col>32</xdr:col>
      <xdr:colOff>238125</xdr:colOff>
      <xdr:row>78</xdr:row>
      <xdr:rowOff>112948</xdr:rowOff>
    </xdr:to>
    <xdr:sp macro="" textlink="">
      <xdr:nvSpPr>
        <xdr:cNvPr id="845" name="円/楕円 844"/>
        <xdr:cNvSpPr/>
      </xdr:nvSpPr>
      <xdr:spPr>
        <a:xfrm>
          <a:off x="22110700" y="133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97725</xdr:rowOff>
    </xdr:from>
    <xdr:ext cx="534377" cy="259045"/>
    <xdr:sp macro="" textlink="">
      <xdr:nvSpPr>
        <xdr:cNvPr id="846" name="繰出金該当値テキスト"/>
        <xdr:cNvSpPr txBox="1"/>
      </xdr:nvSpPr>
      <xdr:spPr>
        <a:xfrm>
          <a:off x="22212300" y="132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48113</xdr:rowOff>
    </xdr:from>
    <xdr:to>
      <xdr:col>31</xdr:col>
      <xdr:colOff>85725</xdr:colOff>
      <xdr:row>78</xdr:row>
      <xdr:rowOff>149713</xdr:rowOff>
    </xdr:to>
    <xdr:sp macro="" textlink="">
      <xdr:nvSpPr>
        <xdr:cNvPr id="847" name="円/楕円 846"/>
        <xdr:cNvSpPr/>
      </xdr:nvSpPr>
      <xdr:spPr>
        <a:xfrm>
          <a:off x="21272500" y="13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140840</xdr:rowOff>
    </xdr:from>
    <xdr:ext cx="534377" cy="259045"/>
    <xdr:sp macro="" textlink="">
      <xdr:nvSpPr>
        <xdr:cNvPr id="848" name="テキスト ボックス 847"/>
        <xdr:cNvSpPr txBox="1"/>
      </xdr:nvSpPr>
      <xdr:spPr>
        <a:xfrm>
          <a:off x="21056111" y="1351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9576</xdr:rowOff>
    </xdr:from>
    <xdr:to>
      <xdr:col>29</xdr:col>
      <xdr:colOff>568325</xdr:colOff>
      <xdr:row>78</xdr:row>
      <xdr:rowOff>111176</xdr:rowOff>
    </xdr:to>
    <xdr:sp macro="" textlink="">
      <xdr:nvSpPr>
        <xdr:cNvPr id="849" name="円/楕円 848"/>
        <xdr:cNvSpPr/>
      </xdr:nvSpPr>
      <xdr:spPr>
        <a:xfrm>
          <a:off x="20383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102303</xdr:rowOff>
    </xdr:from>
    <xdr:ext cx="534377" cy="259045"/>
    <xdr:sp macro="" textlink="">
      <xdr:nvSpPr>
        <xdr:cNvPr id="850" name="テキスト ボックス 849"/>
        <xdr:cNvSpPr txBox="1"/>
      </xdr:nvSpPr>
      <xdr:spPr>
        <a:xfrm>
          <a:off x="20167111" y="134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10243</xdr:rowOff>
    </xdr:from>
    <xdr:to>
      <xdr:col>28</xdr:col>
      <xdr:colOff>365125</xdr:colOff>
      <xdr:row>78</xdr:row>
      <xdr:rowOff>111843</xdr:rowOff>
    </xdr:to>
    <xdr:sp macro="" textlink="">
      <xdr:nvSpPr>
        <xdr:cNvPr id="851" name="円/楕円 850"/>
        <xdr:cNvSpPr/>
      </xdr:nvSpPr>
      <xdr:spPr>
        <a:xfrm>
          <a:off x="19494500" y="133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102970</xdr:rowOff>
    </xdr:from>
    <xdr:ext cx="534377" cy="259045"/>
    <xdr:sp macro="" textlink="">
      <xdr:nvSpPr>
        <xdr:cNvPr id="852" name="テキスト ボックス 851"/>
        <xdr:cNvSpPr txBox="1"/>
      </xdr:nvSpPr>
      <xdr:spPr>
        <a:xfrm>
          <a:off x="19278111" y="134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80366</xdr:rowOff>
    </xdr:from>
    <xdr:to>
      <xdr:col>27</xdr:col>
      <xdr:colOff>161925</xdr:colOff>
      <xdr:row>79</xdr:row>
      <xdr:rowOff>10516</xdr:rowOff>
    </xdr:to>
    <xdr:sp macro="" textlink="">
      <xdr:nvSpPr>
        <xdr:cNvPr id="853" name="円/楕円 852"/>
        <xdr:cNvSpPr/>
      </xdr:nvSpPr>
      <xdr:spPr>
        <a:xfrm>
          <a:off x="18605500" y="13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1643</xdr:rowOff>
    </xdr:from>
    <xdr:ext cx="534377" cy="259045"/>
    <xdr:sp macro="" textlink="">
      <xdr:nvSpPr>
        <xdr:cNvPr id="854" name="テキスト ボックス 853"/>
        <xdr:cNvSpPr txBox="1"/>
      </xdr:nvSpPr>
      <xdr:spPr>
        <a:xfrm>
          <a:off x="18389111" y="1354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65" name="直線コネクタ 86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6" name="テキスト ボックス 865"/>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8" name="テキスト ボックス 86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72" name="直線コネクタ 871"/>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73"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4" name="直線コネクタ 873"/>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75"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6" name="直線コネクタ 875"/>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7" name="直線コネクタ 876"/>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8"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9" name="フローチャート : 判断 878"/>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80" name="直線コネクタ 879"/>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81" name="フローチャート : 判断 880"/>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82" name="テキスト ボックス 881"/>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83" name="直線コネクタ 882"/>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84" name="フローチャート : 判断 883"/>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85" name="テキスト ボックス 884"/>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6" name="直線コネクタ 885"/>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7" name="フローチャート : 判断 886"/>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8" name="テキスト ボックス 887"/>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9" name="フローチャート : 判断 888"/>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90" name="テキスト ボックス 889"/>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6" name="円/楕円 895"/>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7"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8" name="円/楕円 897"/>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9" name="テキスト ボックス 898"/>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900" name="円/楕円 899"/>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901" name="テキスト ボックス 900"/>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902" name="円/楕円 901"/>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903" name="テキスト ボックス 902"/>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904" name="円/楕円 903"/>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905" name="テキスト ボックス 904"/>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ysClr val="windowText" lastClr="000000"/>
              </a:solidFill>
              <a:effectLst/>
              <a:latin typeface="+mn-lt"/>
              <a:ea typeface="+mn-ea"/>
              <a:cs typeface="+mn-cs"/>
            </a:rPr>
            <a:t>・歳出は、昨年度比約</a:t>
          </a:r>
          <a:r>
            <a:rPr lang="en-US" altLang="ja-JP" sz="1100" u="none">
              <a:solidFill>
                <a:sysClr val="windowText" lastClr="000000"/>
              </a:solidFill>
              <a:effectLst/>
              <a:latin typeface="+mn-lt"/>
              <a:ea typeface="+mn-ea"/>
              <a:cs typeface="+mn-cs"/>
            </a:rPr>
            <a:t>216</a:t>
          </a:r>
          <a:r>
            <a:rPr lang="ja-JP" altLang="en-US" sz="1100" u="none">
              <a:solidFill>
                <a:sysClr val="windowText" lastClr="000000"/>
              </a:solidFill>
              <a:effectLst/>
              <a:latin typeface="+mn-lt"/>
              <a:ea typeface="+mn-ea"/>
              <a:cs typeface="+mn-cs"/>
            </a:rPr>
            <a:t>億円の減となっているが、これは復興公営住宅整備といった復旧復興事業に係る普通建設事業費の減によるものである。</a:t>
          </a:r>
          <a:endParaRPr lang="en-US" altLang="ja-JP" sz="1100" u="none">
            <a:solidFill>
              <a:sysClr val="windowText" lastClr="000000"/>
            </a:solidFill>
            <a:effectLst/>
            <a:latin typeface="+mn-lt"/>
            <a:ea typeface="+mn-ea"/>
            <a:cs typeface="+mn-cs"/>
          </a:endParaRPr>
        </a:p>
        <a:p>
          <a:r>
            <a:rPr lang="ja-JP" altLang="en-US" sz="1100" u="none">
              <a:solidFill>
                <a:sysClr val="windowText" lastClr="000000"/>
              </a:solidFill>
              <a:effectLst/>
              <a:latin typeface="+mn-lt"/>
              <a:ea typeface="+mn-ea"/>
              <a:cs typeface="+mn-cs"/>
            </a:rPr>
            <a:t>・扶助費が住民一人当たり</a:t>
          </a:r>
          <a:r>
            <a:rPr lang="en-US" altLang="ja-JP" sz="1100" u="none">
              <a:solidFill>
                <a:sysClr val="windowText" lastClr="000000"/>
              </a:solidFill>
              <a:effectLst/>
              <a:latin typeface="+mn-lt"/>
              <a:ea typeface="+mn-ea"/>
              <a:cs typeface="+mn-cs"/>
            </a:rPr>
            <a:t>88,889</a:t>
          </a:r>
          <a:r>
            <a:rPr lang="ja-JP" altLang="en-US" sz="1100" u="none">
              <a:solidFill>
                <a:sysClr val="windowText" lastClr="000000"/>
              </a:solidFill>
              <a:effectLst/>
              <a:latin typeface="+mn-lt"/>
              <a:ea typeface="+mn-ea"/>
              <a:cs typeface="+mn-cs"/>
            </a:rPr>
            <a:t>円となっており、</a:t>
          </a:r>
          <a:r>
            <a:rPr lang="en-US" altLang="ja-JP" sz="1100" u="none">
              <a:solidFill>
                <a:sysClr val="windowText" lastClr="000000"/>
              </a:solidFill>
              <a:effectLst/>
              <a:latin typeface="+mn-lt"/>
              <a:ea typeface="+mn-ea"/>
              <a:cs typeface="+mn-cs"/>
            </a:rPr>
            <a:t>H26</a:t>
          </a:r>
          <a:r>
            <a:rPr lang="ja-JP" altLang="en-US" sz="1100" u="none">
              <a:solidFill>
                <a:sysClr val="windowText" lastClr="000000"/>
              </a:solidFill>
              <a:effectLst/>
              <a:latin typeface="+mn-lt"/>
              <a:ea typeface="+mn-ea"/>
              <a:cs typeface="+mn-cs"/>
            </a:rPr>
            <a:t>年度決算から増加しているが、これは子ども子育て新制度の開始によるものである。</a:t>
          </a:r>
          <a:endParaRPr lang="en-US" altLang="ja-JP" sz="1100" u="none">
            <a:solidFill>
              <a:sysClr val="windowText" lastClr="000000"/>
            </a:solidFill>
            <a:effectLst/>
            <a:latin typeface="+mn-lt"/>
            <a:ea typeface="+mn-ea"/>
            <a:cs typeface="+mn-cs"/>
          </a:endParaRPr>
        </a:p>
        <a:p>
          <a:r>
            <a:rPr lang="ja-JP" altLang="en-US" sz="1100" u="none">
              <a:solidFill>
                <a:sysClr val="windowText" lastClr="000000"/>
              </a:solidFill>
              <a:effectLst/>
              <a:latin typeface="+mn-lt"/>
              <a:ea typeface="+mn-ea"/>
              <a:cs typeface="+mn-cs"/>
            </a:rPr>
            <a:t>・人件費が住民一人当たり</a:t>
          </a:r>
          <a:r>
            <a:rPr lang="en-US" altLang="ja-JP" sz="1100" u="none">
              <a:solidFill>
                <a:sysClr val="windowText" lastClr="000000"/>
              </a:solidFill>
              <a:effectLst/>
              <a:latin typeface="+mn-lt"/>
              <a:ea typeface="+mn-ea"/>
              <a:cs typeface="+mn-cs"/>
            </a:rPr>
            <a:t>62,200</a:t>
          </a:r>
          <a:r>
            <a:rPr lang="ja-JP" altLang="en-US" sz="1100" u="none">
              <a:solidFill>
                <a:sysClr val="windowText" lastClr="000000"/>
              </a:solidFill>
              <a:effectLst/>
              <a:latin typeface="+mn-lt"/>
              <a:ea typeface="+mn-ea"/>
              <a:cs typeface="+mn-cs"/>
            </a:rPr>
            <a:t>円となっており、</a:t>
          </a:r>
          <a:r>
            <a:rPr lang="en-US" altLang="ja-JP" sz="1100" u="none">
              <a:solidFill>
                <a:sysClr val="windowText" lastClr="000000"/>
              </a:solidFill>
              <a:effectLst/>
              <a:latin typeface="+mn-lt"/>
              <a:ea typeface="+mn-ea"/>
              <a:cs typeface="+mn-cs"/>
            </a:rPr>
            <a:t>H26</a:t>
          </a:r>
          <a:r>
            <a:rPr lang="ja-JP" altLang="en-US" sz="1100" u="none">
              <a:solidFill>
                <a:sysClr val="windowText" lastClr="000000"/>
              </a:solidFill>
              <a:effectLst/>
              <a:latin typeface="+mn-lt"/>
              <a:ea typeface="+mn-ea"/>
              <a:cs typeface="+mn-cs"/>
            </a:rPr>
            <a:t>年度決算から増加しているが、これは国が</a:t>
          </a:r>
          <a:r>
            <a:rPr lang="en-US" altLang="ja-JP" sz="1100" u="none">
              <a:solidFill>
                <a:sysClr val="windowText" lastClr="000000"/>
              </a:solidFill>
              <a:effectLst/>
              <a:latin typeface="+mn-lt"/>
              <a:ea typeface="+mn-ea"/>
              <a:cs typeface="+mn-cs"/>
            </a:rPr>
            <a:t>H27</a:t>
          </a:r>
          <a:r>
            <a:rPr lang="ja-JP" altLang="en-US" sz="1100" u="none">
              <a:solidFill>
                <a:sysClr val="windowText" lastClr="000000"/>
              </a:solidFill>
              <a:effectLst/>
              <a:latin typeface="+mn-lt"/>
              <a:ea typeface="+mn-ea"/>
              <a:cs typeface="+mn-cs"/>
            </a:rPr>
            <a:t>年</a:t>
          </a:r>
          <a:r>
            <a:rPr lang="en-US" altLang="ja-JP" sz="1100" u="none">
              <a:solidFill>
                <a:sysClr val="windowText" lastClr="000000"/>
              </a:solidFill>
              <a:effectLst/>
              <a:latin typeface="+mn-lt"/>
              <a:ea typeface="+mn-ea"/>
              <a:cs typeface="+mn-cs"/>
            </a:rPr>
            <a:t>4</a:t>
          </a:r>
          <a:r>
            <a:rPr lang="ja-JP" altLang="en-US" sz="1100" u="none">
              <a:solidFill>
                <a:sysClr val="windowText" lastClr="000000"/>
              </a:solidFill>
              <a:effectLst/>
              <a:latin typeface="+mn-lt"/>
              <a:ea typeface="+mn-ea"/>
              <a:cs typeface="+mn-cs"/>
            </a:rPr>
            <a:t>月</a:t>
          </a:r>
          <a:r>
            <a:rPr lang="en-US" altLang="ja-JP" sz="1100" u="none">
              <a:solidFill>
                <a:sysClr val="windowText" lastClr="000000"/>
              </a:solidFill>
              <a:effectLst/>
              <a:latin typeface="+mn-lt"/>
              <a:ea typeface="+mn-ea"/>
              <a:cs typeface="+mn-cs"/>
            </a:rPr>
            <a:t>1</a:t>
          </a:r>
          <a:r>
            <a:rPr lang="ja-JP" altLang="en-US" sz="1100" u="none">
              <a:solidFill>
                <a:sysClr val="windowText" lastClr="000000"/>
              </a:solidFill>
              <a:effectLst/>
              <a:latin typeface="+mn-lt"/>
              <a:ea typeface="+mn-ea"/>
              <a:cs typeface="+mn-cs"/>
            </a:rPr>
            <a:t>日付で給与制度の総合的見直しを実施し、俸給表の水準を引き下げたのに対し、本市においては同見直しを翌年</a:t>
          </a:r>
          <a:r>
            <a:rPr lang="en-US" altLang="ja-JP" sz="1100" u="none">
              <a:solidFill>
                <a:sysClr val="windowText" lastClr="000000"/>
              </a:solidFill>
              <a:effectLst/>
              <a:latin typeface="+mn-lt"/>
              <a:ea typeface="+mn-ea"/>
              <a:cs typeface="+mn-cs"/>
            </a:rPr>
            <a:t>H28</a:t>
          </a:r>
          <a:r>
            <a:rPr lang="ja-JP" altLang="en-US" sz="1100" u="none">
              <a:solidFill>
                <a:sysClr val="windowText" lastClr="000000"/>
              </a:solidFill>
              <a:effectLst/>
              <a:latin typeface="+mn-lt"/>
              <a:ea typeface="+mn-ea"/>
              <a:cs typeface="+mn-cs"/>
            </a:rPr>
            <a:t>年</a:t>
          </a:r>
          <a:r>
            <a:rPr lang="en-US" altLang="ja-JP" sz="1100" u="none">
              <a:solidFill>
                <a:sysClr val="windowText" lastClr="000000"/>
              </a:solidFill>
              <a:effectLst/>
              <a:latin typeface="+mn-lt"/>
              <a:ea typeface="+mn-ea"/>
              <a:cs typeface="+mn-cs"/>
            </a:rPr>
            <a:t>4</a:t>
          </a:r>
          <a:r>
            <a:rPr lang="ja-JP" altLang="en-US" sz="1100" u="none">
              <a:solidFill>
                <a:sysClr val="windowText" lastClr="000000"/>
              </a:solidFill>
              <a:effectLst/>
              <a:latin typeface="+mn-lt"/>
              <a:ea typeface="+mn-ea"/>
              <a:cs typeface="+mn-cs"/>
            </a:rPr>
            <a:t>月</a:t>
          </a:r>
          <a:r>
            <a:rPr lang="en-US" altLang="ja-JP" sz="1100" u="none">
              <a:solidFill>
                <a:sysClr val="windowText" lastClr="000000"/>
              </a:solidFill>
              <a:effectLst/>
              <a:latin typeface="+mn-lt"/>
              <a:ea typeface="+mn-ea"/>
              <a:cs typeface="+mn-cs"/>
            </a:rPr>
            <a:t>1</a:t>
          </a:r>
          <a:r>
            <a:rPr lang="ja-JP" altLang="en-US" sz="1100" u="none">
              <a:solidFill>
                <a:sysClr val="windowText" lastClr="000000"/>
              </a:solidFill>
              <a:effectLst/>
              <a:latin typeface="+mn-lt"/>
              <a:ea typeface="+mn-ea"/>
              <a:cs typeface="+mn-cs"/>
            </a:rPr>
            <a:t>日付で実施したことによるものである。</a:t>
          </a:r>
          <a:endParaRPr lang="en-US" altLang="ja-JP" sz="1100" u="none">
            <a:solidFill>
              <a:sysClr val="windowText" lastClr="000000"/>
            </a:solidFill>
            <a:effectLst/>
            <a:latin typeface="+mn-lt"/>
            <a:ea typeface="+mn-ea"/>
            <a:cs typeface="+mn-cs"/>
          </a:endParaRPr>
        </a:p>
        <a:p>
          <a:r>
            <a:rPr lang="ja-JP" altLang="ja-JP" sz="1100" u="none">
              <a:solidFill>
                <a:sysClr val="windowText" lastClr="000000"/>
              </a:solidFill>
              <a:effectLst/>
              <a:latin typeface="+mn-lt"/>
              <a:ea typeface="+mn-ea"/>
              <a:cs typeface="+mn-cs"/>
            </a:rPr>
            <a:t>・普通建設事業費が住民一人当たり</a:t>
          </a:r>
          <a:r>
            <a:rPr lang="en-US" altLang="ja-JP" sz="1100" u="none">
              <a:solidFill>
                <a:sysClr val="windowText" lastClr="000000"/>
              </a:solidFill>
              <a:effectLst/>
              <a:latin typeface="+mn-lt"/>
              <a:ea typeface="+mn-ea"/>
              <a:cs typeface="+mn-cs"/>
            </a:rPr>
            <a:t>89,320</a:t>
          </a:r>
          <a:r>
            <a:rPr lang="ja-JP" altLang="ja-JP" sz="1100" u="none">
              <a:solidFill>
                <a:sysClr val="windowText" lastClr="000000"/>
              </a:solidFill>
              <a:effectLst/>
              <a:latin typeface="+mn-lt"/>
              <a:ea typeface="+mn-ea"/>
              <a:cs typeface="+mn-cs"/>
            </a:rPr>
            <a:t>円、また災害復旧費が住民一人当たり</a:t>
          </a:r>
          <a:r>
            <a:rPr lang="en-US" altLang="ja-JP" sz="1100" u="none">
              <a:solidFill>
                <a:sysClr val="windowText" lastClr="000000"/>
              </a:solidFill>
              <a:effectLst/>
              <a:latin typeface="+mn-lt"/>
              <a:ea typeface="+mn-ea"/>
              <a:cs typeface="+mn-cs"/>
            </a:rPr>
            <a:t>5,993</a:t>
          </a:r>
          <a:r>
            <a:rPr lang="ja-JP" altLang="ja-JP" sz="1100" u="none">
              <a:solidFill>
                <a:sysClr val="windowText" lastClr="000000"/>
              </a:solidFill>
              <a:effectLst/>
              <a:latin typeface="+mn-lt"/>
              <a:ea typeface="+mn-ea"/>
              <a:cs typeface="+mn-cs"/>
            </a:rPr>
            <a:t>円となっており、</a:t>
          </a:r>
          <a:r>
            <a:rPr lang="en-US" altLang="ja-JP" sz="1100" u="none">
              <a:solidFill>
                <a:sysClr val="windowText" lastClr="000000"/>
              </a:solidFill>
              <a:effectLst/>
              <a:latin typeface="+mn-lt"/>
              <a:ea typeface="+mn-ea"/>
              <a:cs typeface="+mn-cs"/>
            </a:rPr>
            <a:t>H26</a:t>
          </a:r>
          <a:r>
            <a:rPr lang="ja-JP" altLang="ja-JP" sz="1100" u="none">
              <a:solidFill>
                <a:sysClr val="windowText" lastClr="000000"/>
              </a:solidFill>
              <a:effectLst/>
              <a:latin typeface="+mn-lt"/>
              <a:ea typeface="+mn-ea"/>
              <a:cs typeface="+mn-cs"/>
            </a:rPr>
            <a:t>年度決算から減少傾向ではあるが、類似団体と比較して高い状況となっている。これは、平成</a:t>
          </a:r>
          <a:r>
            <a:rPr lang="en-US" altLang="ja-JP" sz="1100" u="none">
              <a:solidFill>
                <a:sysClr val="windowText" lastClr="000000"/>
              </a:solidFill>
              <a:effectLst/>
              <a:latin typeface="+mn-lt"/>
              <a:ea typeface="+mn-ea"/>
              <a:cs typeface="+mn-cs"/>
            </a:rPr>
            <a:t>27</a:t>
          </a:r>
          <a:r>
            <a:rPr lang="ja-JP" altLang="ja-JP" sz="1100" u="none">
              <a:solidFill>
                <a:sysClr val="windowText" lastClr="000000"/>
              </a:solidFill>
              <a:effectLst/>
              <a:latin typeface="+mn-lt"/>
              <a:ea typeface="+mn-ea"/>
              <a:cs typeface="+mn-cs"/>
            </a:rPr>
            <a:t>年度においても防災集団移転促進事業や復興公営住宅整備、社会福祉施設災害復旧など東日本大震災に関する復旧復興関連事業を実施したことによるものである。今後は、これら震災関連事業費が減少すると思料され、事業費が減少するものと想定している。</a:t>
          </a:r>
          <a:endParaRPr lang="ja-JP" altLang="ja-JP" sz="1400" u="none">
            <a:solidFill>
              <a:sysClr val="windowText" lastClr="000000"/>
            </a:solidFill>
            <a:effectLst/>
          </a:endParaRPr>
        </a:p>
        <a:p>
          <a:r>
            <a:rPr lang="ja-JP" altLang="ja-JP" sz="1100" u="none">
              <a:solidFill>
                <a:sysClr val="windowText" lastClr="000000"/>
              </a:solidFill>
              <a:effectLst/>
              <a:latin typeface="+mn-lt"/>
              <a:ea typeface="+mn-ea"/>
              <a:cs typeface="+mn-cs"/>
            </a:rPr>
            <a:t>・積立金が住民一人当たり</a:t>
          </a:r>
          <a:r>
            <a:rPr lang="en-US" altLang="ja-JP" sz="1100" u="none">
              <a:solidFill>
                <a:sysClr val="windowText" lastClr="000000"/>
              </a:solidFill>
              <a:effectLst/>
              <a:latin typeface="+mn-lt"/>
              <a:ea typeface="+mn-ea"/>
              <a:cs typeface="+mn-cs"/>
            </a:rPr>
            <a:t>26,972</a:t>
          </a:r>
          <a:r>
            <a:rPr lang="ja-JP" altLang="ja-JP" sz="1100" u="none">
              <a:solidFill>
                <a:sysClr val="windowText" lastClr="000000"/>
              </a:solidFill>
              <a:effectLst/>
              <a:latin typeface="+mn-lt"/>
              <a:ea typeface="+mn-ea"/>
              <a:cs typeface="+mn-cs"/>
            </a:rPr>
            <a:t>円となっており、類似団体平均に比べ高止まりしているが、これは東日本大震災復興交付金等を各基金へ積み立て</a:t>
          </a:r>
          <a:r>
            <a:rPr lang="ja-JP" altLang="en-US" sz="1100" u="none">
              <a:solidFill>
                <a:sysClr val="windowText" lastClr="000000"/>
              </a:solidFill>
              <a:effectLst/>
              <a:latin typeface="+mn-lt"/>
              <a:ea typeface="+mn-ea"/>
              <a:cs typeface="+mn-cs"/>
            </a:rPr>
            <a:t>たことによるものである</a:t>
          </a:r>
          <a:r>
            <a:rPr lang="ja-JP" altLang="ja-JP" sz="1100" u="none">
              <a:solidFill>
                <a:sysClr val="windowText" lastClr="000000"/>
              </a:solidFill>
              <a:effectLst/>
              <a:latin typeface="+mn-lt"/>
              <a:ea typeface="+mn-ea"/>
              <a:cs typeface="+mn-cs"/>
            </a:rPr>
            <a:t>。</a:t>
          </a:r>
          <a:endParaRPr lang="ja-JP" altLang="ja-JP" sz="1400" u="none">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宮城県仙台市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1,056,503
1,045,205
786.30
539,718,249
520,717,051
3,214,288
236,960,836
783,603,142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402771</xdr:colOff>
      <xdr:row>13</xdr:row>
      <xdr:rowOff>120650</xdr:rowOff>
    </xdr:to>
    <xdr:sp macro="" textlink="">
      <xdr:nvSpPr>
        <xdr:cNvPr id="17" name="正方形/長方形 16"/>
        <xdr:cNvSpPr/>
      </xdr:nvSpPr>
      <xdr:spPr>
        <a:xfrm>
          <a:off x="6512832" y="1632857"/>
          <a:ext cx="3197225"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161290</xdr:rowOff>
    </xdr:from>
    <xdr:to>
      <xdr:col>6</xdr:col>
      <xdr:colOff>511175</xdr:colOff>
      <xdr:row>33</xdr:row>
      <xdr:rowOff>7620</xdr:rowOff>
    </xdr:to>
    <xdr:cxnSp macro="">
      <xdr:nvCxnSpPr>
        <xdr:cNvPr id="61" name="直線コネクタ 60"/>
        <xdr:cNvCxnSpPr/>
      </xdr:nvCxnSpPr>
      <xdr:spPr>
        <a:xfrm flipV="1">
          <a:off x="3797300" y="564769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35577</xdr:rowOff>
    </xdr:from>
    <xdr:ext cx="469744" cy="259045"/>
    <xdr:sp macro="" textlink="">
      <xdr:nvSpPr>
        <xdr:cNvPr id="62" name="議会費平均値テキスト"/>
        <xdr:cNvSpPr txBox="1"/>
      </xdr:nvSpPr>
      <xdr:spPr>
        <a:xfrm>
          <a:off x="4686300" y="58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7620</xdr:rowOff>
    </xdr:from>
    <xdr:to>
      <xdr:col>5</xdr:col>
      <xdr:colOff>358775</xdr:colOff>
      <xdr:row>33</xdr:row>
      <xdr:rowOff>29210</xdr:rowOff>
    </xdr:to>
    <xdr:cxnSp macro="">
      <xdr:nvCxnSpPr>
        <xdr:cNvPr id="64" name="直線コネクタ 63"/>
        <xdr:cNvCxnSpPr/>
      </xdr:nvCxnSpPr>
      <xdr:spPr>
        <a:xfrm flipV="1">
          <a:off x="2908300" y="566547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21607</xdr:rowOff>
    </xdr:from>
    <xdr:ext cx="469744" cy="259045"/>
    <xdr:sp macro="" textlink="">
      <xdr:nvSpPr>
        <xdr:cNvPr id="66" name="テキスト ボックス 65"/>
        <xdr:cNvSpPr txBox="1"/>
      </xdr:nvSpPr>
      <xdr:spPr>
        <a:xfrm>
          <a:off x="3562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134620</xdr:rowOff>
    </xdr:from>
    <xdr:to>
      <xdr:col>4</xdr:col>
      <xdr:colOff>155575</xdr:colOff>
      <xdr:row>33</xdr:row>
      <xdr:rowOff>29210</xdr:rowOff>
    </xdr:to>
    <xdr:cxnSp macro="">
      <xdr:nvCxnSpPr>
        <xdr:cNvPr id="67" name="直線コネクタ 66"/>
        <xdr:cNvCxnSpPr/>
      </xdr:nvCxnSpPr>
      <xdr:spPr>
        <a:xfrm>
          <a:off x="2019300" y="562102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43197</xdr:rowOff>
    </xdr:from>
    <xdr:ext cx="469744" cy="259045"/>
    <xdr:sp macro="" textlink="">
      <xdr:nvSpPr>
        <xdr:cNvPr id="69" name="テキスト ボックス 68"/>
        <xdr:cNvSpPr txBox="1"/>
      </xdr:nvSpPr>
      <xdr:spPr>
        <a:xfrm>
          <a:off x="2673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111760</xdr:rowOff>
    </xdr:from>
    <xdr:to>
      <xdr:col>2</xdr:col>
      <xdr:colOff>638175</xdr:colOff>
      <xdr:row>32</xdr:row>
      <xdr:rowOff>134620</xdr:rowOff>
    </xdr:to>
    <xdr:cxnSp macro="">
      <xdr:nvCxnSpPr>
        <xdr:cNvPr id="70" name="直線コネクタ 69"/>
        <xdr:cNvCxnSpPr/>
      </xdr:nvCxnSpPr>
      <xdr:spPr>
        <a:xfrm>
          <a:off x="1130300" y="542671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160037</xdr:rowOff>
    </xdr:from>
    <xdr:ext cx="469744" cy="259045"/>
    <xdr:sp macro="" textlink="">
      <xdr:nvSpPr>
        <xdr:cNvPr id="72" name="テキスト ボックス 71"/>
        <xdr:cNvSpPr txBox="1"/>
      </xdr:nvSpPr>
      <xdr:spPr>
        <a:xfrm>
          <a:off x="178442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1287</xdr:rowOff>
    </xdr:from>
    <xdr:ext cx="469744" cy="259045"/>
    <xdr:sp macro="" textlink="">
      <xdr:nvSpPr>
        <xdr:cNvPr id="74" name="テキスト ボックス 73"/>
        <xdr:cNvSpPr txBox="1"/>
      </xdr:nvSpPr>
      <xdr:spPr>
        <a:xfrm>
          <a:off x="895427"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110490</xdr:rowOff>
    </xdr:from>
    <xdr:to>
      <xdr:col>6</xdr:col>
      <xdr:colOff>561975</xdr:colOff>
      <xdr:row>33</xdr:row>
      <xdr:rowOff>40640</xdr:rowOff>
    </xdr:to>
    <xdr:sp macro="" textlink="">
      <xdr:nvSpPr>
        <xdr:cNvPr id="80" name="円/楕円 79"/>
        <xdr:cNvSpPr/>
      </xdr:nvSpPr>
      <xdr:spPr>
        <a:xfrm>
          <a:off x="4584700" y="5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133367</xdr:rowOff>
    </xdr:from>
    <xdr:ext cx="469744" cy="259045"/>
    <xdr:sp macro="" textlink="">
      <xdr:nvSpPr>
        <xdr:cNvPr id="81" name="議会費該当値テキスト"/>
        <xdr:cNvSpPr txBox="1"/>
      </xdr:nvSpPr>
      <xdr:spPr>
        <a:xfrm>
          <a:off x="4686300" y="54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128270</xdr:rowOff>
    </xdr:from>
    <xdr:to>
      <xdr:col>5</xdr:col>
      <xdr:colOff>409575</xdr:colOff>
      <xdr:row>33</xdr:row>
      <xdr:rowOff>58420</xdr:rowOff>
    </xdr:to>
    <xdr:sp macro="" textlink="">
      <xdr:nvSpPr>
        <xdr:cNvPr id="82" name="円/楕円 81"/>
        <xdr:cNvSpPr/>
      </xdr:nvSpPr>
      <xdr:spPr>
        <a:xfrm>
          <a:off x="3746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74947</xdr:rowOff>
    </xdr:from>
    <xdr:ext cx="469744" cy="259045"/>
    <xdr:sp macro="" textlink="">
      <xdr:nvSpPr>
        <xdr:cNvPr id="83" name="テキスト ボックス 82"/>
        <xdr:cNvSpPr txBox="1"/>
      </xdr:nvSpPr>
      <xdr:spPr>
        <a:xfrm>
          <a:off x="3562427" y="53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149860</xdr:rowOff>
    </xdr:from>
    <xdr:to>
      <xdr:col>4</xdr:col>
      <xdr:colOff>206375</xdr:colOff>
      <xdr:row>33</xdr:row>
      <xdr:rowOff>80010</xdr:rowOff>
    </xdr:to>
    <xdr:sp macro="" textlink="">
      <xdr:nvSpPr>
        <xdr:cNvPr id="84" name="円/楕円 83"/>
        <xdr:cNvSpPr/>
      </xdr:nvSpPr>
      <xdr:spPr>
        <a:xfrm>
          <a:off x="2857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96537</xdr:rowOff>
    </xdr:from>
    <xdr:ext cx="469744" cy="259045"/>
    <xdr:sp macro="" textlink="">
      <xdr:nvSpPr>
        <xdr:cNvPr id="85" name="テキスト ボックス 84"/>
        <xdr:cNvSpPr txBox="1"/>
      </xdr:nvSpPr>
      <xdr:spPr>
        <a:xfrm>
          <a:off x="2673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83820</xdr:rowOff>
    </xdr:from>
    <xdr:to>
      <xdr:col>3</xdr:col>
      <xdr:colOff>3175</xdr:colOff>
      <xdr:row>33</xdr:row>
      <xdr:rowOff>13970</xdr:rowOff>
    </xdr:to>
    <xdr:sp macro="" textlink="">
      <xdr:nvSpPr>
        <xdr:cNvPr id="86" name="円/楕円 85"/>
        <xdr:cNvSpPr/>
      </xdr:nvSpPr>
      <xdr:spPr>
        <a:xfrm>
          <a:off x="19685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30497</xdr:rowOff>
    </xdr:from>
    <xdr:ext cx="469744" cy="259045"/>
    <xdr:sp macro="" textlink="">
      <xdr:nvSpPr>
        <xdr:cNvPr id="87" name="テキスト ボックス 86"/>
        <xdr:cNvSpPr txBox="1"/>
      </xdr:nvSpPr>
      <xdr:spPr>
        <a:xfrm>
          <a:off x="1784427" y="53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60960</xdr:rowOff>
    </xdr:from>
    <xdr:to>
      <xdr:col>1</xdr:col>
      <xdr:colOff>485775</xdr:colOff>
      <xdr:row>31</xdr:row>
      <xdr:rowOff>162560</xdr:rowOff>
    </xdr:to>
    <xdr:sp macro="" textlink="">
      <xdr:nvSpPr>
        <xdr:cNvPr id="88" name="円/楕円 87"/>
        <xdr:cNvSpPr/>
      </xdr:nvSpPr>
      <xdr:spPr>
        <a:xfrm>
          <a:off x="1079500" y="53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7637</xdr:rowOff>
    </xdr:from>
    <xdr:ext cx="469744" cy="259045"/>
    <xdr:sp macro="" textlink="">
      <xdr:nvSpPr>
        <xdr:cNvPr id="89" name="テキスト ボックス 88"/>
        <xdr:cNvSpPr txBox="1"/>
      </xdr:nvSpPr>
      <xdr:spPr>
        <a:xfrm>
          <a:off x="895427" y="515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159359</xdr:rowOff>
    </xdr:from>
    <xdr:to>
      <xdr:col>6</xdr:col>
      <xdr:colOff>510540</xdr:colOff>
      <xdr:row>59</xdr:row>
      <xdr:rowOff>35932</xdr:rowOff>
    </xdr:to>
    <xdr:cxnSp macro="">
      <xdr:nvCxnSpPr>
        <xdr:cNvPr id="116" name="直線コネクタ 115"/>
        <xdr:cNvCxnSpPr/>
      </xdr:nvCxnSpPr>
      <xdr:spPr>
        <a:xfrm flipV="1">
          <a:off x="4633595" y="9589109"/>
          <a:ext cx="1270" cy="56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39759</xdr:rowOff>
    </xdr:from>
    <xdr:ext cx="534377" cy="259045"/>
    <xdr:sp macro="" textlink="">
      <xdr:nvSpPr>
        <xdr:cNvPr id="117" name="総務費最小値テキスト"/>
        <xdr:cNvSpPr txBox="1"/>
      </xdr:nvSpPr>
      <xdr:spPr>
        <a:xfrm>
          <a:off x="4686300" y="1015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59</xdr:row>
      <xdr:rowOff>35932</xdr:rowOff>
    </xdr:from>
    <xdr:to>
      <xdr:col>6</xdr:col>
      <xdr:colOff>600075</xdr:colOff>
      <xdr:row>59</xdr:row>
      <xdr:rowOff>35932</xdr:rowOff>
    </xdr:to>
    <xdr:cxnSp macro="">
      <xdr:nvCxnSpPr>
        <xdr:cNvPr id="118" name="直線コネクタ 117"/>
        <xdr:cNvCxnSpPr/>
      </xdr:nvCxnSpPr>
      <xdr:spPr>
        <a:xfrm>
          <a:off x="4546600" y="101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106036</xdr:rowOff>
    </xdr:from>
    <xdr:ext cx="534377" cy="259045"/>
    <xdr:sp macro="" textlink="">
      <xdr:nvSpPr>
        <xdr:cNvPr id="119" name="総務費最大値テキスト"/>
        <xdr:cNvSpPr txBox="1"/>
      </xdr:nvSpPr>
      <xdr:spPr>
        <a:xfrm>
          <a:off x="4686300" y="93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55</xdr:row>
      <xdr:rowOff>159359</xdr:rowOff>
    </xdr:from>
    <xdr:to>
      <xdr:col>6</xdr:col>
      <xdr:colOff>600075</xdr:colOff>
      <xdr:row>55</xdr:row>
      <xdr:rowOff>159359</xdr:rowOff>
    </xdr:to>
    <xdr:cxnSp macro="">
      <xdr:nvCxnSpPr>
        <xdr:cNvPr id="120" name="直線コネクタ 119"/>
        <xdr:cNvCxnSpPr/>
      </xdr:nvCxnSpPr>
      <xdr:spPr>
        <a:xfrm>
          <a:off x="4546600" y="958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47721</xdr:rowOff>
    </xdr:from>
    <xdr:to>
      <xdr:col>6</xdr:col>
      <xdr:colOff>511175</xdr:colOff>
      <xdr:row>55</xdr:row>
      <xdr:rowOff>159359</xdr:rowOff>
    </xdr:to>
    <xdr:cxnSp macro="">
      <xdr:nvCxnSpPr>
        <xdr:cNvPr id="121" name="直線コネクタ 120"/>
        <xdr:cNvCxnSpPr/>
      </xdr:nvCxnSpPr>
      <xdr:spPr>
        <a:xfrm>
          <a:off x="3797300" y="9477471"/>
          <a:ext cx="838200" cy="11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161723</xdr:rowOff>
    </xdr:from>
    <xdr:ext cx="534377" cy="259045"/>
    <xdr:sp macro="" textlink="">
      <xdr:nvSpPr>
        <xdr:cNvPr id="122" name="総務費平均値テキスト"/>
        <xdr:cNvSpPr txBox="1"/>
      </xdr:nvSpPr>
      <xdr:spPr>
        <a:xfrm>
          <a:off x="4686300" y="9934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11846</xdr:rowOff>
    </xdr:from>
    <xdr:to>
      <xdr:col>6</xdr:col>
      <xdr:colOff>561975</xdr:colOff>
      <xdr:row>58</xdr:row>
      <xdr:rowOff>113446</xdr:rowOff>
    </xdr:to>
    <xdr:sp macro="" textlink="">
      <xdr:nvSpPr>
        <xdr:cNvPr id="123" name="フローチャート : 判断 122"/>
        <xdr:cNvSpPr/>
      </xdr:nvSpPr>
      <xdr:spPr>
        <a:xfrm>
          <a:off x="4584700" y="995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155147</xdr:rowOff>
    </xdr:from>
    <xdr:to>
      <xdr:col>5</xdr:col>
      <xdr:colOff>358775</xdr:colOff>
      <xdr:row>55</xdr:row>
      <xdr:rowOff>47721</xdr:rowOff>
    </xdr:to>
    <xdr:cxnSp macro="">
      <xdr:nvCxnSpPr>
        <xdr:cNvPr id="124" name="直線コネクタ 123"/>
        <xdr:cNvCxnSpPr/>
      </xdr:nvCxnSpPr>
      <xdr:spPr>
        <a:xfrm>
          <a:off x="2908300" y="9413447"/>
          <a:ext cx="889000" cy="6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23047</xdr:rowOff>
    </xdr:from>
    <xdr:to>
      <xdr:col>5</xdr:col>
      <xdr:colOff>409575</xdr:colOff>
      <xdr:row>58</xdr:row>
      <xdr:rowOff>124647</xdr:rowOff>
    </xdr:to>
    <xdr:sp macro="" textlink="">
      <xdr:nvSpPr>
        <xdr:cNvPr id="125" name="フローチャート : 判断 124"/>
        <xdr:cNvSpPr/>
      </xdr:nvSpPr>
      <xdr:spPr>
        <a:xfrm>
          <a:off x="3746500" y="99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115774</xdr:rowOff>
    </xdr:from>
    <xdr:ext cx="534377" cy="259045"/>
    <xdr:sp macro="" textlink="">
      <xdr:nvSpPr>
        <xdr:cNvPr id="126" name="テキスト ボックス 125"/>
        <xdr:cNvSpPr txBox="1"/>
      </xdr:nvSpPr>
      <xdr:spPr>
        <a:xfrm>
          <a:off x="3530111" y="100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1707</xdr:rowOff>
    </xdr:from>
    <xdr:to>
      <xdr:col>4</xdr:col>
      <xdr:colOff>155575</xdr:colOff>
      <xdr:row>54</xdr:row>
      <xdr:rowOff>155147</xdr:rowOff>
    </xdr:to>
    <xdr:cxnSp macro="">
      <xdr:nvCxnSpPr>
        <xdr:cNvPr id="127" name="直線コネクタ 126"/>
        <xdr:cNvCxnSpPr/>
      </xdr:nvCxnSpPr>
      <xdr:spPr>
        <a:xfrm>
          <a:off x="2019300" y="8574207"/>
          <a:ext cx="889000" cy="83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90108</xdr:rowOff>
    </xdr:from>
    <xdr:to>
      <xdr:col>4</xdr:col>
      <xdr:colOff>206375</xdr:colOff>
      <xdr:row>58</xdr:row>
      <xdr:rowOff>20258</xdr:rowOff>
    </xdr:to>
    <xdr:sp macro="" textlink="">
      <xdr:nvSpPr>
        <xdr:cNvPr id="128" name="フローチャート : 判断 127"/>
        <xdr:cNvSpPr/>
      </xdr:nvSpPr>
      <xdr:spPr>
        <a:xfrm>
          <a:off x="2857500" y="986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11385</xdr:rowOff>
    </xdr:from>
    <xdr:ext cx="534377" cy="259045"/>
    <xdr:sp macro="" textlink="">
      <xdr:nvSpPr>
        <xdr:cNvPr id="129" name="テキスト ボックス 128"/>
        <xdr:cNvSpPr txBox="1"/>
      </xdr:nvSpPr>
      <xdr:spPr>
        <a:xfrm>
          <a:off x="2641111" y="99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1707</xdr:rowOff>
    </xdr:from>
    <xdr:to>
      <xdr:col>2</xdr:col>
      <xdr:colOff>638175</xdr:colOff>
      <xdr:row>52</xdr:row>
      <xdr:rowOff>32389</xdr:rowOff>
    </xdr:to>
    <xdr:cxnSp macro="">
      <xdr:nvCxnSpPr>
        <xdr:cNvPr id="130" name="直線コネクタ 129"/>
        <xdr:cNvCxnSpPr/>
      </xdr:nvCxnSpPr>
      <xdr:spPr>
        <a:xfrm flipV="1">
          <a:off x="1130300" y="8574207"/>
          <a:ext cx="889000" cy="37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96705</xdr:rowOff>
    </xdr:from>
    <xdr:to>
      <xdr:col>3</xdr:col>
      <xdr:colOff>3175</xdr:colOff>
      <xdr:row>58</xdr:row>
      <xdr:rowOff>26855</xdr:rowOff>
    </xdr:to>
    <xdr:sp macro="" textlink="">
      <xdr:nvSpPr>
        <xdr:cNvPr id="131" name="フローチャート : 判断 130"/>
        <xdr:cNvSpPr/>
      </xdr:nvSpPr>
      <xdr:spPr>
        <a:xfrm>
          <a:off x="1968500" y="98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17982</xdr:rowOff>
    </xdr:from>
    <xdr:ext cx="534377" cy="259045"/>
    <xdr:sp macro="" textlink="">
      <xdr:nvSpPr>
        <xdr:cNvPr id="132" name="テキスト ボックス 131"/>
        <xdr:cNvSpPr txBox="1"/>
      </xdr:nvSpPr>
      <xdr:spPr>
        <a:xfrm>
          <a:off x="1752111" y="99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151259</xdr:rowOff>
    </xdr:from>
    <xdr:to>
      <xdr:col>1</xdr:col>
      <xdr:colOff>485775</xdr:colOff>
      <xdr:row>58</xdr:row>
      <xdr:rowOff>81409</xdr:rowOff>
    </xdr:to>
    <xdr:sp macro="" textlink="">
      <xdr:nvSpPr>
        <xdr:cNvPr id="133" name="フローチャート : 判断 132"/>
        <xdr:cNvSpPr/>
      </xdr:nvSpPr>
      <xdr:spPr>
        <a:xfrm>
          <a:off x="1079500" y="992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72536</xdr:rowOff>
    </xdr:from>
    <xdr:ext cx="534377" cy="259045"/>
    <xdr:sp macro="" textlink="">
      <xdr:nvSpPr>
        <xdr:cNvPr id="134" name="テキスト ボックス 133"/>
        <xdr:cNvSpPr txBox="1"/>
      </xdr:nvSpPr>
      <xdr:spPr>
        <a:xfrm>
          <a:off x="863111" y="1001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108559</xdr:rowOff>
    </xdr:from>
    <xdr:to>
      <xdr:col>6</xdr:col>
      <xdr:colOff>561975</xdr:colOff>
      <xdr:row>56</xdr:row>
      <xdr:rowOff>38709</xdr:rowOff>
    </xdr:to>
    <xdr:sp macro="" textlink="">
      <xdr:nvSpPr>
        <xdr:cNvPr id="140" name="円/楕円 139"/>
        <xdr:cNvSpPr/>
      </xdr:nvSpPr>
      <xdr:spPr>
        <a:xfrm>
          <a:off x="4584700" y="95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61586</xdr:rowOff>
    </xdr:from>
    <xdr:ext cx="534377" cy="259045"/>
    <xdr:sp macro="" textlink="">
      <xdr:nvSpPr>
        <xdr:cNvPr id="141" name="総務費該当値テキスト"/>
        <xdr:cNvSpPr txBox="1"/>
      </xdr:nvSpPr>
      <xdr:spPr>
        <a:xfrm>
          <a:off x="4686300" y="949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58,296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168371</xdr:rowOff>
    </xdr:from>
    <xdr:to>
      <xdr:col>5</xdr:col>
      <xdr:colOff>409575</xdr:colOff>
      <xdr:row>55</xdr:row>
      <xdr:rowOff>98521</xdr:rowOff>
    </xdr:to>
    <xdr:sp macro="" textlink="">
      <xdr:nvSpPr>
        <xdr:cNvPr id="142" name="円/楕円 141"/>
        <xdr:cNvSpPr/>
      </xdr:nvSpPr>
      <xdr:spPr>
        <a:xfrm>
          <a:off x="3746500" y="94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115048</xdr:rowOff>
    </xdr:from>
    <xdr:ext cx="534377" cy="259045"/>
    <xdr:sp macro="" textlink="">
      <xdr:nvSpPr>
        <xdr:cNvPr id="143" name="テキスト ボックス 142"/>
        <xdr:cNvSpPr txBox="1"/>
      </xdr:nvSpPr>
      <xdr:spPr>
        <a:xfrm>
          <a:off x="3530111" y="92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104347</xdr:rowOff>
    </xdr:from>
    <xdr:to>
      <xdr:col>4</xdr:col>
      <xdr:colOff>206375</xdr:colOff>
      <xdr:row>55</xdr:row>
      <xdr:rowOff>34497</xdr:rowOff>
    </xdr:to>
    <xdr:sp macro="" textlink="">
      <xdr:nvSpPr>
        <xdr:cNvPr id="144" name="円/楕円 143"/>
        <xdr:cNvSpPr/>
      </xdr:nvSpPr>
      <xdr:spPr>
        <a:xfrm>
          <a:off x="2857500" y="93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51024</xdr:rowOff>
    </xdr:from>
    <xdr:ext cx="534377" cy="259045"/>
    <xdr:sp macro="" textlink="">
      <xdr:nvSpPr>
        <xdr:cNvPr id="145" name="テキスト ボックス 144"/>
        <xdr:cNvSpPr txBox="1"/>
      </xdr:nvSpPr>
      <xdr:spPr>
        <a:xfrm>
          <a:off x="2641111" y="913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69,054</a:t>
          </a:r>
          <a:endParaRPr kumimoji="1" lang="ja-JP" altLang="en-US" sz="1000" b="1">
            <a:solidFill>
              <a:srgbClr val="FF0000"/>
            </a:solidFill>
            <a:latin typeface="ＭＳ Ｐゴシック"/>
          </a:endParaRPr>
        </a:p>
      </xdr:txBody>
    </xdr:sp>
    <xdr:clientData/>
  </xdr:oneCellAnchor>
  <xdr:twoCellAnchor>
    <xdr:from>
      <xdr:col>2</xdr:col>
      <xdr:colOff>587375</xdr:colOff>
      <xdr:row>49</xdr:row>
      <xdr:rowOff>122357</xdr:rowOff>
    </xdr:from>
    <xdr:to>
      <xdr:col>3</xdr:col>
      <xdr:colOff>3175</xdr:colOff>
      <xdr:row>50</xdr:row>
      <xdr:rowOff>52507</xdr:rowOff>
    </xdr:to>
    <xdr:sp macro="" textlink="">
      <xdr:nvSpPr>
        <xdr:cNvPr id="146" name="円/楕円 145"/>
        <xdr:cNvSpPr/>
      </xdr:nvSpPr>
      <xdr:spPr>
        <a:xfrm>
          <a:off x="1968500" y="85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69034</xdr:rowOff>
    </xdr:from>
    <xdr:ext cx="599010" cy="259045"/>
    <xdr:sp macro="" textlink="">
      <xdr:nvSpPr>
        <xdr:cNvPr id="147" name="テキスト ボックス 146"/>
        <xdr:cNvSpPr txBox="1"/>
      </xdr:nvSpPr>
      <xdr:spPr>
        <a:xfrm>
          <a:off x="1719794" y="829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120,451</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153039</xdr:rowOff>
    </xdr:from>
    <xdr:to>
      <xdr:col>1</xdr:col>
      <xdr:colOff>485775</xdr:colOff>
      <xdr:row>52</xdr:row>
      <xdr:rowOff>83189</xdr:rowOff>
    </xdr:to>
    <xdr:sp macro="" textlink="">
      <xdr:nvSpPr>
        <xdr:cNvPr id="148" name="円/楕円 147"/>
        <xdr:cNvSpPr/>
      </xdr:nvSpPr>
      <xdr:spPr>
        <a:xfrm>
          <a:off x="1079500" y="88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99716</xdr:rowOff>
    </xdr:from>
    <xdr:ext cx="534377" cy="259045"/>
    <xdr:sp macro="" textlink="">
      <xdr:nvSpPr>
        <xdr:cNvPr id="149" name="テキスト ボックス 148"/>
        <xdr:cNvSpPr txBox="1"/>
      </xdr:nvSpPr>
      <xdr:spPr>
        <a:xfrm>
          <a:off x="863111" y="86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6" name="直線コネクタ 175"/>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7"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8" name="直線コネクタ 177"/>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9"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80" name="直線コネクタ 179"/>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16549</xdr:rowOff>
    </xdr:from>
    <xdr:to>
      <xdr:col>6</xdr:col>
      <xdr:colOff>511175</xdr:colOff>
      <xdr:row>78</xdr:row>
      <xdr:rowOff>72045</xdr:rowOff>
    </xdr:to>
    <xdr:cxnSp macro="">
      <xdr:nvCxnSpPr>
        <xdr:cNvPr id="181" name="直線コネクタ 180"/>
        <xdr:cNvCxnSpPr/>
      </xdr:nvCxnSpPr>
      <xdr:spPr>
        <a:xfrm flipV="1">
          <a:off x="3797300" y="13389649"/>
          <a:ext cx="838200" cy="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2"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3" name="フローチャート : 判断 182"/>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72045</xdr:rowOff>
    </xdr:from>
    <xdr:to>
      <xdr:col>5</xdr:col>
      <xdr:colOff>358775</xdr:colOff>
      <xdr:row>78</xdr:row>
      <xdr:rowOff>130752</xdr:rowOff>
    </xdr:to>
    <xdr:cxnSp macro="">
      <xdr:nvCxnSpPr>
        <xdr:cNvPr id="184" name="直線コネクタ 183"/>
        <xdr:cNvCxnSpPr/>
      </xdr:nvCxnSpPr>
      <xdr:spPr>
        <a:xfrm flipV="1">
          <a:off x="2908300" y="13445145"/>
          <a:ext cx="889000" cy="5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5" name="フローチャート : 判断 184"/>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6" name="テキスト ボックス 185"/>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117275</xdr:rowOff>
    </xdr:from>
    <xdr:to>
      <xdr:col>4</xdr:col>
      <xdr:colOff>155575</xdr:colOff>
      <xdr:row>78</xdr:row>
      <xdr:rowOff>130752</xdr:rowOff>
    </xdr:to>
    <xdr:cxnSp macro="">
      <xdr:nvCxnSpPr>
        <xdr:cNvPr id="187" name="直線コネクタ 186"/>
        <xdr:cNvCxnSpPr/>
      </xdr:nvCxnSpPr>
      <xdr:spPr>
        <a:xfrm>
          <a:off x="2019300" y="13318925"/>
          <a:ext cx="889000" cy="18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8" name="フローチャート : 判断 187"/>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89" name="テキスト ボックス 188"/>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105344</xdr:rowOff>
    </xdr:from>
    <xdr:to>
      <xdr:col>2</xdr:col>
      <xdr:colOff>638175</xdr:colOff>
      <xdr:row>77</xdr:row>
      <xdr:rowOff>117275</xdr:rowOff>
    </xdr:to>
    <xdr:cxnSp macro="">
      <xdr:nvCxnSpPr>
        <xdr:cNvPr id="190" name="直線コネクタ 189"/>
        <xdr:cNvCxnSpPr/>
      </xdr:nvCxnSpPr>
      <xdr:spPr>
        <a:xfrm>
          <a:off x="1130300" y="13306994"/>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91" name="フローチャート : 判断 190"/>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2" name="テキスト ボックス 191"/>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3" name="フローチャート : 判断 192"/>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25551</xdr:rowOff>
    </xdr:from>
    <xdr:ext cx="599010" cy="259045"/>
    <xdr:sp macro="" textlink="">
      <xdr:nvSpPr>
        <xdr:cNvPr id="194" name="テキスト ボックス 193"/>
        <xdr:cNvSpPr txBox="1"/>
      </xdr:nvSpPr>
      <xdr:spPr>
        <a:xfrm>
          <a:off x="830794" y="128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137199</xdr:rowOff>
    </xdr:from>
    <xdr:to>
      <xdr:col>6</xdr:col>
      <xdr:colOff>561975</xdr:colOff>
      <xdr:row>78</xdr:row>
      <xdr:rowOff>67349</xdr:rowOff>
    </xdr:to>
    <xdr:sp macro="" textlink="">
      <xdr:nvSpPr>
        <xdr:cNvPr id="200" name="円/楕円 199"/>
        <xdr:cNvSpPr/>
      </xdr:nvSpPr>
      <xdr:spPr>
        <a:xfrm>
          <a:off x="4584700" y="133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115626</xdr:rowOff>
    </xdr:from>
    <xdr:ext cx="599010" cy="259045"/>
    <xdr:sp macro="" textlink="">
      <xdr:nvSpPr>
        <xdr:cNvPr id="201" name="民生費該当値テキスト"/>
        <xdr:cNvSpPr txBox="1"/>
      </xdr:nvSpPr>
      <xdr:spPr>
        <a:xfrm>
          <a:off x="4686300" y="1331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21245</xdr:rowOff>
    </xdr:from>
    <xdr:to>
      <xdr:col>5</xdr:col>
      <xdr:colOff>409575</xdr:colOff>
      <xdr:row>78</xdr:row>
      <xdr:rowOff>122845</xdr:rowOff>
    </xdr:to>
    <xdr:sp macro="" textlink="">
      <xdr:nvSpPr>
        <xdr:cNvPr id="202" name="円/楕円 201"/>
        <xdr:cNvSpPr/>
      </xdr:nvSpPr>
      <xdr:spPr>
        <a:xfrm>
          <a:off x="3746500" y="133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113972</xdr:rowOff>
    </xdr:from>
    <xdr:ext cx="599010" cy="259045"/>
    <xdr:sp macro="" textlink="">
      <xdr:nvSpPr>
        <xdr:cNvPr id="203" name="テキスト ボックス 202"/>
        <xdr:cNvSpPr txBox="1"/>
      </xdr:nvSpPr>
      <xdr:spPr>
        <a:xfrm>
          <a:off x="3497794" y="1348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79952</xdr:rowOff>
    </xdr:from>
    <xdr:to>
      <xdr:col>4</xdr:col>
      <xdr:colOff>206375</xdr:colOff>
      <xdr:row>79</xdr:row>
      <xdr:rowOff>10102</xdr:rowOff>
    </xdr:to>
    <xdr:sp macro="" textlink="">
      <xdr:nvSpPr>
        <xdr:cNvPr id="204" name="円/楕円 203"/>
        <xdr:cNvSpPr/>
      </xdr:nvSpPr>
      <xdr:spPr>
        <a:xfrm>
          <a:off x="2857500" y="134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1229</xdr:rowOff>
    </xdr:from>
    <xdr:ext cx="599010" cy="259045"/>
    <xdr:sp macro="" textlink="">
      <xdr:nvSpPr>
        <xdr:cNvPr id="205" name="テキスト ボックス 204"/>
        <xdr:cNvSpPr txBox="1"/>
      </xdr:nvSpPr>
      <xdr:spPr>
        <a:xfrm>
          <a:off x="2608794" y="1354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66475</xdr:rowOff>
    </xdr:from>
    <xdr:to>
      <xdr:col>3</xdr:col>
      <xdr:colOff>3175</xdr:colOff>
      <xdr:row>77</xdr:row>
      <xdr:rowOff>168075</xdr:rowOff>
    </xdr:to>
    <xdr:sp macro="" textlink="">
      <xdr:nvSpPr>
        <xdr:cNvPr id="206" name="円/楕円 205"/>
        <xdr:cNvSpPr/>
      </xdr:nvSpPr>
      <xdr:spPr>
        <a:xfrm>
          <a:off x="1968500" y="132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159202</xdr:rowOff>
    </xdr:from>
    <xdr:ext cx="599010" cy="259045"/>
    <xdr:sp macro="" textlink="">
      <xdr:nvSpPr>
        <xdr:cNvPr id="207" name="テキスト ボックス 206"/>
        <xdr:cNvSpPr txBox="1"/>
      </xdr:nvSpPr>
      <xdr:spPr>
        <a:xfrm>
          <a:off x="1719794" y="1336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54544</xdr:rowOff>
    </xdr:from>
    <xdr:to>
      <xdr:col>1</xdr:col>
      <xdr:colOff>485775</xdr:colOff>
      <xdr:row>77</xdr:row>
      <xdr:rowOff>156144</xdr:rowOff>
    </xdr:to>
    <xdr:sp macro="" textlink="">
      <xdr:nvSpPr>
        <xdr:cNvPr id="208" name="円/楕円 207"/>
        <xdr:cNvSpPr/>
      </xdr:nvSpPr>
      <xdr:spPr>
        <a:xfrm>
          <a:off x="1079500" y="132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147271</xdr:rowOff>
    </xdr:from>
    <xdr:ext cx="599010" cy="259045"/>
    <xdr:sp macro="" textlink="">
      <xdr:nvSpPr>
        <xdr:cNvPr id="209" name="テキスト ボックス 208"/>
        <xdr:cNvSpPr txBox="1"/>
      </xdr:nvSpPr>
      <xdr:spPr>
        <a:xfrm>
          <a:off x="830794" y="1334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4" name="直線コネクタ 233"/>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5"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6" name="直線コネクタ 235"/>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7"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8" name="直線コネクタ 237"/>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78360</xdr:rowOff>
    </xdr:from>
    <xdr:to>
      <xdr:col>6</xdr:col>
      <xdr:colOff>511175</xdr:colOff>
      <xdr:row>97</xdr:row>
      <xdr:rowOff>23304</xdr:rowOff>
    </xdr:to>
    <xdr:cxnSp macro="">
      <xdr:nvCxnSpPr>
        <xdr:cNvPr id="239" name="直線コネクタ 238"/>
        <xdr:cNvCxnSpPr/>
      </xdr:nvCxnSpPr>
      <xdr:spPr>
        <a:xfrm flipV="1">
          <a:off x="3797300" y="16537560"/>
          <a:ext cx="838200" cy="1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7281</xdr:rowOff>
    </xdr:from>
    <xdr:ext cx="534377" cy="259045"/>
    <xdr:sp macro="" textlink="">
      <xdr:nvSpPr>
        <xdr:cNvPr id="240" name="衛生費平均値テキスト"/>
        <xdr:cNvSpPr txBox="1"/>
      </xdr:nvSpPr>
      <xdr:spPr>
        <a:xfrm>
          <a:off x="4686300" y="1646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41" name="フローチャート : 判断 240"/>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23304</xdr:rowOff>
    </xdr:from>
    <xdr:to>
      <xdr:col>5</xdr:col>
      <xdr:colOff>358775</xdr:colOff>
      <xdr:row>97</xdr:row>
      <xdr:rowOff>120345</xdr:rowOff>
    </xdr:to>
    <xdr:cxnSp macro="">
      <xdr:nvCxnSpPr>
        <xdr:cNvPr id="242" name="直線コネクタ 241"/>
        <xdr:cNvCxnSpPr/>
      </xdr:nvCxnSpPr>
      <xdr:spPr>
        <a:xfrm flipV="1">
          <a:off x="2908300" y="16653954"/>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3" name="フローチャート : 判断 242"/>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114406</xdr:rowOff>
    </xdr:from>
    <xdr:ext cx="534377" cy="259045"/>
    <xdr:sp macro="" textlink="">
      <xdr:nvSpPr>
        <xdr:cNvPr id="244" name="テキスト ボックス 243"/>
        <xdr:cNvSpPr txBox="1"/>
      </xdr:nvSpPr>
      <xdr:spPr>
        <a:xfrm>
          <a:off x="3530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104076</xdr:rowOff>
    </xdr:from>
    <xdr:to>
      <xdr:col>4</xdr:col>
      <xdr:colOff>155575</xdr:colOff>
      <xdr:row>97</xdr:row>
      <xdr:rowOff>120345</xdr:rowOff>
    </xdr:to>
    <xdr:cxnSp macro="">
      <xdr:nvCxnSpPr>
        <xdr:cNvPr id="245" name="直線コネクタ 244"/>
        <xdr:cNvCxnSpPr/>
      </xdr:nvCxnSpPr>
      <xdr:spPr>
        <a:xfrm>
          <a:off x="2019300" y="16734726"/>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6" name="フローチャート : 判断 245"/>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13098</xdr:rowOff>
    </xdr:from>
    <xdr:ext cx="534377" cy="259045"/>
    <xdr:sp macro="" textlink="">
      <xdr:nvSpPr>
        <xdr:cNvPr id="247" name="テキスト ボックス 246"/>
        <xdr:cNvSpPr txBox="1"/>
      </xdr:nvSpPr>
      <xdr:spPr>
        <a:xfrm>
          <a:off x="2641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17438</xdr:rowOff>
    </xdr:from>
    <xdr:to>
      <xdr:col>2</xdr:col>
      <xdr:colOff>638175</xdr:colOff>
      <xdr:row>97</xdr:row>
      <xdr:rowOff>104076</xdr:rowOff>
    </xdr:to>
    <xdr:cxnSp macro="">
      <xdr:nvCxnSpPr>
        <xdr:cNvPr id="248" name="直線コネクタ 247"/>
        <xdr:cNvCxnSpPr/>
      </xdr:nvCxnSpPr>
      <xdr:spPr>
        <a:xfrm>
          <a:off x="1130300" y="16476638"/>
          <a:ext cx="889000" cy="25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9" name="フローチャート : 判断 248"/>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6430</xdr:rowOff>
    </xdr:from>
    <xdr:ext cx="534377" cy="259045"/>
    <xdr:sp macro="" textlink="">
      <xdr:nvSpPr>
        <xdr:cNvPr id="250" name="テキスト ボックス 249"/>
        <xdr:cNvSpPr txBox="1"/>
      </xdr:nvSpPr>
      <xdr:spPr>
        <a:xfrm>
          <a:off x="1752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51" name="フローチャート : 判断 250"/>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57599</xdr:rowOff>
    </xdr:from>
    <xdr:ext cx="534377" cy="259045"/>
    <xdr:sp macro="" textlink="">
      <xdr:nvSpPr>
        <xdr:cNvPr id="252" name="テキスト ボックス 251"/>
        <xdr:cNvSpPr txBox="1"/>
      </xdr:nvSpPr>
      <xdr:spPr>
        <a:xfrm>
          <a:off x="863111"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27560</xdr:rowOff>
    </xdr:from>
    <xdr:to>
      <xdr:col>6</xdr:col>
      <xdr:colOff>561975</xdr:colOff>
      <xdr:row>96</xdr:row>
      <xdr:rowOff>129160</xdr:rowOff>
    </xdr:to>
    <xdr:sp macro="" textlink="">
      <xdr:nvSpPr>
        <xdr:cNvPr id="258" name="円/楕円 257"/>
        <xdr:cNvSpPr/>
      </xdr:nvSpPr>
      <xdr:spPr>
        <a:xfrm>
          <a:off x="4584700" y="16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50437</xdr:rowOff>
    </xdr:from>
    <xdr:ext cx="534377" cy="259045"/>
    <xdr:sp macro="" textlink="">
      <xdr:nvSpPr>
        <xdr:cNvPr id="259" name="衛生費該当値テキスト"/>
        <xdr:cNvSpPr txBox="1"/>
      </xdr:nvSpPr>
      <xdr:spPr>
        <a:xfrm>
          <a:off x="4686300"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143954</xdr:rowOff>
    </xdr:from>
    <xdr:to>
      <xdr:col>5</xdr:col>
      <xdr:colOff>409575</xdr:colOff>
      <xdr:row>97</xdr:row>
      <xdr:rowOff>74104</xdr:rowOff>
    </xdr:to>
    <xdr:sp macro="" textlink="">
      <xdr:nvSpPr>
        <xdr:cNvPr id="260" name="円/楕円 259"/>
        <xdr:cNvSpPr/>
      </xdr:nvSpPr>
      <xdr:spPr>
        <a:xfrm>
          <a:off x="3746500" y="16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65231</xdr:rowOff>
    </xdr:from>
    <xdr:ext cx="534377" cy="259045"/>
    <xdr:sp macro="" textlink="">
      <xdr:nvSpPr>
        <xdr:cNvPr id="261" name="テキスト ボックス 260"/>
        <xdr:cNvSpPr txBox="1"/>
      </xdr:nvSpPr>
      <xdr:spPr>
        <a:xfrm>
          <a:off x="3530111" y="166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69545</xdr:rowOff>
    </xdr:from>
    <xdr:to>
      <xdr:col>4</xdr:col>
      <xdr:colOff>206375</xdr:colOff>
      <xdr:row>97</xdr:row>
      <xdr:rowOff>171145</xdr:rowOff>
    </xdr:to>
    <xdr:sp macro="" textlink="">
      <xdr:nvSpPr>
        <xdr:cNvPr id="262" name="円/楕円 261"/>
        <xdr:cNvSpPr/>
      </xdr:nvSpPr>
      <xdr:spPr>
        <a:xfrm>
          <a:off x="2857500" y="167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162272</xdr:rowOff>
    </xdr:from>
    <xdr:ext cx="534377" cy="259045"/>
    <xdr:sp macro="" textlink="">
      <xdr:nvSpPr>
        <xdr:cNvPr id="263" name="テキスト ボックス 262"/>
        <xdr:cNvSpPr txBox="1"/>
      </xdr:nvSpPr>
      <xdr:spPr>
        <a:xfrm>
          <a:off x="2641111" y="1679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53276</xdr:rowOff>
    </xdr:from>
    <xdr:to>
      <xdr:col>3</xdr:col>
      <xdr:colOff>3175</xdr:colOff>
      <xdr:row>97</xdr:row>
      <xdr:rowOff>154876</xdr:rowOff>
    </xdr:to>
    <xdr:sp macro="" textlink="">
      <xdr:nvSpPr>
        <xdr:cNvPr id="264" name="円/楕円 263"/>
        <xdr:cNvSpPr/>
      </xdr:nvSpPr>
      <xdr:spPr>
        <a:xfrm>
          <a:off x="1968500" y="166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146003</xdr:rowOff>
    </xdr:from>
    <xdr:ext cx="534377" cy="259045"/>
    <xdr:sp macro="" textlink="">
      <xdr:nvSpPr>
        <xdr:cNvPr id="265" name="テキスト ボックス 264"/>
        <xdr:cNvSpPr txBox="1"/>
      </xdr:nvSpPr>
      <xdr:spPr>
        <a:xfrm>
          <a:off x="1752111" y="1677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138088</xdr:rowOff>
    </xdr:from>
    <xdr:to>
      <xdr:col>1</xdr:col>
      <xdr:colOff>485775</xdr:colOff>
      <xdr:row>96</xdr:row>
      <xdr:rowOff>68238</xdr:rowOff>
    </xdr:to>
    <xdr:sp macro="" textlink="">
      <xdr:nvSpPr>
        <xdr:cNvPr id="266" name="円/楕円 265"/>
        <xdr:cNvSpPr/>
      </xdr:nvSpPr>
      <xdr:spPr>
        <a:xfrm>
          <a:off x="1079500" y="164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59365</xdr:rowOff>
    </xdr:from>
    <xdr:ext cx="534377" cy="259045"/>
    <xdr:sp macro="" textlink="">
      <xdr:nvSpPr>
        <xdr:cNvPr id="267" name="テキスト ボックス 266"/>
        <xdr:cNvSpPr txBox="1"/>
      </xdr:nvSpPr>
      <xdr:spPr>
        <a:xfrm>
          <a:off x="863111" y="165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92075</xdr:rowOff>
    </xdr:from>
    <xdr:to>
      <xdr:col>15</xdr:col>
      <xdr:colOff>180340</xdr:colOff>
      <xdr:row>39</xdr:row>
      <xdr:rowOff>21209</xdr:rowOff>
    </xdr:to>
    <xdr:cxnSp macro="">
      <xdr:nvCxnSpPr>
        <xdr:cNvPr id="291" name="直線コネクタ 290"/>
        <xdr:cNvCxnSpPr/>
      </xdr:nvCxnSpPr>
      <xdr:spPr>
        <a:xfrm flipV="1">
          <a:off x="10475595" y="6092825"/>
          <a:ext cx="1270" cy="61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25036</xdr:rowOff>
    </xdr:from>
    <xdr:ext cx="313932" cy="259045"/>
    <xdr:sp macro="" textlink="">
      <xdr:nvSpPr>
        <xdr:cNvPr id="292" name="労働費最小値テキスト"/>
        <xdr:cNvSpPr txBox="1"/>
      </xdr:nvSpPr>
      <xdr:spPr>
        <a:xfrm>
          <a:off x="10528300" y="6711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39</xdr:row>
      <xdr:rowOff>21209</xdr:rowOff>
    </xdr:from>
    <xdr:to>
      <xdr:col>15</xdr:col>
      <xdr:colOff>269875</xdr:colOff>
      <xdr:row>39</xdr:row>
      <xdr:rowOff>21209</xdr:rowOff>
    </xdr:to>
    <xdr:cxnSp macro="">
      <xdr:nvCxnSpPr>
        <xdr:cNvPr id="293" name="直線コネクタ 292"/>
        <xdr:cNvCxnSpPr/>
      </xdr:nvCxnSpPr>
      <xdr:spPr>
        <a:xfrm>
          <a:off x="10388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38752</xdr:rowOff>
    </xdr:from>
    <xdr:ext cx="469744" cy="259045"/>
    <xdr:sp macro="" textlink="">
      <xdr:nvSpPr>
        <xdr:cNvPr id="294" name="労働費最大値テキスト"/>
        <xdr:cNvSpPr txBox="1"/>
      </xdr:nvSpPr>
      <xdr:spPr>
        <a:xfrm>
          <a:off x="10528300" y="58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35</xdr:row>
      <xdr:rowOff>92075</xdr:rowOff>
    </xdr:from>
    <xdr:to>
      <xdr:col>15</xdr:col>
      <xdr:colOff>269875</xdr:colOff>
      <xdr:row>35</xdr:row>
      <xdr:rowOff>92075</xdr:rowOff>
    </xdr:to>
    <xdr:cxnSp macro="">
      <xdr:nvCxnSpPr>
        <xdr:cNvPr id="295" name="直線コネクタ 294"/>
        <xdr:cNvCxnSpPr/>
      </xdr:nvCxnSpPr>
      <xdr:spPr>
        <a:xfrm>
          <a:off x="10388600" y="6092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130937</xdr:rowOff>
    </xdr:from>
    <xdr:to>
      <xdr:col>15</xdr:col>
      <xdr:colOff>180975</xdr:colOff>
      <xdr:row>36</xdr:row>
      <xdr:rowOff>41783</xdr:rowOff>
    </xdr:to>
    <xdr:cxnSp macro="">
      <xdr:nvCxnSpPr>
        <xdr:cNvPr id="296" name="直線コネクタ 295"/>
        <xdr:cNvCxnSpPr/>
      </xdr:nvCxnSpPr>
      <xdr:spPr>
        <a:xfrm>
          <a:off x="9639300" y="5274437"/>
          <a:ext cx="838200" cy="9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115714</xdr:rowOff>
    </xdr:from>
    <xdr:ext cx="378565" cy="259045"/>
    <xdr:sp macro="" textlink="">
      <xdr:nvSpPr>
        <xdr:cNvPr id="297" name="労働費平均値テキスト"/>
        <xdr:cNvSpPr txBox="1"/>
      </xdr:nvSpPr>
      <xdr:spPr>
        <a:xfrm>
          <a:off x="10528300" y="645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137287</xdr:rowOff>
    </xdr:from>
    <xdr:to>
      <xdr:col>15</xdr:col>
      <xdr:colOff>231775</xdr:colOff>
      <xdr:row>38</xdr:row>
      <xdr:rowOff>67437</xdr:rowOff>
    </xdr:to>
    <xdr:sp macro="" textlink="">
      <xdr:nvSpPr>
        <xdr:cNvPr id="298" name="フローチャート : 判断 297"/>
        <xdr:cNvSpPr/>
      </xdr:nvSpPr>
      <xdr:spPr>
        <a:xfrm>
          <a:off x="10426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130937</xdr:rowOff>
    </xdr:from>
    <xdr:to>
      <xdr:col>14</xdr:col>
      <xdr:colOff>28575</xdr:colOff>
      <xdr:row>31</xdr:row>
      <xdr:rowOff>22352</xdr:rowOff>
    </xdr:to>
    <xdr:cxnSp macro="">
      <xdr:nvCxnSpPr>
        <xdr:cNvPr id="299" name="直線コネクタ 298"/>
        <xdr:cNvCxnSpPr/>
      </xdr:nvCxnSpPr>
      <xdr:spPr>
        <a:xfrm flipV="1">
          <a:off x="8750300" y="527443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32131</xdr:rowOff>
    </xdr:from>
    <xdr:to>
      <xdr:col>14</xdr:col>
      <xdr:colOff>79375</xdr:colOff>
      <xdr:row>37</xdr:row>
      <xdr:rowOff>133731</xdr:rowOff>
    </xdr:to>
    <xdr:sp macro="" textlink="">
      <xdr:nvSpPr>
        <xdr:cNvPr id="300" name="フローチャート : 判断 299"/>
        <xdr:cNvSpPr/>
      </xdr:nvSpPr>
      <xdr:spPr>
        <a:xfrm>
          <a:off x="9588500" y="637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124858</xdr:rowOff>
    </xdr:from>
    <xdr:ext cx="378565" cy="259045"/>
    <xdr:sp macro="" textlink="">
      <xdr:nvSpPr>
        <xdr:cNvPr id="301" name="テキスト ボックス 300"/>
        <xdr:cNvSpPr txBox="1"/>
      </xdr:nvSpPr>
      <xdr:spPr>
        <a:xfrm>
          <a:off x="9450017"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22352</xdr:rowOff>
    </xdr:from>
    <xdr:to>
      <xdr:col>12</xdr:col>
      <xdr:colOff>511175</xdr:colOff>
      <xdr:row>32</xdr:row>
      <xdr:rowOff>58166</xdr:rowOff>
    </xdr:to>
    <xdr:cxnSp macro="">
      <xdr:nvCxnSpPr>
        <xdr:cNvPr id="302" name="直線コネクタ 301"/>
        <xdr:cNvCxnSpPr/>
      </xdr:nvCxnSpPr>
      <xdr:spPr>
        <a:xfrm flipV="1">
          <a:off x="7861300" y="5337302"/>
          <a:ext cx="8890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9652</xdr:rowOff>
    </xdr:from>
    <xdr:to>
      <xdr:col>12</xdr:col>
      <xdr:colOff>561975</xdr:colOff>
      <xdr:row>37</xdr:row>
      <xdr:rowOff>111252</xdr:rowOff>
    </xdr:to>
    <xdr:sp macro="" textlink="">
      <xdr:nvSpPr>
        <xdr:cNvPr id="303" name="フローチャート : 判断 302"/>
        <xdr:cNvSpPr/>
      </xdr:nvSpPr>
      <xdr:spPr>
        <a:xfrm>
          <a:off x="8699500" y="635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102379</xdr:rowOff>
    </xdr:from>
    <xdr:ext cx="378565" cy="259045"/>
    <xdr:sp macro="" textlink="">
      <xdr:nvSpPr>
        <xdr:cNvPr id="304" name="テキスト ボックス 303"/>
        <xdr:cNvSpPr txBox="1"/>
      </xdr:nvSpPr>
      <xdr:spPr>
        <a:xfrm>
          <a:off x="8561017" y="64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150749</xdr:rowOff>
    </xdr:from>
    <xdr:to>
      <xdr:col>11</xdr:col>
      <xdr:colOff>307975</xdr:colOff>
      <xdr:row>32</xdr:row>
      <xdr:rowOff>58166</xdr:rowOff>
    </xdr:to>
    <xdr:cxnSp macro="">
      <xdr:nvCxnSpPr>
        <xdr:cNvPr id="305" name="直線コネクタ 304"/>
        <xdr:cNvCxnSpPr/>
      </xdr:nvCxnSpPr>
      <xdr:spPr>
        <a:xfrm>
          <a:off x="6972300" y="5465699"/>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121666</xdr:rowOff>
    </xdr:from>
    <xdr:to>
      <xdr:col>11</xdr:col>
      <xdr:colOff>358775</xdr:colOff>
      <xdr:row>36</xdr:row>
      <xdr:rowOff>51816</xdr:rowOff>
    </xdr:to>
    <xdr:sp macro="" textlink="">
      <xdr:nvSpPr>
        <xdr:cNvPr id="306" name="フローチャート : 判断 305"/>
        <xdr:cNvSpPr/>
      </xdr:nvSpPr>
      <xdr:spPr>
        <a:xfrm>
          <a:off x="7810500" y="612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42943</xdr:rowOff>
    </xdr:from>
    <xdr:ext cx="469744" cy="259045"/>
    <xdr:sp macro="" textlink="">
      <xdr:nvSpPr>
        <xdr:cNvPr id="307" name="テキスト ボックス 306"/>
        <xdr:cNvSpPr txBox="1"/>
      </xdr:nvSpPr>
      <xdr:spPr>
        <a:xfrm>
          <a:off x="7626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60325</xdr:rowOff>
    </xdr:from>
    <xdr:to>
      <xdr:col>10</xdr:col>
      <xdr:colOff>155575</xdr:colOff>
      <xdr:row>35</xdr:row>
      <xdr:rowOff>161925</xdr:rowOff>
    </xdr:to>
    <xdr:sp macro="" textlink="">
      <xdr:nvSpPr>
        <xdr:cNvPr id="308" name="フローチャート : 判断 307"/>
        <xdr:cNvSpPr/>
      </xdr:nvSpPr>
      <xdr:spPr>
        <a:xfrm>
          <a:off x="6921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153052</xdr:rowOff>
    </xdr:from>
    <xdr:ext cx="469744" cy="259045"/>
    <xdr:sp macro="" textlink="">
      <xdr:nvSpPr>
        <xdr:cNvPr id="309" name="テキスト ボックス 308"/>
        <xdr:cNvSpPr txBox="1"/>
      </xdr:nvSpPr>
      <xdr:spPr>
        <a:xfrm>
          <a:off x="6737427"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162433</xdr:rowOff>
    </xdr:from>
    <xdr:to>
      <xdr:col>15</xdr:col>
      <xdr:colOff>231775</xdr:colOff>
      <xdr:row>36</xdr:row>
      <xdr:rowOff>92583</xdr:rowOff>
    </xdr:to>
    <xdr:sp macro="" textlink="">
      <xdr:nvSpPr>
        <xdr:cNvPr id="315" name="円/楕円 314"/>
        <xdr:cNvSpPr/>
      </xdr:nvSpPr>
      <xdr:spPr>
        <a:xfrm>
          <a:off x="104267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77360</xdr:rowOff>
    </xdr:from>
    <xdr:ext cx="469744" cy="259045"/>
    <xdr:sp macro="" textlink="">
      <xdr:nvSpPr>
        <xdr:cNvPr id="316" name="労働費該当値テキスト"/>
        <xdr:cNvSpPr txBox="1"/>
      </xdr:nvSpPr>
      <xdr:spPr>
        <a:xfrm>
          <a:off x="10528300" y="60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80137</xdr:rowOff>
    </xdr:from>
    <xdr:to>
      <xdr:col>14</xdr:col>
      <xdr:colOff>79375</xdr:colOff>
      <xdr:row>31</xdr:row>
      <xdr:rowOff>10287</xdr:rowOff>
    </xdr:to>
    <xdr:sp macro="" textlink="">
      <xdr:nvSpPr>
        <xdr:cNvPr id="317" name="円/楕円 316"/>
        <xdr:cNvSpPr/>
      </xdr:nvSpPr>
      <xdr:spPr>
        <a:xfrm>
          <a:off x="9588500" y="52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29</xdr:row>
      <xdr:rowOff>26814</xdr:rowOff>
    </xdr:from>
    <xdr:ext cx="469744" cy="259045"/>
    <xdr:sp macro="" textlink="">
      <xdr:nvSpPr>
        <xdr:cNvPr id="318" name="テキスト ボックス 317"/>
        <xdr:cNvSpPr txBox="1"/>
      </xdr:nvSpPr>
      <xdr:spPr>
        <a:xfrm>
          <a:off x="9404427" y="499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143002</xdr:rowOff>
    </xdr:from>
    <xdr:to>
      <xdr:col>12</xdr:col>
      <xdr:colOff>561975</xdr:colOff>
      <xdr:row>31</xdr:row>
      <xdr:rowOff>73152</xdr:rowOff>
    </xdr:to>
    <xdr:sp macro="" textlink="">
      <xdr:nvSpPr>
        <xdr:cNvPr id="319" name="円/楕円 318"/>
        <xdr:cNvSpPr/>
      </xdr:nvSpPr>
      <xdr:spPr>
        <a:xfrm>
          <a:off x="8699500" y="52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89679</xdr:rowOff>
    </xdr:from>
    <xdr:ext cx="469744" cy="259045"/>
    <xdr:sp macro="" textlink="">
      <xdr:nvSpPr>
        <xdr:cNvPr id="320" name="テキスト ボックス 319"/>
        <xdr:cNvSpPr txBox="1"/>
      </xdr:nvSpPr>
      <xdr:spPr>
        <a:xfrm>
          <a:off x="8515427" y="50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7366</xdr:rowOff>
    </xdr:from>
    <xdr:to>
      <xdr:col>11</xdr:col>
      <xdr:colOff>358775</xdr:colOff>
      <xdr:row>32</xdr:row>
      <xdr:rowOff>108966</xdr:rowOff>
    </xdr:to>
    <xdr:sp macro="" textlink="">
      <xdr:nvSpPr>
        <xdr:cNvPr id="321" name="円/楕円 320"/>
        <xdr:cNvSpPr/>
      </xdr:nvSpPr>
      <xdr:spPr>
        <a:xfrm>
          <a:off x="7810500" y="54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125493</xdr:rowOff>
    </xdr:from>
    <xdr:ext cx="469744" cy="259045"/>
    <xdr:sp macro="" textlink="">
      <xdr:nvSpPr>
        <xdr:cNvPr id="322" name="テキスト ボックス 321"/>
        <xdr:cNvSpPr txBox="1"/>
      </xdr:nvSpPr>
      <xdr:spPr>
        <a:xfrm>
          <a:off x="7626427" y="526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99949</xdr:rowOff>
    </xdr:from>
    <xdr:to>
      <xdr:col>10</xdr:col>
      <xdr:colOff>155575</xdr:colOff>
      <xdr:row>32</xdr:row>
      <xdr:rowOff>30099</xdr:rowOff>
    </xdr:to>
    <xdr:sp macro="" textlink="">
      <xdr:nvSpPr>
        <xdr:cNvPr id="323" name="円/楕円 322"/>
        <xdr:cNvSpPr/>
      </xdr:nvSpPr>
      <xdr:spPr>
        <a:xfrm>
          <a:off x="6921500" y="54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46626</xdr:rowOff>
    </xdr:from>
    <xdr:ext cx="469744" cy="259045"/>
    <xdr:sp macro="" textlink="">
      <xdr:nvSpPr>
        <xdr:cNvPr id="324" name="テキスト ボックス 323"/>
        <xdr:cNvSpPr txBox="1"/>
      </xdr:nvSpPr>
      <xdr:spPr>
        <a:xfrm>
          <a:off x="6737427" y="519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8" name="テキスト ボックス 337"/>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40" name="テキスト ボックス 339"/>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2" name="テキスト ボックス 341"/>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4" name="テキスト ボックス 343"/>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6" name="テキスト ボックス 34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50" name="直線コネクタ 349"/>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51"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2" name="直線コネクタ 351"/>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3"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4" name="直線コネクタ 353"/>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142312</xdr:rowOff>
    </xdr:from>
    <xdr:to>
      <xdr:col>15</xdr:col>
      <xdr:colOff>180975</xdr:colOff>
      <xdr:row>57</xdr:row>
      <xdr:rowOff>79121</xdr:rowOff>
    </xdr:to>
    <xdr:cxnSp macro="">
      <xdr:nvCxnSpPr>
        <xdr:cNvPr id="355" name="直線コネクタ 354"/>
        <xdr:cNvCxnSpPr/>
      </xdr:nvCxnSpPr>
      <xdr:spPr>
        <a:xfrm>
          <a:off x="9639300" y="9743512"/>
          <a:ext cx="8382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13769</xdr:rowOff>
    </xdr:from>
    <xdr:ext cx="469744" cy="259045"/>
    <xdr:sp macro="" textlink="">
      <xdr:nvSpPr>
        <xdr:cNvPr id="356" name="農林水産業費平均値テキスト"/>
        <xdr:cNvSpPr txBox="1"/>
      </xdr:nvSpPr>
      <xdr:spPr>
        <a:xfrm>
          <a:off x="10528300" y="9786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7" name="フローチャート : 判断 356"/>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8255</xdr:rowOff>
    </xdr:from>
    <xdr:to>
      <xdr:col>14</xdr:col>
      <xdr:colOff>28575</xdr:colOff>
      <xdr:row>56</xdr:row>
      <xdr:rowOff>142312</xdr:rowOff>
    </xdr:to>
    <xdr:cxnSp macro="">
      <xdr:nvCxnSpPr>
        <xdr:cNvPr id="358" name="直線コネクタ 357"/>
        <xdr:cNvCxnSpPr/>
      </xdr:nvCxnSpPr>
      <xdr:spPr>
        <a:xfrm>
          <a:off x="8750300" y="9609455"/>
          <a:ext cx="889000" cy="1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9" name="フローチャート : 判断 358"/>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106679</xdr:rowOff>
    </xdr:from>
    <xdr:ext cx="469744" cy="259045"/>
    <xdr:sp macro="" textlink="">
      <xdr:nvSpPr>
        <xdr:cNvPr id="360" name="テキスト ボックス 359"/>
        <xdr:cNvSpPr txBox="1"/>
      </xdr:nvSpPr>
      <xdr:spPr>
        <a:xfrm>
          <a:off x="9404427"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163866</xdr:rowOff>
    </xdr:from>
    <xdr:to>
      <xdr:col>12</xdr:col>
      <xdr:colOff>511175</xdr:colOff>
      <xdr:row>56</xdr:row>
      <xdr:rowOff>8255</xdr:rowOff>
    </xdr:to>
    <xdr:cxnSp macro="">
      <xdr:nvCxnSpPr>
        <xdr:cNvPr id="361" name="直線コネクタ 360"/>
        <xdr:cNvCxnSpPr/>
      </xdr:nvCxnSpPr>
      <xdr:spPr>
        <a:xfrm>
          <a:off x="7861300" y="9593616"/>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2" name="フローチャート : 判断 361"/>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69123</xdr:rowOff>
    </xdr:from>
    <xdr:ext cx="469744" cy="259045"/>
    <xdr:sp macro="" textlink="">
      <xdr:nvSpPr>
        <xdr:cNvPr id="363" name="テキスト ボックス 362"/>
        <xdr:cNvSpPr txBox="1"/>
      </xdr:nvSpPr>
      <xdr:spPr>
        <a:xfrm>
          <a:off x="8515427" y="98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163866</xdr:rowOff>
    </xdr:from>
    <xdr:to>
      <xdr:col>11</xdr:col>
      <xdr:colOff>307975</xdr:colOff>
      <xdr:row>56</xdr:row>
      <xdr:rowOff>170887</xdr:rowOff>
    </xdr:to>
    <xdr:cxnSp macro="">
      <xdr:nvCxnSpPr>
        <xdr:cNvPr id="364" name="直線コネクタ 363"/>
        <xdr:cNvCxnSpPr/>
      </xdr:nvCxnSpPr>
      <xdr:spPr>
        <a:xfrm flipV="1">
          <a:off x="6972300" y="9593616"/>
          <a:ext cx="889000" cy="17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5" name="フローチャート : 判断 364"/>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61286</xdr:rowOff>
    </xdr:from>
    <xdr:ext cx="469744" cy="259045"/>
    <xdr:sp macro="" textlink="">
      <xdr:nvSpPr>
        <xdr:cNvPr id="366" name="テキスト ボックス 365"/>
        <xdr:cNvSpPr txBox="1"/>
      </xdr:nvSpPr>
      <xdr:spPr>
        <a:xfrm>
          <a:off x="7626427" y="983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7" name="フローチャート : 判断 366"/>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67327</xdr:rowOff>
    </xdr:from>
    <xdr:ext cx="469744" cy="259045"/>
    <xdr:sp macro="" textlink="">
      <xdr:nvSpPr>
        <xdr:cNvPr id="368" name="テキスト ボックス 367"/>
        <xdr:cNvSpPr txBox="1"/>
      </xdr:nvSpPr>
      <xdr:spPr>
        <a:xfrm>
          <a:off x="6737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28321</xdr:rowOff>
    </xdr:from>
    <xdr:to>
      <xdr:col>15</xdr:col>
      <xdr:colOff>231775</xdr:colOff>
      <xdr:row>57</xdr:row>
      <xdr:rowOff>129921</xdr:rowOff>
    </xdr:to>
    <xdr:sp macro="" textlink="">
      <xdr:nvSpPr>
        <xdr:cNvPr id="374" name="円/楕円 373"/>
        <xdr:cNvSpPr/>
      </xdr:nvSpPr>
      <xdr:spPr>
        <a:xfrm>
          <a:off x="10426700" y="98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51198</xdr:rowOff>
    </xdr:from>
    <xdr:ext cx="469744" cy="259045"/>
    <xdr:sp macro="" textlink="">
      <xdr:nvSpPr>
        <xdr:cNvPr id="375" name="農林水産業費該当値テキスト"/>
        <xdr:cNvSpPr txBox="1"/>
      </xdr:nvSpPr>
      <xdr:spPr>
        <a:xfrm>
          <a:off x="10528300" y="965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91512</xdr:rowOff>
    </xdr:from>
    <xdr:to>
      <xdr:col>14</xdr:col>
      <xdr:colOff>79375</xdr:colOff>
      <xdr:row>57</xdr:row>
      <xdr:rowOff>21662</xdr:rowOff>
    </xdr:to>
    <xdr:sp macro="" textlink="">
      <xdr:nvSpPr>
        <xdr:cNvPr id="376" name="円/楕円 375"/>
        <xdr:cNvSpPr/>
      </xdr:nvSpPr>
      <xdr:spPr>
        <a:xfrm>
          <a:off x="9588500" y="96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38189</xdr:rowOff>
    </xdr:from>
    <xdr:ext cx="469744" cy="259045"/>
    <xdr:sp macro="" textlink="">
      <xdr:nvSpPr>
        <xdr:cNvPr id="377" name="テキスト ボックス 376"/>
        <xdr:cNvSpPr txBox="1"/>
      </xdr:nvSpPr>
      <xdr:spPr>
        <a:xfrm>
          <a:off x="9404427" y="94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128905</xdr:rowOff>
    </xdr:from>
    <xdr:to>
      <xdr:col>12</xdr:col>
      <xdr:colOff>561975</xdr:colOff>
      <xdr:row>56</xdr:row>
      <xdr:rowOff>59055</xdr:rowOff>
    </xdr:to>
    <xdr:sp macro="" textlink="">
      <xdr:nvSpPr>
        <xdr:cNvPr id="378" name="円/楕円 377"/>
        <xdr:cNvSpPr/>
      </xdr:nvSpPr>
      <xdr:spPr>
        <a:xfrm>
          <a:off x="8699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75582</xdr:rowOff>
    </xdr:from>
    <xdr:ext cx="469744" cy="259045"/>
    <xdr:sp macro="" textlink="">
      <xdr:nvSpPr>
        <xdr:cNvPr id="379" name="テキスト ボックス 378"/>
        <xdr:cNvSpPr txBox="1"/>
      </xdr:nvSpPr>
      <xdr:spPr>
        <a:xfrm>
          <a:off x="8515427" y="933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113066</xdr:rowOff>
    </xdr:from>
    <xdr:to>
      <xdr:col>11</xdr:col>
      <xdr:colOff>358775</xdr:colOff>
      <xdr:row>56</xdr:row>
      <xdr:rowOff>43216</xdr:rowOff>
    </xdr:to>
    <xdr:sp macro="" textlink="">
      <xdr:nvSpPr>
        <xdr:cNvPr id="380" name="円/楕円 379"/>
        <xdr:cNvSpPr/>
      </xdr:nvSpPr>
      <xdr:spPr>
        <a:xfrm>
          <a:off x="7810500" y="954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59743</xdr:rowOff>
    </xdr:from>
    <xdr:ext cx="469744" cy="259045"/>
    <xdr:sp macro="" textlink="">
      <xdr:nvSpPr>
        <xdr:cNvPr id="381" name="テキスト ボックス 380"/>
        <xdr:cNvSpPr txBox="1"/>
      </xdr:nvSpPr>
      <xdr:spPr>
        <a:xfrm>
          <a:off x="7626427" y="931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120087</xdr:rowOff>
    </xdr:from>
    <xdr:to>
      <xdr:col>10</xdr:col>
      <xdr:colOff>155575</xdr:colOff>
      <xdr:row>57</xdr:row>
      <xdr:rowOff>50237</xdr:rowOff>
    </xdr:to>
    <xdr:sp macro="" textlink="">
      <xdr:nvSpPr>
        <xdr:cNvPr id="382" name="円/楕円 381"/>
        <xdr:cNvSpPr/>
      </xdr:nvSpPr>
      <xdr:spPr>
        <a:xfrm>
          <a:off x="6921500" y="972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66764</xdr:rowOff>
    </xdr:from>
    <xdr:ext cx="469744" cy="259045"/>
    <xdr:sp macro="" textlink="">
      <xdr:nvSpPr>
        <xdr:cNvPr id="383" name="テキスト ボックス 382"/>
        <xdr:cNvSpPr txBox="1"/>
      </xdr:nvSpPr>
      <xdr:spPr>
        <a:xfrm>
          <a:off x="6737427" y="949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7" name="直線コネクタ 406"/>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8"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9" name="直線コネクタ 408"/>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10"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11" name="直線コネクタ 410"/>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75578</xdr:rowOff>
    </xdr:from>
    <xdr:to>
      <xdr:col>15</xdr:col>
      <xdr:colOff>180975</xdr:colOff>
      <xdr:row>76</xdr:row>
      <xdr:rowOff>85083</xdr:rowOff>
    </xdr:to>
    <xdr:cxnSp macro="">
      <xdr:nvCxnSpPr>
        <xdr:cNvPr id="412" name="直線コネクタ 411"/>
        <xdr:cNvCxnSpPr/>
      </xdr:nvCxnSpPr>
      <xdr:spPr>
        <a:xfrm>
          <a:off x="9639300" y="13105778"/>
          <a:ext cx="8382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13"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4" name="フローチャート : 判断 413"/>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50203</xdr:rowOff>
    </xdr:from>
    <xdr:to>
      <xdr:col>14</xdr:col>
      <xdr:colOff>28575</xdr:colOff>
      <xdr:row>76</xdr:row>
      <xdr:rowOff>75578</xdr:rowOff>
    </xdr:to>
    <xdr:cxnSp macro="">
      <xdr:nvCxnSpPr>
        <xdr:cNvPr id="415" name="直線コネクタ 414"/>
        <xdr:cNvCxnSpPr/>
      </xdr:nvCxnSpPr>
      <xdr:spPr>
        <a:xfrm>
          <a:off x="8750300" y="13080403"/>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6" name="フローチャート : 判断 415"/>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7" name="テキスト ボックス 416"/>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50203</xdr:rowOff>
    </xdr:from>
    <xdr:to>
      <xdr:col>12</xdr:col>
      <xdr:colOff>511175</xdr:colOff>
      <xdr:row>76</xdr:row>
      <xdr:rowOff>78093</xdr:rowOff>
    </xdr:to>
    <xdr:cxnSp macro="">
      <xdr:nvCxnSpPr>
        <xdr:cNvPr id="418" name="直線コネクタ 417"/>
        <xdr:cNvCxnSpPr/>
      </xdr:nvCxnSpPr>
      <xdr:spPr>
        <a:xfrm flipV="1">
          <a:off x="7861300" y="13080403"/>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9" name="フローチャート : 判断 418"/>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20" name="テキスト ボックス 419"/>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170142</xdr:rowOff>
    </xdr:from>
    <xdr:to>
      <xdr:col>11</xdr:col>
      <xdr:colOff>307975</xdr:colOff>
      <xdr:row>76</xdr:row>
      <xdr:rowOff>78093</xdr:rowOff>
    </xdr:to>
    <xdr:cxnSp macro="">
      <xdr:nvCxnSpPr>
        <xdr:cNvPr id="421" name="直線コネクタ 420"/>
        <xdr:cNvCxnSpPr/>
      </xdr:nvCxnSpPr>
      <xdr:spPr>
        <a:xfrm>
          <a:off x="6972300" y="13028892"/>
          <a:ext cx="8890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2" name="フローチャート : 判断 421"/>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23" name="テキスト ボックス 422"/>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4" name="フローチャート : 判断 423"/>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25" name="テキスト ボックス 424"/>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34283</xdr:rowOff>
    </xdr:from>
    <xdr:to>
      <xdr:col>15</xdr:col>
      <xdr:colOff>231775</xdr:colOff>
      <xdr:row>76</xdr:row>
      <xdr:rowOff>135883</xdr:rowOff>
    </xdr:to>
    <xdr:sp macro="" textlink="">
      <xdr:nvSpPr>
        <xdr:cNvPr id="431" name="円/楕円 430"/>
        <xdr:cNvSpPr/>
      </xdr:nvSpPr>
      <xdr:spPr>
        <a:xfrm>
          <a:off x="10426700" y="1306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12710</xdr:rowOff>
    </xdr:from>
    <xdr:ext cx="534377" cy="259045"/>
    <xdr:sp macro="" textlink="">
      <xdr:nvSpPr>
        <xdr:cNvPr id="432" name="商工費該当値テキスト"/>
        <xdr:cNvSpPr txBox="1"/>
      </xdr:nvSpPr>
      <xdr:spPr>
        <a:xfrm>
          <a:off x="10528300" y="130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24778</xdr:rowOff>
    </xdr:from>
    <xdr:to>
      <xdr:col>14</xdr:col>
      <xdr:colOff>79375</xdr:colOff>
      <xdr:row>76</xdr:row>
      <xdr:rowOff>126378</xdr:rowOff>
    </xdr:to>
    <xdr:sp macro="" textlink="">
      <xdr:nvSpPr>
        <xdr:cNvPr id="433" name="円/楕円 432"/>
        <xdr:cNvSpPr/>
      </xdr:nvSpPr>
      <xdr:spPr>
        <a:xfrm>
          <a:off x="9588500" y="130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117505</xdr:rowOff>
    </xdr:from>
    <xdr:ext cx="534377" cy="259045"/>
    <xdr:sp macro="" textlink="">
      <xdr:nvSpPr>
        <xdr:cNvPr id="434" name="テキスト ボックス 433"/>
        <xdr:cNvSpPr txBox="1"/>
      </xdr:nvSpPr>
      <xdr:spPr>
        <a:xfrm>
          <a:off x="9372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170853</xdr:rowOff>
    </xdr:from>
    <xdr:to>
      <xdr:col>12</xdr:col>
      <xdr:colOff>561975</xdr:colOff>
      <xdr:row>76</xdr:row>
      <xdr:rowOff>101003</xdr:rowOff>
    </xdr:to>
    <xdr:sp macro="" textlink="">
      <xdr:nvSpPr>
        <xdr:cNvPr id="435" name="円/楕円 434"/>
        <xdr:cNvSpPr/>
      </xdr:nvSpPr>
      <xdr:spPr>
        <a:xfrm>
          <a:off x="8699500" y="130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92130</xdr:rowOff>
    </xdr:from>
    <xdr:ext cx="534377" cy="259045"/>
    <xdr:sp macro="" textlink="">
      <xdr:nvSpPr>
        <xdr:cNvPr id="436" name="テキスト ボックス 435"/>
        <xdr:cNvSpPr txBox="1"/>
      </xdr:nvSpPr>
      <xdr:spPr>
        <a:xfrm>
          <a:off x="8483111" y="131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27293</xdr:rowOff>
    </xdr:from>
    <xdr:to>
      <xdr:col>11</xdr:col>
      <xdr:colOff>358775</xdr:colOff>
      <xdr:row>76</xdr:row>
      <xdr:rowOff>128893</xdr:rowOff>
    </xdr:to>
    <xdr:sp macro="" textlink="">
      <xdr:nvSpPr>
        <xdr:cNvPr id="437" name="円/楕円 436"/>
        <xdr:cNvSpPr/>
      </xdr:nvSpPr>
      <xdr:spPr>
        <a:xfrm>
          <a:off x="7810500" y="130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120020</xdr:rowOff>
    </xdr:from>
    <xdr:ext cx="534377" cy="259045"/>
    <xdr:sp macro="" textlink="">
      <xdr:nvSpPr>
        <xdr:cNvPr id="438" name="テキスト ボックス 437"/>
        <xdr:cNvSpPr txBox="1"/>
      </xdr:nvSpPr>
      <xdr:spPr>
        <a:xfrm>
          <a:off x="7594111" y="131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119342</xdr:rowOff>
    </xdr:from>
    <xdr:to>
      <xdr:col>10</xdr:col>
      <xdr:colOff>155575</xdr:colOff>
      <xdr:row>76</xdr:row>
      <xdr:rowOff>49492</xdr:rowOff>
    </xdr:to>
    <xdr:sp macro="" textlink="">
      <xdr:nvSpPr>
        <xdr:cNvPr id="439" name="円/楕円 438"/>
        <xdr:cNvSpPr/>
      </xdr:nvSpPr>
      <xdr:spPr>
        <a:xfrm>
          <a:off x="6921500" y="129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40619</xdr:rowOff>
    </xdr:from>
    <xdr:ext cx="534377" cy="259045"/>
    <xdr:sp macro="" textlink="">
      <xdr:nvSpPr>
        <xdr:cNvPr id="440" name="テキスト ボックス 439"/>
        <xdr:cNvSpPr txBox="1"/>
      </xdr:nvSpPr>
      <xdr:spPr>
        <a:xfrm>
          <a:off x="6705111" y="130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5" name="直線コネクタ 464"/>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6"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7" name="直線コネクタ 466"/>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8"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9" name="直線コネクタ 468"/>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118497</xdr:rowOff>
    </xdr:from>
    <xdr:to>
      <xdr:col>15</xdr:col>
      <xdr:colOff>180975</xdr:colOff>
      <xdr:row>93</xdr:row>
      <xdr:rowOff>46774</xdr:rowOff>
    </xdr:to>
    <xdr:cxnSp macro="">
      <xdr:nvCxnSpPr>
        <xdr:cNvPr id="470" name="直線コネクタ 469"/>
        <xdr:cNvCxnSpPr/>
      </xdr:nvCxnSpPr>
      <xdr:spPr>
        <a:xfrm>
          <a:off x="9639300" y="15720447"/>
          <a:ext cx="838200" cy="27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17415</xdr:rowOff>
    </xdr:from>
    <xdr:ext cx="534377" cy="259045"/>
    <xdr:sp macro="" textlink="">
      <xdr:nvSpPr>
        <xdr:cNvPr id="471" name="土木費平均値テキスト"/>
        <xdr:cNvSpPr txBox="1"/>
      </xdr:nvSpPr>
      <xdr:spPr>
        <a:xfrm>
          <a:off x="10528300" y="16476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2" name="フローチャート : 判断 471"/>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118497</xdr:rowOff>
    </xdr:from>
    <xdr:to>
      <xdr:col>14</xdr:col>
      <xdr:colOff>28575</xdr:colOff>
      <xdr:row>93</xdr:row>
      <xdr:rowOff>141415</xdr:rowOff>
    </xdr:to>
    <xdr:cxnSp macro="">
      <xdr:nvCxnSpPr>
        <xdr:cNvPr id="473" name="直線コネクタ 472"/>
        <xdr:cNvCxnSpPr/>
      </xdr:nvCxnSpPr>
      <xdr:spPr>
        <a:xfrm flipV="1">
          <a:off x="8750300" y="15720447"/>
          <a:ext cx="889000" cy="3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4" name="フローチャート : 判断 473"/>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144803</xdr:rowOff>
    </xdr:from>
    <xdr:ext cx="534377" cy="259045"/>
    <xdr:sp macro="" textlink="">
      <xdr:nvSpPr>
        <xdr:cNvPr id="475" name="テキスト ボックス 474"/>
        <xdr:cNvSpPr txBox="1"/>
      </xdr:nvSpPr>
      <xdr:spPr>
        <a:xfrm>
          <a:off x="9372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141415</xdr:rowOff>
    </xdr:from>
    <xdr:to>
      <xdr:col>12</xdr:col>
      <xdr:colOff>511175</xdr:colOff>
      <xdr:row>96</xdr:row>
      <xdr:rowOff>79217</xdr:rowOff>
    </xdr:to>
    <xdr:cxnSp macro="">
      <xdr:nvCxnSpPr>
        <xdr:cNvPr id="476" name="直線コネクタ 475"/>
        <xdr:cNvCxnSpPr/>
      </xdr:nvCxnSpPr>
      <xdr:spPr>
        <a:xfrm flipV="1">
          <a:off x="7861300" y="16086265"/>
          <a:ext cx="889000" cy="45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7" name="フローチャート : 判断 476"/>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112113</xdr:rowOff>
    </xdr:from>
    <xdr:ext cx="534377" cy="259045"/>
    <xdr:sp macro="" textlink="">
      <xdr:nvSpPr>
        <xdr:cNvPr id="478" name="テキスト ボックス 477"/>
        <xdr:cNvSpPr txBox="1"/>
      </xdr:nvSpPr>
      <xdr:spPr>
        <a:xfrm>
          <a:off x="8483111" y="165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79217</xdr:rowOff>
    </xdr:from>
    <xdr:to>
      <xdr:col>11</xdr:col>
      <xdr:colOff>307975</xdr:colOff>
      <xdr:row>98</xdr:row>
      <xdr:rowOff>114897</xdr:rowOff>
    </xdr:to>
    <xdr:cxnSp macro="">
      <xdr:nvCxnSpPr>
        <xdr:cNvPr id="479" name="直線コネクタ 478"/>
        <xdr:cNvCxnSpPr/>
      </xdr:nvCxnSpPr>
      <xdr:spPr>
        <a:xfrm flipV="1">
          <a:off x="6972300" y="16538417"/>
          <a:ext cx="889000" cy="37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80" name="フローチャート : 判断 479"/>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154633</xdr:rowOff>
    </xdr:from>
    <xdr:ext cx="534377" cy="259045"/>
    <xdr:sp macro="" textlink="">
      <xdr:nvSpPr>
        <xdr:cNvPr id="481" name="テキスト ボックス 480"/>
        <xdr:cNvSpPr txBox="1"/>
      </xdr:nvSpPr>
      <xdr:spPr>
        <a:xfrm>
          <a:off x="7594111" y="166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2" name="フローチャート : 判断 481"/>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138085</xdr:rowOff>
    </xdr:from>
    <xdr:ext cx="534377" cy="259045"/>
    <xdr:sp macro="" textlink="">
      <xdr:nvSpPr>
        <xdr:cNvPr id="483" name="テキスト ボックス 482"/>
        <xdr:cNvSpPr txBox="1"/>
      </xdr:nvSpPr>
      <xdr:spPr>
        <a:xfrm>
          <a:off x="6705111" y="162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167424</xdr:rowOff>
    </xdr:from>
    <xdr:to>
      <xdr:col>15</xdr:col>
      <xdr:colOff>231775</xdr:colOff>
      <xdr:row>93</xdr:row>
      <xdr:rowOff>97574</xdr:rowOff>
    </xdr:to>
    <xdr:sp macro="" textlink="">
      <xdr:nvSpPr>
        <xdr:cNvPr id="489" name="円/楕円 488"/>
        <xdr:cNvSpPr/>
      </xdr:nvSpPr>
      <xdr:spPr>
        <a:xfrm>
          <a:off x="10426700" y="159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18851</xdr:rowOff>
    </xdr:from>
    <xdr:ext cx="534377" cy="259045"/>
    <xdr:sp macro="" textlink="">
      <xdr:nvSpPr>
        <xdr:cNvPr id="490" name="土木費該当値テキスト"/>
        <xdr:cNvSpPr txBox="1"/>
      </xdr:nvSpPr>
      <xdr:spPr>
        <a:xfrm>
          <a:off x="10528300" y="1579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93,878</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67697</xdr:rowOff>
    </xdr:from>
    <xdr:to>
      <xdr:col>14</xdr:col>
      <xdr:colOff>79375</xdr:colOff>
      <xdr:row>91</xdr:row>
      <xdr:rowOff>169297</xdr:rowOff>
    </xdr:to>
    <xdr:sp macro="" textlink="">
      <xdr:nvSpPr>
        <xdr:cNvPr id="491" name="円/楕円 490"/>
        <xdr:cNvSpPr/>
      </xdr:nvSpPr>
      <xdr:spPr>
        <a:xfrm>
          <a:off x="9588500" y="156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14374</xdr:rowOff>
    </xdr:from>
    <xdr:ext cx="599010" cy="259045"/>
    <xdr:sp macro="" textlink="">
      <xdr:nvSpPr>
        <xdr:cNvPr id="492" name="テキスト ボックス 491"/>
        <xdr:cNvSpPr txBox="1"/>
      </xdr:nvSpPr>
      <xdr:spPr>
        <a:xfrm>
          <a:off x="9339794" y="1544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108,113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90615</xdr:rowOff>
    </xdr:from>
    <xdr:to>
      <xdr:col>12</xdr:col>
      <xdr:colOff>561975</xdr:colOff>
      <xdr:row>94</xdr:row>
      <xdr:rowOff>20765</xdr:rowOff>
    </xdr:to>
    <xdr:sp macro="" textlink="">
      <xdr:nvSpPr>
        <xdr:cNvPr id="493" name="円/楕円 492"/>
        <xdr:cNvSpPr/>
      </xdr:nvSpPr>
      <xdr:spPr>
        <a:xfrm>
          <a:off x="8699500" y="160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37292</xdr:rowOff>
    </xdr:from>
    <xdr:ext cx="534377" cy="259045"/>
    <xdr:sp macro="" textlink="">
      <xdr:nvSpPr>
        <xdr:cNvPr id="494" name="テキスト ボックス 493"/>
        <xdr:cNvSpPr txBox="1"/>
      </xdr:nvSpPr>
      <xdr:spPr>
        <a:xfrm>
          <a:off x="8483111" y="158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88,910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28417</xdr:rowOff>
    </xdr:from>
    <xdr:to>
      <xdr:col>11</xdr:col>
      <xdr:colOff>358775</xdr:colOff>
      <xdr:row>96</xdr:row>
      <xdr:rowOff>130017</xdr:rowOff>
    </xdr:to>
    <xdr:sp macro="" textlink="">
      <xdr:nvSpPr>
        <xdr:cNvPr id="495" name="円/楕円 494"/>
        <xdr:cNvSpPr/>
      </xdr:nvSpPr>
      <xdr:spPr>
        <a:xfrm>
          <a:off x="7810500" y="164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146544</xdr:rowOff>
    </xdr:from>
    <xdr:ext cx="534377" cy="259045"/>
    <xdr:sp macro="" textlink="">
      <xdr:nvSpPr>
        <xdr:cNvPr id="496" name="テキスト ボックス 495"/>
        <xdr:cNvSpPr txBox="1"/>
      </xdr:nvSpPr>
      <xdr:spPr>
        <a:xfrm>
          <a:off x="7594111" y="1626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64097</xdr:rowOff>
    </xdr:from>
    <xdr:to>
      <xdr:col>10</xdr:col>
      <xdr:colOff>155575</xdr:colOff>
      <xdr:row>98</xdr:row>
      <xdr:rowOff>165697</xdr:rowOff>
    </xdr:to>
    <xdr:sp macro="" textlink="">
      <xdr:nvSpPr>
        <xdr:cNvPr id="497" name="円/楕円 496"/>
        <xdr:cNvSpPr/>
      </xdr:nvSpPr>
      <xdr:spPr>
        <a:xfrm>
          <a:off x="69215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156824</xdr:rowOff>
    </xdr:from>
    <xdr:ext cx="534377" cy="259045"/>
    <xdr:sp macro="" textlink="">
      <xdr:nvSpPr>
        <xdr:cNvPr id="498" name="テキスト ボックス 497"/>
        <xdr:cNvSpPr txBox="1"/>
      </xdr:nvSpPr>
      <xdr:spPr>
        <a:xfrm>
          <a:off x="6705111" y="1695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3" name="直線コネクタ 522"/>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4"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5" name="直線コネクタ 524"/>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6"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7" name="直線コネクタ 526"/>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40005</xdr:rowOff>
    </xdr:from>
    <xdr:to>
      <xdr:col>23</xdr:col>
      <xdr:colOff>517525</xdr:colOff>
      <xdr:row>35</xdr:row>
      <xdr:rowOff>171069</xdr:rowOff>
    </xdr:to>
    <xdr:cxnSp macro="">
      <xdr:nvCxnSpPr>
        <xdr:cNvPr id="528" name="直線コネクタ 527"/>
        <xdr:cNvCxnSpPr/>
      </xdr:nvCxnSpPr>
      <xdr:spPr>
        <a:xfrm flipV="1">
          <a:off x="15481300" y="6040755"/>
          <a:ext cx="8382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152925</xdr:rowOff>
    </xdr:from>
    <xdr:ext cx="534377" cy="259045"/>
    <xdr:sp macro="" textlink="">
      <xdr:nvSpPr>
        <xdr:cNvPr id="529" name="消防費平均値テキスト"/>
        <xdr:cNvSpPr txBox="1"/>
      </xdr:nvSpPr>
      <xdr:spPr>
        <a:xfrm>
          <a:off x="16370300" y="61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30" name="フローチャート : 判断 529"/>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171069</xdr:rowOff>
    </xdr:from>
    <xdr:to>
      <xdr:col>22</xdr:col>
      <xdr:colOff>365125</xdr:colOff>
      <xdr:row>36</xdr:row>
      <xdr:rowOff>155448</xdr:rowOff>
    </xdr:to>
    <xdr:cxnSp macro="">
      <xdr:nvCxnSpPr>
        <xdr:cNvPr id="531" name="直線コネクタ 530"/>
        <xdr:cNvCxnSpPr/>
      </xdr:nvCxnSpPr>
      <xdr:spPr>
        <a:xfrm flipV="1">
          <a:off x="14592300" y="6171819"/>
          <a:ext cx="8890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2" name="フローチャート : 判断 531"/>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153560</xdr:rowOff>
    </xdr:from>
    <xdr:ext cx="534377" cy="259045"/>
    <xdr:sp macro="" textlink="">
      <xdr:nvSpPr>
        <xdr:cNvPr id="533" name="テキスト ボックス 532"/>
        <xdr:cNvSpPr txBox="1"/>
      </xdr:nvSpPr>
      <xdr:spPr>
        <a:xfrm>
          <a:off x="15214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155448</xdr:rowOff>
    </xdr:from>
    <xdr:to>
      <xdr:col>21</xdr:col>
      <xdr:colOff>161925</xdr:colOff>
      <xdr:row>37</xdr:row>
      <xdr:rowOff>48768</xdr:rowOff>
    </xdr:to>
    <xdr:cxnSp macro="">
      <xdr:nvCxnSpPr>
        <xdr:cNvPr id="534" name="直線コネクタ 533"/>
        <xdr:cNvCxnSpPr/>
      </xdr:nvCxnSpPr>
      <xdr:spPr>
        <a:xfrm flipV="1">
          <a:off x="13703300" y="6327648"/>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5" name="フローチャート : 判断 534"/>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86758</xdr:rowOff>
    </xdr:from>
    <xdr:ext cx="534377" cy="259045"/>
    <xdr:sp macro="" textlink="">
      <xdr:nvSpPr>
        <xdr:cNvPr id="536" name="テキスト ボックス 535"/>
        <xdr:cNvSpPr txBox="1"/>
      </xdr:nvSpPr>
      <xdr:spPr>
        <a:xfrm>
          <a:off x="14325111" y="64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16764</xdr:rowOff>
    </xdr:from>
    <xdr:to>
      <xdr:col>19</xdr:col>
      <xdr:colOff>644525</xdr:colOff>
      <xdr:row>37</xdr:row>
      <xdr:rowOff>48768</xdr:rowOff>
    </xdr:to>
    <xdr:cxnSp macro="">
      <xdr:nvCxnSpPr>
        <xdr:cNvPr id="537" name="直線コネクタ 536"/>
        <xdr:cNvCxnSpPr/>
      </xdr:nvCxnSpPr>
      <xdr:spPr>
        <a:xfrm>
          <a:off x="12814300" y="636041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8" name="フローチャート : 判断 537"/>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106189</xdr:rowOff>
    </xdr:from>
    <xdr:ext cx="534377" cy="259045"/>
    <xdr:sp macro="" textlink="">
      <xdr:nvSpPr>
        <xdr:cNvPr id="539" name="テキスト ボックス 538"/>
        <xdr:cNvSpPr txBox="1"/>
      </xdr:nvSpPr>
      <xdr:spPr>
        <a:xfrm>
          <a:off x="13436111"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40" name="フローチャート : 判断 539"/>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54754</xdr:rowOff>
    </xdr:from>
    <xdr:ext cx="534377" cy="259045"/>
    <xdr:sp macro="" textlink="">
      <xdr:nvSpPr>
        <xdr:cNvPr id="541" name="テキスト ボックス 540"/>
        <xdr:cNvSpPr txBox="1"/>
      </xdr:nvSpPr>
      <xdr:spPr>
        <a:xfrm>
          <a:off x="12547111" y="60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160655</xdr:rowOff>
    </xdr:from>
    <xdr:to>
      <xdr:col>23</xdr:col>
      <xdr:colOff>568325</xdr:colOff>
      <xdr:row>35</xdr:row>
      <xdr:rowOff>90805</xdr:rowOff>
    </xdr:to>
    <xdr:sp macro="" textlink="">
      <xdr:nvSpPr>
        <xdr:cNvPr id="547" name="円/楕円 546"/>
        <xdr:cNvSpPr/>
      </xdr:nvSpPr>
      <xdr:spPr>
        <a:xfrm>
          <a:off x="162687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12082</xdr:rowOff>
    </xdr:from>
    <xdr:ext cx="534377" cy="259045"/>
    <xdr:sp macro="" textlink="">
      <xdr:nvSpPr>
        <xdr:cNvPr id="548" name="消防費該当値テキスト"/>
        <xdr:cNvSpPr txBox="1"/>
      </xdr:nvSpPr>
      <xdr:spPr>
        <a:xfrm>
          <a:off x="16370300" y="58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120269</xdr:rowOff>
    </xdr:from>
    <xdr:to>
      <xdr:col>22</xdr:col>
      <xdr:colOff>415925</xdr:colOff>
      <xdr:row>36</xdr:row>
      <xdr:rowOff>50419</xdr:rowOff>
    </xdr:to>
    <xdr:sp macro="" textlink="">
      <xdr:nvSpPr>
        <xdr:cNvPr id="549" name="円/楕円 548"/>
        <xdr:cNvSpPr/>
      </xdr:nvSpPr>
      <xdr:spPr>
        <a:xfrm>
          <a:off x="15430500" y="61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66946</xdr:rowOff>
    </xdr:from>
    <xdr:ext cx="534377" cy="259045"/>
    <xdr:sp macro="" textlink="">
      <xdr:nvSpPr>
        <xdr:cNvPr id="550" name="テキスト ボックス 549"/>
        <xdr:cNvSpPr txBox="1"/>
      </xdr:nvSpPr>
      <xdr:spPr>
        <a:xfrm>
          <a:off x="15214111" y="58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104648</xdr:rowOff>
    </xdr:from>
    <xdr:to>
      <xdr:col>21</xdr:col>
      <xdr:colOff>212725</xdr:colOff>
      <xdr:row>37</xdr:row>
      <xdr:rowOff>34798</xdr:rowOff>
    </xdr:to>
    <xdr:sp macro="" textlink="">
      <xdr:nvSpPr>
        <xdr:cNvPr id="551" name="円/楕円 550"/>
        <xdr:cNvSpPr/>
      </xdr:nvSpPr>
      <xdr:spPr>
        <a:xfrm>
          <a:off x="14541500" y="62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51325</xdr:rowOff>
    </xdr:from>
    <xdr:ext cx="534377" cy="259045"/>
    <xdr:sp macro="" textlink="">
      <xdr:nvSpPr>
        <xdr:cNvPr id="552" name="テキスト ボックス 551"/>
        <xdr:cNvSpPr txBox="1"/>
      </xdr:nvSpPr>
      <xdr:spPr>
        <a:xfrm>
          <a:off x="14325111" y="60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169418</xdr:rowOff>
    </xdr:from>
    <xdr:to>
      <xdr:col>20</xdr:col>
      <xdr:colOff>9525</xdr:colOff>
      <xdr:row>37</xdr:row>
      <xdr:rowOff>99568</xdr:rowOff>
    </xdr:to>
    <xdr:sp macro="" textlink="">
      <xdr:nvSpPr>
        <xdr:cNvPr id="553" name="円/楕円 552"/>
        <xdr:cNvSpPr/>
      </xdr:nvSpPr>
      <xdr:spPr>
        <a:xfrm>
          <a:off x="13652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90695</xdr:rowOff>
    </xdr:from>
    <xdr:ext cx="534377" cy="259045"/>
    <xdr:sp macro="" textlink="">
      <xdr:nvSpPr>
        <xdr:cNvPr id="554" name="テキスト ボックス 553"/>
        <xdr:cNvSpPr txBox="1"/>
      </xdr:nvSpPr>
      <xdr:spPr>
        <a:xfrm>
          <a:off x="13436111" y="64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137414</xdr:rowOff>
    </xdr:from>
    <xdr:to>
      <xdr:col>18</xdr:col>
      <xdr:colOff>492125</xdr:colOff>
      <xdr:row>37</xdr:row>
      <xdr:rowOff>67564</xdr:rowOff>
    </xdr:to>
    <xdr:sp macro="" textlink="">
      <xdr:nvSpPr>
        <xdr:cNvPr id="555" name="円/楕円 554"/>
        <xdr:cNvSpPr/>
      </xdr:nvSpPr>
      <xdr:spPr>
        <a:xfrm>
          <a:off x="12763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58691</xdr:rowOff>
    </xdr:from>
    <xdr:ext cx="534377" cy="259045"/>
    <xdr:sp macro="" textlink="">
      <xdr:nvSpPr>
        <xdr:cNvPr id="556" name="テキスト ボックス 555"/>
        <xdr:cNvSpPr txBox="1"/>
      </xdr:nvSpPr>
      <xdr:spPr>
        <a:xfrm>
          <a:off x="12547111" y="640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8" name="直線コネクタ 56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9" name="テキスト ボックス 56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3" name="テキスト ボックス 57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7" name="直線コネクタ 576"/>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8"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9" name="直線コネクタ 578"/>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80"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81" name="直線コネクタ 580"/>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57747</xdr:rowOff>
    </xdr:from>
    <xdr:to>
      <xdr:col>23</xdr:col>
      <xdr:colOff>517525</xdr:colOff>
      <xdr:row>54</xdr:row>
      <xdr:rowOff>168389</xdr:rowOff>
    </xdr:to>
    <xdr:cxnSp macro="">
      <xdr:nvCxnSpPr>
        <xdr:cNvPr id="582" name="直線コネクタ 581"/>
        <xdr:cNvCxnSpPr/>
      </xdr:nvCxnSpPr>
      <xdr:spPr>
        <a:xfrm>
          <a:off x="15481300" y="9316047"/>
          <a:ext cx="8382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109262</xdr:rowOff>
    </xdr:from>
    <xdr:ext cx="534377" cy="259045"/>
    <xdr:sp macro="" textlink="">
      <xdr:nvSpPr>
        <xdr:cNvPr id="583" name="教育費平均値テキスト"/>
        <xdr:cNvSpPr txBox="1"/>
      </xdr:nvSpPr>
      <xdr:spPr>
        <a:xfrm>
          <a:off x="16370300" y="919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4" name="フローチャート : 判断 583"/>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57747</xdr:rowOff>
    </xdr:from>
    <xdr:to>
      <xdr:col>22</xdr:col>
      <xdr:colOff>365125</xdr:colOff>
      <xdr:row>55</xdr:row>
      <xdr:rowOff>53632</xdr:rowOff>
    </xdr:to>
    <xdr:cxnSp macro="">
      <xdr:nvCxnSpPr>
        <xdr:cNvPr id="585" name="直線コネクタ 584"/>
        <xdr:cNvCxnSpPr/>
      </xdr:nvCxnSpPr>
      <xdr:spPr>
        <a:xfrm flipV="1">
          <a:off x="14592300" y="9316047"/>
          <a:ext cx="8890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6" name="フローチャート : 判断 585"/>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37323</xdr:rowOff>
    </xdr:from>
    <xdr:ext cx="534377" cy="259045"/>
    <xdr:sp macro="" textlink="">
      <xdr:nvSpPr>
        <xdr:cNvPr id="587" name="テキスト ボックス 586"/>
        <xdr:cNvSpPr txBox="1"/>
      </xdr:nvSpPr>
      <xdr:spPr>
        <a:xfrm>
          <a:off x="15214111" y="94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53632</xdr:rowOff>
    </xdr:from>
    <xdr:to>
      <xdr:col>21</xdr:col>
      <xdr:colOff>161925</xdr:colOff>
      <xdr:row>55</xdr:row>
      <xdr:rowOff>92322</xdr:rowOff>
    </xdr:to>
    <xdr:cxnSp macro="">
      <xdr:nvCxnSpPr>
        <xdr:cNvPr id="588" name="直線コネクタ 587"/>
        <xdr:cNvCxnSpPr/>
      </xdr:nvCxnSpPr>
      <xdr:spPr>
        <a:xfrm flipV="1">
          <a:off x="13703300" y="9483382"/>
          <a:ext cx="8890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9" name="フローチャート : 判断 588"/>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90" name="テキスト ボックス 589"/>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92322</xdr:rowOff>
    </xdr:from>
    <xdr:to>
      <xdr:col>19</xdr:col>
      <xdr:colOff>644525</xdr:colOff>
      <xdr:row>56</xdr:row>
      <xdr:rowOff>14484</xdr:rowOff>
    </xdr:to>
    <xdr:cxnSp macro="">
      <xdr:nvCxnSpPr>
        <xdr:cNvPr id="591" name="直線コネクタ 590"/>
        <xdr:cNvCxnSpPr/>
      </xdr:nvCxnSpPr>
      <xdr:spPr>
        <a:xfrm flipV="1">
          <a:off x="12814300" y="9522072"/>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2" name="フローチャート : 判断 591"/>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128960</xdr:rowOff>
    </xdr:from>
    <xdr:ext cx="534377" cy="259045"/>
    <xdr:sp macro="" textlink="">
      <xdr:nvSpPr>
        <xdr:cNvPr id="593" name="テキスト ボックス 592"/>
        <xdr:cNvSpPr txBox="1"/>
      </xdr:nvSpPr>
      <xdr:spPr>
        <a:xfrm>
          <a:off x="13436111"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4" name="フローチャート : 判断 593"/>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152106</xdr:rowOff>
    </xdr:from>
    <xdr:ext cx="534377" cy="259045"/>
    <xdr:sp macro="" textlink="">
      <xdr:nvSpPr>
        <xdr:cNvPr id="595" name="テキスト ボックス 594"/>
        <xdr:cNvSpPr txBox="1"/>
      </xdr:nvSpPr>
      <xdr:spPr>
        <a:xfrm>
          <a:off x="12547111" y="92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117589</xdr:rowOff>
    </xdr:from>
    <xdr:to>
      <xdr:col>23</xdr:col>
      <xdr:colOff>568325</xdr:colOff>
      <xdr:row>55</xdr:row>
      <xdr:rowOff>47739</xdr:rowOff>
    </xdr:to>
    <xdr:sp macro="" textlink="">
      <xdr:nvSpPr>
        <xdr:cNvPr id="601" name="円/楕円 600"/>
        <xdr:cNvSpPr/>
      </xdr:nvSpPr>
      <xdr:spPr>
        <a:xfrm>
          <a:off x="16268700" y="937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96016</xdr:rowOff>
    </xdr:from>
    <xdr:ext cx="534377" cy="259045"/>
    <xdr:sp macro="" textlink="">
      <xdr:nvSpPr>
        <xdr:cNvPr id="602" name="教育費該当値テキスト"/>
        <xdr:cNvSpPr txBox="1"/>
      </xdr:nvSpPr>
      <xdr:spPr>
        <a:xfrm>
          <a:off x="16370300" y="93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39,498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6947</xdr:rowOff>
    </xdr:from>
    <xdr:to>
      <xdr:col>22</xdr:col>
      <xdr:colOff>415925</xdr:colOff>
      <xdr:row>54</xdr:row>
      <xdr:rowOff>108547</xdr:rowOff>
    </xdr:to>
    <xdr:sp macro="" textlink="">
      <xdr:nvSpPr>
        <xdr:cNvPr id="603" name="円/楕円 602"/>
        <xdr:cNvSpPr/>
      </xdr:nvSpPr>
      <xdr:spPr>
        <a:xfrm>
          <a:off x="15430500" y="926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125074</xdr:rowOff>
    </xdr:from>
    <xdr:ext cx="534377" cy="259045"/>
    <xdr:sp macro="" textlink="">
      <xdr:nvSpPr>
        <xdr:cNvPr id="604" name="テキスト ボックス 603"/>
        <xdr:cNvSpPr txBox="1"/>
      </xdr:nvSpPr>
      <xdr:spPr>
        <a:xfrm>
          <a:off x="15214111" y="904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2832</xdr:rowOff>
    </xdr:from>
    <xdr:to>
      <xdr:col>21</xdr:col>
      <xdr:colOff>212725</xdr:colOff>
      <xdr:row>55</xdr:row>
      <xdr:rowOff>104432</xdr:rowOff>
    </xdr:to>
    <xdr:sp macro="" textlink="">
      <xdr:nvSpPr>
        <xdr:cNvPr id="605" name="円/楕円 604"/>
        <xdr:cNvSpPr/>
      </xdr:nvSpPr>
      <xdr:spPr>
        <a:xfrm>
          <a:off x="14541500" y="94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95559</xdr:rowOff>
    </xdr:from>
    <xdr:ext cx="534377" cy="259045"/>
    <xdr:sp macro="" textlink="">
      <xdr:nvSpPr>
        <xdr:cNvPr id="606" name="テキスト ボックス 605"/>
        <xdr:cNvSpPr txBox="1"/>
      </xdr:nvSpPr>
      <xdr:spPr>
        <a:xfrm>
          <a:off x="14325111" y="952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41522</xdr:rowOff>
    </xdr:from>
    <xdr:to>
      <xdr:col>20</xdr:col>
      <xdr:colOff>9525</xdr:colOff>
      <xdr:row>55</xdr:row>
      <xdr:rowOff>143122</xdr:rowOff>
    </xdr:to>
    <xdr:sp macro="" textlink="">
      <xdr:nvSpPr>
        <xdr:cNvPr id="607" name="円/楕円 606"/>
        <xdr:cNvSpPr/>
      </xdr:nvSpPr>
      <xdr:spPr>
        <a:xfrm>
          <a:off x="13652500" y="94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134249</xdr:rowOff>
    </xdr:from>
    <xdr:ext cx="534377" cy="259045"/>
    <xdr:sp macro="" textlink="">
      <xdr:nvSpPr>
        <xdr:cNvPr id="608" name="テキスト ボックス 607"/>
        <xdr:cNvSpPr txBox="1"/>
      </xdr:nvSpPr>
      <xdr:spPr>
        <a:xfrm>
          <a:off x="13436111" y="95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135134</xdr:rowOff>
    </xdr:from>
    <xdr:to>
      <xdr:col>18</xdr:col>
      <xdr:colOff>492125</xdr:colOff>
      <xdr:row>56</xdr:row>
      <xdr:rowOff>65284</xdr:rowOff>
    </xdr:to>
    <xdr:sp macro="" textlink="">
      <xdr:nvSpPr>
        <xdr:cNvPr id="609" name="円/楕円 608"/>
        <xdr:cNvSpPr/>
      </xdr:nvSpPr>
      <xdr:spPr>
        <a:xfrm>
          <a:off x="12763500" y="95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56411</xdr:rowOff>
    </xdr:from>
    <xdr:ext cx="534377" cy="259045"/>
    <xdr:sp macro="" textlink="">
      <xdr:nvSpPr>
        <xdr:cNvPr id="610" name="テキスト ボックス 609"/>
        <xdr:cNvSpPr txBox="1"/>
      </xdr:nvSpPr>
      <xdr:spPr>
        <a:xfrm>
          <a:off x="12547111" y="9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4" name="テキスト ボックス 62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78</xdr:row>
      <xdr:rowOff>2701</xdr:rowOff>
    </xdr:from>
    <xdr:to>
      <xdr:col>23</xdr:col>
      <xdr:colOff>516889</xdr:colOff>
      <xdr:row>78</xdr:row>
      <xdr:rowOff>139700</xdr:rowOff>
    </xdr:to>
    <xdr:cxnSp macro="">
      <xdr:nvCxnSpPr>
        <xdr:cNvPr id="632" name="直線コネクタ 631"/>
        <xdr:cNvCxnSpPr/>
      </xdr:nvCxnSpPr>
      <xdr:spPr>
        <a:xfrm flipV="1">
          <a:off x="16317595" y="13375801"/>
          <a:ext cx="1269" cy="13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9412</xdr:rowOff>
    </xdr:from>
    <xdr:ext cx="249299" cy="259045"/>
    <xdr:sp macro="" textlink="">
      <xdr:nvSpPr>
        <xdr:cNvPr id="633" name="災害復旧費最小値テキスト"/>
        <xdr:cNvSpPr txBox="1"/>
      </xdr:nvSpPr>
      <xdr:spPr>
        <a:xfrm>
          <a:off x="16370300" y="135539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120828</xdr:rowOff>
    </xdr:from>
    <xdr:ext cx="469744" cy="259045"/>
    <xdr:sp macro="" textlink="">
      <xdr:nvSpPr>
        <xdr:cNvPr id="635" name="災害復旧費最大値テキスト"/>
        <xdr:cNvSpPr txBox="1"/>
      </xdr:nvSpPr>
      <xdr:spPr>
        <a:xfrm>
          <a:off x="16370300" y="1315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78</xdr:row>
      <xdr:rowOff>2701</xdr:rowOff>
    </xdr:from>
    <xdr:to>
      <xdr:col>23</xdr:col>
      <xdr:colOff>606425</xdr:colOff>
      <xdr:row>78</xdr:row>
      <xdr:rowOff>2701</xdr:rowOff>
    </xdr:to>
    <xdr:cxnSp macro="">
      <xdr:nvCxnSpPr>
        <xdr:cNvPr id="636" name="直線コネクタ 635"/>
        <xdr:cNvCxnSpPr/>
      </xdr:nvCxnSpPr>
      <xdr:spPr>
        <a:xfrm>
          <a:off x="16230600" y="13375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124315</xdr:rowOff>
    </xdr:from>
    <xdr:to>
      <xdr:col>23</xdr:col>
      <xdr:colOff>517525</xdr:colOff>
      <xdr:row>78</xdr:row>
      <xdr:rowOff>2701</xdr:rowOff>
    </xdr:to>
    <xdr:cxnSp macro="">
      <xdr:nvCxnSpPr>
        <xdr:cNvPr id="637" name="直線コネクタ 636"/>
        <xdr:cNvCxnSpPr/>
      </xdr:nvCxnSpPr>
      <xdr:spPr>
        <a:xfrm>
          <a:off x="15481300" y="13325965"/>
          <a:ext cx="8382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53863</xdr:rowOff>
    </xdr:from>
    <xdr:ext cx="378565" cy="259045"/>
    <xdr:sp macro="" textlink="">
      <xdr:nvSpPr>
        <xdr:cNvPr id="638" name="災害復旧費平均値テキスト"/>
        <xdr:cNvSpPr txBox="1"/>
      </xdr:nvSpPr>
      <xdr:spPr>
        <a:xfrm>
          <a:off x="16370300" y="134269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75436</xdr:rowOff>
    </xdr:from>
    <xdr:to>
      <xdr:col>23</xdr:col>
      <xdr:colOff>568325</xdr:colOff>
      <xdr:row>79</xdr:row>
      <xdr:rowOff>5586</xdr:rowOff>
    </xdr:to>
    <xdr:sp macro="" textlink="">
      <xdr:nvSpPr>
        <xdr:cNvPr id="639" name="フローチャート : 判断 638"/>
        <xdr:cNvSpPr/>
      </xdr:nvSpPr>
      <xdr:spPr>
        <a:xfrm>
          <a:off x="16268700" y="1344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34727</xdr:rowOff>
    </xdr:from>
    <xdr:to>
      <xdr:col>22</xdr:col>
      <xdr:colOff>365125</xdr:colOff>
      <xdr:row>77</xdr:row>
      <xdr:rowOff>124315</xdr:rowOff>
    </xdr:to>
    <xdr:cxnSp macro="">
      <xdr:nvCxnSpPr>
        <xdr:cNvPr id="640" name="直線コネクタ 639"/>
        <xdr:cNvCxnSpPr/>
      </xdr:nvCxnSpPr>
      <xdr:spPr>
        <a:xfrm>
          <a:off x="14592300" y="12893477"/>
          <a:ext cx="889000" cy="43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71458</xdr:rowOff>
    </xdr:from>
    <xdr:to>
      <xdr:col>22</xdr:col>
      <xdr:colOff>415925</xdr:colOff>
      <xdr:row>79</xdr:row>
      <xdr:rowOff>1608</xdr:rowOff>
    </xdr:to>
    <xdr:sp macro="" textlink="">
      <xdr:nvSpPr>
        <xdr:cNvPr id="641" name="フローチャート : 判断 640"/>
        <xdr:cNvSpPr/>
      </xdr:nvSpPr>
      <xdr:spPr>
        <a:xfrm>
          <a:off x="15430500" y="1344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164185</xdr:rowOff>
    </xdr:from>
    <xdr:ext cx="378565" cy="259045"/>
    <xdr:sp macro="" textlink="">
      <xdr:nvSpPr>
        <xdr:cNvPr id="642" name="テキスト ボックス 641"/>
        <xdr:cNvSpPr txBox="1"/>
      </xdr:nvSpPr>
      <xdr:spPr>
        <a:xfrm>
          <a:off x="15292017" y="13537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73771</xdr:rowOff>
    </xdr:from>
    <xdr:to>
      <xdr:col>21</xdr:col>
      <xdr:colOff>161925</xdr:colOff>
      <xdr:row>75</xdr:row>
      <xdr:rowOff>34727</xdr:rowOff>
    </xdr:to>
    <xdr:cxnSp macro="">
      <xdr:nvCxnSpPr>
        <xdr:cNvPr id="643" name="直線コネクタ 642"/>
        <xdr:cNvCxnSpPr/>
      </xdr:nvCxnSpPr>
      <xdr:spPr>
        <a:xfrm>
          <a:off x="13703300" y="12589621"/>
          <a:ext cx="889000" cy="30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59113</xdr:rowOff>
    </xdr:from>
    <xdr:to>
      <xdr:col>21</xdr:col>
      <xdr:colOff>212725</xdr:colOff>
      <xdr:row>78</xdr:row>
      <xdr:rowOff>160713</xdr:rowOff>
    </xdr:to>
    <xdr:sp macro="" textlink="">
      <xdr:nvSpPr>
        <xdr:cNvPr id="644" name="フローチャート : 判断 643"/>
        <xdr:cNvSpPr/>
      </xdr:nvSpPr>
      <xdr:spPr>
        <a:xfrm>
          <a:off x="14541500" y="134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151840</xdr:rowOff>
    </xdr:from>
    <xdr:ext cx="469744" cy="259045"/>
    <xdr:sp macro="" textlink="">
      <xdr:nvSpPr>
        <xdr:cNvPr id="645" name="テキスト ボックス 644"/>
        <xdr:cNvSpPr txBox="1"/>
      </xdr:nvSpPr>
      <xdr:spPr>
        <a:xfrm>
          <a:off x="14357427" y="1352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121549</xdr:rowOff>
    </xdr:from>
    <xdr:to>
      <xdr:col>19</xdr:col>
      <xdr:colOff>644525</xdr:colOff>
      <xdr:row>73</xdr:row>
      <xdr:rowOff>73771</xdr:rowOff>
    </xdr:to>
    <xdr:cxnSp macro="">
      <xdr:nvCxnSpPr>
        <xdr:cNvPr id="646" name="直線コネクタ 645"/>
        <xdr:cNvCxnSpPr/>
      </xdr:nvCxnSpPr>
      <xdr:spPr>
        <a:xfrm>
          <a:off x="12814300" y="12123049"/>
          <a:ext cx="889000" cy="4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45008</xdr:rowOff>
    </xdr:from>
    <xdr:to>
      <xdr:col>20</xdr:col>
      <xdr:colOff>9525</xdr:colOff>
      <xdr:row>78</xdr:row>
      <xdr:rowOff>146608</xdr:rowOff>
    </xdr:to>
    <xdr:sp macro="" textlink="">
      <xdr:nvSpPr>
        <xdr:cNvPr id="647" name="フローチャート : 判断 646"/>
        <xdr:cNvSpPr/>
      </xdr:nvSpPr>
      <xdr:spPr>
        <a:xfrm>
          <a:off x="13652500" y="1341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137735</xdr:rowOff>
    </xdr:from>
    <xdr:ext cx="469744" cy="259045"/>
    <xdr:sp macro="" textlink="">
      <xdr:nvSpPr>
        <xdr:cNvPr id="648" name="テキスト ボックス 647"/>
        <xdr:cNvSpPr txBox="1"/>
      </xdr:nvSpPr>
      <xdr:spPr>
        <a:xfrm>
          <a:off x="13468427" y="135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21417</xdr:rowOff>
    </xdr:from>
    <xdr:to>
      <xdr:col>18</xdr:col>
      <xdr:colOff>492125</xdr:colOff>
      <xdr:row>78</xdr:row>
      <xdr:rowOff>123017</xdr:rowOff>
    </xdr:to>
    <xdr:sp macro="" textlink="">
      <xdr:nvSpPr>
        <xdr:cNvPr id="649" name="フローチャート : 判断 648"/>
        <xdr:cNvSpPr/>
      </xdr:nvSpPr>
      <xdr:spPr>
        <a:xfrm>
          <a:off x="12763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114144</xdr:rowOff>
    </xdr:from>
    <xdr:ext cx="469744" cy="259045"/>
    <xdr:sp macro="" textlink="">
      <xdr:nvSpPr>
        <xdr:cNvPr id="650" name="テキスト ボックス 649"/>
        <xdr:cNvSpPr txBox="1"/>
      </xdr:nvSpPr>
      <xdr:spPr>
        <a:xfrm>
          <a:off x="12579427" y="1348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123351</xdr:rowOff>
    </xdr:from>
    <xdr:to>
      <xdr:col>23</xdr:col>
      <xdr:colOff>568325</xdr:colOff>
      <xdr:row>78</xdr:row>
      <xdr:rowOff>53501</xdr:rowOff>
    </xdr:to>
    <xdr:sp macro="" textlink="">
      <xdr:nvSpPr>
        <xdr:cNvPr id="656" name="円/楕円 655"/>
        <xdr:cNvSpPr/>
      </xdr:nvSpPr>
      <xdr:spPr>
        <a:xfrm>
          <a:off x="16268700" y="133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76378</xdr:rowOff>
    </xdr:from>
    <xdr:ext cx="469744" cy="259045"/>
    <xdr:sp macro="" textlink="">
      <xdr:nvSpPr>
        <xdr:cNvPr id="657" name="災害復旧費該当値テキスト"/>
        <xdr:cNvSpPr txBox="1"/>
      </xdr:nvSpPr>
      <xdr:spPr>
        <a:xfrm>
          <a:off x="16370300" y="1327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73515</xdr:rowOff>
    </xdr:from>
    <xdr:to>
      <xdr:col>22</xdr:col>
      <xdr:colOff>415925</xdr:colOff>
      <xdr:row>78</xdr:row>
      <xdr:rowOff>3665</xdr:rowOff>
    </xdr:to>
    <xdr:sp macro="" textlink="">
      <xdr:nvSpPr>
        <xdr:cNvPr id="658" name="円/楕円 657"/>
        <xdr:cNvSpPr/>
      </xdr:nvSpPr>
      <xdr:spPr>
        <a:xfrm>
          <a:off x="15430500" y="132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20192</xdr:rowOff>
    </xdr:from>
    <xdr:ext cx="469744" cy="259045"/>
    <xdr:sp macro="" textlink="">
      <xdr:nvSpPr>
        <xdr:cNvPr id="659" name="テキスト ボックス 658"/>
        <xdr:cNvSpPr txBox="1"/>
      </xdr:nvSpPr>
      <xdr:spPr>
        <a:xfrm>
          <a:off x="15246427" y="1305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155377</xdr:rowOff>
    </xdr:from>
    <xdr:to>
      <xdr:col>21</xdr:col>
      <xdr:colOff>212725</xdr:colOff>
      <xdr:row>75</xdr:row>
      <xdr:rowOff>85527</xdr:rowOff>
    </xdr:to>
    <xdr:sp macro="" textlink="">
      <xdr:nvSpPr>
        <xdr:cNvPr id="660" name="円/楕円 659"/>
        <xdr:cNvSpPr/>
      </xdr:nvSpPr>
      <xdr:spPr>
        <a:xfrm>
          <a:off x="14541500" y="128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102054</xdr:rowOff>
    </xdr:from>
    <xdr:ext cx="534377" cy="259045"/>
    <xdr:sp macro="" textlink="">
      <xdr:nvSpPr>
        <xdr:cNvPr id="661" name="テキスト ボックス 660"/>
        <xdr:cNvSpPr txBox="1"/>
      </xdr:nvSpPr>
      <xdr:spPr>
        <a:xfrm>
          <a:off x="14325111" y="1261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22971</xdr:rowOff>
    </xdr:from>
    <xdr:to>
      <xdr:col>20</xdr:col>
      <xdr:colOff>9525</xdr:colOff>
      <xdr:row>73</xdr:row>
      <xdr:rowOff>124571</xdr:rowOff>
    </xdr:to>
    <xdr:sp macro="" textlink="">
      <xdr:nvSpPr>
        <xdr:cNvPr id="662" name="円/楕円 661"/>
        <xdr:cNvSpPr/>
      </xdr:nvSpPr>
      <xdr:spPr>
        <a:xfrm>
          <a:off x="13652500" y="1253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141098</xdr:rowOff>
    </xdr:from>
    <xdr:ext cx="534377" cy="259045"/>
    <xdr:sp macro="" textlink="">
      <xdr:nvSpPr>
        <xdr:cNvPr id="663" name="テキスト ボックス 662"/>
        <xdr:cNvSpPr txBox="1"/>
      </xdr:nvSpPr>
      <xdr:spPr>
        <a:xfrm>
          <a:off x="13436111" y="123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40,384</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70749</xdr:rowOff>
    </xdr:from>
    <xdr:to>
      <xdr:col>18</xdr:col>
      <xdr:colOff>492125</xdr:colOff>
      <xdr:row>71</xdr:row>
      <xdr:rowOff>899</xdr:rowOff>
    </xdr:to>
    <xdr:sp macro="" textlink="">
      <xdr:nvSpPr>
        <xdr:cNvPr id="664" name="円/楕円 663"/>
        <xdr:cNvSpPr/>
      </xdr:nvSpPr>
      <xdr:spPr>
        <a:xfrm>
          <a:off x="12763500" y="120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17426</xdr:rowOff>
    </xdr:from>
    <xdr:ext cx="534377" cy="259045"/>
    <xdr:sp macro="" textlink="">
      <xdr:nvSpPr>
        <xdr:cNvPr id="665" name="テキスト ボックス 664"/>
        <xdr:cNvSpPr txBox="1"/>
      </xdr:nvSpPr>
      <xdr:spPr>
        <a:xfrm>
          <a:off x="12547111" y="118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90" name="直線コネクタ 689"/>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91"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2" name="直線コネクタ 691"/>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3"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4" name="直線コネクタ 693"/>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14846</xdr:rowOff>
    </xdr:from>
    <xdr:to>
      <xdr:col>23</xdr:col>
      <xdr:colOff>517525</xdr:colOff>
      <xdr:row>95</xdr:row>
      <xdr:rowOff>16199</xdr:rowOff>
    </xdr:to>
    <xdr:cxnSp macro="">
      <xdr:nvCxnSpPr>
        <xdr:cNvPr id="695" name="直線コネクタ 694"/>
        <xdr:cNvCxnSpPr/>
      </xdr:nvCxnSpPr>
      <xdr:spPr>
        <a:xfrm flipV="1">
          <a:off x="15481300" y="16302596"/>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123359</xdr:rowOff>
    </xdr:from>
    <xdr:ext cx="534377" cy="259045"/>
    <xdr:sp macro="" textlink="">
      <xdr:nvSpPr>
        <xdr:cNvPr id="696" name="公債費平均値テキスト"/>
        <xdr:cNvSpPr txBox="1"/>
      </xdr:nvSpPr>
      <xdr:spPr>
        <a:xfrm>
          <a:off x="16370300" y="1606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7" name="フローチャート : 判断 696"/>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98513</xdr:rowOff>
    </xdr:from>
    <xdr:to>
      <xdr:col>22</xdr:col>
      <xdr:colOff>365125</xdr:colOff>
      <xdr:row>95</xdr:row>
      <xdr:rowOff>16199</xdr:rowOff>
    </xdr:to>
    <xdr:cxnSp macro="">
      <xdr:nvCxnSpPr>
        <xdr:cNvPr id="698" name="直線コネクタ 697"/>
        <xdr:cNvCxnSpPr/>
      </xdr:nvCxnSpPr>
      <xdr:spPr>
        <a:xfrm>
          <a:off x="14592300" y="16214813"/>
          <a:ext cx="889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9" name="フローチャート : 判断 698"/>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53770</xdr:rowOff>
    </xdr:from>
    <xdr:ext cx="534377" cy="259045"/>
    <xdr:sp macro="" textlink="">
      <xdr:nvSpPr>
        <xdr:cNvPr id="700" name="テキスト ボックス 699"/>
        <xdr:cNvSpPr txBox="1"/>
      </xdr:nvSpPr>
      <xdr:spPr>
        <a:xfrm>
          <a:off x="15214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98513</xdr:rowOff>
    </xdr:from>
    <xdr:to>
      <xdr:col>21</xdr:col>
      <xdr:colOff>161925</xdr:colOff>
      <xdr:row>94</xdr:row>
      <xdr:rowOff>120498</xdr:rowOff>
    </xdr:to>
    <xdr:cxnSp macro="">
      <xdr:nvCxnSpPr>
        <xdr:cNvPr id="701" name="直線コネクタ 700"/>
        <xdr:cNvCxnSpPr/>
      </xdr:nvCxnSpPr>
      <xdr:spPr>
        <a:xfrm flipV="1">
          <a:off x="13703300" y="16214813"/>
          <a:ext cx="889000" cy="2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2" name="フローチャート : 判断 701"/>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9548</xdr:rowOff>
    </xdr:from>
    <xdr:ext cx="534377" cy="259045"/>
    <xdr:sp macro="" textlink="">
      <xdr:nvSpPr>
        <xdr:cNvPr id="703" name="テキスト ボックス 702"/>
        <xdr:cNvSpPr txBox="1"/>
      </xdr:nvSpPr>
      <xdr:spPr>
        <a:xfrm>
          <a:off x="14325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106477</xdr:rowOff>
    </xdr:from>
    <xdr:to>
      <xdr:col>19</xdr:col>
      <xdr:colOff>644525</xdr:colOff>
      <xdr:row>94</xdr:row>
      <xdr:rowOff>120498</xdr:rowOff>
    </xdr:to>
    <xdr:cxnSp macro="">
      <xdr:nvCxnSpPr>
        <xdr:cNvPr id="704" name="直線コネクタ 703"/>
        <xdr:cNvCxnSpPr/>
      </xdr:nvCxnSpPr>
      <xdr:spPr>
        <a:xfrm>
          <a:off x="12814300" y="16222777"/>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5" name="フローチャート : 判断 704"/>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29055</xdr:rowOff>
    </xdr:from>
    <xdr:ext cx="534377" cy="259045"/>
    <xdr:sp macro="" textlink="">
      <xdr:nvSpPr>
        <xdr:cNvPr id="706" name="テキスト ボックス 705"/>
        <xdr:cNvSpPr txBox="1"/>
      </xdr:nvSpPr>
      <xdr:spPr>
        <a:xfrm>
          <a:off x="13436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7" name="フローチャート : 判断 706"/>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164025</xdr:rowOff>
    </xdr:from>
    <xdr:ext cx="534377" cy="259045"/>
    <xdr:sp macro="" textlink="">
      <xdr:nvSpPr>
        <xdr:cNvPr id="708" name="テキスト ボックス 707"/>
        <xdr:cNvSpPr txBox="1"/>
      </xdr:nvSpPr>
      <xdr:spPr>
        <a:xfrm>
          <a:off x="12547111" y="162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135496</xdr:rowOff>
    </xdr:from>
    <xdr:to>
      <xdr:col>23</xdr:col>
      <xdr:colOff>568325</xdr:colOff>
      <xdr:row>95</xdr:row>
      <xdr:rowOff>65646</xdr:rowOff>
    </xdr:to>
    <xdr:sp macro="" textlink="">
      <xdr:nvSpPr>
        <xdr:cNvPr id="714" name="円/楕円 713"/>
        <xdr:cNvSpPr/>
      </xdr:nvSpPr>
      <xdr:spPr>
        <a:xfrm>
          <a:off x="16268700" y="162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113923</xdr:rowOff>
    </xdr:from>
    <xdr:ext cx="534377" cy="259045"/>
    <xdr:sp macro="" textlink="">
      <xdr:nvSpPr>
        <xdr:cNvPr id="715" name="公債費該当値テキスト"/>
        <xdr:cNvSpPr txBox="1"/>
      </xdr:nvSpPr>
      <xdr:spPr>
        <a:xfrm>
          <a:off x="16370300" y="1623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57,554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136849</xdr:rowOff>
    </xdr:from>
    <xdr:to>
      <xdr:col>22</xdr:col>
      <xdr:colOff>415925</xdr:colOff>
      <xdr:row>95</xdr:row>
      <xdr:rowOff>66999</xdr:rowOff>
    </xdr:to>
    <xdr:sp macro="" textlink="">
      <xdr:nvSpPr>
        <xdr:cNvPr id="716" name="円/楕円 715"/>
        <xdr:cNvSpPr/>
      </xdr:nvSpPr>
      <xdr:spPr>
        <a:xfrm>
          <a:off x="15430500" y="162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58126</xdr:rowOff>
    </xdr:from>
    <xdr:ext cx="534377" cy="259045"/>
    <xdr:sp macro="" textlink="">
      <xdr:nvSpPr>
        <xdr:cNvPr id="717" name="テキスト ボックス 716"/>
        <xdr:cNvSpPr txBox="1"/>
      </xdr:nvSpPr>
      <xdr:spPr>
        <a:xfrm>
          <a:off x="15214111" y="163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47713</xdr:rowOff>
    </xdr:from>
    <xdr:to>
      <xdr:col>21</xdr:col>
      <xdr:colOff>212725</xdr:colOff>
      <xdr:row>94</xdr:row>
      <xdr:rowOff>149313</xdr:rowOff>
    </xdr:to>
    <xdr:sp macro="" textlink="">
      <xdr:nvSpPr>
        <xdr:cNvPr id="718" name="円/楕円 717"/>
        <xdr:cNvSpPr/>
      </xdr:nvSpPr>
      <xdr:spPr>
        <a:xfrm>
          <a:off x="14541500" y="161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165840</xdr:rowOff>
    </xdr:from>
    <xdr:ext cx="534377" cy="259045"/>
    <xdr:sp macro="" textlink="">
      <xdr:nvSpPr>
        <xdr:cNvPr id="719" name="テキスト ボックス 718"/>
        <xdr:cNvSpPr txBox="1"/>
      </xdr:nvSpPr>
      <xdr:spPr>
        <a:xfrm>
          <a:off x="14325111" y="159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69698</xdr:rowOff>
    </xdr:from>
    <xdr:to>
      <xdr:col>20</xdr:col>
      <xdr:colOff>9525</xdr:colOff>
      <xdr:row>94</xdr:row>
      <xdr:rowOff>171298</xdr:rowOff>
    </xdr:to>
    <xdr:sp macro="" textlink="">
      <xdr:nvSpPr>
        <xdr:cNvPr id="720" name="円/楕円 719"/>
        <xdr:cNvSpPr/>
      </xdr:nvSpPr>
      <xdr:spPr>
        <a:xfrm>
          <a:off x="13652500" y="161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16375</xdr:rowOff>
    </xdr:from>
    <xdr:ext cx="534377" cy="259045"/>
    <xdr:sp macro="" textlink="">
      <xdr:nvSpPr>
        <xdr:cNvPr id="721" name="テキスト ボックス 720"/>
        <xdr:cNvSpPr txBox="1"/>
      </xdr:nvSpPr>
      <xdr:spPr>
        <a:xfrm>
          <a:off x="13436111" y="1596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55677</xdr:rowOff>
    </xdr:from>
    <xdr:to>
      <xdr:col>18</xdr:col>
      <xdr:colOff>492125</xdr:colOff>
      <xdr:row>94</xdr:row>
      <xdr:rowOff>157277</xdr:rowOff>
    </xdr:to>
    <xdr:sp macro="" textlink="">
      <xdr:nvSpPr>
        <xdr:cNvPr id="722" name="円/楕円 721"/>
        <xdr:cNvSpPr/>
      </xdr:nvSpPr>
      <xdr:spPr>
        <a:xfrm>
          <a:off x="12763500" y="1617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2354</xdr:rowOff>
    </xdr:from>
    <xdr:ext cx="534377" cy="259045"/>
    <xdr:sp macro="" textlink="">
      <xdr:nvSpPr>
        <xdr:cNvPr id="723" name="テキスト ボックス 722"/>
        <xdr:cNvSpPr txBox="1"/>
      </xdr:nvSpPr>
      <xdr:spPr>
        <a:xfrm>
          <a:off x="12547111" y="1594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30292</xdr:rowOff>
    </xdr:from>
    <xdr:to>
      <xdr:col>32</xdr:col>
      <xdr:colOff>186689</xdr:colOff>
      <xdr:row>38</xdr:row>
      <xdr:rowOff>139700</xdr:rowOff>
    </xdr:to>
    <xdr:cxnSp macro="">
      <xdr:nvCxnSpPr>
        <xdr:cNvPr id="745" name="直線コネクタ 744"/>
        <xdr:cNvCxnSpPr/>
      </xdr:nvCxnSpPr>
      <xdr:spPr>
        <a:xfrm flipV="1">
          <a:off x="22159595" y="5859592"/>
          <a:ext cx="1269" cy="79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148419</xdr:rowOff>
    </xdr:from>
    <xdr:ext cx="534377" cy="259045"/>
    <xdr:sp macro="" textlink="">
      <xdr:nvSpPr>
        <xdr:cNvPr id="748" name="諸支出金最大値テキスト"/>
        <xdr:cNvSpPr txBox="1"/>
      </xdr:nvSpPr>
      <xdr:spPr>
        <a:xfrm>
          <a:off x="22212300" y="563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34</xdr:row>
      <xdr:rowOff>30292</xdr:rowOff>
    </xdr:from>
    <xdr:to>
      <xdr:col>32</xdr:col>
      <xdr:colOff>276225</xdr:colOff>
      <xdr:row>34</xdr:row>
      <xdr:rowOff>30292</xdr:rowOff>
    </xdr:to>
    <xdr:cxnSp macro="">
      <xdr:nvCxnSpPr>
        <xdr:cNvPr id="749" name="直線コネクタ 748"/>
        <xdr:cNvCxnSpPr/>
      </xdr:nvCxnSpPr>
      <xdr:spPr>
        <a:xfrm>
          <a:off x="22072600" y="585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92928</xdr:rowOff>
    </xdr:from>
    <xdr:to>
      <xdr:col>32</xdr:col>
      <xdr:colOff>187325</xdr:colOff>
      <xdr:row>34</xdr:row>
      <xdr:rowOff>30292</xdr:rowOff>
    </xdr:to>
    <xdr:cxnSp macro="">
      <xdr:nvCxnSpPr>
        <xdr:cNvPr id="750" name="直線コネクタ 749"/>
        <xdr:cNvCxnSpPr/>
      </xdr:nvCxnSpPr>
      <xdr:spPr>
        <a:xfrm>
          <a:off x="21323300" y="5750778"/>
          <a:ext cx="8382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31802</xdr:rowOff>
    </xdr:from>
    <xdr:ext cx="469744" cy="259045"/>
    <xdr:sp macro="" textlink="">
      <xdr:nvSpPr>
        <xdr:cNvPr id="751" name="諸支出金平均値テキスト"/>
        <xdr:cNvSpPr txBox="1"/>
      </xdr:nvSpPr>
      <xdr:spPr>
        <a:xfrm>
          <a:off x="22212300" y="637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53375</xdr:rowOff>
    </xdr:from>
    <xdr:to>
      <xdr:col>32</xdr:col>
      <xdr:colOff>238125</xdr:colOff>
      <xdr:row>37</xdr:row>
      <xdr:rowOff>154975</xdr:rowOff>
    </xdr:to>
    <xdr:sp macro="" textlink="">
      <xdr:nvSpPr>
        <xdr:cNvPr id="752" name="フローチャート : 判断 751"/>
        <xdr:cNvSpPr/>
      </xdr:nvSpPr>
      <xdr:spPr>
        <a:xfrm>
          <a:off x="22110700" y="639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28555</xdr:rowOff>
    </xdr:from>
    <xdr:to>
      <xdr:col>31</xdr:col>
      <xdr:colOff>34925</xdr:colOff>
      <xdr:row>33</xdr:row>
      <xdr:rowOff>92928</xdr:rowOff>
    </xdr:to>
    <xdr:cxnSp macro="">
      <xdr:nvCxnSpPr>
        <xdr:cNvPr id="753" name="直線コネクタ 752"/>
        <xdr:cNvCxnSpPr/>
      </xdr:nvCxnSpPr>
      <xdr:spPr>
        <a:xfrm>
          <a:off x="20434300" y="5686405"/>
          <a:ext cx="889000" cy="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1483</xdr:rowOff>
    </xdr:from>
    <xdr:to>
      <xdr:col>31</xdr:col>
      <xdr:colOff>85725</xdr:colOff>
      <xdr:row>37</xdr:row>
      <xdr:rowOff>103083</xdr:rowOff>
    </xdr:to>
    <xdr:sp macro="" textlink="">
      <xdr:nvSpPr>
        <xdr:cNvPr id="754" name="フローチャート : 判断 753"/>
        <xdr:cNvSpPr/>
      </xdr:nvSpPr>
      <xdr:spPr>
        <a:xfrm>
          <a:off x="21272500" y="63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94210</xdr:rowOff>
    </xdr:from>
    <xdr:ext cx="469744" cy="259045"/>
    <xdr:sp macro="" textlink="">
      <xdr:nvSpPr>
        <xdr:cNvPr id="755" name="テキスト ボックス 754"/>
        <xdr:cNvSpPr txBox="1"/>
      </xdr:nvSpPr>
      <xdr:spPr>
        <a:xfrm>
          <a:off x="21088427" y="64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170287</xdr:rowOff>
    </xdr:from>
    <xdr:to>
      <xdr:col>29</xdr:col>
      <xdr:colOff>517525</xdr:colOff>
      <xdr:row>33</xdr:row>
      <xdr:rowOff>28555</xdr:rowOff>
    </xdr:to>
    <xdr:cxnSp macro="">
      <xdr:nvCxnSpPr>
        <xdr:cNvPr id="756" name="直線コネクタ 755"/>
        <xdr:cNvCxnSpPr/>
      </xdr:nvCxnSpPr>
      <xdr:spPr>
        <a:xfrm>
          <a:off x="19545300" y="5313787"/>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42906</xdr:rowOff>
    </xdr:from>
    <xdr:to>
      <xdr:col>29</xdr:col>
      <xdr:colOff>568325</xdr:colOff>
      <xdr:row>37</xdr:row>
      <xdr:rowOff>144506</xdr:rowOff>
    </xdr:to>
    <xdr:sp macro="" textlink="">
      <xdr:nvSpPr>
        <xdr:cNvPr id="757" name="フローチャート : 判断 756"/>
        <xdr:cNvSpPr/>
      </xdr:nvSpPr>
      <xdr:spPr>
        <a:xfrm>
          <a:off x="20383500" y="638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135633</xdr:rowOff>
    </xdr:from>
    <xdr:ext cx="469744" cy="259045"/>
    <xdr:sp macro="" textlink="">
      <xdr:nvSpPr>
        <xdr:cNvPr id="758" name="テキスト ボックス 757"/>
        <xdr:cNvSpPr txBox="1"/>
      </xdr:nvSpPr>
      <xdr:spPr>
        <a:xfrm>
          <a:off x="20199427" y="647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170287</xdr:rowOff>
    </xdr:from>
    <xdr:to>
      <xdr:col>28</xdr:col>
      <xdr:colOff>314325</xdr:colOff>
      <xdr:row>32</xdr:row>
      <xdr:rowOff>18999</xdr:rowOff>
    </xdr:to>
    <xdr:cxnSp macro="">
      <xdr:nvCxnSpPr>
        <xdr:cNvPr id="759" name="直線コネクタ 758"/>
        <xdr:cNvCxnSpPr/>
      </xdr:nvCxnSpPr>
      <xdr:spPr>
        <a:xfrm flipV="1">
          <a:off x="18656300" y="5313787"/>
          <a:ext cx="889000" cy="19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5964</xdr:rowOff>
    </xdr:from>
    <xdr:to>
      <xdr:col>28</xdr:col>
      <xdr:colOff>365125</xdr:colOff>
      <xdr:row>37</xdr:row>
      <xdr:rowOff>107564</xdr:rowOff>
    </xdr:to>
    <xdr:sp macro="" textlink="">
      <xdr:nvSpPr>
        <xdr:cNvPr id="760" name="フローチャート : 判断 759"/>
        <xdr:cNvSpPr/>
      </xdr:nvSpPr>
      <xdr:spPr>
        <a:xfrm>
          <a:off x="19494500" y="634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98691</xdr:rowOff>
    </xdr:from>
    <xdr:ext cx="469744" cy="259045"/>
    <xdr:sp macro="" textlink="">
      <xdr:nvSpPr>
        <xdr:cNvPr id="761" name="テキスト ボックス 760"/>
        <xdr:cNvSpPr txBox="1"/>
      </xdr:nvSpPr>
      <xdr:spPr>
        <a:xfrm>
          <a:off x="19310427" y="644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155834</xdr:rowOff>
    </xdr:from>
    <xdr:to>
      <xdr:col>27</xdr:col>
      <xdr:colOff>161925</xdr:colOff>
      <xdr:row>37</xdr:row>
      <xdr:rowOff>85984</xdr:rowOff>
    </xdr:to>
    <xdr:sp macro="" textlink="">
      <xdr:nvSpPr>
        <xdr:cNvPr id="762" name="フローチャート : 判断 761"/>
        <xdr:cNvSpPr/>
      </xdr:nvSpPr>
      <xdr:spPr>
        <a:xfrm>
          <a:off x="18605500" y="632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77111</xdr:rowOff>
    </xdr:from>
    <xdr:ext cx="469744" cy="259045"/>
    <xdr:sp macro="" textlink="">
      <xdr:nvSpPr>
        <xdr:cNvPr id="763" name="テキスト ボックス 762"/>
        <xdr:cNvSpPr txBox="1"/>
      </xdr:nvSpPr>
      <xdr:spPr>
        <a:xfrm>
          <a:off x="18421427" y="64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150942</xdr:rowOff>
    </xdr:from>
    <xdr:to>
      <xdr:col>32</xdr:col>
      <xdr:colOff>238125</xdr:colOff>
      <xdr:row>34</xdr:row>
      <xdr:rowOff>81092</xdr:rowOff>
    </xdr:to>
    <xdr:sp macro="" textlink="">
      <xdr:nvSpPr>
        <xdr:cNvPr id="769" name="円/楕円 768"/>
        <xdr:cNvSpPr/>
      </xdr:nvSpPr>
      <xdr:spPr>
        <a:xfrm>
          <a:off x="22110700" y="580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103969</xdr:rowOff>
    </xdr:from>
    <xdr:ext cx="534377" cy="259045"/>
    <xdr:sp macro="" textlink="">
      <xdr:nvSpPr>
        <xdr:cNvPr id="770" name="諸支出金該当値テキスト"/>
        <xdr:cNvSpPr txBox="1"/>
      </xdr:nvSpPr>
      <xdr:spPr>
        <a:xfrm>
          <a:off x="22212300" y="57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17,393</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42128</xdr:rowOff>
    </xdr:from>
    <xdr:to>
      <xdr:col>31</xdr:col>
      <xdr:colOff>85725</xdr:colOff>
      <xdr:row>33</xdr:row>
      <xdr:rowOff>143728</xdr:rowOff>
    </xdr:to>
    <xdr:sp macro="" textlink="">
      <xdr:nvSpPr>
        <xdr:cNvPr id="771" name="円/楕円 770"/>
        <xdr:cNvSpPr/>
      </xdr:nvSpPr>
      <xdr:spPr>
        <a:xfrm>
          <a:off x="21272500" y="56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160255</xdr:rowOff>
    </xdr:from>
    <xdr:ext cx="534377" cy="259045"/>
    <xdr:sp macro="" textlink="">
      <xdr:nvSpPr>
        <xdr:cNvPr id="772" name="テキスト ボックス 771"/>
        <xdr:cNvSpPr txBox="1"/>
      </xdr:nvSpPr>
      <xdr:spPr>
        <a:xfrm>
          <a:off x="21056111" y="5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19,773</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149205</xdr:rowOff>
    </xdr:from>
    <xdr:to>
      <xdr:col>29</xdr:col>
      <xdr:colOff>568325</xdr:colOff>
      <xdr:row>33</xdr:row>
      <xdr:rowOff>79355</xdr:rowOff>
    </xdr:to>
    <xdr:sp macro="" textlink="">
      <xdr:nvSpPr>
        <xdr:cNvPr id="773" name="円/楕円 772"/>
        <xdr:cNvSpPr/>
      </xdr:nvSpPr>
      <xdr:spPr>
        <a:xfrm>
          <a:off x="20383500" y="56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95882</xdr:rowOff>
    </xdr:from>
    <xdr:ext cx="534377" cy="259045"/>
    <xdr:sp macro="" textlink="">
      <xdr:nvSpPr>
        <xdr:cNvPr id="774" name="テキスト ボックス 773"/>
        <xdr:cNvSpPr txBox="1"/>
      </xdr:nvSpPr>
      <xdr:spPr>
        <a:xfrm>
          <a:off x="20167111" y="54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119487</xdr:rowOff>
    </xdr:from>
    <xdr:to>
      <xdr:col>28</xdr:col>
      <xdr:colOff>365125</xdr:colOff>
      <xdr:row>31</xdr:row>
      <xdr:rowOff>49637</xdr:rowOff>
    </xdr:to>
    <xdr:sp macro="" textlink="">
      <xdr:nvSpPr>
        <xdr:cNvPr id="775" name="円/楕円 774"/>
        <xdr:cNvSpPr/>
      </xdr:nvSpPr>
      <xdr:spPr>
        <a:xfrm>
          <a:off x="19494500" y="52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66164</xdr:rowOff>
    </xdr:from>
    <xdr:ext cx="534377" cy="259045"/>
    <xdr:sp macro="" textlink="">
      <xdr:nvSpPr>
        <xdr:cNvPr id="776" name="テキスト ボックス 775"/>
        <xdr:cNvSpPr txBox="1"/>
      </xdr:nvSpPr>
      <xdr:spPr>
        <a:xfrm>
          <a:off x="19278111" y="5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29,331</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139649</xdr:rowOff>
    </xdr:from>
    <xdr:to>
      <xdr:col>27</xdr:col>
      <xdr:colOff>161925</xdr:colOff>
      <xdr:row>32</xdr:row>
      <xdr:rowOff>69799</xdr:rowOff>
    </xdr:to>
    <xdr:sp macro="" textlink="">
      <xdr:nvSpPr>
        <xdr:cNvPr id="777" name="円/楕円 776"/>
        <xdr:cNvSpPr/>
      </xdr:nvSpPr>
      <xdr:spPr>
        <a:xfrm>
          <a:off x="18605500" y="54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86326</xdr:rowOff>
    </xdr:from>
    <xdr:ext cx="534377" cy="259045"/>
    <xdr:sp macro="" textlink="">
      <xdr:nvSpPr>
        <xdr:cNvPr id="778" name="テキスト ボックス 777"/>
        <xdr:cNvSpPr txBox="1"/>
      </xdr:nvSpPr>
      <xdr:spPr>
        <a:xfrm>
          <a:off x="18389111" y="52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2" name="テキスト ボックス 79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6" name="直線コネクタ 795"/>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7"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9"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1" name="直線コネクタ 800"/>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2"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3" name="フローチャート : 判断 802"/>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4" name="直線コネクタ 803"/>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5" name="フローチャート :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6" name="テキスト ボックス 805"/>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7" name="直線コネクタ 806"/>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8" name="フローチャート : 判断 80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9" name="テキスト ボックス 808"/>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0" name="直線コネクタ 809"/>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1" name="フローチャート : 判断 810"/>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2" name="テキスト ボックス 811"/>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フローチャート : 判断 812"/>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4" name="テキスト ボックス 813"/>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0" name="円/楕円 819"/>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1"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2" name="円/楕円 821"/>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3" name="テキスト ボックス 822"/>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4" name="円/楕円 823"/>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5" name="テキスト ボックス 824"/>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6" name="円/楕円 825"/>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7" name="テキスト ボックス 826"/>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8" name="円/楕円 827"/>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9" name="テキスト ボックス 828"/>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u="none">
              <a:solidFill>
                <a:sysClr val="windowText" lastClr="000000"/>
              </a:solidFill>
              <a:effectLst/>
              <a:latin typeface="+mn-lt"/>
              <a:ea typeface="+mn-ea"/>
              <a:cs typeface="+mn-cs"/>
            </a:rPr>
            <a:t>・歳出は、昨年度比約</a:t>
          </a:r>
          <a:r>
            <a:rPr lang="en-US" altLang="ja-JP" sz="1100" u="none">
              <a:solidFill>
                <a:sysClr val="windowText" lastClr="000000"/>
              </a:solidFill>
              <a:effectLst/>
              <a:latin typeface="+mn-lt"/>
              <a:ea typeface="+mn-ea"/>
              <a:cs typeface="+mn-cs"/>
            </a:rPr>
            <a:t>216</a:t>
          </a:r>
          <a:r>
            <a:rPr lang="ja-JP" altLang="ja-JP" sz="1100" u="none">
              <a:solidFill>
                <a:sysClr val="windowText" lastClr="000000"/>
              </a:solidFill>
              <a:effectLst/>
              <a:latin typeface="+mn-lt"/>
              <a:ea typeface="+mn-ea"/>
              <a:cs typeface="+mn-cs"/>
            </a:rPr>
            <a:t>億円の減となっているが、これは復興公営住宅整備といった復旧復興事業に係る</a:t>
          </a:r>
          <a:r>
            <a:rPr lang="ja-JP" altLang="en-US" sz="1100" u="none">
              <a:solidFill>
                <a:sysClr val="windowText" lastClr="000000"/>
              </a:solidFill>
              <a:effectLst/>
              <a:latin typeface="+mn-lt"/>
              <a:ea typeface="+mn-ea"/>
              <a:cs typeface="+mn-cs"/>
            </a:rPr>
            <a:t>土木</a:t>
          </a:r>
          <a:r>
            <a:rPr lang="ja-JP" altLang="ja-JP" sz="1100" u="none">
              <a:solidFill>
                <a:sysClr val="windowText" lastClr="000000"/>
              </a:solidFill>
              <a:effectLst/>
              <a:latin typeface="+mn-lt"/>
              <a:ea typeface="+mn-ea"/>
              <a:cs typeface="+mn-cs"/>
            </a:rPr>
            <a:t>費の減によるものである。</a:t>
          </a:r>
          <a:endParaRPr lang="ja-JP" altLang="ja-JP" u="none">
            <a:solidFill>
              <a:sysClr val="windowText" lastClr="000000"/>
            </a:solidFill>
            <a:effectLst/>
          </a:endParaRPr>
        </a:p>
        <a:p>
          <a:r>
            <a:rPr lang="ja-JP" altLang="ja-JP" sz="1100" u="none">
              <a:solidFill>
                <a:sysClr val="windowText" lastClr="000000"/>
              </a:solidFill>
              <a:effectLst/>
              <a:latin typeface="+mn-lt"/>
              <a:ea typeface="+mn-ea"/>
              <a:cs typeface="+mn-cs"/>
            </a:rPr>
            <a:t>・</a:t>
          </a:r>
          <a:r>
            <a:rPr lang="ja-JP" altLang="en-US" sz="1100" u="none">
              <a:solidFill>
                <a:sysClr val="windowText" lastClr="000000"/>
              </a:solidFill>
              <a:effectLst/>
              <a:latin typeface="+mn-lt"/>
              <a:ea typeface="+mn-ea"/>
              <a:cs typeface="+mn-cs"/>
            </a:rPr>
            <a:t>労働費</a:t>
          </a:r>
          <a:r>
            <a:rPr lang="ja-JP" altLang="ja-JP" sz="1100" u="none">
              <a:solidFill>
                <a:sysClr val="windowText" lastClr="000000"/>
              </a:solidFill>
              <a:effectLst/>
              <a:latin typeface="+mn-lt"/>
              <a:ea typeface="+mn-ea"/>
              <a:cs typeface="+mn-cs"/>
            </a:rPr>
            <a:t>が住民一人当たり</a:t>
          </a:r>
          <a:r>
            <a:rPr lang="en-US" altLang="ja-JP" sz="1100" u="none">
              <a:solidFill>
                <a:sysClr val="windowText" lastClr="000000"/>
              </a:solidFill>
              <a:effectLst/>
              <a:latin typeface="+mn-lt"/>
              <a:ea typeface="+mn-ea"/>
              <a:cs typeface="+mn-cs"/>
            </a:rPr>
            <a:t>1,357</a:t>
          </a:r>
          <a:r>
            <a:rPr lang="ja-JP" altLang="ja-JP" sz="1100" u="none">
              <a:solidFill>
                <a:sysClr val="windowText" lastClr="000000"/>
              </a:solidFill>
              <a:effectLst/>
              <a:latin typeface="+mn-lt"/>
              <a:ea typeface="+mn-ea"/>
              <a:cs typeface="+mn-cs"/>
            </a:rPr>
            <a:t>円となっており、</a:t>
          </a:r>
          <a:r>
            <a:rPr lang="en-US" altLang="ja-JP" sz="1100" u="none">
              <a:solidFill>
                <a:sysClr val="windowText" lastClr="000000"/>
              </a:solidFill>
              <a:effectLst/>
              <a:latin typeface="+mn-lt"/>
              <a:ea typeface="+mn-ea"/>
              <a:cs typeface="+mn-cs"/>
            </a:rPr>
            <a:t>H26</a:t>
          </a:r>
          <a:r>
            <a:rPr lang="ja-JP" altLang="ja-JP" sz="1100" u="none">
              <a:solidFill>
                <a:sysClr val="windowText" lastClr="000000"/>
              </a:solidFill>
              <a:effectLst/>
              <a:latin typeface="+mn-lt"/>
              <a:ea typeface="+mn-ea"/>
              <a:cs typeface="+mn-cs"/>
            </a:rPr>
            <a:t>年度決算から</a:t>
          </a:r>
          <a:r>
            <a:rPr lang="ja-JP" altLang="en-US" sz="1100" u="none">
              <a:solidFill>
                <a:sysClr val="windowText" lastClr="000000"/>
              </a:solidFill>
              <a:effectLst/>
              <a:latin typeface="+mn-lt"/>
              <a:ea typeface="+mn-ea"/>
              <a:cs typeface="+mn-cs"/>
            </a:rPr>
            <a:t>減少</a:t>
          </a:r>
          <a:r>
            <a:rPr lang="ja-JP" altLang="ja-JP" sz="1100" u="none">
              <a:solidFill>
                <a:sysClr val="windowText" lastClr="000000"/>
              </a:solidFill>
              <a:effectLst/>
              <a:latin typeface="+mn-lt"/>
              <a:ea typeface="+mn-ea"/>
              <a:cs typeface="+mn-cs"/>
            </a:rPr>
            <a:t>しているが、これは</a:t>
          </a:r>
          <a:r>
            <a:rPr lang="ja-JP" altLang="en-US" sz="1100" u="none">
              <a:solidFill>
                <a:sysClr val="windowText" lastClr="000000"/>
              </a:solidFill>
              <a:effectLst/>
              <a:latin typeface="+mn-lt"/>
              <a:ea typeface="+mn-ea"/>
              <a:cs typeface="+mn-cs"/>
            </a:rPr>
            <a:t>緊急雇用対策事業費の減によるものである。</a:t>
          </a:r>
          <a:endParaRPr lang="ja-JP" altLang="ja-JP" u="none">
            <a:solidFill>
              <a:sysClr val="windowText" lastClr="000000"/>
            </a:solidFill>
            <a:effectLst/>
          </a:endParaRPr>
        </a:p>
        <a:p>
          <a:r>
            <a:rPr lang="ja-JP" altLang="ja-JP" sz="1100" u="none">
              <a:solidFill>
                <a:sysClr val="windowText" lastClr="000000"/>
              </a:solidFill>
              <a:effectLst/>
              <a:latin typeface="+mn-lt"/>
              <a:ea typeface="+mn-ea"/>
              <a:cs typeface="+mn-cs"/>
            </a:rPr>
            <a:t>・総務費が住民一人当たり</a:t>
          </a:r>
          <a:r>
            <a:rPr lang="en-US" altLang="ja-JP" sz="1100" u="none">
              <a:solidFill>
                <a:sysClr val="windowText" lastClr="000000"/>
              </a:solidFill>
              <a:effectLst/>
              <a:latin typeface="+mn-lt"/>
              <a:ea typeface="+mn-ea"/>
              <a:cs typeface="+mn-cs"/>
            </a:rPr>
            <a:t>58,296</a:t>
          </a:r>
          <a:r>
            <a:rPr lang="ja-JP" altLang="ja-JP" sz="1100" u="none">
              <a:solidFill>
                <a:sysClr val="windowText" lastClr="000000"/>
              </a:solidFill>
              <a:effectLst/>
              <a:latin typeface="+mn-lt"/>
              <a:ea typeface="+mn-ea"/>
              <a:cs typeface="+mn-cs"/>
            </a:rPr>
            <a:t>円となっており、類似団体平均に比べ高止まりしているが、これは東日本大震災復興交付金を基金へ積み立てた</a:t>
          </a:r>
          <a:r>
            <a:rPr lang="ja-JP" altLang="en-US" sz="1100" u="none">
              <a:solidFill>
                <a:sysClr val="windowText" lastClr="000000"/>
              </a:solidFill>
              <a:effectLst/>
              <a:latin typeface="+mn-lt"/>
              <a:ea typeface="+mn-ea"/>
              <a:cs typeface="+mn-cs"/>
            </a:rPr>
            <a:t>ことによるものである</a:t>
          </a:r>
          <a:r>
            <a:rPr lang="ja-JP" altLang="ja-JP" sz="1100" u="none">
              <a:solidFill>
                <a:sysClr val="windowText" lastClr="000000"/>
              </a:solidFill>
              <a:effectLst/>
              <a:latin typeface="+mn-lt"/>
              <a:ea typeface="+mn-ea"/>
              <a:cs typeface="+mn-cs"/>
            </a:rPr>
            <a:t>。</a:t>
          </a:r>
          <a:endParaRPr lang="ja-JP" altLang="ja-JP" u="none">
            <a:solidFill>
              <a:sysClr val="windowText" lastClr="000000"/>
            </a:solidFill>
            <a:effectLst/>
          </a:endParaRPr>
        </a:p>
        <a:p>
          <a:r>
            <a:rPr lang="ja-JP" altLang="ja-JP" sz="1100" u="none">
              <a:solidFill>
                <a:sysClr val="windowText" lastClr="000000"/>
              </a:solidFill>
              <a:effectLst/>
              <a:latin typeface="+mn-lt"/>
              <a:ea typeface="+mn-ea"/>
              <a:cs typeface="+mn-cs"/>
            </a:rPr>
            <a:t>・諸支出金が住民一人当たり</a:t>
          </a:r>
          <a:r>
            <a:rPr lang="en-US" altLang="ja-JP" sz="1100" u="none">
              <a:solidFill>
                <a:sysClr val="windowText" lastClr="000000"/>
              </a:solidFill>
              <a:effectLst/>
              <a:latin typeface="+mn-lt"/>
              <a:ea typeface="+mn-ea"/>
              <a:cs typeface="+mn-cs"/>
            </a:rPr>
            <a:t>17,393</a:t>
          </a:r>
          <a:r>
            <a:rPr lang="ja-JP" altLang="ja-JP" sz="1100" u="none">
              <a:solidFill>
                <a:sysClr val="windowText" lastClr="000000"/>
              </a:solidFill>
              <a:effectLst/>
              <a:latin typeface="+mn-lt"/>
              <a:ea typeface="+mn-ea"/>
              <a:cs typeface="+mn-cs"/>
            </a:rPr>
            <a:t>円となっており、類似団体平均に比べ高止まりしているが、これは主に本市で新たに整備した地下鉄東西線に対する諸支出金のためである。地下鉄東西線は平成</a:t>
          </a:r>
          <a:r>
            <a:rPr lang="en-US" altLang="ja-JP" sz="1100" u="none">
              <a:solidFill>
                <a:sysClr val="windowText" lastClr="000000"/>
              </a:solidFill>
              <a:effectLst/>
              <a:latin typeface="+mn-lt"/>
              <a:ea typeface="+mn-ea"/>
              <a:cs typeface="+mn-cs"/>
            </a:rPr>
            <a:t>27</a:t>
          </a:r>
          <a:r>
            <a:rPr lang="ja-JP" altLang="ja-JP" sz="1100" u="none">
              <a:solidFill>
                <a:sysClr val="windowText" lastClr="000000"/>
              </a:solidFill>
              <a:effectLst/>
              <a:latin typeface="+mn-lt"/>
              <a:ea typeface="+mn-ea"/>
              <a:cs typeface="+mn-cs"/>
            </a:rPr>
            <a:t>年</a:t>
          </a:r>
          <a:r>
            <a:rPr lang="en-US" altLang="ja-JP" sz="1100" u="none">
              <a:solidFill>
                <a:sysClr val="windowText" lastClr="000000"/>
              </a:solidFill>
              <a:effectLst/>
              <a:latin typeface="+mn-lt"/>
              <a:ea typeface="+mn-ea"/>
              <a:cs typeface="+mn-cs"/>
            </a:rPr>
            <a:t>12</a:t>
          </a:r>
          <a:r>
            <a:rPr lang="ja-JP" altLang="ja-JP" sz="1100" u="none">
              <a:solidFill>
                <a:sysClr val="windowText" lastClr="000000"/>
              </a:solidFill>
              <a:effectLst/>
              <a:latin typeface="+mn-lt"/>
              <a:ea typeface="+mn-ea"/>
              <a:cs typeface="+mn-cs"/>
            </a:rPr>
            <a:t>月に開業したため、平成</a:t>
          </a:r>
          <a:r>
            <a:rPr lang="en-US" altLang="ja-JP" sz="1100" u="none">
              <a:solidFill>
                <a:sysClr val="windowText" lastClr="000000"/>
              </a:solidFill>
              <a:effectLst/>
              <a:latin typeface="+mn-lt"/>
              <a:ea typeface="+mn-ea"/>
              <a:cs typeface="+mn-cs"/>
            </a:rPr>
            <a:t>28</a:t>
          </a:r>
          <a:r>
            <a:rPr lang="ja-JP" altLang="ja-JP" sz="1100" u="none">
              <a:solidFill>
                <a:sysClr val="windowText" lastClr="000000"/>
              </a:solidFill>
              <a:effectLst/>
              <a:latin typeface="+mn-lt"/>
              <a:ea typeface="+mn-ea"/>
              <a:cs typeface="+mn-cs"/>
            </a:rPr>
            <a:t>年度以降は逓減するものと想定している。</a:t>
          </a:r>
          <a:endParaRPr lang="ja-JP" altLang="ja-JP" u="none">
            <a:solidFill>
              <a:sysClr val="windowText" lastClr="000000"/>
            </a:solidFill>
            <a:effectLst/>
          </a:endParaRPr>
        </a:p>
        <a:p>
          <a:r>
            <a:rPr lang="ja-JP" altLang="ja-JP" sz="1100" u="none">
              <a:solidFill>
                <a:sysClr val="windowText" lastClr="000000"/>
              </a:solidFill>
              <a:effectLst/>
              <a:latin typeface="+mn-lt"/>
              <a:ea typeface="+mn-ea"/>
              <a:cs typeface="+mn-cs"/>
            </a:rPr>
            <a:t>・土木費が</a:t>
          </a:r>
          <a:r>
            <a:rPr lang="en-US" altLang="ja-JP" sz="1100" u="none">
              <a:solidFill>
                <a:sysClr val="windowText" lastClr="000000"/>
              </a:solidFill>
              <a:effectLst/>
              <a:latin typeface="+mn-lt"/>
              <a:ea typeface="+mn-ea"/>
              <a:cs typeface="+mn-cs"/>
            </a:rPr>
            <a:t>93,878</a:t>
          </a:r>
          <a:r>
            <a:rPr lang="ja-JP" altLang="ja-JP" sz="1100" u="none">
              <a:solidFill>
                <a:sysClr val="windowText" lastClr="000000"/>
              </a:solidFill>
              <a:effectLst/>
              <a:latin typeface="+mn-lt"/>
              <a:ea typeface="+mn-ea"/>
              <a:cs typeface="+mn-cs"/>
            </a:rPr>
            <a:t>円、災害復旧費が</a:t>
          </a:r>
          <a:r>
            <a:rPr lang="en-US" altLang="ja-JP" sz="1100" u="none">
              <a:solidFill>
                <a:sysClr val="windowText" lastClr="000000"/>
              </a:solidFill>
              <a:effectLst/>
              <a:latin typeface="+mn-lt"/>
              <a:ea typeface="+mn-ea"/>
              <a:cs typeface="+mn-cs"/>
            </a:rPr>
            <a:t>5,993</a:t>
          </a:r>
          <a:r>
            <a:rPr lang="ja-JP" altLang="ja-JP" sz="1100" u="none">
              <a:solidFill>
                <a:sysClr val="windowText" lastClr="000000"/>
              </a:solidFill>
              <a:effectLst/>
              <a:latin typeface="+mn-lt"/>
              <a:ea typeface="+mn-ea"/>
              <a:cs typeface="+mn-cs"/>
            </a:rPr>
            <a:t>円となっており、平成</a:t>
          </a:r>
          <a:r>
            <a:rPr lang="en-US" altLang="ja-JP" sz="1100" u="none">
              <a:solidFill>
                <a:sysClr val="windowText" lastClr="000000"/>
              </a:solidFill>
              <a:effectLst/>
              <a:latin typeface="+mn-lt"/>
              <a:ea typeface="+mn-ea"/>
              <a:cs typeface="+mn-cs"/>
            </a:rPr>
            <a:t>26</a:t>
          </a:r>
          <a:r>
            <a:rPr lang="ja-JP" altLang="ja-JP" sz="1100" u="none">
              <a:solidFill>
                <a:sysClr val="windowText" lastClr="000000"/>
              </a:solidFill>
              <a:effectLst/>
              <a:latin typeface="+mn-lt"/>
              <a:ea typeface="+mn-ea"/>
              <a:cs typeface="+mn-cs"/>
            </a:rPr>
            <a:t>年度から減少傾向ではあるが、類似団体と比較して高い状況となっている。これは、平成</a:t>
          </a:r>
          <a:r>
            <a:rPr lang="en-US" altLang="ja-JP" sz="1100" u="none">
              <a:solidFill>
                <a:sysClr val="windowText" lastClr="000000"/>
              </a:solidFill>
              <a:effectLst/>
              <a:latin typeface="+mn-lt"/>
              <a:ea typeface="+mn-ea"/>
              <a:cs typeface="+mn-cs"/>
            </a:rPr>
            <a:t>27</a:t>
          </a:r>
          <a:r>
            <a:rPr lang="ja-JP" altLang="ja-JP" sz="1100" u="none">
              <a:solidFill>
                <a:sysClr val="windowText" lastClr="000000"/>
              </a:solidFill>
              <a:effectLst/>
              <a:latin typeface="+mn-lt"/>
              <a:ea typeface="+mn-ea"/>
              <a:cs typeface="+mn-cs"/>
            </a:rPr>
            <a:t>年度においても防災集団移転促進事業や復興公営住宅整備等東日本大震災に関する復旧復興関連事業を実施したことによるものである。今後は、これら震災関連事業費が減少すると</a:t>
          </a:r>
          <a:r>
            <a:rPr lang="ja-JP" altLang="en-US" sz="1100" u="none">
              <a:solidFill>
                <a:sysClr val="windowText" lastClr="000000"/>
              </a:solidFill>
              <a:effectLst/>
              <a:latin typeface="+mn-lt"/>
              <a:ea typeface="+mn-ea"/>
              <a:cs typeface="+mn-cs"/>
            </a:rPr>
            <a:t>思料さ</a:t>
          </a:r>
          <a:r>
            <a:rPr lang="ja-JP" altLang="ja-JP" sz="1100" u="none">
              <a:solidFill>
                <a:sysClr val="windowText" lastClr="000000"/>
              </a:solidFill>
              <a:effectLst/>
              <a:latin typeface="+mn-lt"/>
              <a:ea typeface="+mn-ea"/>
              <a:cs typeface="+mn-cs"/>
            </a:rPr>
            <a:t>れ、事業費が減少するものと想定している。</a:t>
          </a:r>
          <a:endParaRPr lang="ja-JP" altLang="ja-JP" u="none">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u="none">
              <a:solidFill>
                <a:sysClr val="windowText" lastClr="000000"/>
              </a:solidFill>
              <a:effectLst/>
              <a:latin typeface="+mn-lt"/>
              <a:ea typeface="+mn-ea"/>
              <a:cs typeface="+mn-cs"/>
            </a:rPr>
            <a:t>　実質単年度収支に関する標準財政規模比が平成</a:t>
          </a:r>
          <a:r>
            <a:rPr lang="en-US" altLang="ja-JP" sz="1000" u="none">
              <a:solidFill>
                <a:sysClr val="windowText" lastClr="000000"/>
              </a:solidFill>
              <a:effectLst/>
              <a:latin typeface="+mn-lt"/>
              <a:ea typeface="+mn-ea"/>
              <a:cs typeface="+mn-cs"/>
            </a:rPr>
            <a:t>25</a:t>
          </a:r>
          <a:r>
            <a:rPr lang="ja-JP" altLang="ja-JP" sz="1000" u="none">
              <a:solidFill>
                <a:sysClr val="windowText" lastClr="000000"/>
              </a:solidFill>
              <a:effectLst/>
              <a:latin typeface="+mn-lt"/>
              <a:ea typeface="+mn-ea"/>
              <a:cs typeface="+mn-cs"/>
            </a:rPr>
            <a:t>年度</a:t>
          </a:r>
          <a:r>
            <a:rPr lang="en-US" altLang="ja-JP" sz="1000" u="none">
              <a:solidFill>
                <a:sysClr val="windowText" lastClr="000000"/>
              </a:solidFill>
              <a:effectLst/>
              <a:latin typeface="+mn-lt"/>
              <a:ea typeface="+mn-ea"/>
              <a:cs typeface="+mn-cs"/>
            </a:rPr>
            <a:t>1.73</a:t>
          </a:r>
          <a:r>
            <a:rPr lang="ja-JP" altLang="ja-JP" sz="1000" u="none">
              <a:solidFill>
                <a:sysClr val="windowText" lastClr="000000"/>
              </a:solidFill>
              <a:effectLst/>
              <a:latin typeface="+mn-lt"/>
              <a:ea typeface="+mn-ea"/>
              <a:cs typeface="+mn-cs"/>
            </a:rPr>
            <a:t>％、平成</a:t>
          </a:r>
          <a:r>
            <a:rPr lang="en-US" altLang="ja-JP" sz="1000" u="none">
              <a:solidFill>
                <a:sysClr val="windowText" lastClr="000000"/>
              </a:solidFill>
              <a:effectLst/>
              <a:latin typeface="+mn-lt"/>
              <a:ea typeface="+mn-ea"/>
              <a:cs typeface="+mn-cs"/>
            </a:rPr>
            <a:t>26</a:t>
          </a:r>
          <a:r>
            <a:rPr lang="ja-JP" altLang="ja-JP" sz="1000" u="none">
              <a:solidFill>
                <a:sysClr val="windowText" lastClr="000000"/>
              </a:solidFill>
              <a:effectLst/>
              <a:latin typeface="+mn-lt"/>
              <a:ea typeface="+mn-ea"/>
              <a:cs typeface="+mn-cs"/>
            </a:rPr>
            <a:t>年度▲</a:t>
          </a:r>
          <a:r>
            <a:rPr lang="en-US" altLang="ja-JP" sz="1000" u="none">
              <a:solidFill>
                <a:sysClr val="windowText" lastClr="000000"/>
              </a:solidFill>
              <a:effectLst/>
              <a:latin typeface="+mn-lt"/>
              <a:ea typeface="+mn-ea"/>
              <a:cs typeface="+mn-cs"/>
            </a:rPr>
            <a:t>3.43</a:t>
          </a:r>
          <a:r>
            <a:rPr lang="ja-JP" altLang="ja-JP" sz="1000" u="none">
              <a:solidFill>
                <a:sysClr val="windowText" lastClr="000000"/>
              </a:solidFill>
              <a:effectLst/>
              <a:latin typeface="+mn-lt"/>
              <a:ea typeface="+mn-ea"/>
              <a:cs typeface="+mn-cs"/>
            </a:rPr>
            <a:t>％、平成</a:t>
          </a:r>
          <a:r>
            <a:rPr lang="en-US" altLang="ja-JP" sz="1000" u="none">
              <a:solidFill>
                <a:sysClr val="windowText" lastClr="000000"/>
              </a:solidFill>
              <a:effectLst/>
              <a:latin typeface="+mn-lt"/>
              <a:ea typeface="+mn-ea"/>
              <a:cs typeface="+mn-cs"/>
            </a:rPr>
            <a:t>27</a:t>
          </a:r>
          <a:r>
            <a:rPr lang="ja-JP" altLang="ja-JP" sz="1000" u="none">
              <a:solidFill>
                <a:sysClr val="windowText" lastClr="000000"/>
              </a:solidFill>
              <a:effectLst/>
              <a:latin typeface="+mn-lt"/>
              <a:ea typeface="+mn-ea"/>
              <a:cs typeface="+mn-cs"/>
            </a:rPr>
            <a:t>年度</a:t>
          </a:r>
          <a:r>
            <a:rPr lang="en-US" altLang="ja-JP" sz="1000" u="none">
              <a:solidFill>
                <a:sysClr val="windowText" lastClr="000000"/>
              </a:solidFill>
              <a:effectLst/>
              <a:latin typeface="+mn-lt"/>
              <a:ea typeface="+mn-ea"/>
              <a:cs typeface="+mn-cs"/>
            </a:rPr>
            <a:t>0.65</a:t>
          </a:r>
          <a:r>
            <a:rPr lang="ja-JP" altLang="ja-JP" sz="1000" u="none">
              <a:solidFill>
                <a:sysClr val="windowText" lastClr="000000"/>
              </a:solidFill>
              <a:effectLst/>
              <a:latin typeface="+mn-lt"/>
              <a:ea typeface="+mn-ea"/>
              <a:cs typeface="+mn-cs"/>
            </a:rPr>
            <a:t>％と変動している。</a:t>
          </a:r>
          <a:endParaRPr lang="ja-JP" altLang="ja-JP" sz="1000" u="none">
            <a:solidFill>
              <a:sysClr val="windowText" lastClr="000000"/>
            </a:solidFill>
            <a:effectLst/>
          </a:endParaRPr>
        </a:p>
        <a:p>
          <a:r>
            <a:rPr lang="ja-JP" altLang="ja-JP" sz="1000" u="none">
              <a:solidFill>
                <a:sysClr val="windowText" lastClr="000000"/>
              </a:solidFill>
              <a:effectLst/>
              <a:latin typeface="+mn-lt"/>
              <a:ea typeface="+mn-ea"/>
              <a:cs typeface="+mn-cs"/>
            </a:rPr>
            <a:t>　平成</a:t>
          </a:r>
          <a:r>
            <a:rPr lang="en-US" altLang="ja-JP" sz="1000" u="none">
              <a:solidFill>
                <a:sysClr val="windowText" lastClr="000000"/>
              </a:solidFill>
              <a:effectLst/>
              <a:latin typeface="+mn-lt"/>
              <a:ea typeface="+mn-ea"/>
              <a:cs typeface="+mn-cs"/>
            </a:rPr>
            <a:t>25</a:t>
          </a:r>
          <a:r>
            <a:rPr lang="ja-JP" altLang="ja-JP" sz="1000" u="none">
              <a:solidFill>
                <a:sysClr val="windowText" lastClr="000000"/>
              </a:solidFill>
              <a:effectLst/>
              <a:latin typeface="+mn-lt"/>
              <a:ea typeface="+mn-ea"/>
              <a:cs typeface="+mn-cs"/>
            </a:rPr>
            <a:t>年度は、宮城県道路公社出資金返還金等の臨時的な収入があったことにより、実質収支が約</a:t>
          </a:r>
          <a:r>
            <a:rPr lang="en-US" altLang="ja-JP" sz="1000" u="none">
              <a:solidFill>
                <a:sysClr val="windowText" lastClr="000000"/>
              </a:solidFill>
              <a:effectLst/>
              <a:latin typeface="+mn-lt"/>
              <a:ea typeface="+mn-ea"/>
              <a:cs typeface="+mn-cs"/>
            </a:rPr>
            <a:t>59</a:t>
          </a:r>
          <a:r>
            <a:rPr lang="ja-JP" altLang="ja-JP" sz="1000" u="none">
              <a:solidFill>
                <a:sysClr val="windowText" lastClr="000000"/>
              </a:solidFill>
              <a:effectLst/>
              <a:latin typeface="+mn-lt"/>
              <a:ea typeface="+mn-ea"/>
              <a:cs typeface="+mn-cs"/>
            </a:rPr>
            <a:t>億円の黒字となり、実質単年度収支も黒字となった。</a:t>
          </a:r>
          <a:r>
            <a:rPr lang="ja-JP" altLang="en-US" sz="1000" b="0" i="0" u="none" strike="noStrike" baseline="0" smtClean="0">
              <a:solidFill>
                <a:sysClr val="windowText" lastClr="000000"/>
              </a:solidFill>
              <a:latin typeface="+mn-lt"/>
              <a:ea typeface="+mn-ea"/>
              <a:cs typeface="+mn-cs"/>
            </a:rPr>
            <a:t>平成</a:t>
          </a:r>
          <a:r>
            <a:rPr lang="en-US" altLang="ja-JP" sz="1000" b="0" i="0" u="none" strike="noStrike" baseline="0" smtClean="0">
              <a:solidFill>
                <a:sysClr val="windowText" lastClr="000000"/>
              </a:solidFill>
              <a:latin typeface="+mn-lt"/>
              <a:ea typeface="+mn-ea"/>
              <a:cs typeface="+mn-cs"/>
            </a:rPr>
            <a:t>26</a:t>
          </a:r>
          <a:r>
            <a:rPr lang="ja-JP" altLang="en-US" sz="1000" b="0" i="0" u="none" strike="noStrike" baseline="0" smtClean="0">
              <a:solidFill>
                <a:sysClr val="windowText" lastClr="000000"/>
              </a:solidFill>
              <a:latin typeface="+mn-lt"/>
              <a:ea typeface="+mn-ea"/>
              <a:cs typeface="+mn-cs"/>
            </a:rPr>
            <a:t>年度決算では、実質収支額が前年度比</a:t>
          </a:r>
          <a:r>
            <a:rPr lang="en-US" altLang="ja-JP" sz="1000" b="0" i="0" u="none" strike="noStrike" baseline="0" smtClean="0">
              <a:solidFill>
                <a:sysClr val="windowText" lastClr="000000"/>
              </a:solidFill>
              <a:latin typeface="+mn-lt"/>
              <a:ea typeface="+mn-ea"/>
              <a:cs typeface="+mn-cs"/>
            </a:rPr>
            <a:t>1.33</a:t>
          </a:r>
          <a:r>
            <a:rPr lang="ja-JP" altLang="en-US" sz="1000" b="0" i="0" u="none" strike="noStrike" baseline="0" smtClean="0">
              <a:solidFill>
                <a:sysClr val="windowText" lastClr="000000"/>
              </a:solidFill>
              <a:latin typeface="+mn-lt"/>
              <a:ea typeface="+mn-ea"/>
              <a:cs typeface="+mn-cs"/>
            </a:rPr>
            <a:t>ポイント低下した。これは、前年度年央にあった宮城県道路公社出資金返還金が皆減となったこと等によるものである。 また、財政調整基金残高の減少（取崩額の増加）等により、実質単年度収支は前年度比</a:t>
          </a:r>
          <a:r>
            <a:rPr lang="en-US" altLang="ja-JP" sz="1000" b="0" i="0" u="none" strike="noStrike" baseline="0" smtClean="0">
              <a:solidFill>
                <a:sysClr val="windowText" lastClr="000000"/>
              </a:solidFill>
              <a:latin typeface="+mn-lt"/>
              <a:ea typeface="+mn-ea"/>
              <a:cs typeface="+mn-cs"/>
            </a:rPr>
            <a:t>5.16</a:t>
          </a:r>
          <a:r>
            <a:rPr lang="ja-JP" altLang="en-US" sz="1000" b="0" i="0" u="none" strike="noStrike" baseline="0" smtClean="0">
              <a:solidFill>
                <a:sysClr val="windowText" lastClr="000000"/>
              </a:solidFill>
              <a:latin typeface="+mn-lt"/>
              <a:ea typeface="+mn-ea"/>
              <a:cs typeface="+mn-cs"/>
            </a:rPr>
            <a:t>ポイント低下となった。 </a:t>
          </a:r>
          <a:endParaRPr lang="en-US" altLang="ja-JP" sz="1000" b="0" i="0" u="none" strike="noStrike" baseline="0" smtClean="0">
            <a:solidFill>
              <a:sysClr val="windowText" lastClr="000000"/>
            </a:solidFill>
            <a:latin typeface="+mn-lt"/>
            <a:ea typeface="+mn-ea"/>
            <a:cs typeface="+mn-cs"/>
          </a:endParaRPr>
        </a:p>
        <a:p>
          <a:r>
            <a:rPr lang="ja-JP" altLang="en-US" sz="1000" u="none">
              <a:solidFill>
                <a:sysClr val="windowText" lastClr="000000"/>
              </a:solidFill>
              <a:effectLst/>
              <a:latin typeface="+mn-lt"/>
              <a:ea typeface="+mn-ea"/>
              <a:cs typeface="+mn-cs"/>
            </a:rPr>
            <a:t>　</a:t>
          </a:r>
          <a:r>
            <a:rPr lang="ja-JP" altLang="ja-JP" sz="1000" u="none">
              <a:solidFill>
                <a:sysClr val="windowText" lastClr="000000"/>
              </a:solidFill>
              <a:effectLst/>
              <a:latin typeface="+mn-lt"/>
              <a:ea typeface="+mn-ea"/>
              <a:cs typeface="+mn-cs"/>
            </a:rPr>
            <a:t>一方、平成</a:t>
          </a:r>
          <a:r>
            <a:rPr lang="en-US" altLang="ja-JP" sz="1000" u="none">
              <a:solidFill>
                <a:sysClr val="windowText" lastClr="000000"/>
              </a:solidFill>
              <a:effectLst/>
              <a:latin typeface="+mn-lt"/>
              <a:ea typeface="+mn-ea"/>
              <a:cs typeface="+mn-cs"/>
            </a:rPr>
            <a:t>27</a:t>
          </a:r>
          <a:r>
            <a:rPr lang="ja-JP" altLang="ja-JP" sz="1000" u="none">
              <a:solidFill>
                <a:sysClr val="windowText" lastClr="000000"/>
              </a:solidFill>
              <a:effectLst/>
              <a:latin typeface="+mn-lt"/>
              <a:ea typeface="+mn-ea"/>
              <a:cs typeface="+mn-cs"/>
            </a:rPr>
            <a:t>年度における実質収支は約</a:t>
          </a:r>
          <a:r>
            <a:rPr lang="en-US" altLang="ja-JP" sz="1000" u="none">
              <a:solidFill>
                <a:sysClr val="windowText" lastClr="000000"/>
              </a:solidFill>
              <a:effectLst/>
              <a:latin typeface="+mn-lt"/>
              <a:ea typeface="+mn-ea"/>
              <a:cs typeface="+mn-cs"/>
            </a:rPr>
            <a:t>32</a:t>
          </a:r>
          <a:r>
            <a:rPr lang="ja-JP" altLang="ja-JP" sz="1000" u="none">
              <a:solidFill>
                <a:sysClr val="windowText" lastClr="000000"/>
              </a:solidFill>
              <a:effectLst/>
              <a:latin typeface="+mn-lt"/>
              <a:ea typeface="+mn-ea"/>
              <a:cs typeface="+mn-cs"/>
            </a:rPr>
            <a:t>億円となり、また財政調整基金を取り崩さなかったため、実質単年度収支も黒字に改善している。</a:t>
          </a:r>
          <a:endParaRPr lang="ja-JP" altLang="ja-JP" sz="1000" u="none">
            <a:solidFill>
              <a:sysClr val="windowText" lastClr="000000"/>
            </a:solidFill>
            <a:effectLst/>
          </a:endParaRPr>
        </a:p>
        <a:p>
          <a:r>
            <a:rPr lang="ja-JP" altLang="ja-JP" sz="1000" u="none">
              <a:solidFill>
                <a:sysClr val="windowText" lastClr="000000"/>
              </a:solidFill>
              <a:effectLst/>
              <a:latin typeface="+mn-lt"/>
              <a:ea typeface="+mn-ea"/>
              <a:cs typeface="+mn-cs"/>
            </a:rPr>
            <a:t>　なお、その他財政調整基金残高及び実質収支額について、大きな変動はない。</a:t>
          </a:r>
          <a:endParaRPr lang="ja-JP" altLang="ja-JP" sz="1000" u="none">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会計ごとの実質収支の黒字／赤字について</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年度決算から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年度決算の２年間は、全ての会計について実質収支は黒字であったが、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年度決算からは自動車運送事業会計のみ実質収支での赤字が発生している。（</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年度の赤字額は▲</a:t>
          </a:r>
          <a:r>
            <a:rPr kumimoji="1" lang="en-US" altLang="ja-JP" sz="1100">
              <a:solidFill>
                <a:schemeClr val="dk1"/>
              </a:solidFill>
              <a:effectLst/>
              <a:latin typeface="+mn-lt"/>
              <a:ea typeface="+mn-ea"/>
              <a:cs typeface="+mn-cs"/>
            </a:rPr>
            <a:t>220,306</a:t>
          </a:r>
          <a:r>
            <a:rPr kumimoji="1" lang="ja-JP" altLang="ja-JP" sz="1100">
              <a:solidFill>
                <a:schemeClr val="dk1"/>
              </a:solidFill>
              <a:effectLst/>
              <a:latin typeface="+mn-lt"/>
              <a:ea typeface="+mn-ea"/>
              <a:cs typeface="+mn-cs"/>
            </a:rPr>
            <a:t>千円）</a:t>
          </a:r>
          <a:endParaRPr kumimoji="1" lang="en-US" altLang="ja-JP" sz="1100">
            <a:solidFill>
              <a:schemeClr val="dk1"/>
            </a:solidFill>
            <a:effectLst/>
            <a:latin typeface="+mn-lt"/>
            <a:ea typeface="+mn-ea"/>
            <a:cs typeface="+mn-cs"/>
          </a:endParaRPr>
        </a:p>
        <a:p>
          <a:endParaRPr lang="ja-JP" altLang="ja-JP" sz="1400">
            <a:effectLst/>
          </a:endParaRPr>
        </a:p>
        <a:p>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年度との比較について</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次に対</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年度の標準財政規模比で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ポイント以上の増減があった会計について、その要因を述べる。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・水道事業会計（</a:t>
          </a:r>
          <a:r>
            <a:rPr kumimoji="1" lang="en-US" altLang="ja-JP" sz="1100">
              <a:solidFill>
                <a:schemeClr val="dk1"/>
              </a:solidFill>
              <a:effectLst/>
              <a:latin typeface="+mn-lt"/>
              <a:ea typeface="+mn-ea"/>
              <a:cs typeface="+mn-cs"/>
            </a:rPr>
            <a:t>5.41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5.99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0.58</a:t>
          </a:r>
          <a:r>
            <a:rPr kumimoji="1" lang="ja-JP" altLang="ja-JP" sz="1100">
              <a:solidFill>
                <a:schemeClr val="dk1"/>
              </a:solidFill>
              <a:effectLst/>
              <a:latin typeface="+mn-lt"/>
              <a:ea typeface="+mn-ea"/>
              <a:cs typeface="+mn-cs"/>
            </a:rPr>
            <a:t>ポイント）</a:t>
          </a:r>
          <a:endParaRPr lang="ja-JP" altLang="ja-JP" sz="1400">
            <a:effectLst/>
          </a:endParaRPr>
        </a:p>
        <a:p>
          <a:r>
            <a:rPr kumimoji="1" lang="ja-JP" altLang="ja-JP" sz="1100">
              <a:solidFill>
                <a:schemeClr val="dk1"/>
              </a:solidFill>
              <a:effectLst/>
              <a:latin typeface="+mn-lt"/>
              <a:ea typeface="+mn-ea"/>
              <a:cs typeface="+mn-cs"/>
            </a:rPr>
            <a:t>　前年度比で、受水費の減（▲</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億円）等により未収金の額が増加（＋</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億円）したこと等による。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・下水道事業会計（</a:t>
          </a:r>
          <a:r>
            <a:rPr kumimoji="1" lang="en-US" altLang="ja-JP" sz="1100">
              <a:solidFill>
                <a:schemeClr val="dk1"/>
              </a:solidFill>
              <a:effectLst/>
              <a:latin typeface="+mn-lt"/>
              <a:ea typeface="+mn-ea"/>
              <a:cs typeface="+mn-cs"/>
            </a:rPr>
            <a:t>3.52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0.69</a:t>
          </a:r>
          <a:r>
            <a:rPr kumimoji="1" lang="ja-JP" altLang="ja-JP" sz="1100">
              <a:solidFill>
                <a:schemeClr val="dk1"/>
              </a:solidFill>
              <a:effectLst/>
              <a:latin typeface="+mn-lt"/>
              <a:ea typeface="+mn-ea"/>
              <a:cs typeface="+mn-cs"/>
            </a:rPr>
            <a:t>ポイント）</a:t>
          </a:r>
          <a:endParaRPr lang="ja-JP" altLang="ja-JP" sz="1400">
            <a:effectLst/>
          </a:endParaRPr>
        </a:p>
        <a:p>
          <a:r>
            <a:rPr kumimoji="1" lang="ja-JP" altLang="ja-JP" sz="1100">
              <a:solidFill>
                <a:schemeClr val="dk1"/>
              </a:solidFill>
              <a:effectLst/>
              <a:latin typeface="+mn-lt"/>
              <a:ea typeface="+mn-ea"/>
              <a:cs typeface="+mn-cs"/>
            </a:rPr>
            <a:t>　前年度比で、建設改良等に伴う期末の未払金の額が減少（▲</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億円）したこと等による。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x14ac:dyDescent="0.2">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x14ac:dyDescent="0.25">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2">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539718249</v>
      </c>
      <c r="BO4" s="379"/>
      <c r="BP4" s="379"/>
      <c r="BQ4" s="379"/>
      <c r="BR4" s="379"/>
      <c r="BS4" s="379"/>
      <c r="BT4" s="379"/>
      <c r="BU4" s="380"/>
      <c r="BV4" s="378">
        <v>569750173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1.4</v>
      </c>
      <c r="CU4" s="385"/>
      <c r="CV4" s="385"/>
      <c r="CW4" s="385"/>
      <c r="CX4" s="385"/>
      <c r="CY4" s="385"/>
      <c r="CZ4" s="385"/>
      <c r="DA4" s="386"/>
      <c r="DB4" s="384">
        <v>1.2</v>
      </c>
      <c r="DC4" s="385"/>
      <c r="DD4" s="385"/>
      <c r="DE4" s="385"/>
      <c r="DF4" s="385"/>
      <c r="DG4" s="385"/>
      <c r="DH4" s="385"/>
      <c r="DI4" s="386"/>
      <c r="DJ4" s="137"/>
      <c r="DK4" s="137"/>
      <c r="DL4" s="137"/>
      <c r="DM4" s="137"/>
      <c r="DN4" s="137"/>
      <c r="DO4" s="137"/>
    </row>
    <row r="5" spans="1:119" ht="18.75" customHeight="1" x14ac:dyDescent="0.2">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520717051</v>
      </c>
      <c r="BO5" s="416"/>
      <c r="BP5" s="416"/>
      <c r="BQ5" s="416"/>
      <c r="BR5" s="416"/>
      <c r="BS5" s="416"/>
      <c r="BT5" s="416"/>
      <c r="BU5" s="417"/>
      <c r="BV5" s="415">
        <v>542341172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96.2</v>
      </c>
      <c r="CU5" s="413"/>
      <c r="CV5" s="413"/>
      <c r="CW5" s="413"/>
      <c r="CX5" s="413"/>
      <c r="CY5" s="413"/>
      <c r="CZ5" s="413"/>
      <c r="DA5" s="414"/>
      <c r="DB5" s="412">
        <v>98.2</v>
      </c>
      <c r="DC5" s="413"/>
      <c r="DD5" s="413"/>
      <c r="DE5" s="413"/>
      <c r="DF5" s="413"/>
      <c r="DG5" s="413"/>
      <c r="DH5" s="413"/>
      <c r="DI5" s="414"/>
      <c r="DJ5" s="137"/>
      <c r="DK5" s="137"/>
      <c r="DL5" s="137"/>
      <c r="DM5" s="137"/>
      <c r="DN5" s="137"/>
      <c r="DO5" s="137"/>
    </row>
    <row r="6" spans="1:119" ht="18.75" customHeight="1" x14ac:dyDescent="0.2">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19001198</v>
      </c>
      <c r="BO6" s="416"/>
      <c r="BP6" s="416"/>
      <c r="BQ6" s="416"/>
      <c r="BR6" s="416"/>
      <c r="BS6" s="416"/>
      <c r="BT6" s="416"/>
      <c r="BU6" s="417"/>
      <c r="BV6" s="415">
        <v>27409001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105.1</v>
      </c>
      <c r="CU6" s="453"/>
      <c r="CV6" s="453"/>
      <c r="CW6" s="453"/>
      <c r="CX6" s="453"/>
      <c r="CY6" s="453"/>
      <c r="CZ6" s="453"/>
      <c r="DA6" s="454"/>
      <c r="DB6" s="452">
        <v>109.5</v>
      </c>
      <c r="DC6" s="453"/>
      <c r="DD6" s="453"/>
      <c r="DE6" s="453"/>
      <c r="DF6" s="453"/>
      <c r="DG6" s="453"/>
      <c r="DH6" s="453"/>
      <c r="DI6" s="454"/>
      <c r="DJ6" s="137"/>
      <c r="DK6" s="137"/>
      <c r="DL6" s="137"/>
      <c r="DM6" s="137"/>
      <c r="DN6" s="137"/>
      <c r="DO6" s="137"/>
    </row>
    <row r="7" spans="1:119" ht="18.75" customHeight="1" x14ac:dyDescent="0.2">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15786910</v>
      </c>
      <c r="BO7" s="416"/>
      <c r="BP7" s="416"/>
      <c r="BQ7" s="416"/>
      <c r="BR7" s="416"/>
      <c r="BS7" s="416"/>
      <c r="BT7" s="416"/>
      <c r="BU7" s="417"/>
      <c r="BV7" s="415">
        <v>24538041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236960836</v>
      </c>
      <c r="CU7" s="416"/>
      <c r="CV7" s="416"/>
      <c r="CW7" s="416"/>
      <c r="CX7" s="416"/>
      <c r="CY7" s="416"/>
      <c r="CZ7" s="416"/>
      <c r="DA7" s="417"/>
      <c r="DB7" s="415">
        <v>236229003</v>
      </c>
      <c r="DC7" s="416"/>
      <c r="DD7" s="416"/>
      <c r="DE7" s="416"/>
      <c r="DF7" s="416"/>
      <c r="DG7" s="416"/>
      <c r="DH7" s="416"/>
      <c r="DI7" s="417"/>
      <c r="DJ7" s="137"/>
      <c r="DK7" s="137"/>
      <c r="DL7" s="137"/>
      <c r="DM7" s="137"/>
      <c r="DN7" s="137"/>
      <c r="DO7" s="137"/>
    </row>
    <row r="8" spans="1:119" ht="18.75" customHeight="1" thickBot="1" x14ac:dyDescent="0.25">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3214288</v>
      </c>
      <c r="BO8" s="416"/>
      <c r="BP8" s="416"/>
      <c r="BQ8" s="416"/>
      <c r="BR8" s="416"/>
      <c r="BS8" s="416"/>
      <c r="BT8" s="416"/>
      <c r="BU8" s="417"/>
      <c r="BV8" s="415">
        <v>2870960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0.89</v>
      </c>
      <c r="CU8" s="456"/>
      <c r="CV8" s="456"/>
      <c r="CW8" s="456"/>
      <c r="CX8" s="456"/>
      <c r="CY8" s="456"/>
      <c r="CZ8" s="456"/>
      <c r="DA8" s="457"/>
      <c r="DB8" s="455">
        <v>0.87</v>
      </c>
      <c r="DC8" s="456"/>
      <c r="DD8" s="456"/>
      <c r="DE8" s="456"/>
      <c r="DF8" s="456"/>
      <c r="DG8" s="456"/>
      <c r="DH8" s="456"/>
      <c r="DI8" s="457"/>
      <c r="DJ8" s="137"/>
      <c r="DK8" s="137"/>
      <c r="DL8" s="137"/>
      <c r="DM8" s="137"/>
      <c r="DN8" s="137"/>
      <c r="DO8" s="137"/>
    </row>
    <row r="9" spans="1:119" ht="18.75" customHeight="1" thickBot="1" x14ac:dyDescent="0.25">
      <c r="A9" s="138"/>
      <c r="B9" s="409" t="s">
        <v>93</v>
      </c>
      <c r="C9" s="410"/>
      <c r="D9" s="410"/>
      <c r="E9" s="410"/>
      <c r="F9" s="410"/>
      <c r="G9" s="410"/>
      <c r="H9" s="410"/>
      <c r="I9" s="410"/>
      <c r="J9" s="410"/>
      <c r="K9" s="458"/>
      <c r="L9" s="459" t="s">
        <v>94</v>
      </c>
      <c r="M9" s="460"/>
      <c r="N9" s="460"/>
      <c r="O9" s="460"/>
      <c r="P9" s="460"/>
      <c r="Q9" s="461"/>
      <c r="R9" s="462">
        <v>1082159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343328</v>
      </c>
      <c r="BO9" s="416"/>
      <c r="BP9" s="416"/>
      <c r="BQ9" s="416"/>
      <c r="BR9" s="416"/>
      <c r="BS9" s="416"/>
      <c r="BT9" s="416"/>
      <c r="BU9" s="417"/>
      <c r="BV9" s="415">
        <v>-3073730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18.7</v>
      </c>
      <c r="CU9" s="413"/>
      <c r="CV9" s="413"/>
      <c r="CW9" s="413"/>
      <c r="CX9" s="413"/>
      <c r="CY9" s="413"/>
      <c r="CZ9" s="413"/>
      <c r="DA9" s="414"/>
      <c r="DB9" s="412">
        <v>18.3</v>
      </c>
      <c r="DC9" s="413"/>
      <c r="DD9" s="413"/>
      <c r="DE9" s="413"/>
      <c r="DF9" s="413"/>
      <c r="DG9" s="413"/>
      <c r="DH9" s="413"/>
      <c r="DI9" s="414"/>
      <c r="DJ9" s="137"/>
      <c r="DK9" s="137"/>
      <c r="DL9" s="137"/>
      <c r="DM9" s="137"/>
      <c r="DN9" s="137"/>
      <c r="DO9" s="137"/>
    </row>
    <row r="10" spans="1:119" ht="18.75" customHeight="1" thickBot="1" x14ac:dyDescent="0.25">
      <c r="A10" s="138"/>
      <c r="B10" s="409"/>
      <c r="C10" s="410"/>
      <c r="D10" s="410"/>
      <c r="E10" s="410"/>
      <c r="F10" s="410"/>
      <c r="G10" s="410"/>
      <c r="H10" s="410"/>
      <c r="I10" s="410"/>
      <c r="J10" s="410"/>
      <c r="K10" s="458"/>
      <c r="L10" s="465" t="s">
        <v>99</v>
      </c>
      <c r="M10" s="445"/>
      <c r="N10" s="445"/>
      <c r="O10" s="445"/>
      <c r="P10" s="445"/>
      <c r="Q10" s="446"/>
      <c r="R10" s="466">
        <v>1045986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1195792</v>
      </c>
      <c r="BO10" s="416"/>
      <c r="BP10" s="416"/>
      <c r="BQ10" s="416"/>
      <c r="BR10" s="416"/>
      <c r="BS10" s="416"/>
      <c r="BT10" s="416"/>
      <c r="BU10" s="417"/>
      <c r="BV10" s="415">
        <v>91701</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v>11350</v>
      </c>
      <c r="BO11" s="416"/>
      <c r="BP11" s="416"/>
      <c r="BQ11" s="416"/>
      <c r="BR11" s="416"/>
      <c r="BS11" s="416"/>
      <c r="BT11" s="416"/>
      <c r="BU11" s="417"/>
      <c r="BV11" s="415">
        <v>83351</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2">
      <c r="A12" s="138"/>
      <c r="B12" s="475" t="s">
        <v>110</v>
      </c>
      <c r="C12" s="476"/>
      <c r="D12" s="476"/>
      <c r="E12" s="476"/>
      <c r="F12" s="476"/>
      <c r="G12" s="476"/>
      <c r="H12" s="476"/>
      <c r="I12" s="476"/>
      <c r="J12" s="476"/>
      <c r="K12" s="477"/>
      <c r="L12" s="484" t="s">
        <v>111</v>
      </c>
      <c r="M12" s="485"/>
      <c r="N12" s="485"/>
      <c r="O12" s="485"/>
      <c r="P12" s="485"/>
      <c r="Q12" s="486"/>
      <c r="R12" s="487">
        <v>1056503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5199789</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2">
      <c r="A13" s="138"/>
      <c r="B13" s="478"/>
      <c r="C13" s="479"/>
      <c r="D13" s="479"/>
      <c r="E13" s="479"/>
      <c r="F13" s="479"/>
      <c r="G13" s="479"/>
      <c r="H13" s="479"/>
      <c r="I13" s="479"/>
      <c r="J13" s="479"/>
      <c r="K13" s="480"/>
      <c r="L13" s="148"/>
      <c r="M13" s="503" t="s">
        <v>119</v>
      </c>
      <c r="N13" s="504"/>
      <c r="O13" s="504"/>
      <c r="P13" s="504"/>
      <c r="Q13" s="505"/>
      <c r="R13" s="496">
        <v>1045205</v>
      </c>
      <c r="S13" s="497"/>
      <c r="T13" s="497"/>
      <c r="U13" s="497"/>
      <c r="V13" s="498"/>
      <c r="W13" s="431" t="s">
        <v>120</v>
      </c>
      <c r="X13" s="432"/>
      <c r="Y13" s="432"/>
      <c r="Z13" s="432"/>
      <c r="AA13" s="432"/>
      <c r="AB13" s="422"/>
      <c r="AC13" s="466">
        <v>4005</v>
      </c>
      <c r="AD13" s="467"/>
      <c r="AE13" s="467"/>
      <c r="AF13" s="467"/>
      <c r="AG13" s="506"/>
      <c r="AH13" s="466">
        <v>5100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1550470</v>
      </c>
      <c r="BO13" s="416"/>
      <c r="BP13" s="416"/>
      <c r="BQ13" s="416"/>
      <c r="BR13" s="416"/>
      <c r="BS13" s="416"/>
      <c r="BT13" s="416"/>
      <c r="BU13" s="417"/>
      <c r="BV13" s="415">
        <v>-8098467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9.8000000000000007</v>
      </c>
      <c r="CU13" s="413"/>
      <c r="CV13" s="413"/>
      <c r="CW13" s="413"/>
      <c r="CX13" s="413"/>
      <c r="CY13" s="413"/>
      <c r="CZ13" s="413"/>
      <c r="DA13" s="414"/>
      <c r="DB13" s="412">
        <v>10.8</v>
      </c>
      <c r="DC13" s="413"/>
      <c r="DD13" s="413"/>
      <c r="DE13" s="413"/>
      <c r="DF13" s="413"/>
      <c r="DG13" s="413"/>
      <c r="DH13" s="413"/>
      <c r="DI13" s="414"/>
      <c r="DJ13" s="137"/>
      <c r="DK13" s="137"/>
      <c r="DL13" s="137"/>
      <c r="DM13" s="137"/>
      <c r="DN13" s="137"/>
      <c r="DO13" s="137"/>
    </row>
    <row r="14" spans="1:119" ht="18.75" customHeight="1" thickBot="1" x14ac:dyDescent="0.25">
      <c r="A14" s="138"/>
      <c r="B14" s="478"/>
      <c r="C14" s="479"/>
      <c r="D14" s="479"/>
      <c r="E14" s="479"/>
      <c r="F14" s="479"/>
      <c r="G14" s="479"/>
      <c r="H14" s="479"/>
      <c r="I14" s="479"/>
      <c r="J14" s="479"/>
      <c r="K14" s="480"/>
      <c r="L14" s="493" t="s">
        <v>125</v>
      </c>
      <c r="M14" s="494"/>
      <c r="N14" s="494"/>
      <c r="O14" s="494"/>
      <c r="P14" s="494"/>
      <c r="Q14" s="495"/>
      <c r="R14" s="496">
        <v>1053509</v>
      </c>
      <c r="S14" s="497"/>
      <c r="T14" s="497"/>
      <c r="U14" s="497"/>
      <c r="V14" s="498"/>
      <c r="W14" s="405"/>
      <c r="X14" s="406"/>
      <c r="Y14" s="406"/>
      <c r="Z14" s="406"/>
      <c r="AA14" s="406"/>
      <c r="AB14" s="395"/>
      <c r="AC14" s="499">
        <v>0.9</v>
      </c>
      <c r="AD14" s="500"/>
      <c r="AE14" s="500"/>
      <c r="AF14" s="500"/>
      <c r="AG14" s="501"/>
      <c r="AH14" s="499">
        <v>1.1000000000000001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122.8</v>
      </c>
      <c r="CU14" s="511"/>
      <c r="CV14" s="511"/>
      <c r="CW14" s="511"/>
      <c r="CX14" s="511"/>
      <c r="CY14" s="511"/>
      <c r="CZ14" s="511"/>
      <c r="DA14" s="512"/>
      <c r="DB14" s="510">
        <v>133.19999999999999</v>
      </c>
      <c r="DC14" s="511"/>
      <c r="DD14" s="511"/>
      <c r="DE14" s="511"/>
      <c r="DF14" s="511"/>
      <c r="DG14" s="511"/>
      <c r="DH14" s="511"/>
      <c r="DI14" s="512"/>
      <c r="DJ14" s="137"/>
      <c r="DK14" s="137"/>
      <c r="DL14" s="137"/>
      <c r="DM14" s="137"/>
      <c r="DN14" s="137"/>
      <c r="DO14" s="137"/>
    </row>
    <row r="15" spans="1:119" ht="18.75" customHeight="1" x14ac:dyDescent="0.2">
      <c r="A15" s="138"/>
      <c r="B15" s="478"/>
      <c r="C15" s="479"/>
      <c r="D15" s="479"/>
      <c r="E15" s="479"/>
      <c r="F15" s="479"/>
      <c r="G15" s="479"/>
      <c r="H15" s="479"/>
      <c r="I15" s="479"/>
      <c r="J15" s="479"/>
      <c r="K15" s="480"/>
      <c r="L15" s="148"/>
      <c r="M15" s="503" t="s">
        <v>119</v>
      </c>
      <c r="N15" s="504"/>
      <c r="O15" s="504"/>
      <c r="P15" s="504"/>
      <c r="Q15" s="505"/>
      <c r="R15" s="496">
        <v>1043233</v>
      </c>
      <c r="S15" s="497"/>
      <c r="T15" s="497"/>
      <c r="U15" s="497"/>
      <c r="V15" s="498"/>
      <c r="W15" s="431" t="s">
        <v>127</v>
      </c>
      <c r="X15" s="432"/>
      <c r="Y15" s="432"/>
      <c r="Z15" s="432"/>
      <c r="AA15" s="432"/>
      <c r="AB15" s="422"/>
      <c r="AC15" s="466">
        <v>67162</v>
      </c>
      <c r="AD15" s="467"/>
      <c r="AE15" s="467"/>
      <c r="AF15" s="467"/>
      <c r="AG15" s="506"/>
      <c r="AH15" s="466">
        <v>70727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154990841</v>
      </c>
      <c r="BO15" s="379"/>
      <c r="BP15" s="379"/>
      <c r="BQ15" s="379"/>
      <c r="BR15" s="379"/>
      <c r="BS15" s="379"/>
      <c r="BT15" s="379"/>
      <c r="BU15" s="380"/>
      <c r="BV15" s="378">
        <v>147707269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15.1</v>
      </c>
      <c r="AD16" s="500"/>
      <c r="AE16" s="500"/>
      <c r="AF16" s="500"/>
      <c r="AG16" s="501"/>
      <c r="AH16" s="499">
        <v>15.3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170407407</v>
      </c>
      <c r="BO16" s="416"/>
      <c r="BP16" s="416"/>
      <c r="BQ16" s="416"/>
      <c r="BR16" s="416"/>
      <c r="BS16" s="416"/>
      <c r="BT16" s="416"/>
      <c r="BU16" s="417"/>
      <c r="BV16" s="415">
        <v>164638758</v>
      </c>
      <c r="BW16" s="416"/>
      <c r="BX16" s="416"/>
      <c r="BY16" s="416"/>
      <c r="BZ16" s="416"/>
      <c r="CA16" s="416"/>
      <c r="CB16" s="416"/>
      <c r="CC16" s="417"/>
      <c r="CD16" s="152"/>
      <c r="CE16" s="522" t="s">
        <v>133</v>
      </c>
      <c r="CF16" s="522"/>
      <c r="CG16" s="522"/>
      <c r="CH16" s="522"/>
      <c r="CI16" s="522"/>
      <c r="CJ16" s="522"/>
      <c r="CK16" s="522"/>
      <c r="CL16" s="522"/>
      <c r="CM16" s="522"/>
      <c r="CN16" s="522"/>
      <c r="CO16" s="522"/>
      <c r="CP16" s="522"/>
      <c r="CQ16" s="522"/>
      <c r="CR16" s="522"/>
      <c r="CS16" s="523"/>
      <c r="CT16" s="412">
        <v>3.1</v>
      </c>
      <c r="CU16" s="413"/>
      <c r="CV16" s="413"/>
      <c r="CW16" s="413"/>
      <c r="CX16" s="413"/>
      <c r="CY16" s="413"/>
      <c r="CZ16" s="413"/>
      <c r="DA16" s="414"/>
      <c r="DB16" s="412">
        <v>0.4</v>
      </c>
      <c r="DC16" s="413"/>
      <c r="DD16" s="413"/>
      <c r="DE16" s="413"/>
      <c r="DF16" s="413"/>
      <c r="DG16" s="413"/>
      <c r="DH16" s="413"/>
      <c r="DI16" s="414"/>
      <c r="DJ16" s="137"/>
      <c r="DK16" s="137"/>
      <c r="DL16" s="137"/>
      <c r="DM16" s="137"/>
      <c r="DN16" s="137"/>
      <c r="DO16" s="137"/>
    </row>
    <row r="17" spans="1:119" ht="18.75" customHeight="1" thickBot="1" x14ac:dyDescent="0.25">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372941</v>
      </c>
      <c r="AD17" s="467"/>
      <c r="AE17" s="467"/>
      <c r="AF17" s="467"/>
      <c r="AG17" s="506"/>
      <c r="AH17" s="466">
        <v>378358</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200926138</v>
      </c>
      <c r="BO17" s="416"/>
      <c r="BP17" s="416"/>
      <c r="BQ17" s="416"/>
      <c r="BR17" s="416"/>
      <c r="BS17" s="416"/>
      <c r="BT17" s="416"/>
      <c r="BU17" s="417"/>
      <c r="BV17" s="415">
        <v>194424718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5">
      <c r="A18" s="138"/>
      <c r="B18" s="526" t="s">
        <v>138</v>
      </c>
      <c r="C18" s="458"/>
      <c r="D18" s="458"/>
      <c r="E18" s="527"/>
      <c r="F18" s="527"/>
      <c r="G18" s="527"/>
      <c r="H18" s="527"/>
      <c r="I18" s="527"/>
      <c r="J18" s="527"/>
      <c r="K18" s="527"/>
      <c r="L18" s="528">
        <v>786.3</v>
      </c>
      <c r="M18" s="528"/>
      <c r="N18" s="528"/>
      <c r="O18" s="528"/>
      <c r="P18" s="528"/>
      <c r="Q18" s="528"/>
      <c r="R18" s="529"/>
      <c r="S18" s="529"/>
      <c r="T18" s="529"/>
      <c r="U18" s="529"/>
      <c r="V18" s="530"/>
      <c r="W18" s="433"/>
      <c r="X18" s="434"/>
      <c r="Y18" s="434"/>
      <c r="Z18" s="434"/>
      <c r="AA18" s="434"/>
      <c r="AB18" s="425"/>
      <c r="AC18" s="531">
        <v>84</v>
      </c>
      <c r="AD18" s="532"/>
      <c r="AE18" s="532"/>
      <c r="AF18" s="532"/>
      <c r="AG18" s="533"/>
      <c r="AH18" s="531">
        <v>81.599999999999994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234484262</v>
      </c>
      <c r="BO18" s="416"/>
      <c r="BP18" s="416"/>
      <c r="BQ18" s="416"/>
      <c r="BR18" s="416"/>
      <c r="BS18" s="416"/>
      <c r="BT18" s="416"/>
      <c r="BU18" s="417"/>
      <c r="BV18" s="415">
        <v>232480843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5">
      <c r="A19" s="138"/>
      <c r="B19" s="526" t="s">
        <v>140</v>
      </c>
      <c r="C19" s="458"/>
      <c r="D19" s="458"/>
      <c r="E19" s="527"/>
      <c r="F19" s="527"/>
      <c r="G19" s="527"/>
      <c r="H19" s="527"/>
      <c r="I19" s="527"/>
      <c r="J19" s="527"/>
      <c r="K19" s="527"/>
      <c r="L19" s="535">
        <v>1376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300920088</v>
      </c>
      <c r="BO19" s="416"/>
      <c r="BP19" s="416"/>
      <c r="BQ19" s="416"/>
      <c r="BR19" s="416"/>
      <c r="BS19" s="416"/>
      <c r="BT19" s="416"/>
      <c r="BU19" s="417"/>
      <c r="BV19" s="415">
        <v>304839918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5">
      <c r="A20" s="138"/>
      <c r="B20" s="526" t="s">
        <v>142</v>
      </c>
      <c r="C20" s="458"/>
      <c r="D20" s="458"/>
      <c r="E20" s="527"/>
      <c r="F20" s="527"/>
      <c r="G20" s="527"/>
      <c r="H20" s="527"/>
      <c r="I20" s="527"/>
      <c r="J20" s="527"/>
      <c r="K20" s="527"/>
      <c r="L20" s="535">
        <v>498953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2">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5">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2">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783603142</v>
      </c>
      <c r="BO23" s="416"/>
      <c r="BP23" s="416"/>
      <c r="BQ23" s="416"/>
      <c r="BR23" s="416"/>
      <c r="BS23" s="416"/>
      <c r="BT23" s="416"/>
      <c r="BU23" s="417"/>
      <c r="BV23" s="415">
        <v>775535939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5">
      <c r="A24" s="138"/>
      <c r="B24" s="548"/>
      <c r="C24" s="549"/>
      <c r="D24" s="550"/>
      <c r="E24" s="465" t="s">
        <v>151</v>
      </c>
      <c r="F24" s="445"/>
      <c r="G24" s="445"/>
      <c r="H24" s="445"/>
      <c r="I24" s="445"/>
      <c r="J24" s="445"/>
      <c r="K24" s="446"/>
      <c r="L24" s="466">
        <v>1</v>
      </c>
      <c r="M24" s="467"/>
      <c r="N24" s="467"/>
      <c r="O24" s="467"/>
      <c r="P24" s="506"/>
      <c r="Q24" s="466">
        <v>12183</v>
      </c>
      <c r="R24" s="467"/>
      <c r="S24" s="467"/>
      <c r="T24" s="467"/>
      <c r="U24" s="467"/>
      <c r="V24" s="506"/>
      <c r="W24" s="561"/>
      <c r="X24" s="549"/>
      <c r="Y24" s="550"/>
      <c r="Z24" s="465" t="s">
        <v>152</v>
      </c>
      <c r="AA24" s="445"/>
      <c r="AB24" s="445"/>
      <c r="AC24" s="445"/>
      <c r="AD24" s="445"/>
      <c r="AE24" s="445"/>
      <c r="AF24" s="445"/>
      <c r="AG24" s="446"/>
      <c r="AH24" s="466">
        <v>6160</v>
      </c>
      <c r="AI24" s="467"/>
      <c r="AJ24" s="467"/>
      <c r="AK24" s="467"/>
      <c r="AL24" s="506"/>
      <c r="AM24" s="466">
        <v>20346480</v>
      </c>
      <c r="AN24" s="467"/>
      <c r="AO24" s="467"/>
      <c r="AP24" s="467"/>
      <c r="AQ24" s="467"/>
      <c r="AR24" s="506"/>
      <c r="AS24" s="466">
        <v>3303</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317420594</v>
      </c>
      <c r="BO24" s="416"/>
      <c r="BP24" s="416"/>
      <c r="BQ24" s="416"/>
      <c r="BR24" s="416"/>
      <c r="BS24" s="416"/>
      <c r="BT24" s="416"/>
      <c r="BU24" s="417"/>
      <c r="BV24" s="415">
        <v>304668102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2">
      <c r="A25" s="138"/>
      <c r="B25" s="548"/>
      <c r="C25" s="549"/>
      <c r="D25" s="550"/>
      <c r="E25" s="465" t="s">
        <v>154</v>
      </c>
      <c r="F25" s="445"/>
      <c r="G25" s="445"/>
      <c r="H25" s="445"/>
      <c r="I25" s="445"/>
      <c r="J25" s="445"/>
      <c r="K25" s="446"/>
      <c r="L25" s="466">
        <v>3</v>
      </c>
      <c r="M25" s="467"/>
      <c r="N25" s="467"/>
      <c r="O25" s="467"/>
      <c r="P25" s="506"/>
      <c r="Q25" s="466">
        <v>9690</v>
      </c>
      <c r="R25" s="467"/>
      <c r="S25" s="467"/>
      <c r="T25" s="467"/>
      <c r="U25" s="467"/>
      <c r="V25" s="506"/>
      <c r="W25" s="561"/>
      <c r="X25" s="549"/>
      <c r="Y25" s="550"/>
      <c r="Z25" s="465" t="s">
        <v>155</v>
      </c>
      <c r="AA25" s="445"/>
      <c r="AB25" s="445"/>
      <c r="AC25" s="445"/>
      <c r="AD25" s="445"/>
      <c r="AE25" s="445"/>
      <c r="AF25" s="445"/>
      <c r="AG25" s="446"/>
      <c r="AH25" s="466">
        <v>1090</v>
      </c>
      <c r="AI25" s="467"/>
      <c r="AJ25" s="467"/>
      <c r="AK25" s="467"/>
      <c r="AL25" s="506"/>
      <c r="AM25" s="466">
        <v>3483640</v>
      </c>
      <c r="AN25" s="467"/>
      <c r="AO25" s="467"/>
      <c r="AP25" s="467"/>
      <c r="AQ25" s="467"/>
      <c r="AR25" s="506"/>
      <c r="AS25" s="466">
        <v>3196</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159261407</v>
      </c>
      <c r="BO25" s="379"/>
      <c r="BP25" s="379"/>
      <c r="BQ25" s="379"/>
      <c r="BR25" s="379"/>
      <c r="BS25" s="379"/>
      <c r="BT25" s="379"/>
      <c r="BU25" s="380"/>
      <c r="BV25" s="378">
        <v>161395751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2">
      <c r="A26" s="138"/>
      <c r="B26" s="548"/>
      <c r="C26" s="549"/>
      <c r="D26" s="550"/>
      <c r="E26" s="465" t="s">
        <v>157</v>
      </c>
      <c r="F26" s="445"/>
      <c r="G26" s="445"/>
      <c r="H26" s="445"/>
      <c r="I26" s="445"/>
      <c r="J26" s="445"/>
      <c r="K26" s="446"/>
      <c r="L26" s="466">
        <v>1</v>
      </c>
      <c r="M26" s="467"/>
      <c r="N26" s="467"/>
      <c r="O26" s="467"/>
      <c r="P26" s="506"/>
      <c r="Q26" s="466">
        <v>8051</v>
      </c>
      <c r="R26" s="467"/>
      <c r="S26" s="467"/>
      <c r="T26" s="467"/>
      <c r="U26" s="467"/>
      <c r="V26" s="506"/>
      <c r="W26" s="561"/>
      <c r="X26" s="549"/>
      <c r="Y26" s="550"/>
      <c r="Z26" s="465" t="s">
        <v>158</v>
      </c>
      <c r="AA26" s="571"/>
      <c r="AB26" s="571"/>
      <c r="AC26" s="571"/>
      <c r="AD26" s="571"/>
      <c r="AE26" s="571"/>
      <c r="AF26" s="571"/>
      <c r="AG26" s="572"/>
      <c r="AH26" s="466">
        <v>521</v>
      </c>
      <c r="AI26" s="467"/>
      <c r="AJ26" s="467"/>
      <c r="AK26" s="467"/>
      <c r="AL26" s="506"/>
      <c r="AM26" s="466">
        <v>1895398</v>
      </c>
      <c r="AN26" s="467"/>
      <c r="AO26" s="467"/>
      <c r="AP26" s="467"/>
      <c r="AQ26" s="467"/>
      <c r="AR26" s="506"/>
      <c r="AS26" s="466">
        <v>3638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v>2670958</v>
      </c>
      <c r="BO26" s="416"/>
      <c r="BP26" s="416"/>
      <c r="BQ26" s="416"/>
      <c r="BR26" s="416"/>
      <c r="BS26" s="416"/>
      <c r="BT26" s="416"/>
      <c r="BU26" s="417"/>
      <c r="BV26" s="415">
        <v>2724269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5">
      <c r="A27" s="138"/>
      <c r="B27" s="548"/>
      <c r="C27" s="549"/>
      <c r="D27" s="550"/>
      <c r="E27" s="465" t="s">
        <v>160</v>
      </c>
      <c r="F27" s="445"/>
      <c r="G27" s="445"/>
      <c r="H27" s="445"/>
      <c r="I27" s="445"/>
      <c r="J27" s="445"/>
      <c r="K27" s="446"/>
      <c r="L27" s="466">
        <v>1</v>
      </c>
      <c r="M27" s="467"/>
      <c r="N27" s="467"/>
      <c r="O27" s="467"/>
      <c r="P27" s="506"/>
      <c r="Q27" s="466">
        <v>10200</v>
      </c>
      <c r="R27" s="467"/>
      <c r="S27" s="467"/>
      <c r="T27" s="467"/>
      <c r="U27" s="467"/>
      <c r="V27" s="506"/>
      <c r="W27" s="561"/>
      <c r="X27" s="549"/>
      <c r="Y27" s="550"/>
      <c r="Z27" s="465" t="s">
        <v>161</v>
      </c>
      <c r="AA27" s="445"/>
      <c r="AB27" s="445"/>
      <c r="AC27" s="445"/>
      <c r="AD27" s="445"/>
      <c r="AE27" s="445"/>
      <c r="AF27" s="445"/>
      <c r="AG27" s="446"/>
      <c r="AH27" s="466">
        <v>370</v>
      </c>
      <c r="AI27" s="467"/>
      <c r="AJ27" s="467"/>
      <c r="AK27" s="467"/>
      <c r="AL27" s="506"/>
      <c r="AM27" s="466">
        <v>1498151</v>
      </c>
      <c r="AN27" s="467"/>
      <c r="AO27" s="467"/>
      <c r="AP27" s="467"/>
      <c r="AQ27" s="467"/>
      <c r="AR27" s="506"/>
      <c r="AS27" s="466">
        <v>4049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18246833</v>
      </c>
      <c r="BO27" s="585"/>
      <c r="BP27" s="585"/>
      <c r="BQ27" s="585"/>
      <c r="BR27" s="585"/>
      <c r="BS27" s="585"/>
      <c r="BT27" s="585"/>
      <c r="BU27" s="586"/>
      <c r="BV27" s="584">
        <v>18163084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2">
      <c r="A28" s="138"/>
      <c r="B28" s="548"/>
      <c r="C28" s="549"/>
      <c r="D28" s="550"/>
      <c r="E28" s="465" t="s">
        <v>163</v>
      </c>
      <c r="F28" s="445"/>
      <c r="G28" s="445"/>
      <c r="H28" s="445"/>
      <c r="I28" s="445"/>
      <c r="J28" s="445"/>
      <c r="K28" s="446"/>
      <c r="L28" s="466">
        <v>1</v>
      </c>
      <c r="M28" s="467"/>
      <c r="N28" s="467"/>
      <c r="O28" s="467"/>
      <c r="P28" s="506"/>
      <c r="Q28" s="466">
        <v>9100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32242317</v>
      </c>
      <c r="BO28" s="379"/>
      <c r="BP28" s="379"/>
      <c r="BQ28" s="379"/>
      <c r="BR28" s="379"/>
      <c r="BS28" s="379"/>
      <c r="BT28" s="379"/>
      <c r="BU28" s="380"/>
      <c r="BV28" s="378">
        <v>29546525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2">
      <c r="A29" s="138"/>
      <c r="B29" s="548"/>
      <c r="C29" s="549"/>
      <c r="D29" s="550"/>
      <c r="E29" s="465" t="s">
        <v>167</v>
      </c>
      <c r="F29" s="445"/>
      <c r="G29" s="445"/>
      <c r="H29" s="445"/>
      <c r="I29" s="445"/>
      <c r="J29" s="445"/>
      <c r="K29" s="446"/>
      <c r="L29" s="466">
        <v>53</v>
      </c>
      <c r="M29" s="467"/>
      <c r="N29" s="467"/>
      <c r="O29" s="467"/>
      <c r="P29" s="506"/>
      <c r="Q29" s="466">
        <v>8400</v>
      </c>
      <c r="R29" s="467"/>
      <c r="S29" s="467"/>
      <c r="T29" s="467"/>
      <c r="U29" s="467"/>
      <c r="V29" s="506"/>
      <c r="W29" s="562"/>
      <c r="X29" s="563"/>
      <c r="Y29" s="564"/>
      <c r="Z29" s="465" t="s">
        <v>168</v>
      </c>
      <c r="AA29" s="445"/>
      <c r="AB29" s="445"/>
      <c r="AC29" s="445"/>
      <c r="AD29" s="445"/>
      <c r="AE29" s="445"/>
      <c r="AF29" s="445"/>
      <c r="AG29" s="446"/>
      <c r="AH29" s="466">
        <v>6530</v>
      </c>
      <c r="AI29" s="467"/>
      <c r="AJ29" s="467"/>
      <c r="AK29" s="467"/>
      <c r="AL29" s="506"/>
      <c r="AM29" s="466">
        <v>21844631</v>
      </c>
      <c r="AN29" s="467"/>
      <c r="AO29" s="467"/>
      <c r="AP29" s="467"/>
      <c r="AQ29" s="467"/>
      <c r="AR29" s="506"/>
      <c r="AS29" s="466">
        <v>3345</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7034585</v>
      </c>
      <c r="BO29" s="416"/>
      <c r="BP29" s="416"/>
      <c r="BQ29" s="416"/>
      <c r="BR29" s="416"/>
      <c r="BS29" s="416"/>
      <c r="BT29" s="416"/>
      <c r="BU29" s="417"/>
      <c r="BV29" s="415">
        <v>7550745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5">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103.1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128210495</v>
      </c>
      <c r="BO30" s="585"/>
      <c r="BP30" s="585"/>
      <c r="BQ30" s="585"/>
      <c r="BR30" s="585"/>
      <c r="BS30" s="585"/>
      <c r="BT30" s="585"/>
      <c r="BU30" s="586"/>
      <c r="BV30" s="584">
        <v>143811677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2">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IF('各会計、関係団体の財政状況及び健全化判断比率'!B32="","",'各会計、関係団体の財政状況及び健全化判断比率'!B32)</f>
        <v>下水道事業会計</v>
      </c>
      <c r="AP34" s="597"/>
      <c r="AQ34" s="597"/>
      <c r="AR34" s="597"/>
      <c r="AS34" s="597"/>
      <c r="AT34" s="597"/>
      <c r="AU34" s="597"/>
      <c r="AV34" s="597"/>
      <c r="AW34" s="597"/>
      <c r="AX34" s="597"/>
      <c r="AY34" s="597"/>
      <c r="AZ34" s="597"/>
      <c r="BA34" s="597"/>
      <c r="BB34" s="597"/>
      <c r="BC34" s="597"/>
      <c r="BD34" s="165"/>
      <c r="BE34" s="596">
        <f>IF(BG34="","",MAX(C34:D43,U34:V43,AM34:AN43)+1)</f>
        <v>17</v>
      </c>
      <c r="BF34" s="596"/>
      <c r="BG34" s="597" t="str">
        <f>IF('各会計、関係団体の財政状況及び健全化判断比率'!B38="","",'各会計、関係団体の財政状況及び健全化判断比率'!B38)</f>
        <v>中央卸売市場事業特別会計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18</v>
      </c>
      <c r="BX34" s="596"/>
      <c r="BY34" s="597" t="str">
        <f>IF('各会計、関係団体の財政状況及び健全化判断比率'!B68="","",'各会計、関係団体の財政状況及び健全化判断比率'!B68)</f>
        <v>宮城県後期高齢者医療広域連合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（公財）仙台観光国際協会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2">
      <c r="A35" s="138"/>
      <c r="B35" s="164"/>
      <c r="C35" s="596">
        <f>IF(E35="","",C34+1)</f>
        <v>2</v>
      </c>
      <c r="D35" s="596"/>
      <c r="E35" s="597" t="str">
        <f>IF('各会計、関係団体の財政状況及び健全化判断比率'!B8="","",'各会計、関係団体の財政状況及び健全化判断比率'!B8)</f>
        <v>都市改造事業特別会計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駐車場事業特別会計</v>
      </c>
      <c r="X35" s="597"/>
      <c r="Y35" s="597"/>
      <c r="Z35" s="597"/>
      <c r="AA35" s="597"/>
      <c r="AB35" s="597"/>
      <c r="AC35" s="597"/>
      <c r="AD35" s="597"/>
      <c r="AE35" s="597"/>
      <c r="AF35" s="597"/>
      <c r="AG35" s="597"/>
      <c r="AH35" s="597"/>
      <c r="AI35" s="597"/>
      <c r="AJ35" s="597"/>
      <c r="AK35" s="597"/>
      <c r="AL35" s="165"/>
      <c r="AM35" s="596">
        <f t="shared" ref="AM35:AM43" si="0">IF(AO35="","",AM34+1)</f>
        <v>12</v>
      </c>
      <c r="AN35" s="596"/>
      <c r="AO35" s="597" t="str">
        <f>IF('各会計、関係団体の財政状況及び健全化判断比率'!B33="","",'各会計、関係団体の財政状況及び健全化判断比率'!B33)</f>
        <v>自動車運送事業会計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t="str">
        <f t="shared" ref="BW35:BW43" si="2">IF(BY35="","",BW34+1)</f>
        <v/>
      </c>
      <c r="BX35" s="596"/>
      <c r="BY35" s="597" t="str">
        <f>IF('各会計、関係団体の財政状況及び健全化判断比率'!B69="","",'各会計、関係団体の財政状況及び健全化判断比率'!B69)</f>
        <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仙台市土地開発公社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x14ac:dyDescent="0.2">
      <c r="A36" s="138"/>
      <c r="B36" s="164"/>
      <c r="C36" s="596">
        <f>IF(E36="","",C35+1)</f>
        <v>3</v>
      </c>
      <c r="D36" s="596"/>
      <c r="E36" s="597" t="str">
        <f>IF('各会計、関係団体の財政状況及び健全化判断比率'!B9="","",'各会計、関係団体の財政状況及び健全化判断比率'!B9)</f>
        <v>公共用地先行取得事業特別会計</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f t="shared" si="0"/>
        <v>13</v>
      </c>
      <c r="AN36" s="596"/>
      <c r="AO36" s="597" t="str">
        <f>IF('各会計、関係団体の財政状況及び健全化判断比率'!B34="","",'各会計、関係団体の財政状況及び健全化判断比率'!B34)</f>
        <v>高速鉄道事業会計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（公財）仙台ひと・まち交流財団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2">
      <c r="A37" s="138"/>
      <c r="B37" s="164"/>
      <c r="C37" s="596">
        <f>IF(E37="","",C36+1)</f>
        <v>4</v>
      </c>
      <c r="D37" s="596"/>
      <c r="E37" s="597" t="str">
        <f>IF('各会計、関係団体の財政状況及び健全化判断比率'!B10="","",'各会計、関係団体の財政状況及び健全化判断比率'!B10)</f>
        <v>母子父子寡婦福祉資金貸付事業特別会計</v>
      </c>
      <c r="F37" s="597"/>
      <c r="G37" s="597"/>
      <c r="H37" s="597"/>
      <c r="I37" s="597"/>
      <c r="J37" s="597"/>
      <c r="K37" s="597"/>
      <c r="L37" s="597"/>
      <c r="M37" s="597"/>
      <c r="N37" s="597"/>
      <c r="O37" s="597"/>
      <c r="P37" s="597"/>
      <c r="Q37" s="597"/>
      <c r="R37" s="597"/>
      <c r="S37" s="597"/>
      <c r="T37" s="165"/>
      <c r="U37" s="596">
        <f t="shared" si="4"/>
        <v>10</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f t="shared" si="0"/>
        <v>14</v>
      </c>
      <c r="AN37" s="596"/>
      <c r="AO37" s="597" t="str">
        <f>IF('各会計、関係団体の財政状況及び健全化判断比率'!B35="","",'各会計、関係団体の財政状況及び健全化判断比率'!B35)</f>
        <v>水道事業会計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（株）たいはっくる</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2">
      <c r="A38" s="138"/>
      <c r="B38" s="164"/>
      <c r="C38" s="596">
        <f t="shared" ref="C38:C43" si="5">IF(E38="","",C37+1)</f>
        <v>5</v>
      </c>
      <c r="D38" s="596"/>
      <c r="E38" s="597" t="str">
        <f>IF('各会計、関係団体の財政状況及び健全化判断比率'!B11="","",'各会計、関係団体の財政状況及び健全化判断比率'!B11)</f>
        <v>新墓園事業特別会計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f t="shared" si="0"/>
        <v>15</v>
      </c>
      <c r="AN38" s="596"/>
      <c r="AO38" s="597" t="str">
        <f>IF('各会計、関係団体の財政状況及び健全化判断比率'!B36="","",'各会計、関係団体の財政状況及び健全化判断比率'!B36)</f>
        <v>ガス事業会計</v>
      </c>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（公財）せんだい男女共同参画財団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2">
      <c r="A39" s="138"/>
      <c r="B39" s="164"/>
      <c r="C39" s="596">
        <f t="shared" si="5"/>
        <v>6</v>
      </c>
      <c r="D39" s="596"/>
      <c r="E39" s="597" t="str">
        <f>IF('各会計、関係団体の財政状況及び健全化判断比率'!B12="","",'各会計、関係団体の財政状況及び健全化判断比率'!B12)</f>
        <v>公債管理特別会計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f t="shared" si="0"/>
        <v>16</v>
      </c>
      <c r="AN39" s="596"/>
      <c r="AO39" s="597" t="str">
        <f>IF('各会計、関係団体の財政状況及び健全化判断比率'!B37="","",'各会計、関係団体の財政状況及び健全化判断比率'!B37)</f>
        <v>病院事業会計</v>
      </c>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24</v>
      </c>
      <c r="CP39" s="596"/>
      <c r="CQ39" s="597" t="str">
        <f>IF('各会計、関係団体の財政状況及び健全化判断比率'!BS12="","",'各会計、関係団体の財政状況及び健全化判断比率'!BS12)</f>
        <v>（公財）仙台市スポーツ振興事業団</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2">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25</v>
      </c>
      <c r="CP40" s="596"/>
      <c r="CQ40" s="597" t="str">
        <f>IF('各会計、関係団体の財政状況及び健全化判断比率'!BS13="","",'各会計、関係団体の財政状況及び健全化判断比率'!BS13)</f>
        <v>（公財）仙台市市民文化事業団</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2">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26</v>
      </c>
      <c r="CP41" s="596"/>
      <c r="CQ41" s="597" t="str">
        <f>IF('各会計、関係団体の財政状況及び健全化判断比率'!BS14="","",'各会計、関係団体の財政状況及び健全化判断比率'!BS14)</f>
        <v>（公財）仙台フィルハーモニー管弦楽団</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2">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27</v>
      </c>
      <c r="CP42" s="596"/>
      <c r="CQ42" s="597" t="str">
        <f>IF('各会計、関係団体の財政状況及び健全化判断比率'!BS15="","",'各会計、関係団体の財政状況及び健全化判断比率'!BS15)</f>
        <v>仙台市社会福祉協議会</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2">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28</v>
      </c>
      <c r="CP43" s="596"/>
      <c r="CQ43" s="597" t="str">
        <f>IF('各会計、関係団体の財政状況及び健全化判断比率'!BS16="","",'各会計、関係団体の財政状況及び健全化判断比率'!BS16)</f>
        <v>（福）緑仙会</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189</v>
      </c>
    </row>
    <row r="50" spans="5:5" x14ac:dyDescent="0.2">
      <c r="E50" s="139" t="s">
        <v>190</v>
      </c>
    </row>
    <row r="51" spans="5:5" x14ac:dyDescent="0.2">
      <c r="E51" s="139" t="s">
        <v>191</v>
      </c>
    </row>
    <row r="52" spans="5:5" x14ac:dyDescent="0.2">
      <c r="E52" s="139" t="s">
        <v>192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507</v>
      </c>
      <c r="G33" s="29" t="s">
        <v>508</v>
      </c>
      <c r="H33" s="29" t="s">
        <v>509</v>
      </c>
      <c r="I33" s="29" t="s">
        <v>510</v>
      </c>
      <c r="J33" s="30" t="s">
        <v>511</v>
      </c>
      <c r="K33" s="22"/>
      <c r="L33" s="22"/>
      <c r="M33" s="22"/>
      <c r="N33" s="22"/>
      <c r="O33" s="22"/>
      <c r="P33" s="22"/>
    </row>
    <row r="34" spans="1:16" ht="39" customHeight="1" x14ac:dyDescent="0.2">
      <c r="A34" s="22"/>
      <c r="B34" s="31"/>
      <c r="C34" s="1185" t="s">
        <v>513</v>
      </c>
      <c r="D34" s="1185"/>
      <c r="E34" s="1186"/>
      <c r="F34" s="32">
        <v>0.01</v>
      </c>
      <c r="G34" s="33">
        <v>0.02</v>
      </c>
      <c r="H34" s="33" t="s">
        <v>514</v>
      </c>
      <c r="I34" s="33" t="s">
        <v>515</v>
      </c>
      <c r="J34" s="34" t="s">
        <v>516</v>
      </c>
      <c r="K34" s="22"/>
      <c r="L34" s="22"/>
      <c r="M34" s="22"/>
      <c r="N34" s="22"/>
      <c r="O34" s="22"/>
      <c r="P34" s="22"/>
    </row>
    <row r="35" spans="1:16" ht="39" customHeight="1" x14ac:dyDescent="0.2">
      <c r="A35" s="22"/>
      <c r="B35" s="35"/>
      <c r="C35" s="1179" t="s">
        <v>517</v>
      </c>
      <c r="D35" s="1180"/>
      <c r="E35" s="1181"/>
      <c r="F35" s="36">
        <v>3.74</v>
      </c>
      <c r="G35" s="37">
        <v>4.43</v>
      </c>
      <c r="H35" s="37">
        <v>5.29</v>
      </c>
      <c r="I35" s="37">
        <v>5.41</v>
      </c>
      <c r="J35" s="38">
        <v>5.99</v>
      </c>
      <c r="K35" s="22"/>
      <c r="L35" s="22"/>
      <c r="M35" s="22"/>
      <c r="N35" s="22"/>
      <c r="O35" s="22"/>
      <c r="P35" s="22"/>
    </row>
    <row r="36" spans="1:16" ht="39" customHeight="1" x14ac:dyDescent="0.2">
      <c r="A36" s="22"/>
      <c r="B36" s="35"/>
      <c r="C36" s="1179" t="s">
        <v>518</v>
      </c>
      <c r="D36" s="1180"/>
      <c r="E36" s="1181"/>
      <c r="F36" s="36">
        <v>3.19</v>
      </c>
      <c r="G36" s="37">
        <v>2.66</v>
      </c>
      <c r="H36" s="37">
        <v>2.88</v>
      </c>
      <c r="I36" s="37">
        <v>3.52</v>
      </c>
      <c r="J36" s="38">
        <v>4.21</v>
      </c>
      <c r="K36" s="22"/>
      <c r="L36" s="22"/>
      <c r="M36" s="22"/>
      <c r="N36" s="22"/>
      <c r="O36" s="22"/>
      <c r="P36" s="22"/>
    </row>
    <row r="37" spans="1:16" ht="39" customHeight="1" x14ac:dyDescent="0.2">
      <c r="A37" s="22"/>
      <c r="B37" s="35"/>
      <c r="C37" s="1179" t="s">
        <v>519</v>
      </c>
      <c r="D37" s="1180"/>
      <c r="E37" s="1181"/>
      <c r="F37" s="36">
        <v>1.61</v>
      </c>
      <c r="G37" s="37">
        <v>2.08</v>
      </c>
      <c r="H37" s="37">
        <v>1.1299999999999999</v>
      </c>
      <c r="I37" s="37">
        <v>1.7</v>
      </c>
      <c r="J37" s="38">
        <v>1.9</v>
      </c>
      <c r="K37" s="22"/>
      <c r="L37" s="22"/>
      <c r="M37" s="22"/>
      <c r="N37" s="22"/>
      <c r="O37" s="22"/>
      <c r="P37" s="22"/>
    </row>
    <row r="38" spans="1:16" ht="39" customHeight="1" x14ac:dyDescent="0.2">
      <c r="A38" s="22"/>
      <c r="B38" s="35"/>
      <c r="C38" s="1179" t="s">
        <v>520</v>
      </c>
      <c r="D38" s="1180"/>
      <c r="E38" s="1181"/>
      <c r="F38" s="36">
        <v>1.27</v>
      </c>
      <c r="G38" s="37">
        <v>1.59</v>
      </c>
      <c r="H38" s="37">
        <v>1.75</v>
      </c>
      <c r="I38" s="37">
        <v>1.52</v>
      </c>
      <c r="J38" s="38">
        <v>1.74</v>
      </c>
      <c r="K38" s="22"/>
      <c r="L38" s="22"/>
      <c r="M38" s="22"/>
      <c r="N38" s="22"/>
      <c r="O38" s="22"/>
      <c r="P38" s="22"/>
    </row>
    <row r="39" spans="1:16" ht="39" customHeight="1" x14ac:dyDescent="0.2">
      <c r="A39" s="22"/>
      <c r="B39" s="35"/>
      <c r="C39" s="1179" t="s">
        <v>521</v>
      </c>
      <c r="D39" s="1180"/>
      <c r="E39" s="1181"/>
      <c r="F39" s="36">
        <v>0.53</v>
      </c>
      <c r="G39" s="37">
        <v>1.91</v>
      </c>
      <c r="H39" s="37">
        <v>2.54</v>
      </c>
      <c r="I39" s="37">
        <v>1.19</v>
      </c>
      <c r="J39" s="38">
        <v>1.33</v>
      </c>
      <c r="K39" s="22"/>
      <c r="L39" s="22"/>
      <c r="M39" s="22"/>
      <c r="N39" s="22"/>
      <c r="O39" s="22"/>
      <c r="P39" s="22"/>
    </row>
    <row r="40" spans="1:16" ht="39" customHeight="1" x14ac:dyDescent="0.2">
      <c r="A40" s="22"/>
      <c r="B40" s="35"/>
      <c r="C40" s="1179" t="s">
        <v>522</v>
      </c>
      <c r="D40" s="1180"/>
      <c r="E40" s="1181"/>
      <c r="F40" s="36">
        <v>0.76</v>
      </c>
      <c r="G40" s="37">
        <v>0.82</v>
      </c>
      <c r="H40" s="37">
        <v>1.35</v>
      </c>
      <c r="I40" s="37">
        <v>1.43</v>
      </c>
      <c r="J40" s="38">
        <v>1.1399999999999999</v>
      </c>
      <c r="K40" s="22"/>
      <c r="L40" s="22"/>
      <c r="M40" s="22"/>
      <c r="N40" s="22"/>
      <c r="O40" s="22"/>
      <c r="P40" s="22"/>
    </row>
    <row r="41" spans="1:16" ht="39" customHeight="1" x14ac:dyDescent="0.2">
      <c r="A41" s="22"/>
      <c r="B41" s="35"/>
      <c r="C41" s="1179" t="s">
        <v>523</v>
      </c>
      <c r="D41" s="1180"/>
      <c r="E41" s="1181"/>
      <c r="F41" s="36">
        <v>1.17</v>
      </c>
      <c r="G41" s="37">
        <v>0.34</v>
      </c>
      <c r="H41" s="37">
        <v>0.52</v>
      </c>
      <c r="I41" s="37">
        <v>0.41</v>
      </c>
      <c r="J41" s="38">
        <v>0.51</v>
      </c>
      <c r="K41" s="22"/>
      <c r="L41" s="22"/>
      <c r="M41" s="22"/>
      <c r="N41" s="22"/>
      <c r="O41" s="22"/>
      <c r="P41" s="22"/>
    </row>
    <row r="42" spans="1:16" ht="39" customHeight="1" x14ac:dyDescent="0.2">
      <c r="A42" s="22"/>
      <c r="B42" s="39"/>
      <c r="C42" s="1179" t="s">
        <v>524</v>
      </c>
      <c r="D42" s="1180"/>
      <c r="E42" s="1181"/>
      <c r="F42" s="36" t="s">
        <v>468</v>
      </c>
      <c r="G42" s="37" t="s">
        <v>468</v>
      </c>
      <c r="H42" s="37" t="s">
        <v>468</v>
      </c>
      <c r="I42" s="37" t="s">
        <v>468</v>
      </c>
      <c r="J42" s="38" t="s">
        <v>468</v>
      </c>
      <c r="K42" s="22"/>
      <c r="L42" s="22"/>
      <c r="M42" s="22"/>
      <c r="N42" s="22"/>
      <c r="O42" s="22"/>
      <c r="P42" s="22"/>
    </row>
    <row r="43" spans="1:16" ht="39" customHeight="1" thickBot="1" x14ac:dyDescent="0.25">
      <c r="A43" s="22"/>
      <c r="B43" s="40"/>
      <c r="C43" s="1182" t="s">
        <v>525</v>
      </c>
      <c r="D43" s="1183"/>
      <c r="E43" s="1184"/>
      <c r="F43" s="41">
        <v>0.22</v>
      </c>
      <c r="G43" s="42">
        <v>0.28999999999999998</v>
      </c>
      <c r="H43" s="42">
        <v>0.39</v>
      </c>
      <c r="I43" s="42">
        <v>0.25</v>
      </c>
      <c r="J43" s="43">
        <v>0.14000000000000001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507</v>
      </c>
      <c r="L44" s="56" t="s">
        <v>508</v>
      </c>
      <c r="M44" s="56" t="s">
        <v>509</v>
      </c>
      <c r="N44" s="56" t="s">
        <v>510</v>
      </c>
      <c r="O44" s="57" t="s">
        <v>511</v>
      </c>
      <c r="P44" s="48"/>
      <c r="Q44" s="48"/>
      <c r="R44" s="48"/>
      <c r="S44" s="48"/>
      <c r="T44" s="48"/>
      <c r="U44" s="48"/>
    </row>
    <row r="45" spans="1:21" ht="30.75" customHeight="1" x14ac:dyDescent="0.2">
      <c r="A45" s="48"/>
      <c r="B45" s="1195" t="s">
        <v>10</v>
      </c>
      <c r="C45" s="1196"/>
      <c r="D45" s="58"/>
      <c r="E45" s="1201" t="s">
        <v>11</v>
      </c>
      <c r="F45" s="1201"/>
      <c r="G45" s="1201"/>
      <c r="H45" s="1201"/>
      <c r="I45" s="1201"/>
      <c r="J45" s="1202"/>
      <c r="K45" s="59">
        <v>41742</v>
      </c>
      <c r="L45" s="60">
        <v>43434</v>
      </c>
      <c r="M45" s="60">
        <v>40468</v>
      </c>
      <c r="N45" s="60">
        <v>37434</v>
      </c>
      <c r="O45" s="61">
        <v>35688</v>
      </c>
      <c r="P45" s="48"/>
      <c r="Q45" s="48"/>
      <c r="R45" s="48"/>
      <c r="S45" s="48"/>
      <c r="T45" s="48"/>
      <c r="U45" s="48"/>
    </row>
    <row r="46" spans="1:21" ht="30.75" customHeight="1" x14ac:dyDescent="0.2">
      <c r="A46" s="48"/>
      <c r="B46" s="1197"/>
      <c r="C46" s="1198"/>
      <c r="D46" s="62"/>
      <c r="E46" s="1189" t="s">
        <v>12</v>
      </c>
      <c r="F46" s="1189"/>
      <c r="G46" s="1189"/>
      <c r="H46" s="1189"/>
      <c r="I46" s="1189"/>
      <c r="J46" s="1190"/>
      <c r="K46" s="63" t="s">
        <v>468</v>
      </c>
      <c r="L46" s="64" t="s">
        <v>468</v>
      </c>
      <c r="M46" s="64" t="s">
        <v>468</v>
      </c>
      <c r="N46" s="64" t="s">
        <v>468</v>
      </c>
      <c r="O46" s="65" t="s">
        <v>468</v>
      </c>
      <c r="P46" s="48"/>
      <c r="Q46" s="48"/>
      <c r="R46" s="48"/>
      <c r="S46" s="48"/>
      <c r="T46" s="48"/>
      <c r="U46" s="48"/>
    </row>
    <row r="47" spans="1:21" ht="30.75" customHeight="1" x14ac:dyDescent="0.2">
      <c r="A47" s="48"/>
      <c r="B47" s="1197"/>
      <c r="C47" s="1198"/>
      <c r="D47" s="62"/>
      <c r="E47" s="1189" t="s">
        <v>13</v>
      </c>
      <c r="F47" s="1189"/>
      <c r="G47" s="1189"/>
      <c r="H47" s="1189"/>
      <c r="I47" s="1189"/>
      <c r="J47" s="1190"/>
      <c r="K47" s="63">
        <v>16218</v>
      </c>
      <c r="L47" s="64">
        <v>16969</v>
      </c>
      <c r="M47" s="64">
        <v>17987</v>
      </c>
      <c r="N47" s="64">
        <v>19506</v>
      </c>
      <c r="O47" s="65">
        <v>20290</v>
      </c>
      <c r="P47" s="48"/>
      <c r="Q47" s="48"/>
      <c r="R47" s="48"/>
      <c r="S47" s="48"/>
      <c r="T47" s="48"/>
      <c r="U47" s="48"/>
    </row>
    <row r="48" spans="1:21" ht="30.75" customHeight="1" x14ac:dyDescent="0.2">
      <c r="A48" s="48"/>
      <c r="B48" s="1197"/>
      <c r="C48" s="1198"/>
      <c r="D48" s="62"/>
      <c r="E48" s="1189" t="s">
        <v>14</v>
      </c>
      <c r="F48" s="1189"/>
      <c r="G48" s="1189"/>
      <c r="H48" s="1189"/>
      <c r="I48" s="1189"/>
      <c r="J48" s="1190"/>
      <c r="K48" s="63">
        <v>12967</v>
      </c>
      <c r="L48" s="64">
        <v>11624</v>
      </c>
      <c r="M48" s="64">
        <v>11440</v>
      </c>
      <c r="N48" s="64">
        <v>11027</v>
      </c>
      <c r="O48" s="65">
        <v>10245</v>
      </c>
      <c r="P48" s="48"/>
      <c r="Q48" s="48"/>
      <c r="R48" s="48"/>
      <c r="S48" s="48"/>
      <c r="T48" s="48"/>
      <c r="U48" s="48"/>
    </row>
    <row r="49" spans="1:21" ht="30.75" customHeight="1" x14ac:dyDescent="0.2">
      <c r="A49" s="48"/>
      <c r="B49" s="1197"/>
      <c r="C49" s="1198"/>
      <c r="D49" s="62"/>
      <c r="E49" s="1189" t="s">
        <v>15</v>
      </c>
      <c r="F49" s="1189"/>
      <c r="G49" s="1189"/>
      <c r="H49" s="1189"/>
      <c r="I49" s="1189"/>
      <c r="J49" s="1190"/>
      <c r="K49" s="63" t="s">
        <v>468</v>
      </c>
      <c r="L49" s="64" t="s">
        <v>468</v>
      </c>
      <c r="M49" s="64" t="s">
        <v>468</v>
      </c>
      <c r="N49" s="64" t="s">
        <v>468</v>
      </c>
      <c r="O49" s="65" t="s">
        <v>468</v>
      </c>
      <c r="P49" s="48"/>
      <c r="Q49" s="48"/>
      <c r="R49" s="48"/>
      <c r="S49" s="48"/>
      <c r="T49" s="48"/>
      <c r="U49" s="48"/>
    </row>
    <row r="50" spans="1:21" ht="30.75" customHeight="1" x14ac:dyDescent="0.2">
      <c r="A50" s="48"/>
      <c r="B50" s="1197"/>
      <c r="C50" s="1198"/>
      <c r="D50" s="62"/>
      <c r="E50" s="1189" t="s">
        <v>16</v>
      </c>
      <c r="F50" s="1189"/>
      <c r="G50" s="1189"/>
      <c r="H50" s="1189"/>
      <c r="I50" s="1189"/>
      <c r="J50" s="1190"/>
      <c r="K50" s="63">
        <v>1427</v>
      </c>
      <c r="L50" s="64">
        <v>1436</v>
      </c>
      <c r="M50" s="64">
        <v>1775</v>
      </c>
      <c r="N50" s="64">
        <v>1805</v>
      </c>
      <c r="O50" s="65">
        <v>1389</v>
      </c>
      <c r="P50" s="48"/>
      <c r="Q50" s="48"/>
      <c r="R50" s="48"/>
      <c r="S50" s="48"/>
      <c r="T50" s="48"/>
      <c r="U50" s="48"/>
    </row>
    <row r="51" spans="1:21" ht="30.75" customHeight="1" x14ac:dyDescent="0.2">
      <c r="A51" s="48"/>
      <c r="B51" s="1199"/>
      <c r="C51" s="1200"/>
      <c r="D51" s="66"/>
      <c r="E51" s="1189" t="s">
        <v>17</v>
      </c>
      <c r="F51" s="1189"/>
      <c r="G51" s="1189"/>
      <c r="H51" s="1189"/>
      <c r="I51" s="1189"/>
      <c r="J51" s="1190"/>
      <c r="K51" s="63">
        <v>61</v>
      </c>
      <c r="L51" s="64">
        <v>20</v>
      </c>
      <c r="M51" s="64">
        <v>52</v>
      </c>
      <c r="N51" s="64">
        <v>45</v>
      </c>
      <c r="O51" s="65">
        <v>62</v>
      </c>
      <c r="P51" s="48"/>
      <c r="Q51" s="48"/>
      <c r="R51" s="48"/>
      <c r="S51" s="48"/>
      <c r="T51" s="48"/>
      <c r="U51" s="48"/>
    </row>
    <row r="52" spans="1:21" ht="30.75" customHeight="1" x14ac:dyDescent="0.2">
      <c r="A52" s="48"/>
      <c r="B52" s="1187" t="s">
        <v>18</v>
      </c>
      <c r="C52" s="1188"/>
      <c r="D52" s="66"/>
      <c r="E52" s="1189" t="s">
        <v>19</v>
      </c>
      <c r="F52" s="1189"/>
      <c r="G52" s="1189"/>
      <c r="H52" s="1189"/>
      <c r="I52" s="1189"/>
      <c r="J52" s="1190"/>
      <c r="K52" s="63">
        <v>51101</v>
      </c>
      <c r="L52" s="64">
        <v>50526</v>
      </c>
      <c r="M52" s="64">
        <v>50157</v>
      </c>
      <c r="N52" s="64">
        <v>50878</v>
      </c>
      <c r="O52" s="65">
        <v>49550</v>
      </c>
      <c r="P52" s="48"/>
      <c r="Q52" s="48"/>
      <c r="R52" s="48"/>
      <c r="S52" s="48"/>
      <c r="T52" s="48"/>
      <c r="U52" s="48"/>
    </row>
    <row r="53" spans="1:21" ht="30.75" customHeight="1" thickBot="1" x14ac:dyDescent="0.25">
      <c r="A53" s="48"/>
      <c r="B53" s="1191" t="s">
        <v>20</v>
      </c>
      <c r="C53" s="1192"/>
      <c r="D53" s="67"/>
      <c r="E53" s="1193" t="s">
        <v>21</v>
      </c>
      <c r="F53" s="1193"/>
      <c r="G53" s="1193"/>
      <c r="H53" s="1193"/>
      <c r="I53" s="1193"/>
      <c r="J53" s="1194"/>
      <c r="K53" s="68">
        <v>21314</v>
      </c>
      <c r="L53" s="69">
        <v>22957</v>
      </c>
      <c r="M53" s="69">
        <v>21565</v>
      </c>
      <c r="N53" s="69">
        <v>18939</v>
      </c>
      <c r="O53" s="70">
        <v>18124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507</v>
      </c>
      <c r="J40" s="79" t="s">
        <v>508</v>
      </c>
      <c r="K40" s="79" t="s">
        <v>509</v>
      </c>
      <c r="L40" s="79" t="s">
        <v>510</v>
      </c>
      <c r="M40" s="80" t="s">
        <v>511</v>
      </c>
    </row>
    <row r="41" spans="2:13" ht="27.75" customHeight="1" x14ac:dyDescent="0.2">
      <c r="B41" s="1203" t="s">
        <v>23</v>
      </c>
      <c r="C41" s="1204"/>
      <c r="D41" s="81"/>
      <c r="E41" s="1209" t="s">
        <v>24</v>
      </c>
      <c r="F41" s="1209"/>
      <c r="G41" s="1209"/>
      <c r="H41" s="1210"/>
      <c r="I41" s="82">
        <v>805236</v>
      </c>
      <c r="J41" s="83">
        <v>836915</v>
      </c>
      <c r="K41" s="83">
        <v>847436</v>
      </c>
      <c r="L41" s="83">
        <v>863549</v>
      </c>
      <c r="M41" s="84">
        <v>875407</v>
      </c>
    </row>
    <row r="42" spans="2:13" ht="27.75" customHeight="1" x14ac:dyDescent="0.2">
      <c r="B42" s="1205"/>
      <c r="C42" s="1206"/>
      <c r="D42" s="85"/>
      <c r="E42" s="1211" t="s">
        <v>25</v>
      </c>
      <c r="F42" s="1211"/>
      <c r="G42" s="1211"/>
      <c r="H42" s="1212"/>
      <c r="I42" s="86">
        <v>25257</v>
      </c>
      <c r="J42" s="87">
        <v>22446</v>
      </c>
      <c r="K42" s="87">
        <v>20463</v>
      </c>
      <c r="L42" s="87">
        <v>21719</v>
      </c>
      <c r="M42" s="88">
        <v>19792</v>
      </c>
    </row>
    <row r="43" spans="2:13" ht="27.75" customHeight="1" x14ac:dyDescent="0.2">
      <c r="B43" s="1205"/>
      <c r="C43" s="1206"/>
      <c r="D43" s="85"/>
      <c r="E43" s="1211" t="s">
        <v>26</v>
      </c>
      <c r="F43" s="1211"/>
      <c r="G43" s="1211"/>
      <c r="H43" s="1212"/>
      <c r="I43" s="86">
        <v>144860</v>
      </c>
      <c r="J43" s="87">
        <v>143308</v>
      </c>
      <c r="K43" s="87">
        <v>143772</v>
      </c>
      <c r="L43" s="87">
        <v>144928</v>
      </c>
      <c r="M43" s="88">
        <v>139943</v>
      </c>
    </row>
    <row r="44" spans="2:13" ht="27.75" customHeight="1" x14ac:dyDescent="0.2">
      <c r="B44" s="1205"/>
      <c r="C44" s="1206"/>
      <c r="D44" s="85"/>
      <c r="E44" s="1211" t="s">
        <v>27</v>
      </c>
      <c r="F44" s="1211"/>
      <c r="G44" s="1211"/>
      <c r="H44" s="1212"/>
      <c r="I44" s="86" t="s">
        <v>468</v>
      </c>
      <c r="J44" s="87" t="s">
        <v>468</v>
      </c>
      <c r="K44" s="87" t="s">
        <v>468</v>
      </c>
      <c r="L44" s="87" t="s">
        <v>468</v>
      </c>
      <c r="M44" s="88" t="s">
        <v>468</v>
      </c>
    </row>
    <row r="45" spans="2:13" ht="27.75" customHeight="1" x14ac:dyDescent="0.2">
      <c r="B45" s="1205"/>
      <c r="C45" s="1206"/>
      <c r="D45" s="85"/>
      <c r="E45" s="1211" t="s">
        <v>28</v>
      </c>
      <c r="F45" s="1211"/>
      <c r="G45" s="1211"/>
      <c r="H45" s="1212"/>
      <c r="I45" s="86">
        <v>70475</v>
      </c>
      <c r="J45" s="87">
        <v>68388</v>
      </c>
      <c r="K45" s="87">
        <v>67177</v>
      </c>
      <c r="L45" s="87">
        <v>67248</v>
      </c>
      <c r="M45" s="88">
        <v>58551</v>
      </c>
    </row>
    <row r="46" spans="2:13" ht="27.75" customHeight="1" x14ac:dyDescent="0.2">
      <c r="B46" s="1205"/>
      <c r="C46" s="1206"/>
      <c r="D46" s="85"/>
      <c r="E46" s="1211" t="s">
        <v>29</v>
      </c>
      <c r="F46" s="1211"/>
      <c r="G46" s="1211"/>
      <c r="H46" s="1212"/>
      <c r="I46" s="86">
        <v>9121</v>
      </c>
      <c r="J46" s="87">
        <v>6930</v>
      </c>
      <c r="K46" s="87">
        <v>5997</v>
      </c>
      <c r="L46" s="87">
        <v>5039</v>
      </c>
      <c r="M46" s="88">
        <v>4706</v>
      </c>
    </row>
    <row r="47" spans="2:13" ht="27.75" customHeight="1" x14ac:dyDescent="0.2">
      <c r="B47" s="1205"/>
      <c r="C47" s="1206"/>
      <c r="D47" s="85"/>
      <c r="E47" s="1211" t="s">
        <v>30</v>
      </c>
      <c r="F47" s="1211"/>
      <c r="G47" s="1211"/>
      <c r="H47" s="1212"/>
      <c r="I47" s="86" t="s">
        <v>468</v>
      </c>
      <c r="J47" s="87" t="s">
        <v>468</v>
      </c>
      <c r="K47" s="87" t="s">
        <v>468</v>
      </c>
      <c r="L47" s="87" t="s">
        <v>468</v>
      </c>
      <c r="M47" s="88" t="s">
        <v>468</v>
      </c>
    </row>
    <row r="48" spans="2:13" ht="27.75" customHeight="1" x14ac:dyDescent="0.2">
      <c r="B48" s="1207"/>
      <c r="C48" s="1208"/>
      <c r="D48" s="85"/>
      <c r="E48" s="1211" t="s">
        <v>31</v>
      </c>
      <c r="F48" s="1211"/>
      <c r="G48" s="1211"/>
      <c r="H48" s="1212"/>
      <c r="I48" s="86" t="s">
        <v>468</v>
      </c>
      <c r="J48" s="87" t="s">
        <v>468</v>
      </c>
      <c r="K48" s="87" t="s">
        <v>468</v>
      </c>
      <c r="L48" s="87" t="s">
        <v>468</v>
      </c>
      <c r="M48" s="88" t="s">
        <v>468</v>
      </c>
    </row>
    <row r="49" spans="2:13" ht="27.75" customHeight="1" x14ac:dyDescent="0.2">
      <c r="B49" s="1213" t="s">
        <v>32</v>
      </c>
      <c r="C49" s="1214"/>
      <c r="D49" s="89"/>
      <c r="E49" s="1211" t="s">
        <v>33</v>
      </c>
      <c r="F49" s="1211"/>
      <c r="G49" s="1211"/>
      <c r="H49" s="1212"/>
      <c r="I49" s="86">
        <v>160165</v>
      </c>
      <c r="J49" s="87">
        <v>169422</v>
      </c>
      <c r="K49" s="87">
        <v>188881</v>
      </c>
      <c r="L49" s="87">
        <v>197205</v>
      </c>
      <c r="M49" s="88">
        <v>214342</v>
      </c>
    </row>
    <row r="50" spans="2:13" ht="27.75" customHeight="1" x14ac:dyDescent="0.2">
      <c r="B50" s="1205"/>
      <c r="C50" s="1206"/>
      <c r="D50" s="85"/>
      <c r="E50" s="1211" t="s">
        <v>34</v>
      </c>
      <c r="F50" s="1211"/>
      <c r="G50" s="1211"/>
      <c r="H50" s="1212"/>
      <c r="I50" s="86">
        <v>136007</v>
      </c>
      <c r="J50" s="87">
        <v>139947</v>
      </c>
      <c r="K50" s="87">
        <v>130112</v>
      </c>
      <c r="L50" s="87">
        <v>130416</v>
      </c>
      <c r="M50" s="88">
        <v>130949</v>
      </c>
    </row>
    <row r="51" spans="2:13" ht="27.75" customHeight="1" x14ac:dyDescent="0.2">
      <c r="B51" s="1207"/>
      <c r="C51" s="1208"/>
      <c r="D51" s="85"/>
      <c r="E51" s="1211" t="s">
        <v>35</v>
      </c>
      <c r="F51" s="1211"/>
      <c r="G51" s="1211"/>
      <c r="H51" s="1212"/>
      <c r="I51" s="86">
        <v>473884</v>
      </c>
      <c r="J51" s="87">
        <v>498245</v>
      </c>
      <c r="K51" s="87">
        <v>502825</v>
      </c>
      <c r="L51" s="87">
        <v>509190</v>
      </c>
      <c r="M51" s="88">
        <v>506678</v>
      </c>
    </row>
    <row r="52" spans="2:13" ht="27.75" customHeight="1" thickBot="1" x14ac:dyDescent="0.25">
      <c r="B52" s="1215" t="s">
        <v>36</v>
      </c>
      <c r="C52" s="1216"/>
      <c r="D52" s="90"/>
      <c r="E52" s="1217" t="s">
        <v>37</v>
      </c>
      <c r="F52" s="1217"/>
      <c r="G52" s="1217"/>
      <c r="H52" s="1218"/>
      <c r="I52" s="91">
        <v>284892</v>
      </c>
      <c r="J52" s="92">
        <v>270373</v>
      </c>
      <c r="K52" s="92">
        <v>263027</v>
      </c>
      <c r="L52" s="92">
        <v>265672</v>
      </c>
      <c r="M52" s="93">
        <v>246431</v>
      </c>
    </row>
    <row r="53" spans="2:13" ht="27.75" customHeight="1" x14ac:dyDescent="0.2">
      <c r="B53" s="94" t="s">
        <v>38</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2"/>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x14ac:dyDescent="0.2">
      <c r="A1" s="369"/>
      <c r="B1" s="371"/>
      <c r="P1" s="244"/>
      <c r="Q1" s="244"/>
    </row>
    <row r="2" spans="1:51" ht="25.8" x14ac:dyDescent="0.3">
      <c r="A2" s="369"/>
      <c r="C2" s="370"/>
      <c r="P2" s="244"/>
      <c r="Q2" s="244"/>
    </row>
    <row r="3" spans="1:51" ht="25.8" x14ac:dyDescent="0.3">
      <c r="A3" s="369"/>
      <c r="C3" s="370"/>
      <c r="P3" s="244"/>
      <c r="Q3" s="244"/>
    </row>
    <row r="4" spans="1:51" s="368" customFormat="1" ht="13.2" x14ac:dyDescent="0.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x14ac:dyDescent="0.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x14ac:dyDescent="0.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x14ac:dyDescent="0.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x14ac:dyDescent="0.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x14ac:dyDescent="0.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x14ac:dyDescent="0.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595</v>
      </c>
    </row>
    <row r="11" spans="1:51" s="368" customFormat="1" ht="13.2" x14ac:dyDescent="0.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x14ac:dyDescent="0.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595</v>
      </c>
    </row>
    <row r="13" spans="1:51" s="368" customFormat="1" ht="13.2" x14ac:dyDescent="0.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2">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x14ac:dyDescent="0.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x14ac:dyDescent="0.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x14ac:dyDescent="0.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x14ac:dyDescent="0.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x14ac:dyDescent="0.2">
      <c r="P19" s="244"/>
      <c r="Q19" s="244"/>
    </row>
    <row r="20" spans="1:259" ht="13.2" x14ac:dyDescent="0.2">
      <c r="P20" s="244"/>
      <c r="Q20" s="244"/>
    </row>
    <row r="21" spans="1:259" ht="16.2" x14ac:dyDescent="0.2">
      <c r="B21" s="367"/>
      <c r="C21" s="246"/>
      <c r="D21" s="246"/>
      <c r="E21" s="246"/>
      <c r="F21" s="246"/>
      <c r="G21" s="246"/>
      <c r="H21" s="246"/>
      <c r="I21" s="246"/>
      <c r="J21" s="246"/>
      <c r="K21" s="246"/>
      <c r="L21" s="246"/>
      <c r="M21" s="246"/>
      <c r="N21" s="366"/>
      <c r="O21" s="246"/>
      <c r="P21" s="247"/>
      <c r="Q21" s="244"/>
      <c r="IY21" s="365"/>
    </row>
    <row r="22" spans="1:259" ht="16.2" x14ac:dyDescent="0.2">
      <c r="B22" s="248"/>
      <c r="IY22" s="364"/>
    </row>
    <row r="23" spans="1:259" ht="13.2" x14ac:dyDescent="0.2">
      <c r="B23" s="248"/>
    </row>
    <row r="24" spans="1:259" ht="13.2" x14ac:dyDescent="0.2">
      <c r="B24" s="248"/>
    </row>
    <row r="25" spans="1:259" ht="13.2" x14ac:dyDescent="0.2">
      <c r="B25" s="248"/>
    </row>
    <row r="26" spans="1:259" ht="13.2" x14ac:dyDescent="0.2">
      <c r="B26" s="248"/>
    </row>
    <row r="27" spans="1:259" ht="13.2" x14ac:dyDescent="0.2">
      <c r="B27" s="248"/>
    </row>
    <row r="28" spans="1:259" ht="13.2" x14ac:dyDescent="0.2">
      <c r="B28" s="248"/>
    </row>
    <row r="29" spans="1:259" ht="13.2" x14ac:dyDescent="0.2">
      <c r="B29" s="248"/>
    </row>
    <row r="30" spans="1:259" ht="13.2" x14ac:dyDescent="0.2">
      <c r="B30" s="248"/>
    </row>
    <row r="31" spans="1:259" ht="13.2" x14ac:dyDescent="0.2">
      <c r="B31" s="248"/>
    </row>
    <row r="32" spans="1:259" ht="13.2" x14ac:dyDescent="0.2">
      <c r="B32" s="248"/>
    </row>
    <row r="33" spans="2:17" ht="13.2" x14ac:dyDescent="0.2">
      <c r="B33" s="248"/>
    </row>
    <row r="34" spans="2:17" ht="13.2" x14ac:dyDescent="0.2">
      <c r="B34" s="248"/>
    </row>
    <row r="35" spans="2:17" ht="13.2" x14ac:dyDescent="0.2">
      <c r="B35" s="248"/>
    </row>
    <row r="36" spans="2:17" ht="13.2" x14ac:dyDescent="0.2">
      <c r="B36" s="248"/>
    </row>
    <row r="37" spans="2:17" ht="13.2" x14ac:dyDescent="0.2">
      <c r="B37" s="248"/>
    </row>
    <row r="38" spans="2:17" ht="13.2" x14ac:dyDescent="0.2">
      <c r="B38" s="248"/>
    </row>
    <row r="39" spans="2:17" ht="13.2" x14ac:dyDescent="0.2">
      <c r="B39" s="340"/>
      <c r="C39" s="306"/>
      <c r="D39" s="306"/>
      <c r="E39" s="306"/>
      <c r="F39" s="306"/>
      <c r="G39" s="306"/>
      <c r="H39" s="306"/>
      <c r="I39" s="306"/>
      <c r="J39" s="306"/>
      <c r="K39" s="306"/>
      <c r="L39" s="306"/>
      <c r="M39" s="306"/>
      <c r="N39" s="306"/>
      <c r="O39" s="306"/>
      <c r="P39" s="341"/>
    </row>
    <row r="40" spans="2:17" ht="13.2" x14ac:dyDescent="0.2">
      <c r="B40" s="354"/>
      <c r="C40" s="244"/>
      <c r="D40" s="244"/>
      <c r="E40" s="244"/>
      <c r="F40" s="244"/>
      <c r="G40" s="244"/>
      <c r="H40" s="244"/>
      <c r="I40" s="244"/>
      <c r="J40" s="244"/>
      <c r="K40" s="244"/>
      <c r="L40" s="244"/>
      <c r="M40" s="244"/>
      <c r="N40" s="244"/>
      <c r="O40" s="244"/>
      <c r="P40" s="354"/>
      <c r="Q40" s="244"/>
    </row>
    <row r="41" spans="2:17" ht="16.2" x14ac:dyDescent="0.2">
      <c r="B41" s="245" t="s">
        <v>594</v>
      </c>
      <c r="C41" s="246"/>
      <c r="D41" s="246"/>
      <c r="E41" s="246"/>
      <c r="F41" s="246"/>
      <c r="G41" s="246"/>
      <c r="H41" s="246"/>
      <c r="I41" s="246"/>
      <c r="J41" s="246"/>
      <c r="K41" s="246"/>
      <c r="L41" s="246"/>
      <c r="M41" s="246"/>
      <c r="N41" s="246"/>
      <c r="O41" s="246"/>
      <c r="P41" s="247"/>
    </row>
    <row r="42" spans="2:17" ht="13.2" x14ac:dyDescent="0.2">
      <c r="B42" s="248"/>
      <c r="C42" s="244"/>
      <c r="D42" s="244"/>
      <c r="E42" s="244"/>
      <c r="F42" s="244"/>
      <c r="G42" s="353" t="s">
        <v>590</v>
      </c>
      <c r="I42" s="352"/>
      <c r="J42" s="352"/>
      <c r="K42" s="352"/>
      <c r="L42" s="244"/>
      <c r="M42" s="244"/>
      <c r="N42" s="244"/>
      <c r="O42" s="244"/>
    </row>
    <row r="43" spans="2:17" ht="13.2" x14ac:dyDescent="0.2">
      <c r="B43" s="248"/>
      <c r="C43" s="244"/>
      <c r="D43" s="244"/>
      <c r="E43" s="244"/>
      <c r="F43" s="244"/>
      <c r="G43" s="1255"/>
      <c r="H43" s="1234"/>
      <c r="I43" s="1234"/>
      <c r="J43" s="1234"/>
      <c r="K43" s="1234"/>
      <c r="L43" s="1234"/>
      <c r="M43" s="1234"/>
      <c r="N43" s="1234"/>
      <c r="O43" s="1235"/>
    </row>
    <row r="44" spans="2:17" ht="13.2" x14ac:dyDescent="0.2">
      <c r="B44" s="248"/>
      <c r="C44" s="244"/>
      <c r="D44" s="244"/>
      <c r="E44" s="244"/>
      <c r="F44" s="244"/>
      <c r="G44" s="1236"/>
      <c r="H44" s="1237"/>
      <c r="I44" s="1237"/>
      <c r="J44" s="1237"/>
      <c r="K44" s="1237"/>
      <c r="L44" s="1237"/>
      <c r="M44" s="1237"/>
      <c r="N44" s="1237"/>
      <c r="O44" s="1238"/>
    </row>
    <row r="45" spans="2:17" ht="13.2" x14ac:dyDescent="0.2">
      <c r="B45" s="248"/>
      <c r="C45" s="244"/>
      <c r="D45" s="244"/>
      <c r="E45" s="244"/>
      <c r="F45" s="244"/>
      <c r="G45" s="1236"/>
      <c r="H45" s="1237"/>
      <c r="I45" s="1237"/>
      <c r="J45" s="1237"/>
      <c r="K45" s="1237"/>
      <c r="L45" s="1237"/>
      <c r="M45" s="1237"/>
      <c r="N45" s="1237"/>
      <c r="O45" s="1238"/>
    </row>
    <row r="46" spans="2:17" ht="13.2" x14ac:dyDescent="0.2">
      <c r="B46" s="248"/>
      <c r="C46" s="244"/>
      <c r="D46" s="244"/>
      <c r="E46" s="244"/>
      <c r="F46" s="244"/>
      <c r="G46" s="1236"/>
      <c r="H46" s="1237"/>
      <c r="I46" s="1237"/>
      <c r="J46" s="1237"/>
      <c r="K46" s="1237"/>
      <c r="L46" s="1237"/>
      <c r="M46" s="1237"/>
      <c r="N46" s="1237"/>
      <c r="O46" s="1238"/>
    </row>
    <row r="47" spans="2:17" ht="13.2" x14ac:dyDescent="0.2">
      <c r="B47" s="248"/>
      <c r="C47" s="244"/>
      <c r="D47" s="244"/>
      <c r="E47" s="244"/>
      <c r="F47" s="244"/>
      <c r="G47" s="1239"/>
      <c r="H47" s="1240"/>
      <c r="I47" s="1240"/>
      <c r="J47" s="1240"/>
      <c r="K47" s="1240"/>
      <c r="L47" s="1240"/>
      <c r="M47" s="1240"/>
      <c r="N47" s="1240"/>
      <c r="O47" s="1241"/>
    </row>
    <row r="48" spans="2:17" ht="13.2" x14ac:dyDescent="0.2">
      <c r="B48" s="248"/>
      <c r="C48" s="244"/>
      <c r="D48" s="244"/>
      <c r="E48" s="244"/>
      <c r="F48" s="244"/>
      <c r="G48" s="244"/>
      <c r="H48" s="363"/>
      <c r="I48" s="363"/>
      <c r="J48" s="363"/>
    </row>
    <row r="49" spans="1:17" ht="13.2" x14ac:dyDescent="0.2">
      <c r="B49" s="248"/>
      <c r="C49" s="244"/>
      <c r="D49" s="244"/>
      <c r="E49" s="244"/>
      <c r="F49" s="244"/>
      <c r="G49" s="243" t="s">
        <v>593</v>
      </c>
    </row>
    <row r="50" spans="1:17" ht="13.2" x14ac:dyDescent="0.2">
      <c r="B50" s="248"/>
      <c r="C50" s="244"/>
      <c r="D50" s="244"/>
      <c r="E50" s="244"/>
      <c r="F50" s="244"/>
      <c r="G50" s="1242"/>
      <c r="H50" s="1243"/>
      <c r="I50" s="1243"/>
      <c r="J50" s="1244"/>
      <c r="K50" s="345" t="s">
        <v>507</v>
      </c>
      <c r="L50" s="345" t="s">
        <v>508</v>
      </c>
      <c r="M50" s="345" t="s">
        <v>509</v>
      </c>
      <c r="N50" s="345" t="s">
        <v>510</v>
      </c>
      <c r="O50" s="345" t="s">
        <v>511</v>
      </c>
    </row>
    <row r="51" spans="1:17" ht="13.2" x14ac:dyDescent="0.2">
      <c r="B51" s="248"/>
      <c r="C51" s="244"/>
      <c r="D51" s="244"/>
      <c r="E51" s="244"/>
      <c r="F51" s="244"/>
      <c r="G51" s="1245" t="s">
        <v>587</v>
      </c>
      <c r="H51" s="1246"/>
      <c r="I51" s="1251" t="s">
        <v>585</v>
      </c>
      <c r="J51" s="1251"/>
      <c r="K51" s="1253"/>
      <c r="L51" s="1253"/>
      <c r="M51" s="1253"/>
      <c r="N51" s="1253"/>
      <c r="O51" s="1253"/>
    </row>
    <row r="52" spans="1:17" ht="13.2" x14ac:dyDescent="0.2">
      <c r="B52" s="248"/>
      <c r="C52" s="244"/>
      <c r="D52" s="244"/>
      <c r="E52" s="244"/>
      <c r="F52" s="244"/>
      <c r="G52" s="1247"/>
      <c r="H52" s="1248"/>
      <c r="I52" s="1252"/>
      <c r="J52" s="1252"/>
      <c r="K52" s="1219"/>
      <c r="L52" s="1219"/>
      <c r="M52" s="1219"/>
      <c r="N52" s="1219"/>
      <c r="O52" s="1219"/>
    </row>
    <row r="53" spans="1:17" ht="13.2" x14ac:dyDescent="0.2">
      <c r="A53" s="355"/>
      <c r="B53" s="248"/>
      <c r="C53" s="244"/>
      <c r="D53" s="244"/>
      <c r="E53" s="244"/>
      <c r="F53" s="244"/>
      <c r="G53" s="1247"/>
      <c r="H53" s="1248"/>
      <c r="I53" s="1231" t="s">
        <v>592</v>
      </c>
      <c r="J53" s="1231"/>
      <c r="K53" s="1254"/>
      <c r="L53" s="1254"/>
      <c r="M53" s="1254"/>
      <c r="N53" s="1254"/>
      <c r="O53" s="1254"/>
    </row>
    <row r="54" spans="1:17" ht="13.2" x14ac:dyDescent="0.2">
      <c r="A54" s="355"/>
      <c r="B54" s="248"/>
      <c r="C54" s="244"/>
      <c r="D54" s="244"/>
      <c r="E54" s="244"/>
      <c r="F54" s="244"/>
      <c r="G54" s="1249"/>
      <c r="H54" s="1250"/>
      <c r="I54" s="1231"/>
      <c r="J54" s="1231"/>
      <c r="K54" s="1224"/>
      <c r="L54" s="1224"/>
      <c r="M54" s="1224"/>
      <c r="N54" s="1224"/>
      <c r="O54" s="1224"/>
    </row>
    <row r="55" spans="1:17" ht="13.2" x14ac:dyDescent="0.2">
      <c r="A55" s="355"/>
      <c r="B55" s="248"/>
      <c r="C55" s="244"/>
      <c r="D55" s="244"/>
      <c r="E55" s="244"/>
      <c r="F55" s="244"/>
      <c r="G55" s="1225" t="s">
        <v>586</v>
      </c>
      <c r="H55" s="1226"/>
      <c r="I55" s="1231" t="s">
        <v>585</v>
      </c>
      <c r="J55" s="1231"/>
      <c r="K55" s="1253"/>
      <c r="L55" s="1253"/>
      <c r="M55" s="1253"/>
      <c r="N55" s="1253"/>
      <c r="O55" s="1253"/>
    </row>
    <row r="56" spans="1:17" ht="13.2" x14ac:dyDescent="0.2">
      <c r="A56" s="355"/>
      <c r="B56" s="248"/>
      <c r="C56" s="244"/>
      <c r="D56" s="244"/>
      <c r="E56" s="244"/>
      <c r="F56" s="244"/>
      <c r="G56" s="1227"/>
      <c r="H56" s="1228"/>
      <c r="I56" s="1231"/>
      <c r="J56" s="1231"/>
      <c r="K56" s="1219"/>
      <c r="L56" s="1219"/>
      <c r="M56" s="1219"/>
      <c r="N56" s="1219"/>
      <c r="O56" s="1219"/>
    </row>
    <row r="57" spans="1:17" s="355" customFormat="1" ht="13.2" x14ac:dyDescent="0.2">
      <c r="B57" s="356"/>
      <c r="C57" s="352"/>
      <c r="D57" s="352"/>
      <c r="E57" s="352"/>
      <c r="F57" s="352"/>
      <c r="G57" s="1227"/>
      <c r="H57" s="1228"/>
      <c r="I57" s="1221" t="s">
        <v>592</v>
      </c>
      <c r="J57" s="1221"/>
      <c r="K57" s="1254"/>
      <c r="L57" s="1254"/>
      <c r="M57" s="1254"/>
      <c r="N57" s="1254"/>
      <c r="O57" s="1254"/>
      <c r="P57" s="361"/>
      <c r="Q57" s="356"/>
    </row>
    <row r="58" spans="1:17" s="355" customFormat="1" ht="13.2" x14ac:dyDescent="0.2">
      <c r="A58" s="243"/>
      <c r="B58" s="356"/>
      <c r="C58" s="352"/>
      <c r="D58" s="352"/>
      <c r="E58" s="352"/>
      <c r="F58" s="352"/>
      <c r="G58" s="1229"/>
      <c r="H58" s="1230"/>
      <c r="I58" s="1221"/>
      <c r="J58" s="1221"/>
      <c r="K58" s="1224"/>
      <c r="L58" s="1224"/>
      <c r="M58" s="1224"/>
      <c r="N58" s="1224"/>
      <c r="O58" s="1224"/>
      <c r="P58" s="361"/>
      <c r="Q58" s="356"/>
    </row>
    <row r="59" spans="1:17" s="355" customFormat="1" ht="13.2" x14ac:dyDescent="0.2">
      <c r="A59" s="243"/>
      <c r="B59" s="356"/>
      <c r="C59" s="352"/>
      <c r="D59" s="352"/>
      <c r="E59" s="352"/>
      <c r="F59" s="352"/>
      <c r="G59" s="352"/>
      <c r="H59" s="352"/>
      <c r="I59" s="352"/>
      <c r="J59" s="352"/>
      <c r="K59" s="362"/>
      <c r="L59" s="362"/>
      <c r="M59" s="362"/>
      <c r="N59" s="362"/>
      <c r="O59" s="362"/>
      <c r="P59" s="361"/>
      <c r="Q59" s="356"/>
    </row>
    <row r="60" spans="1:17" s="355" customFormat="1" ht="13.2" x14ac:dyDescent="0.2">
      <c r="A60" s="243"/>
      <c r="B60" s="356"/>
      <c r="C60" s="352"/>
      <c r="D60" s="352"/>
      <c r="E60" s="352"/>
      <c r="F60" s="352"/>
      <c r="G60" s="352"/>
      <c r="H60" s="352"/>
      <c r="I60" s="352"/>
      <c r="J60" s="352"/>
      <c r="K60" s="362"/>
      <c r="L60" s="362"/>
      <c r="M60" s="362"/>
      <c r="N60" s="362"/>
      <c r="O60" s="362"/>
      <c r="P60" s="361"/>
      <c r="Q60" s="356"/>
    </row>
    <row r="61" spans="1:17" s="355" customFormat="1" ht="13.2" x14ac:dyDescent="0.2">
      <c r="A61" s="243"/>
      <c r="B61" s="360"/>
      <c r="C61" s="359"/>
      <c r="D61" s="359"/>
      <c r="E61" s="359"/>
      <c r="F61" s="359"/>
      <c r="G61" s="359"/>
      <c r="H61" s="359"/>
      <c r="I61" s="359"/>
      <c r="J61" s="359"/>
      <c r="K61" s="359"/>
      <c r="L61" s="359"/>
      <c r="M61" s="358"/>
      <c r="N61" s="358"/>
      <c r="O61" s="358"/>
      <c r="P61" s="357"/>
      <c r="Q61" s="356"/>
    </row>
    <row r="62" spans="1:17" ht="13.2" x14ac:dyDescent="0.2">
      <c r="B62" s="354"/>
      <c r="C62" s="354"/>
      <c r="D62" s="354"/>
      <c r="E62" s="354"/>
      <c r="F62" s="354"/>
      <c r="G62" s="354"/>
      <c r="H62" s="354"/>
      <c r="I62" s="354"/>
      <c r="J62" s="354"/>
      <c r="K62" s="354"/>
      <c r="L62" s="354"/>
      <c r="M62" s="354"/>
      <c r="N62" s="354"/>
      <c r="O62" s="354"/>
      <c r="P62" s="354"/>
      <c r="Q62" s="244"/>
    </row>
    <row r="63" spans="1:17" ht="16.2" x14ac:dyDescent="0.2">
      <c r="B63" s="307" t="s">
        <v>591</v>
      </c>
      <c r="C63" s="244"/>
      <c r="D63" s="244"/>
      <c r="E63" s="244"/>
      <c r="F63" s="244"/>
      <c r="G63" s="244"/>
      <c r="H63" s="244"/>
      <c r="I63" s="244"/>
      <c r="J63" s="244"/>
      <c r="K63" s="244"/>
      <c r="L63" s="244"/>
      <c r="M63" s="244"/>
      <c r="N63" s="244"/>
      <c r="O63" s="244"/>
    </row>
    <row r="64" spans="1:17" ht="13.2" x14ac:dyDescent="0.2">
      <c r="B64" s="248"/>
      <c r="C64" s="244"/>
      <c r="D64" s="244"/>
      <c r="E64" s="244"/>
      <c r="F64" s="244"/>
      <c r="G64" s="353" t="s">
        <v>590</v>
      </c>
      <c r="I64" s="352"/>
      <c r="J64" s="352"/>
      <c r="K64" s="352"/>
      <c r="L64" s="244"/>
      <c r="M64" s="244"/>
      <c r="N64" s="244"/>
      <c r="O64" s="244"/>
    </row>
    <row r="65" spans="2:30" ht="13.2" x14ac:dyDescent="0.2">
      <c r="B65" s="248"/>
      <c r="C65" s="244"/>
      <c r="D65" s="244"/>
      <c r="E65" s="244"/>
      <c r="F65" s="244"/>
      <c r="G65" s="1233" t="s">
        <v>589</v>
      </c>
      <c r="H65" s="1234"/>
      <c r="I65" s="1234"/>
      <c r="J65" s="1234"/>
      <c r="K65" s="1234"/>
      <c r="L65" s="1234"/>
      <c r="M65" s="1234"/>
      <c r="N65" s="1234"/>
      <c r="O65" s="1235"/>
    </row>
    <row r="66" spans="2:30" ht="13.2" x14ac:dyDescent="0.2">
      <c r="B66" s="248"/>
      <c r="C66" s="244"/>
      <c r="D66" s="244"/>
      <c r="E66" s="244"/>
      <c r="F66" s="244"/>
      <c r="G66" s="1236"/>
      <c r="H66" s="1237"/>
      <c r="I66" s="1237"/>
      <c r="J66" s="1237"/>
      <c r="K66" s="1237"/>
      <c r="L66" s="1237"/>
      <c r="M66" s="1237"/>
      <c r="N66" s="1237"/>
      <c r="O66" s="1238"/>
    </row>
    <row r="67" spans="2:30" ht="13.2" x14ac:dyDescent="0.2">
      <c r="B67" s="248"/>
      <c r="C67" s="244"/>
      <c r="D67" s="244"/>
      <c r="E67" s="244"/>
      <c r="F67" s="244"/>
      <c r="G67" s="1236"/>
      <c r="H67" s="1237"/>
      <c r="I67" s="1237"/>
      <c r="J67" s="1237"/>
      <c r="K67" s="1237"/>
      <c r="L67" s="1237"/>
      <c r="M67" s="1237"/>
      <c r="N67" s="1237"/>
      <c r="O67" s="1238"/>
    </row>
    <row r="68" spans="2:30" ht="13.2" x14ac:dyDescent="0.2">
      <c r="B68" s="248"/>
      <c r="C68" s="244"/>
      <c r="D68" s="244"/>
      <c r="E68" s="244"/>
      <c r="F68" s="244"/>
      <c r="G68" s="1236"/>
      <c r="H68" s="1237"/>
      <c r="I68" s="1237"/>
      <c r="J68" s="1237"/>
      <c r="K68" s="1237"/>
      <c r="L68" s="1237"/>
      <c r="M68" s="1237"/>
      <c r="N68" s="1237"/>
      <c r="O68" s="1238"/>
    </row>
    <row r="69" spans="2:30" ht="13.2" x14ac:dyDescent="0.2">
      <c r="B69" s="248"/>
      <c r="C69" s="244"/>
      <c r="D69" s="244"/>
      <c r="E69" s="244"/>
      <c r="F69" s="244"/>
      <c r="G69" s="1239"/>
      <c r="H69" s="1240"/>
      <c r="I69" s="1240"/>
      <c r="J69" s="1240"/>
      <c r="K69" s="1240"/>
      <c r="L69" s="1240"/>
      <c r="M69" s="1240"/>
      <c r="N69" s="1240"/>
      <c r="O69" s="1241"/>
    </row>
    <row r="70" spans="2:30" ht="13.2" x14ac:dyDescent="0.2">
      <c r="B70" s="248"/>
      <c r="C70" s="244"/>
      <c r="D70" s="244"/>
      <c r="E70" s="244"/>
      <c r="F70" s="244"/>
      <c r="G70" s="244"/>
      <c r="H70" s="351"/>
      <c r="I70" s="351"/>
      <c r="J70" s="348"/>
      <c r="K70" s="348"/>
      <c r="L70" s="347"/>
      <c r="M70" s="348"/>
      <c r="N70" s="347"/>
      <c r="O70" s="346"/>
    </row>
    <row r="71" spans="2:30" ht="13.2" x14ac:dyDescent="0.2">
      <c r="B71" s="248"/>
      <c r="C71" s="244"/>
      <c r="D71" s="244"/>
      <c r="E71" s="244"/>
      <c r="F71" s="244"/>
      <c r="G71" s="350" t="s">
        <v>588</v>
      </c>
      <c r="I71" s="349"/>
      <c r="J71" s="348"/>
      <c r="K71" s="348"/>
      <c r="L71" s="347"/>
      <c r="M71" s="348"/>
      <c r="N71" s="347"/>
      <c r="O71" s="346"/>
    </row>
    <row r="72" spans="2:30" ht="13.2" x14ac:dyDescent="0.2">
      <c r="B72" s="248"/>
      <c r="C72" s="244"/>
      <c r="D72" s="244"/>
      <c r="E72" s="244"/>
      <c r="F72" s="244"/>
      <c r="G72" s="1242"/>
      <c r="H72" s="1243"/>
      <c r="I72" s="1243"/>
      <c r="J72" s="1244"/>
      <c r="K72" s="345" t="s">
        <v>507</v>
      </c>
      <c r="L72" s="345" t="s">
        <v>508</v>
      </c>
      <c r="M72" s="345" t="s">
        <v>509</v>
      </c>
      <c r="N72" s="345" t="s">
        <v>510</v>
      </c>
      <c r="O72" s="345" t="s">
        <v>511</v>
      </c>
    </row>
    <row r="73" spans="2:30" ht="13.2" x14ac:dyDescent="0.2">
      <c r="B73" s="248"/>
      <c r="C73" s="244"/>
      <c r="D73" s="244"/>
      <c r="E73" s="244"/>
      <c r="F73" s="244"/>
      <c r="G73" s="1245" t="s">
        <v>587</v>
      </c>
      <c r="H73" s="1246"/>
      <c r="I73" s="1251" t="s">
        <v>585</v>
      </c>
      <c r="J73" s="1251"/>
      <c r="K73" s="1232">
        <v>147.80000000000001</v>
      </c>
      <c r="L73" s="1232">
        <v>141.19999999999999</v>
      </c>
      <c r="M73" s="1219">
        <v>134.6</v>
      </c>
      <c r="N73" s="1219">
        <v>133.19999999999999</v>
      </c>
      <c r="O73" s="1219">
        <v>122.8</v>
      </c>
      <c r="S73" s="243">
        <v>9.9</v>
      </c>
    </row>
    <row r="74" spans="2:30" ht="13.2" x14ac:dyDescent="0.2">
      <c r="B74" s="248"/>
      <c r="C74" s="244"/>
      <c r="D74" s="244"/>
      <c r="E74" s="244"/>
      <c r="F74" s="244"/>
      <c r="G74" s="1247"/>
      <c r="H74" s="1248"/>
      <c r="I74" s="1252"/>
      <c r="J74" s="1252"/>
      <c r="K74" s="1232"/>
      <c r="L74" s="1232"/>
      <c r="M74" s="1219"/>
      <c r="N74" s="1219"/>
      <c r="O74" s="1219"/>
    </row>
    <row r="75" spans="2:30" ht="13.2" x14ac:dyDescent="0.2">
      <c r="B75" s="248"/>
      <c r="C75" s="244"/>
      <c r="D75" s="244"/>
      <c r="E75" s="244"/>
      <c r="F75" s="244"/>
      <c r="G75" s="1247"/>
      <c r="H75" s="1248"/>
      <c r="I75" s="1231" t="s">
        <v>584</v>
      </c>
      <c r="J75" s="1231"/>
      <c r="K75" s="1223">
        <v>11.6</v>
      </c>
      <c r="L75" s="1223">
        <v>11.3</v>
      </c>
      <c r="M75" s="1223">
        <v>11.3</v>
      </c>
      <c r="N75" s="1223">
        <v>10.8</v>
      </c>
      <c r="O75" s="1223">
        <v>9.8000000000000007</v>
      </c>
      <c r="U75" s="243">
        <v>81.2</v>
      </c>
      <c r="W75" s="243">
        <v>87.2</v>
      </c>
      <c r="Y75" s="243">
        <v>99.8</v>
      </c>
      <c r="AA75" s="243">
        <v>109.5</v>
      </c>
      <c r="AC75" s="243">
        <v>115.2</v>
      </c>
    </row>
    <row r="76" spans="2:30" ht="13.2" x14ac:dyDescent="0.2">
      <c r="B76" s="248"/>
      <c r="C76" s="244"/>
      <c r="D76" s="244"/>
      <c r="E76" s="244"/>
      <c r="F76" s="244"/>
      <c r="G76" s="1249"/>
      <c r="H76" s="1250"/>
      <c r="I76" s="1231"/>
      <c r="J76" s="1231"/>
      <c r="K76" s="1224"/>
      <c r="L76" s="1224"/>
      <c r="M76" s="1224"/>
      <c r="N76" s="1224"/>
      <c r="O76" s="1224"/>
    </row>
    <row r="77" spans="2:30" ht="13.2" x14ac:dyDescent="0.2">
      <c r="B77" s="248"/>
      <c r="C77" s="244"/>
      <c r="D77" s="244"/>
      <c r="E77" s="244"/>
      <c r="F77" s="244"/>
      <c r="G77" s="1225" t="s">
        <v>586</v>
      </c>
      <c r="H77" s="1226"/>
      <c r="I77" s="1231" t="s">
        <v>585</v>
      </c>
      <c r="J77" s="1231"/>
      <c r="K77" s="1232">
        <v>163.1</v>
      </c>
      <c r="L77" s="1232">
        <v>150.5</v>
      </c>
      <c r="M77" s="1219">
        <v>139</v>
      </c>
      <c r="N77" s="1219">
        <v>132.4</v>
      </c>
      <c r="O77" s="1219">
        <v>124.2</v>
      </c>
      <c r="R77" s="243">
        <v>12.3</v>
      </c>
      <c r="T77" s="243">
        <v>11.1</v>
      </c>
    </row>
    <row r="78" spans="2:30" ht="13.2" x14ac:dyDescent="0.2">
      <c r="B78" s="248"/>
      <c r="C78" s="244"/>
      <c r="D78" s="244"/>
      <c r="E78" s="244"/>
      <c r="F78" s="244"/>
      <c r="G78" s="1227"/>
      <c r="H78" s="1228"/>
      <c r="I78" s="1231"/>
      <c r="J78" s="1231"/>
      <c r="K78" s="1232"/>
      <c r="L78" s="1232"/>
      <c r="M78" s="1219"/>
      <c r="N78" s="1219"/>
      <c r="O78" s="1219"/>
    </row>
    <row r="79" spans="2:30" ht="13.2" x14ac:dyDescent="0.2">
      <c r="B79" s="248"/>
      <c r="C79" s="244"/>
      <c r="D79" s="244"/>
      <c r="E79" s="244"/>
      <c r="F79" s="244"/>
      <c r="G79" s="1227"/>
      <c r="H79" s="1228"/>
      <c r="I79" s="1220" t="s">
        <v>584</v>
      </c>
      <c r="J79" s="1221"/>
      <c r="K79" s="1222">
        <v>12.1</v>
      </c>
      <c r="L79" s="1222">
        <v>11.5</v>
      </c>
      <c r="M79" s="1222">
        <v>11.2</v>
      </c>
      <c r="N79" s="1222">
        <v>11.2</v>
      </c>
      <c r="O79" s="1222">
        <v>10.9</v>
      </c>
      <c r="V79" s="243">
        <v>53.5</v>
      </c>
      <c r="X79" s="243">
        <v>48.2</v>
      </c>
      <c r="Z79" s="243">
        <v>34.200000000000003</v>
      </c>
      <c r="AB79" s="243">
        <v>30.3</v>
      </c>
      <c r="AD79" s="243">
        <v>28.9</v>
      </c>
    </row>
    <row r="80" spans="2:30" ht="13.2" x14ac:dyDescent="0.2">
      <c r="B80" s="248"/>
      <c r="C80" s="244"/>
      <c r="D80" s="244"/>
      <c r="E80" s="244"/>
      <c r="F80" s="244"/>
      <c r="G80" s="1229"/>
      <c r="H80" s="1230"/>
      <c r="I80" s="1221"/>
      <c r="J80" s="1221"/>
      <c r="K80" s="1222"/>
      <c r="L80" s="1222"/>
      <c r="M80" s="1222"/>
      <c r="N80" s="1222"/>
      <c r="O80" s="1222"/>
    </row>
    <row r="81" spans="2:17" ht="13.2" x14ac:dyDescent="0.2">
      <c r="B81" s="248"/>
      <c r="C81" s="244"/>
      <c r="D81" s="244"/>
      <c r="E81" s="244"/>
      <c r="F81" s="244"/>
      <c r="G81" s="244"/>
      <c r="H81" s="244"/>
      <c r="I81" s="244"/>
      <c r="J81" s="244"/>
      <c r="K81" s="344"/>
      <c r="L81" s="244"/>
      <c r="M81" s="244"/>
      <c r="N81" s="244"/>
      <c r="O81" s="244"/>
    </row>
    <row r="82" spans="2:17" ht="16.2" x14ac:dyDescent="0.2">
      <c r="B82" s="248"/>
      <c r="C82" s="244"/>
      <c r="D82" s="244"/>
      <c r="E82" s="244"/>
      <c r="F82" s="244"/>
      <c r="G82" s="244"/>
      <c r="H82" s="244"/>
      <c r="I82" s="244"/>
      <c r="J82" s="244"/>
      <c r="K82" s="343"/>
      <c r="L82" s="343"/>
      <c r="M82" s="343"/>
      <c r="N82" s="343"/>
      <c r="O82" s="343"/>
    </row>
    <row r="83" spans="2:17" ht="13.2" x14ac:dyDescent="0.2">
      <c r="B83" s="340"/>
      <c r="C83" s="306"/>
      <c r="D83" s="306"/>
      <c r="E83" s="306"/>
      <c r="F83" s="306"/>
      <c r="G83" s="306"/>
      <c r="H83" s="306"/>
      <c r="I83" s="306"/>
      <c r="J83" s="306"/>
      <c r="K83" s="306"/>
      <c r="L83" s="306"/>
      <c r="M83" s="306"/>
      <c r="N83" s="306"/>
      <c r="O83" s="306"/>
      <c r="P83" s="341"/>
    </row>
    <row r="84" spans="2:17" ht="13.2" x14ac:dyDescent="0.2">
      <c r="H84" s="244"/>
      <c r="I84" s="244"/>
      <c r="J84" s="244"/>
      <c r="K84" s="244"/>
      <c r="L84" s="244"/>
      <c r="M84" s="244"/>
      <c r="N84" s="244"/>
      <c r="O84" s="244"/>
      <c r="P84" s="244"/>
      <c r="Q84" s="244"/>
    </row>
    <row r="85" spans="2:17" ht="13.2" x14ac:dyDescent="0.2">
      <c r="B85" s="244"/>
      <c r="C85" s="244"/>
      <c r="D85" s="244"/>
      <c r="E85" s="244"/>
      <c r="F85" s="244"/>
      <c r="G85" s="244"/>
      <c r="H85" s="244"/>
      <c r="I85" s="244"/>
      <c r="J85" s="244"/>
      <c r="K85" s="244"/>
      <c r="L85" s="244"/>
      <c r="M85" s="244"/>
      <c r="N85" s="244"/>
      <c r="O85" s="244"/>
      <c r="P85" s="244"/>
      <c r="Q85" s="244"/>
    </row>
    <row r="86" spans="2:17" ht="13.2" hidden="1" x14ac:dyDescent="0.2">
      <c r="B86" s="244"/>
      <c r="C86" s="244"/>
      <c r="D86" s="244"/>
      <c r="E86" s="244"/>
      <c r="F86" s="244"/>
      <c r="G86" s="244"/>
      <c r="H86" s="244"/>
      <c r="I86" s="244"/>
      <c r="J86" s="244"/>
      <c r="K86" s="244"/>
      <c r="L86" s="244"/>
      <c r="M86" s="244"/>
      <c r="N86" s="244"/>
      <c r="O86" s="244"/>
      <c r="P86" s="244"/>
      <c r="Q86" s="244"/>
    </row>
    <row r="87" spans="2:17" ht="13.2" hidden="1" x14ac:dyDescent="0.2">
      <c r="B87" s="244"/>
      <c r="C87" s="244"/>
      <c r="D87" s="244"/>
      <c r="E87" s="244"/>
      <c r="F87" s="244"/>
      <c r="G87" s="244"/>
      <c r="H87" s="244"/>
      <c r="I87" s="244"/>
      <c r="J87" s="244"/>
      <c r="K87" s="342"/>
      <c r="L87" s="244"/>
      <c r="M87" s="244"/>
      <c r="N87" s="244"/>
      <c r="O87" s="244"/>
      <c r="P87" s="244"/>
      <c r="Q87" s="244"/>
    </row>
    <row r="88" spans="2:17" ht="13.2" hidden="1" x14ac:dyDescent="0.2">
      <c r="B88" s="244"/>
      <c r="C88" s="244"/>
      <c r="D88" s="244"/>
      <c r="E88" s="244"/>
      <c r="F88" s="244"/>
      <c r="G88" s="244"/>
      <c r="H88" s="244"/>
      <c r="I88" s="244"/>
      <c r="J88" s="244"/>
      <c r="K88" s="244"/>
      <c r="L88" s="244"/>
      <c r="M88" s="244"/>
      <c r="N88" s="244"/>
      <c r="O88" s="244"/>
      <c r="P88" s="244"/>
      <c r="Q88" s="244"/>
    </row>
    <row r="89" spans="2:17" ht="13.2" hidden="1" x14ac:dyDescent="0.2">
      <c r="B89" s="244"/>
      <c r="C89" s="244"/>
      <c r="D89" s="244"/>
      <c r="E89" s="244"/>
      <c r="F89" s="244"/>
      <c r="G89" s="244"/>
      <c r="H89" s="244"/>
      <c r="I89" s="244"/>
      <c r="J89" s="244"/>
      <c r="K89" s="244"/>
      <c r="L89" s="244"/>
      <c r="M89" s="244"/>
      <c r="N89" s="244"/>
      <c r="O89" s="244"/>
      <c r="P89" s="244"/>
      <c r="Q89" s="244"/>
    </row>
    <row r="90" spans="2:17" ht="13.2" hidden="1" x14ac:dyDescent="0.2">
      <c r="B90" s="244"/>
      <c r="C90" s="244"/>
      <c r="D90" s="244"/>
      <c r="E90" s="244"/>
      <c r="F90" s="244"/>
      <c r="G90" s="244"/>
      <c r="H90" s="244"/>
      <c r="I90" s="244"/>
      <c r="J90" s="244"/>
      <c r="K90" s="244"/>
      <c r="L90" s="244"/>
      <c r="M90" s="244"/>
      <c r="N90" s="244"/>
      <c r="O90" s="244"/>
      <c r="P90" s="244"/>
      <c r="Q90" s="244"/>
    </row>
    <row r="91" spans="2:17" ht="13.2" hidden="1" x14ac:dyDescent="0.2">
      <c r="B91" s="244"/>
      <c r="C91" s="244"/>
      <c r="D91" s="244"/>
      <c r="E91" s="244"/>
      <c r="F91" s="244"/>
      <c r="G91" s="244"/>
      <c r="H91" s="244"/>
      <c r="I91" s="244"/>
      <c r="J91" s="244"/>
      <c r="K91" s="244"/>
      <c r="L91" s="244"/>
      <c r="M91" s="244"/>
      <c r="N91" s="244"/>
      <c r="O91" s="244"/>
      <c r="P91" s="244"/>
      <c r="Q91" s="244"/>
    </row>
    <row r="92" spans="2:17" ht="13.5" hidden="1" customHeight="1" x14ac:dyDescent="0.2">
      <c r="B92" s="244"/>
      <c r="C92" s="244"/>
      <c r="D92" s="244"/>
      <c r="E92" s="244"/>
      <c r="F92" s="244"/>
      <c r="G92" s="244"/>
      <c r="H92" s="244"/>
      <c r="I92" s="244"/>
      <c r="J92" s="244"/>
      <c r="K92" s="244"/>
      <c r="L92" s="244"/>
      <c r="M92" s="244"/>
      <c r="N92" s="244"/>
      <c r="O92" s="244"/>
      <c r="P92" s="244"/>
      <c r="Q92" s="244"/>
    </row>
    <row r="93" spans="2:17" ht="13.5" hidden="1" customHeight="1" x14ac:dyDescent="0.2">
      <c r="B93" s="244"/>
      <c r="C93" s="244"/>
      <c r="D93" s="244"/>
      <c r="E93" s="244"/>
      <c r="F93" s="244"/>
      <c r="G93" s="244"/>
      <c r="H93" s="244"/>
      <c r="I93" s="244"/>
      <c r="J93" s="244"/>
      <c r="K93" s="244"/>
      <c r="L93" s="244"/>
      <c r="M93" s="244"/>
      <c r="N93" s="244"/>
      <c r="O93" s="244"/>
      <c r="P93" s="244"/>
      <c r="Q93" s="244"/>
    </row>
    <row r="94" spans="2:17" ht="13.5" hidden="1" customHeight="1" x14ac:dyDescent="0.2">
      <c r="B94" s="244"/>
      <c r="C94" s="244"/>
      <c r="D94" s="244"/>
      <c r="E94" s="244"/>
      <c r="F94" s="244"/>
      <c r="G94" s="244"/>
      <c r="H94" s="244"/>
      <c r="I94" s="244"/>
      <c r="J94" s="244"/>
      <c r="K94" s="244"/>
      <c r="L94" s="244"/>
      <c r="M94" s="244"/>
      <c r="N94" s="244"/>
      <c r="O94" s="244"/>
      <c r="P94" s="244"/>
      <c r="Q94" s="244"/>
    </row>
    <row r="95" spans="2:17" ht="13.5" hidden="1" customHeight="1" x14ac:dyDescent="0.2">
      <c r="B95" s="244"/>
      <c r="C95" s="244"/>
      <c r="D95" s="244"/>
      <c r="E95" s="244"/>
      <c r="F95" s="244"/>
      <c r="G95" s="244"/>
      <c r="H95" s="244"/>
      <c r="I95" s="244"/>
      <c r="J95" s="244"/>
      <c r="K95" s="244"/>
      <c r="L95" s="244"/>
      <c r="M95" s="244"/>
      <c r="N95" s="244"/>
      <c r="O95" s="244"/>
      <c r="P95" s="244"/>
      <c r="Q95" s="244"/>
    </row>
    <row r="96" spans="2:17" ht="13.5" hidden="1" customHeight="1" x14ac:dyDescent="0.2">
      <c r="B96" s="244"/>
      <c r="C96" s="244"/>
      <c r="D96" s="244"/>
      <c r="E96" s="244"/>
      <c r="F96" s="244"/>
      <c r="G96" s="244"/>
      <c r="H96" s="244"/>
      <c r="I96" s="244"/>
      <c r="J96" s="244"/>
      <c r="K96" s="244"/>
      <c r="L96" s="244"/>
      <c r="M96" s="244"/>
      <c r="N96" s="244"/>
      <c r="O96" s="244"/>
      <c r="P96" s="244"/>
      <c r="Q96" s="244"/>
    </row>
    <row r="97" spans="2:17" ht="13.5" hidden="1" customHeight="1" x14ac:dyDescent="0.2">
      <c r="B97" s="244"/>
      <c r="C97" s="244"/>
      <c r="D97" s="244"/>
      <c r="E97" s="244"/>
      <c r="F97" s="244"/>
      <c r="G97" s="244"/>
      <c r="H97" s="244"/>
      <c r="I97" s="244"/>
      <c r="J97" s="244"/>
      <c r="K97" s="244"/>
      <c r="L97" s="244"/>
      <c r="M97" s="244"/>
      <c r="N97" s="244"/>
      <c r="O97" s="244"/>
      <c r="P97" s="244"/>
      <c r="Q97" s="244"/>
    </row>
    <row r="98" spans="2:17" ht="13.5" hidden="1" customHeight="1" x14ac:dyDescent="0.2">
      <c r="B98" s="244"/>
      <c r="C98" s="244"/>
      <c r="D98" s="244"/>
      <c r="E98" s="244"/>
      <c r="F98" s="244"/>
      <c r="G98" s="244"/>
      <c r="H98" s="244"/>
      <c r="I98" s="244"/>
      <c r="J98" s="244"/>
      <c r="K98" s="244"/>
      <c r="L98" s="244"/>
      <c r="M98" s="244"/>
      <c r="N98" s="244"/>
      <c r="O98" s="244"/>
      <c r="P98" s="244"/>
      <c r="Q98" s="244"/>
    </row>
    <row r="99" spans="2:17" ht="13.5" hidden="1" customHeight="1" x14ac:dyDescent="0.2">
      <c r="B99" s="244"/>
      <c r="C99" s="244"/>
      <c r="D99" s="244"/>
      <c r="E99" s="244"/>
      <c r="F99" s="244"/>
      <c r="G99" s="244"/>
      <c r="H99" s="244"/>
      <c r="I99" s="244"/>
      <c r="J99" s="244"/>
      <c r="K99" s="244"/>
      <c r="L99" s="244"/>
      <c r="M99" s="244"/>
      <c r="N99" s="244"/>
      <c r="O99" s="244"/>
      <c r="P99" s="244"/>
      <c r="Q99" s="244"/>
    </row>
    <row r="100" spans="2:17" ht="13.5" hidden="1" customHeight="1" x14ac:dyDescent="0.2">
      <c r="B100" s="244"/>
      <c r="C100" s="244"/>
      <c r="D100" s="244"/>
      <c r="E100" s="244"/>
      <c r="F100" s="244"/>
      <c r="G100" s="244"/>
      <c r="H100" s="244"/>
      <c r="I100" s="244"/>
      <c r="J100" s="244"/>
      <c r="K100" s="244"/>
      <c r="L100" s="244"/>
      <c r="M100" s="244"/>
      <c r="N100" s="244"/>
      <c r="O100" s="244"/>
      <c r="P100" s="244"/>
      <c r="Q100" s="244"/>
    </row>
    <row r="101" spans="2:17" ht="13.5" hidden="1" customHeight="1" x14ac:dyDescent="0.2">
      <c r="B101" s="244"/>
      <c r="C101" s="244"/>
      <c r="D101" s="244"/>
      <c r="E101" s="244"/>
      <c r="F101" s="244"/>
      <c r="G101" s="244"/>
      <c r="H101" s="244"/>
      <c r="I101" s="244"/>
      <c r="J101" s="244"/>
      <c r="K101" s="244"/>
      <c r="L101" s="244"/>
      <c r="M101" s="244"/>
      <c r="N101" s="244"/>
      <c r="O101" s="244"/>
      <c r="P101" s="244"/>
      <c r="Q101" s="244"/>
    </row>
    <row r="102" spans="2:17" ht="13.5" hidden="1" customHeight="1" x14ac:dyDescent="0.2">
      <c r="B102" s="244"/>
      <c r="C102" s="244"/>
      <c r="D102" s="244"/>
      <c r="E102" s="244"/>
      <c r="F102" s="244"/>
      <c r="G102" s="244"/>
      <c r="H102" s="244"/>
      <c r="I102" s="244"/>
      <c r="J102" s="244"/>
      <c r="K102" s="244"/>
      <c r="L102" s="244"/>
      <c r="M102" s="244"/>
      <c r="N102" s="244"/>
      <c r="O102" s="244"/>
      <c r="P102" s="244"/>
      <c r="Q102" s="244"/>
    </row>
    <row r="103" spans="2:17" ht="13.5" hidden="1" customHeight="1" x14ac:dyDescent="0.2">
      <c r="B103" s="244"/>
      <c r="C103" s="244"/>
      <c r="D103" s="244"/>
      <c r="E103" s="244"/>
      <c r="F103" s="244"/>
      <c r="G103" s="244"/>
      <c r="H103" s="244"/>
      <c r="I103" s="244"/>
      <c r="J103" s="244"/>
      <c r="K103" s="244"/>
      <c r="L103" s="244"/>
      <c r="M103" s="244"/>
      <c r="N103" s="244"/>
      <c r="O103" s="244"/>
      <c r="P103" s="244"/>
      <c r="Q103" s="244"/>
    </row>
    <row r="104" spans="2:17" ht="13.5" hidden="1" customHeight="1" x14ac:dyDescent="0.2">
      <c r="B104" s="244"/>
      <c r="C104" s="244"/>
      <c r="D104" s="244"/>
      <c r="E104" s="244"/>
      <c r="F104" s="244"/>
      <c r="G104" s="244"/>
      <c r="H104" s="244"/>
      <c r="I104" s="244"/>
      <c r="J104" s="244"/>
      <c r="K104" s="244"/>
      <c r="L104" s="244"/>
      <c r="M104" s="244"/>
      <c r="N104" s="244"/>
      <c r="O104" s="244"/>
      <c r="P104" s="244"/>
      <c r="Q104" s="244"/>
    </row>
    <row r="105" spans="2:17" ht="13.5" hidden="1" customHeight="1" x14ac:dyDescent="0.2">
      <c r="B105" s="244"/>
      <c r="C105" s="244"/>
      <c r="D105" s="244"/>
      <c r="E105" s="244"/>
      <c r="F105" s="244"/>
      <c r="G105" s="244"/>
      <c r="H105" s="244"/>
      <c r="I105" s="244"/>
      <c r="J105" s="244"/>
      <c r="K105" s="244"/>
      <c r="L105" s="244"/>
      <c r="M105" s="244"/>
      <c r="N105" s="244"/>
      <c r="O105" s="244"/>
      <c r="P105" s="244"/>
      <c r="Q105" s="244"/>
    </row>
    <row r="106" spans="2:17" ht="13.5" hidden="1" customHeight="1" x14ac:dyDescent="0.2">
      <c r="B106" s="244"/>
      <c r="C106" s="244"/>
      <c r="D106" s="244"/>
      <c r="E106" s="244"/>
      <c r="F106" s="244"/>
      <c r="G106" s="244"/>
      <c r="H106" s="244"/>
      <c r="I106" s="244"/>
      <c r="J106" s="244"/>
      <c r="K106" s="244"/>
      <c r="L106" s="244"/>
      <c r="M106" s="244"/>
      <c r="N106" s="244"/>
      <c r="O106" s="244"/>
      <c r="P106" s="244"/>
      <c r="Q106" s="244"/>
    </row>
    <row r="107" spans="2:17" ht="13.5" hidden="1" customHeight="1" x14ac:dyDescent="0.2">
      <c r="B107" s="244"/>
      <c r="C107" s="244"/>
      <c r="D107" s="244"/>
      <c r="E107" s="244"/>
      <c r="F107" s="244"/>
      <c r="G107" s="244"/>
      <c r="H107" s="244"/>
      <c r="I107" s="244"/>
      <c r="J107" s="244"/>
      <c r="K107" s="244"/>
      <c r="L107" s="244"/>
      <c r="M107" s="244"/>
      <c r="N107" s="244"/>
      <c r="O107" s="244"/>
      <c r="P107" s="244"/>
      <c r="Q107" s="244"/>
    </row>
    <row r="108" spans="2:17" ht="13.5" hidden="1" customHeight="1" x14ac:dyDescent="0.2">
      <c r="B108" s="244"/>
      <c r="C108" s="244"/>
      <c r="D108" s="244"/>
      <c r="E108" s="244"/>
      <c r="F108" s="244"/>
      <c r="G108" s="244"/>
      <c r="H108" s="244"/>
      <c r="I108" s="244"/>
      <c r="J108" s="244"/>
      <c r="K108" s="244"/>
      <c r="L108" s="244"/>
      <c r="M108" s="244"/>
      <c r="N108" s="244"/>
      <c r="O108" s="244"/>
      <c r="P108" s="244"/>
      <c r="Q108" s="244"/>
    </row>
    <row r="109" spans="2:17" ht="13.5" hidden="1" customHeight="1" x14ac:dyDescent="0.2">
      <c r="B109" s="244"/>
      <c r="C109" s="244"/>
      <c r="D109" s="244"/>
      <c r="E109" s="244"/>
      <c r="F109" s="244"/>
      <c r="G109" s="244"/>
      <c r="H109" s="244"/>
      <c r="I109" s="244"/>
      <c r="J109" s="244"/>
      <c r="K109" s="244"/>
      <c r="L109" s="244"/>
      <c r="M109" s="244"/>
      <c r="N109" s="244"/>
      <c r="O109" s="244"/>
      <c r="P109" s="244"/>
      <c r="Q109" s="244"/>
    </row>
    <row r="110" spans="2:17" ht="13.5" hidden="1" customHeight="1" x14ac:dyDescent="0.2">
      <c r="B110" s="244"/>
      <c r="C110" s="244"/>
      <c r="D110" s="244"/>
      <c r="E110" s="244"/>
      <c r="F110" s="244"/>
      <c r="G110" s="244"/>
      <c r="H110" s="244"/>
      <c r="I110" s="244"/>
      <c r="J110" s="244"/>
      <c r="K110" s="244"/>
      <c r="L110" s="244"/>
      <c r="M110" s="244"/>
      <c r="N110" s="244"/>
      <c r="O110" s="244"/>
      <c r="P110" s="244"/>
      <c r="Q110" s="244"/>
    </row>
    <row r="111" spans="2:17" ht="13.5" hidden="1" customHeight="1" x14ac:dyDescent="0.2">
      <c r="B111" s="244"/>
      <c r="C111" s="244"/>
      <c r="D111" s="244"/>
      <c r="E111" s="244"/>
      <c r="F111" s="244"/>
      <c r="G111" s="244"/>
      <c r="H111" s="244"/>
      <c r="I111" s="244"/>
      <c r="J111" s="244"/>
      <c r="K111" s="244"/>
      <c r="L111" s="244"/>
      <c r="M111" s="244"/>
      <c r="N111" s="244"/>
      <c r="O111" s="244"/>
      <c r="P111" s="244"/>
      <c r="Q111" s="244"/>
    </row>
    <row r="112" spans="2:17" ht="13.5" hidden="1" customHeight="1" x14ac:dyDescent="0.2">
      <c r="B112" s="244"/>
      <c r="C112" s="244"/>
      <c r="D112" s="244"/>
      <c r="E112" s="244"/>
      <c r="F112" s="244"/>
      <c r="G112" s="244"/>
      <c r="H112" s="244"/>
      <c r="I112" s="244"/>
      <c r="J112" s="244"/>
      <c r="K112" s="244"/>
      <c r="L112" s="244"/>
      <c r="M112" s="244"/>
      <c r="N112" s="244"/>
      <c r="O112" s="244"/>
      <c r="P112" s="244"/>
      <c r="Q112" s="244"/>
    </row>
    <row r="113" spans="2:17" ht="13.5" hidden="1" customHeight="1" x14ac:dyDescent="0.2">
      <c r="B113" s="244"/>
      <c r="C113" s="244"/>
      <c r="D113" s="244"/>
      <c r="E113" s="244"/>
      <c r="F113" s="244"/>
      <c r="G113" s="244"/>
      <c r="H113" s="244"/>
      <c r="I113" s="244"/>
      <c r="J113" s="244"/>
      <c r="K113" s="244"/>
      <c r="L113" s="244"/>
      <c r="M113" s="244"/>
      <c r="N113" s="244"/>
      <c r="O113" s="244"/>
      <c r="P113" s="244"/>
      <c r="Q113" s="244"/>
    </row>
    <row r="114" spans="2:17" ht="13.5" hidden="1" customHeight="1" x14ac:dyDescent="0.2">
      <c r="B114" s="244"/>
      <c r="C114" s="244"/>
      <c r="D114" s="244"/>
      <c r="E114" s="244"/>
      <c r="F114" s="244"/>
      <c r="G114" s="244"/>
      <c r="H114" s="244"/>
      <c r="I114" s="244"/>
      <c r="J114" s="244"/>
      <c r="K114" s="244"/>
      <c r="L114" s="244"/>
      <c r="M114" s="244"/>
      <c r="N114" s="244"/>
      <c r="O114" s="244"/>
      <c r="P114" s="244"/>
      <c r="Q114" s="244"/>
    </row>
    <row r="115" spans="2:17" ht="13.5" hidden="1" customHeight="1" x14ac:dyDescent="0.2">
      <c r="B115" s="244"/>
      <c r="C115" s="244"/>
      <c r="D115" s="244"/>
      <c r="E115" s="244"/>
      <c r="F115" s="244"/>
      <c r="G115" s="244"/>
      <c r="H115" s="244"/>
      <c r="I115" s="244"/>
      <c r="J115" s="244"/>
      <c r="K115" s="244"/>
      <c r="L115" s="244"/>
      <c r="M115" s="244"/>
      <c r="N115" s="244"/>
      <c r="O115" s="244"/>
      <c r="P115" s="244"/>
      <c r="Q115" s="244"/>
    </row>
    <row r="116" spans="2:17" ht="13.5" hidden="1" customHeight="1" x14ac:dyDescent="0.2">
      <c r="B116" s="244"/>
      <c r="C116" s="244"/>
      <c r="D116" s="244"/>
      <c r="E116" s="244"/>
      <c r="F116" s="244"/>
      <c r="G116" s="244"/>
      <c r="H116" s="244"/>
      <c r="I116" s="244"/>
      <c r="J116" s="244"/>
      <c r="K116" s="244"/>
      <c r="L116" s="244"/>
      <c r="M116" s="244"/>
      <c r="N116" s="244"/>
      <c r="O116" s="244"/>
      <c r="P116" s="244"/>
      <c r="Q116" s="244"/>
    </row>
    <row r="117" spans="2:17" ht="13.5" hidden="1" customHeight="1" x14ac:dyDescent="0.2">
      <c r="B117" s="244"/>
      <c r="C117" s="244"/>
      <c r="D117" s="244"/>
      <c r="E117" s="244"/>
      <c r="F117" s="244"/>
      <c r="G117" s="244"/>
      <c r="H117" s="244"/>
      <c r="I117" s="244"/>
      <c r="J117" s="244"/>
      <c r="K117" s="244"/>
      <c r="L117" s="244"/>
      <c r="M117" s="244"/>
      <c r="N117" s="244"/>
      <c r="O117" s="244"/>
      <c r="P117" s="244"/>
      <c r="Q117" s="244"/>
    </row>
    <row r="118" spans="2:17" ht="13.5" hidden="1" customHeight="1" x14ac:dyDescent="0.2">
      <c r="B118" s="244"/>
      <c r="C118" s="244"/>
      <c r="D118" s="244"/>
      <c r="E118" s="244"/>
      <c r="F118" s="244"/>
      <c r="G118" s="244"/>
      <c r="H118" s="244"/>
      <c r="I118" s="244"/>
      <c r="J118" s="244"/>
      <c r="K118" s="244"/>
      <c r="L118" s="244"/>
      <c r="M118" s="244"/>
      <c r="N118" s="244"/>
      <c r="O118" s="244"/>
      <c r="P118" s="244"/>
      <c r="Q118" s="244"/>
    </row>
    <row r="119" spans="2:17" ht="13.5" hidden="1" customHeight="1" x14ac:dyDescent="0.2">
      <c r="B119" s="244"/>
      <c r="C119" s="244"/>
      <c r="D119" s="244"/>
      <c r="E119" s="244"/>
      <c r="F119" s="244"/>
      <c r="G119" s="244"/>
      <c r="H119" s="244"/>
      <c r="I119" s="244"/>
      <c r="J119" s="244"/>
      <c r="K119" s="244"/>
      <c r="L119" s="244"/>
      <c r="M119" s="244"/>
      <c r="N119" s="244"/>
      <c r="O119" s="244"/>
      <c r="P119" s="244"/>
      <c r="Q119" s="244"/>
    </row>
    <row r="120" spans="2:17" ht="13.5" hidden="1" customHeight="1" x14ac:dyDescent="0.2">
      <c r="B120" s="244"/>
      <c r="C120" s="244"/>
      <c r="D120" s="244"/>
      <c r="E120" s="244"/>
      <c r="F120" s="244"/>
      <c r="G120" s="244"/>
      <c r="H120" s="244"/>
      <c r="I120" s="244"/>
      <c r="J120" s="244"/>
      <c r="K120" s="244"/>
      <c r="L120" s="244"/>
      <c r="M120" s="244"/>
      <c r="N120" s="244"/>
      <c r="O120" s="244"/>
      <c r="P120" s="244"/>
      <c r="Q120" s="244"/>
    </row>
    <row r="121" spans="2:17" ht="13.5" hidden="1" customHeight="1" x14ac:dyDescent="0.2">
      <c r="B121" s="244"/>
      <c r="C121" s="244"/>
      <c r="D121" s="244"/>
      <c r="E121" s="244"/>
      <c r="F121" s="244"/>
      <c r="G121" s="244"/>
      <c r="H121" s="244"/>
      <c r="I121" s="244"/>
      <c r="J121" s="244"/>
      <c r="K121" s="244"/>
      <c r="L121" s="244"/>
      <c r="M121" s="244"/>
      <c r="N121" s="244"/>
      <c r="O121" s="244"/>
      <c r="P121" s="244"/>
      <c r="Q121" s="244"/>
    </row>
    <row r="122" spans="2:17" ht="13.5" hidden="1" customHeight="1" x14ac:dyDescent="0.2">
      <c r="B122" s="244"/>
      <c r="C122" s="244"/>
      <c r="D122" s="244"/>
      <c r="E122" s="244"/>
      <c r="F122" s="244"/>
      <c r="G122" s="244"/>
      <c r="H122" s="244"/>
      <c r="I122" s="244"/>
      <c r="J122" s="244"/>
      <c r="K122" s="244"/>
      <c r="L122" s="244"/>
      <c r="M122" s="244"/>
      <c r="N122" s="244"/>
      <c r="O122" s="244"/>
      <c r="P122" s="244"/>
      <c r="Q122" s="244"/>
    </row>
    <row r="123" spans="2:17" ht="13.5" hidden="1" customHeight="1" x14ac:dyDescent="0.2">
      <c r="B123" s="244"/>
      <c r="C123" s="244"/>
      <c r="D123" s="244"/>
      <c r="E123" s="244"/>
      <c r="F123" s="244"/>
      <c r="G123" s="244"/>
      <c r="H123" s="244"/>
      <c r="I123" s="244"/>
      <c r="J123" s="244"/>
      <c r="K123" s="244"/>
      <c r="L123" s="244"/>
      <c r="M123" s="244"/>
      <c r="N123" s="244"/>
      <c r="O123" s="244"/>
      <c r="P123" s="244"/>
      <c r="Q123" s="244"/>
    </row>
    <row r="124" spans="2:17" ht="13.5" hidden="1" customHeight="1" x14ac:dyDescent="0.2">
      <c r="B124" s="244"/>
      <c r="C124" s="244"/>
      <c r="D124" s="244"/>
      <c r="E124" s="244"/>
      <c r="F124" s="244"/>
      <c r="G124" s="244"/>
      <c r="H124" s="244"/>
      <c r="I124" s="244"/>
      <c r="J124" s="244"/>
      <c r="K124" s="244"/>
      <c r="L124" s="244"/>
      <c r="M124" s="244"/>
      <c r="N124" s="244"/>
      <c r="O124" s="244"/>
      <c r="P124" s="244"/>
      <c r="Q124" s="244"/>
    </row>
    <row r="125" spans="2:17" ht="13.5" hidden="1" customHeight="1" x14ac:dyDescent="0.2">
      <c r="B125" s="244"/>
      <c r="C125" s="244"/>
      <c r="D125" s="244"/>
      <c r="E125" s="244"/>
      <c r="F125" s="244"/>
      <c r="G125" s="244"/>
      <c r="H125" s="244"/>
      <c r="I125" s="244"/>
      <c r="J125" s="244"/>
      <c r="K125" s="244"/>
      <c r="L125" s="244"/>
      <c r="M125" s="244"/>
      <c r="N125" s="244"/>
      <c r="O125" s="244"/>
      <c r="P125" s="244"/>
      <c r="Q125" s="244"/>
    </row>
    <row r="126" spans="2:17" ht="13.5" hidden="1" customHeight="1" x14ac:dyDescent="0.2">
      <c r="B126" s="244"/>
      <c r="C126" s="244"/>
      <c r="D126" s="244"/>
      <c r="E126" s="244"/>
      <c r="F126" s="244"/>
      <c r="G126" s="244"/>
      <c r="H126" s="244"/>
      <c r="I126" s="244"/>
      <c r="J126" s="244"/>
      <c r="K126" s="244"/>
      <c r="L126" s="244"/>
      <c r="M126" s="244"/>
      <c r="N126" s="244"/>
      <c r="O126" s="244"/>
      <c r="P126" s="244"/>
      <c r="Q126" s="244"/>
    </row>
    <row r="127" spans="2:17" ht="13.5" hidden="1" customHeight="1" x14ac:dyDescent="0.2">
      <c r="B127" s="244"/>
      <c r="C127" s="244"/>
      <c r="D127" s="244"/>
      <c r="E127" s="244"/>
      <c r="F127" s="244"/>
      <c r="G127" s="244"/>
      <c r="H127" s="244"/>
      <c r="I127" s="244"/>
      <c r="J127" s="244"/>
      <c r="K127" s="244"/>
      <c r="L127" s="244"/>
      <c r="M127" s="244"/>
      <c r="N127" s="244"/>
      <c r="O127" s="244"/>
      <c r="P127" s="244"/>
      <c r="Q127" s="244"/>
    </row>
    <row r="128" spans="2:17" ht="13.5" hidden="1" customHeight="1" x14ac:dyDescent="0.2">
      <c r="B128" s="244"/>
      <c r="C128" s="244"/>
      <c r="D128" s="244"/>
      <c r="E128" s="244"/>
      <c r="F128" s="244"/>
      <c r="G128" s="244"/>
      <c r="H128" s="244"/>
      <c r="I128" s="244"/>
      <c r="J128" s="244"/>
      <c r="K128" s="244"/>
      <c r="L128" s="244"/>
      <c r="M128" s="244"/>
      <c r="N128" s="244"/>
      <c r="O128" s="244"/>
      <c r="P128" s="244"/>
      <c r="Q128" s="244"/>
    </row>
    <row r="129" spans="2:17" ht="13.5" hidden="1" customHeight="1" x14ac:dyDescent="0.2">
      <c r="B129" s="244"/>
      <c r="C129" s="244"/>
      <c r="D129" s="244"/>
      <c r="E129" s="244"/>
      <c r="F129" s="244"/>
      <c r="G129" s="244"/>
      <c r="H129" s="244"/>
      <c r="I129" s="244"/>
      <c r="J129" s="244"/>
      <c r="K129" s="244"/>
      <c r="L129" s="244"/>
      <c r="M129" s="244"/>
      <c r="N129" s="244"/>
      <c r="O129" s="244"/>
      <c r="P129" s="244"/>
      <c r="Q129" s="244"/>
    </row>
    <row r="130" spans="2:17" ht="13.5" hidden="1" customHeight="1" x14ac:dyDescent="0.2">
      <c r="B130" s="244"/>
      <c r="C130" s="244"/>
      <c r="D130" s="244"/>
      <c r="E130" s="244"/>
      <c r="F130" s="244"/>
      <c r="G130" s="244"/>
      <c r="H130" s="244"/>
      <c r="I130" s="244"/>
      <c r="J130" s="244"/>
      <c r="K130" s="244"/>
      <c r="L130" s="244"/>
      <c r="M130" s="244"/>
      <c r="N130" s="244"/>
      <c r="O130" s="244"/>
      <c r="P130" s="244"/>
      <c r="Q130" s="244"/>
    </row>
    <row r="131" spans="2:17" ht="13.5" hidden="1" customHeight="1" x14ac:dyDescent="0.2">
      <c r="B131" s="244"/>
      <c r="C131" s="244"/>
      <c r="D131" s="244"/>
      <c r="E131" s="244"/>
      <c r="F131" s="244"/>
      <c r="G131" s="244"/>
      <c r="H131" s="244"/>
      <c r="I131" s="244"/>
      <c r="J131" s="244"/>
      <c r="K131" s="244"/>
      <c r="L131" s="244"/>
      <c r="M131" s="244"/>
      <c r="N131" s="244"/>
      <c r="O131" s="244"/>
      <c r="P131" s="244"/>
      <c r="Q131" s="244"/>
    </row>
    <row r="132" spans="2:17" ht="13.5" hidden="1" customHeight="1" x14ac:dyDescent="0.2">
      <c r="B132" s="244"/>
      <c r="C132" s="244"/>
      <c r="D132" s="244"/>
      <c r="E132" s="244"/>
      <c r="F132" s="244"/>
      <c r="G132" s="244"/>
      <c r="H132" s="244"/>
      <c r="I132" s="244"/>
      <c r="J132" s="244"/>
      <c r="K132" s="244"/>
      <c r="L132" s="244"/>
      <c r="M132" s="244"/>
      <c r="N132" s="244"/>
      <c r="O132" s="244"/>
      <c r="P132" s="244"/>
      <c r="Q132" s="244"/>
    </row>
    <row r="133" spans="2:17" ht="13.5" hidden="1" customHeight="1" x14ac:dyDescent="0.2">
      <c r="B133" s="244"/>
      <c r="C133" s="244"/>
      <c r="D133" s="244"/>
      <c r="E133" s="244"/>
      <c r="F133" s="244"/>
      <c r="G133" s="244"/>
      <c r="H133" s="244"/>
      <c r="I133" s="244"/>
      <c r="J133" s="244"/>
      <c r="K133" s="244"/>
      <c r="L133" s="244"/>
      <c r="M133" s="244"/>
      <c r="N133" s="244"/>
      <c r="O133" s="244"/>
      <c r="P133" s="244"/>
      <c r="Q133" s="244"/>
    </row>
    <row r="134" spans="2:17" ht="13.5" hidden="1" customHeight="1" x14ac:dyDescent="0.2">
      <c r="B134" s="244"/>
      <c r="C134" s="244"/>
      <c r="D134" s="244"/>
      <c r="E134" s="244"/>
      <c r="F134" s="244"/>
      <c r="G134" s="244"/>
      <c r="H134" s="244"/>
      <c r="I134" s="244"/>
      <c r="J134" s="244"/>
      <c r="K134" s="244"/>
      <c r="L134" s="244"/>
      <c r="M134" s="244"/>
      <c r="N134" s="244"/>
      <c r="O134" s="244"/>
      <c r="P134" s="244"/>
      <c r="Q134" s="244"/>
    </row>
    <row r="135" spans="2:17" ht="13.5" hidden="1" customHeight="1" x14ac:dyDescent="0.2">
      <c r="B135" s="244"/>
      <c r="C135" s="244"/>
      <c r="D135" s="244"/>
      <c r="E135" s="244"/>
      <c r="F135" s="244"/>
      <c r="G135" s="244"/>
      <c r="H135" s="244"/>
      <c r="I135" s="244"/>
      <c r="J135" s="244"/>
      <c r="K135" s="244"/>
      <c r="L135" s="244"/>
      <c r="M135" s="244"/>
      <c r="N135" s="244"/>
      <c r="O135" s="244"/>
      <c r="P135" s="244"/>
      <c r="Q135" s="244"/>
    </row>
    <row r="136" spans="2:17" ht="13.5" hidden="1" customHeight="1" x14ac:dyDescent="0.2">
      <c r="B136" s="244"/>
      <c r="C136" s="244"/>
      <c r="D136" s="244"/>
      <c r="E136" s="244"/>
      <c r="F136" s="244"/>
      <c r="G136" s="244"/>
      <c r="H136" s="244"/>
      <c r="I136" s="244"/>
      <c r="J136" s="244"/>
      <c r="K136" s="244"/>
      <c r="L136" s="244"/>
      <c r="M136" s="244"/>
      <c r="N136" s="244"/>
      <c r="O136" s="244"/>
      <c r="P136" s="244"/>
      <c r="Q136" s="244"/>
    </row>
    <row r="137" spans="2:17" ht="13.5" hidden="1" customHeight="1" x14ac:dyDescent="0.2">
      <c r="B137" s="244"/>
      <c r="C137" s="244"/>
      <c r="D137" s="244"/>
      <c r="E137" s="244"/>
      <c r="F137" s="244"/>
      <c r="G137" s="244"/>
      <c r="H137" s="244"/>
      <c r="I137" s="244"/>
      <c r="J137" s="244"/>
      <c r="K137" s="244"/>
      <c r="L137" s="244"/>
      <c r="M137" s="244"/>
      <c r="N137" s="244"/>
      <c r="O137" s="244"/>
      <c r="P137" s="244"/>
      <c r="Q137" s="244"/>
    </row>
    <row r="138" spans="2:17" ht="13.5" hidden="1" customHeight="1" x14ac:dyDescent="0.2">
      <c r="B138" s="244"/>
      <c r="C138" s="244"/>
      <c r="D138" s="244"/>
      <c r="E138" s="244"/>
      <c r="F138" s="244"/>
      <c r="G138" s="244"/>
      <c r="H138" s="244"/>
      <c r="I138" s="244"/>
      <c r="J138" s="244"/>
      <c r="K138" s="244"/>
      <c r="L138" s="244"/>
      <c r="M138" s="244"/>
      <c r="N138" s="244"/>
      <c r="O138" s="244"/>
      <c r="P138" s="244"/>
      <c r="Q138" s="244"/>
    </row>
    <row r="139" spans="2:17" ht="13.5" hidden="1" customHeight="1" x14ac:dyDescent="0.2">
      <c r="B139" s="244"/>
      <c r="C139" s="244"/>
      <c r="D139" s="244"/>
      <c r="E139" s="244"/>
      <c r="F139" s="244"/>
      <c r="G139" s="244"/>
      <c r="H139" s="244"/>
      <c r="I139" s="244"/>
      <c r="J139" s="244"/>
      <c r="K139" s="244"/>
      <c r="L139" s="244"/>
      <c r="M139" s="244"/>
      <c r="N139" s="244"/>
      <c r="O139" s="244"/>
      <c r="P139" s="244"/>
      <c r="Q139" s="244"/>
    </row>
    <row r="140" spans="2:17" ht="13.5" hidden="1" customHeight="1" x14ac:dyDescent="0.2">
      <c r="B140" s="244"/>
      <c r="C140" s="244"/>
      <c r="D140" s="244"/>
      <c r="E140" s="244"/>
      <c r="F140" s="244"/>
      <c r="G140" s="244"/>
      <c r="H140" s="244"/>
      <c r="I140" s="244"/>
      <c r="J140" s="244"/>
      <c r="K140" s="244"/>
      <c r="L140" s="244"/>
      <c r="M140" s="244"/>
      <c r="N140" s="244"/>
      <c r="O140" s="244"/>
      <c r="P140" s="244"/>
      <c r="Q140" s="244"/>
    </row>
    <row r="141" spans="2:17" ht="13.5" hidden="1" customHeight="1" x14ac:dyDescent="0.2">
      <c r="B141" s="244"/>
      <c r="C141" s="244"/>
      <c r="D141" s="244"/>
      <c r="E141" s="244"/>
      <c r="F141" s="244"/>
      <c r="G141" s="244"/>
      <c r="H141" s="244"/>
      <c r="I141" s="244"/>
      <c r="J141" s="244"/>
      <c r="K141" s="244"/>
      <c r="L141" s="244"/>
      <c r="M141" s="244"/>
      <c r="N141" s="244"/>
      <c r="O141" s="244"/>
      <c r="P141" s="244"/>
      <c r="Q141" s="244"/>
    </row>
    <row r="142" spans="2:17" ht="13.5" hidden="1" customHeight="1" x14ac:dyDescent="0.2">
      <c r="B142" s="244"/>
      <c r="C142" s="244"/>
      <c r="D142" s="244"/>
      <c r="E142" s="244"/>
      <c r="F142" s="244"/>
      <c r="G142" s="244"/>
      <c r="H142" s="244"/>
      <c r="I142" s="244"/>
      <c r="J142" s="244"/>
      <c r="K142" s="244"/>
      <c r="L142" s="244"/>
      <c r="M142" s="244"/>
      <c r="N142" s="244"/>
      <c r="O142" s="244"/>
      <c r="P142" s="244"/>
      <c r="Q142" s="244"/>
    </row>
    <row r="143" spans="2:17" ht="13.5" hidden="1" customHeight="1" x14ac:dyDescent="0.2">
      <c r="B143" s="244"/>
      <c r="C143" s="244"/>
      <c r="D143" s="244"/>
      <c r="E143" s="244"/>
      <c r="F143" s="244"/>
      <c r="G143" s="244"/>
      <c r="H143" s="244"/>
      <c r="I143" s="244"/>
      <c r="J143" s="244"/>
      <c r="K143" s="244"/>
      <c r="L143" s="244"/>
      <c r="M143" s="244"/>
      <c r="N143" s="244"/>
      <c r="O143" s="244"/>
      <c r="P143" s="244"/>
      <c r="Q143" s="244"/>
    </row>
    <row r="144" spans="2:17" ht="13.5" hidden="1" customHeight="1" x14ac:dyDescent="0.2">
      <c r="B144" s="244"/>
      <c r="C144" s="244"/>
      <c r="D144" s="244"/>
      <c r="E144" s="244"/>
      <c r="F144" s="244"/>
      <c r="G144" s="244"/>
      <c r="H144" s="244"/>
      <c r="I144" s="244"/>
      <c r="J144" s="244"/>
      <c r="K144" s="244"/>
      <c r="L144" s="244"/>
      <c r="M144" s="244"/>
      <c r="N144" s="244"/>
      <c r="O144" s="244"/>
      <c r="P144" s="244"/>
      <c r="Q144" s="244"/>
    </row>
    <row r="145" spans="2:17" ht="13.5" hidden="1" customHeight="1" x14ac:dyDescent="0.2">
      <c r="B145" s="244"/>
      <c r="C145" s="244"/>
      <c r="D145" s="244"/>
      <c r="E145" s="244"/>
      <c r="F145" s="244"/>
      <c r="G145" s="244"/>
      <c r="H145" s="244"/>
      <c r="I145" s="244"/>
      <c r="J145" s="244"/>
      <c r="K145" s="244"/>
      <c r="L145" s="244"/>
      <c r="M145" s="244"/>
      <c r="N145" s="244"/>
      <c r="O145" s="244"/>
      <c r="P145" s="244"/>
      <c r="Q145" s="244"/>
    </row>
    <row r="146" spans="2:17" ht="13.5" hidden="1" customHeight="1" x14ac:dyDescent="0.2">
      <c r="B146" s="244"/>
      <c r="C146" s="244"/>
      <c r="D146" s="244"/>
      <c r="E146" s="244"/>
      <c r="F146" s="244"/>
      <c r="G146" s="244"/>
      <c r="H146" s="244"/>
      <c r="I146" s="244"/>
      <c r="J146" s="244"/>
      <c r="K146" s="244"/>
      <c r="L146" s="244"/>
      <c r="M146" s="244"/>
      <c r="N146" s="244"/>
      <c r="O146" s="244"/>
      <c r="P146" s="244"/>
      <c r="Q146" s="244"/>
    </row>
    <row r="147" spans="2:17" ht="13.5" hidden="1" customHeight="1" x14ac:dyDescent="0.2">
      <c r="B147" s="244"/>
      <c r="C147" s="244"/>
      <c r="D147" s="244"/>
      <c r="E147" s="244"/>
      <c r="F147" s="244"/>
      <c r="G147" s="244"/>
      <c r="H147" s="244"/>
      <c r="I147" s="244"/>
      <c r="J147" s="244"/>
      <c r="K147" s="244"/>
      <c r="L147" s="244"/>
      <c r="M147" s="244"/>
      <c r="N147" s="244"/>
      <c r="O147" s="244"/>
      <c r="P147" s="244"/>
      <c r="Q147" s="244"/>
    </row>
    <row r="148" spans="2:17" ht="13.5" hidden="1" customHeight="1" x14ac:dyDescent="0.2">
      <c r="B148" s="244"/>
      <c r="C148" s="244"/>
      <c r="D148" s="244"/>
      <c r="E148" s="244"/>
      <c r="F148" s="244"/>
      <c r="G148" s="244"/>
      <c r="H148" s="244"/>
      <c r="I148" s="244"/>
      <c r="J148" s="244"/>
      <c r="K148" s="244"/>
      <c r="L148" s="244"/>
      <c r="M148" s="244"/>
      <c r="N148" s="244"/>
      <c r="O148" s="244"/>
      <c r="P148" s="244"/>
      <c r="Q148" s="244"/>
    </row>
    <row r="149" spans="2:17" ht="13.5" hidden="1" customHeight="1" x14ac:dyDescent="0.2">
      <c r="B149" s="244"/>
      <c r="C149" s="244"/>
      <c r="D149" s="244"/>
      <c r="E149" s="244"/>
      <c r="F149" s="244"/>
      <c r="G149" s="244"/>
      <c r="H149" s="244"/>
      <c r="I149" s="244"/>
      <c r="J149" s="244"/>
      <c r="K149" s="244"/>
      <c r="L149" s="244"/>
      <c r="M149" s="244"/>
      <c r="N149" s="244"/>
      <c r="O149" s="244"/>
      <c r="P149" s="244"/>
      <c r="Q149" s="244"/>
    </row>
    <row r="150" spans="2:17" ht="13.5" hidden="1" customHeight="1" x14ac:dyDescent="0.2">
      <c r="B150" s="244"/>
      <c r="C150" s="244"/>
      <c r="D150" s="244"/>
      <c r="E150" s="244"/>
      <c r="F150" s="244"/>
      <c r="G150" s="244"/>
      <c r="H150" s="244"/>
      <c r="I150" s="244"/>
      <c r="J150" s="244"/>
      <c r="K150" s="244"/>
      <c r="L150" s="244"/>
      <c r="M150" s="244"/>
      <c r="N150" s="244"/>
      <c r="O150" s="244"/>
      <c r="P150" s="244"/>
      <c r="Q150" s="244"/>
    </row>
    <row r="151" spans="2:17" ht="13.5" hidden="1" customHeight="1" x14ac:dyDescent="0.2">
      <c r="B151" s="244"/>
      <c r="C151" s="244"/>
      <c r="D151" s="244"/>
      <c r="E151" s="244"/>
      <c r="F151" s="244"/>
      <c r="G151" s="244"/>
      <c r="H151" s="244"/>
      <c r="I151" s="244"/>
      <c r="J151" s="244"/>
      <c r="K151" s="244"/>
      <c r="L151" s="244"/>
      <c r="M151" s="244"/>
      <c r="N151" s="244"/>
      <c r="O151" s="244"/>
      <c r="P151" s="244"/>
      <c r="Q151" s="244"/>
    </row>
    <row r="152" spans="2:17" ht="13.5" hidden="1" customHeight="1" x14ac:dyDescent="0.2">
      <c r="B152" s="244"/>
      <c r="C152" s="244"/>
      <c r="D152" s="244"/>
      <c r="E152" s="244"/>
      <c r="F152" s="244"/>
      <c r="G152" s="244"/>
      <c r="H152" s="244"/>
      <c r="I152" s="244"/>
      <c r="J152" s="244"/>
      <c r="K152" s="244"/>
      <c r="L152" s="244"/>
      <c r="M152" s="244"/>
      <c r="N152" s="244"/>
      <c r="O152" s="244"/>
      <c r="P152" s="244"/>
      <c r="Q152" s="244"/>
    </row>
    <row r="153" spans="2:17" ht="13.5" hidden="1" customHeight="1" x14ac:dyDescent="0.2">
      <c r="B153" s="244"/>
      <c r="C153" s="244"/>
      <c r="D153" s="244"/>
      <c r="E153" s="244"/>
      <c r="F153" s="244"/>
      <c r="G153" s="244"/>
      <c r="H153" s="244"/>
      <c r="I153" s="244"/>
      <c r="J153" s="244"/>
      <c r="K153" s="244"/>
      <c r="L153" s="244"/>
      <c r="M153" s="244"/>
      <c r="N153" s="244"/>
      <c r="O153" s="244"/>
      <c r="P153" s="244"/>
      <c r="Q153" s="244"/>
    </row>
    <row r="154" spans="2:17" ht="13.5" hidden="1" customHeight="1" x14ac:dyDescent="0.2">
      <c r="B154" s="244"/>
      <c r="C154" s="244"/>
      <c r="D154" s="244"/>
      <c r="E154" s="244"/>
      <c r="F154" s="244"/>
      <c r="G154" s="244"/>
      <c r="H154" s="244"/>
      <c r="I154" s="244"/>
      <c r="J154" s="244"/>
      <c r="K154" s="244"/>
      <c r="L154" s="244"/>
      <c r="M154" s="244"/>
      <c r="N154" s="244"/>
      <c r="O154" s="244"/>
      <c r="P154" s="244"/>
      <c r="Q154" s="244"/>
    </row>
    <row r="155" spans="2:17" ht="13.5" hidden="1" customHeight="1" x14ac:dyDescent="0.2">
      <c r="B155" s="244"/>
      <c r="C155" s="244"/>
      <c r="D155" s="244"/>
      <c r="E155" s="244"/>
      <c r="F155" s="244"/>
      <c r="G155" s="244"/>
      <c r="H155" s="244"/>
      <c r="I155" s="244"/>
      <c r="J155" s="244"/>
      <c r="K155" s="244"/>
      <c r="L155" s="244"/>
      <c r="M155" s="244"/>
      <c r="N155" s="244"/>
      <c r="O155" s="244"/>
      <c r="P155" s="244"/>
      <c r="Q155" s="244"/>
    </row>
    <row r="156" spans="2:17" ht="13.5" hidden="1" customHeight="1" x14ac:dyDescent="0.2">
      <c r="B156" s="244"/>
      <c r="C156" s="244"/>
      <c r="D156" s="244"/>
      <c r="E156" s="244"/>
      <c r="F156" s="244"/>
      <c r="G156" s="244"/>
      <c r="H156" s="244"/>
      <c r="I156" s="244"/>
      <c r="J156" s="244"/>
      <c r="K156" s="244"/>
      <c r="L156" s="244"/>
      <c r="M156" s="244"/>
      <c r="N156" s="244"/>
      <c r="O156" s="244"/>
      <c r="P156" s="244"/>
      <c r="Q156" s="244"/>
    </row>
    <row r="157" spans="2:17" ht="13.5" hidden="1" customHeight="1" x14ac:dyDescent="0.2">
      <c r="B157" s="244"/>
      <c r="C157" s="244"/>
      <c r="D157" s="244"/>
      <c r="E157" s="244"/>
      <c r="F157" s="244"/>
      <c r="G157" s="244"/>
      <c r="H157" s="244"/>
      <c r="I157" s="244"/>
      <c r="J157" s="244"/>
      <c r="K157" s="244"/>
      <c r="L157" s="244"/>
      <c r="M157" s="244"/>
      <c r="N157" s="244"/>
      <c r="O157" s="244"/>
      <c r="P157" s="244"/>
      <c r="Q157" s="244"/>
    </row>
    <row r="158" spans="2:17" ht="13.5" hidden="1" customHeight="1" x14ac:dyDescent="0.2">
      <c r="B158" s="244"/>
      <c r="C158" s="244"/>
      <c r="D158" s="244"/>
      <c r="E158" s="244"/>
      <c r="F158" s="244"/>
      <c r="G158" s="244"/>
      <c r="H158" s="244"/>
      <c r="I158" s="244"/>
      <c r="J158" s="244"/>
      <c r="K158" s="244"/>
      <c r="L158" s="244"/>
      <c r="M158" s="244"/>
      <c r="N158" s="244"/>
      <c r="O158" s="244"/>
      <c r="P158" s="244"/>
      <c r="Q158" s="244"/>
    </row>
    <row r="159" spans="2:17" ht="13.5" hidden="1" customHeight="1" x14ac:dyDescent="0.2">
      <c r="B159" s="244"/>
      <c r="C159" s="244"/>
      <c r="D159" s="244"/>
      <c r="E159" s="244"/>
      <c r="F159" s="244"/>
      <c r="G159" s="244"/>
      <c r="H159" s="244"/>
      <c r="I159" s="244"/>
      <c r="J159" s="244"/>
      <c r="K159" s="244"/>
      <c r="L159" s="244"/>
      <c r="M159" s="244"/>
      <c r="N159" s="244"/>
      <c r="O159" s="244"/>
      <c r="P159" s="244"/>
      <c r="Q159" s="244"/>
    </row>
    <row r="160" spans="2:17" ht="13.5" hidden="1" customHeight="1" x14ac:dyDescent="0.2">
      <c r="B160" s="244"/>
      <c r="C160" s="244"/>
      <c r="D160" s="244"/>
      <c r="E160" s="244"/>
      <c r="F160" s="244"/>
      <c r="G160" s="244"/>
      <c r="H160" s="244"/>
      <c r="I160" s="244"/>
      <c r="J160" s="244"/>
      <c r="K160" s="244"/>
      <c r="L160" s="244"/>
      <c r="M160" s="244"/>
      <c r="N160" s="244"/>
      <c r="O160" s="244"/>
      <c r="P160" s="244"/>
      <c r="Q160" s="24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c r="AG59" s="241"/>
      <c r="AH59" s="241"/>
    </row>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39</v>
      </c>
      <c r="E2" s="109"/>
      <c r="F2" s="110" t="s">
        <v>506</v>
      </c>
      <c r="G2" s="111"/>
      <c r="H2" s="112"/>
    </row>
    <row r="3" spans="1:8" x14ac:dyDescent="0.2">
      <c r="A3" s="108" t="s">
        <v>499</v>
      </c>
      <c r="B3" s="113"/>
      <c r="C3" s="114"/>
      <c r="D3" s="115">
        <v>30171</v>
      </c>
      <c r="E3" s="116"/>
      <c r="F3" s="117">
        <v>48794</v>
      </c>
      <c r="G3" s="118"/>
      <c r="H3" s="119"/>
    </row>
    <row r="4" spans="1:8" x14ac:dyDescent="0.2">
      <c r="A4" s="120"/>
      <c r="B4" s="121"/>
      <c r="C4" s="122"/>
      <c r="D4" s="123">
        <v>17757</v>
      </c>
      <c r="E4" s="124"/>
      <c r="F4" s="125">
        <v>25698</v>
      </c>
      <c r="G4" s="126"/>
      <c r="H4" s="127"/>
    </row>
    <row r="5" spans="1:8" x14ac:dyDescent="0.2">
      <c r="A5" s="108" t="s">
        <v>501</v>
      </c>
      <c r="B5" s="113"/>
      <c r="C5" s="114"/>
      <c r="D5" s="115">
        <v>53716</v>
      </c>
      <c r="E5" s="116"/>
      <c r="F5" s="117">
        <v>47129</v>
      </c>
      <c r="G5" s="118"/>
      <c r="H5" s="119"/>
    </row>
    <row r="6" spans="1:8" x14ac:dyDescent="0.2">
      <c r="A6" s="120"/>
      <c r="B6" s="121"/>
      <c r="C6" s="122"/>
      <c r="D6" s="123">
        <v>18332</v>
      </c>
      <c r="E6" s="124"/>
      <c r="F6" s="125">
        <v>23069</v>
      </c>
      <c r="G6" s="126"/>
      <c r="H6" s="127"/>
    </row>
    <row r="7" spans="1:8" x14ac:dyDescent="0.2">
      <c r="A7" s="108" t="s">
        <v>502</v>
      </c>
      <c r="B7" s="113"/>
      <c r="C7" s="114"/>
      <c r="D7" s="115">
        <v>79868</v>
      </c>
      <c r="E7" s="116"/>
      <c r="F7" s="117">
        <v>50848</v>
      </c>
      <c r="G7" s="118"/>
      <c r="H7" s="119"/>
    </row>
    <row r="8" spans="1:8" x14ac:dyDescent="0.2">
      <c r="A8" s="120"/>
      <c r="B8" s="121"/>
      <c r="C8" s="122"/>
      <c r="D8" s="123">
        <v>18721</v>
      </c>
      <c r="E8" s="124"/>
      <c r="F8" s="125">
        <v>22583</v>
      </c>
      <c r="G8" s="126"/>
      <c r="H8" s="127"/>
    </row>
    <row r="9" spans="1:8" x14ac:dyDescent="0.2">
      <c r="A9" s="108" t="s">
        <v>503</v>
      </c>
      <c r="B9" s="113"/>
      <c r="C9" s="114"/>
      <c r="D9" s="115">
        <v>105048</v>
      </c>
      <c r="E9" s="116"/>
      <c r="F9" s="117">
        <v>53572</v>
      </c>
      <c r="G9" s="118"/>
      <c r="H9" s="119"/>
    </row>
    <row r="10" spans="1:8" x14ac:dyDescent="0.2">
      <c r="A10" s="120"/>
      <c r="B10" s="121"/>
      <c r="C10" s="122"/>
      <c r="D10" s="123">
        <v>25142</v>
      </c>
      <c r="E10" s="124"/>
      <c r="F10" s="125">
        <v>25259</v>
      </c>
      <c r="G10" s="126"/>
      <c r="H10" s="127"/>
    </row>
    <row r="11" spans="1:8" x14ac:dyDescent="0.2">
      <c r="A11" s="108" t="s">
        <v>504</v>
      </c>
      <c r="B11" s="113"/>
      <c r="C11" s="114"/>
      <c r="D11" s="115">
        <v>89320</v>
      </c>
      <c r="E11" s="116"/>
      <c r="F11" s="117">
        <v>51898</v>
      </c>
      <c r="G11" s="118"/>
      <c r="H11" s="119"/>
    </row>
    <row r="12" spans="1:8" x14ac:dyDescent="0.2">
      <c r="A12" s="120"/>
      <c r="B12" s="121"/>
      <c r="C12" s="128"/>
      <c r="D12" s="123">
        <v>28189</v>
      </c>
      <c r="E12" s="124"/>
      <c r="F12" s="125">
        <v>25986</v>
      </c>
      <c r="G12" s="126"/>
      <c r="H12" s="127"/>
    </row>
    <row r="13" spans="1:8" x14ac:dyDescent="0.2">
      <c r="A13" s="108"/>
      <c r="B13" s="113"/>
      <c r="C13" s="129"/>
      <c r="D13" s="130">
        <v>71625</v>
      </c>
      <c r="E13" s="131"/>
      <c r="F13" s="132">
        <v>50448</v>
      </c>
      <c r="G13" s="133"/>
      <c r="H13" s="119"/>
    </row>
    <row r="14" spans="1:8" x14ac:dyDescent="0.2">
      <c r="A14" s="120"/>
      <c r="B14" s="121"/>
      <c r="C14" s="122"/>
      <c r="D14" s="123">
        <v>21628</v>
      </c>
      <c r="E14" s="124"/>
      <c r="F14" s="125">
        <v>24519</v>
      </c>
      <c r="G14" s="126"/>
      <c r="H14" s="127"/>
    </row>
    <row r="17" spans="1:11" x14ac:dyDescent="0.2">
      <c r="A17" s="104" t="s">
        <v>40</v>
      </c>
    </row>
    <row r="18" spans="1:11" x14ac:dyDescent="0.2">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2">
      <c r="A19" s="134" t="s">
        <v>41</v>
      </c>
      <c r="B19" s="134">
        <f>ROUND(VALUE(SUBSTITUTE(実質収支比率等に係る経年分析!F$48,"▲","-")),2)</f>
        <v>0.53</v>
      </c>
      <c r="C19" s="134">
        <f>ROUND(VALUE(SUBSTITUTE(実質収支比率等に係る経年分析!G$48,"▲","-")),2)</f>
        <v>1.92</v>
      </c>
      <c r="D19" s="134">
        <f>ROUND(VALUE(SUBSTITUTE(実質収支比率等に係る経年分析!H$48,"▲","-")),2)</f>
        <v>2.5499999999999998</v>
      </c>
      <c r="E19" s="134">
        <f>ROUND(VALUE(SUBSTITUTE(実質収支比率等に係る経年分析!I$48,"▲","-")),2)</f>
        <v>1.22</v>
      </c>
      <c r="F19" s="134">
        <f>ROUND(VALUE(SUBSTITUTE(実質収支比率等に係る経年分析!J$48,"▲","-")),2)</f>
        <v>1.36</v>
      </c>
    </row>
    <row r="20" spans="1:11" x14ac:dyDescent="0.2">
      <c r="A20" s="134" t="s">
        <v>42</v>
      </c>
      <c r="B20" s="134">
        <f>ROUND(VALUE(SUBSTITUTE(実質収支比率等に係る経年分析!F$47,"▲","-")),2)</f>
        <v>10.98</v>
      </c>
      <c r="C20" s="134">
        <f>ROUND(VALUE(SUBSTITUTE(実質収支比率等に係る経年分析!G$47,"▲","-")),2)</f>
        <v>11.41</v>
      </c>
      <c r="D20" s="134">
        <f>ROUND(VALUE(SUBSTITUTE(実質収支比率等に係る経年分析!H$47,"▲","-")),2)</f>
        <v>12.74</v>
      </c>
      <c r="E20" s="134">
        <f>ROUND(VALUE(SUBSTITUTE(実質収支比率等に係る経年分析!I$47,"▲","-")),2)</f>
        <v>12.51</v>
      </c>
      <c r="F20" s="134">
        <f>ROUND(VALUE(SUBSTITUTE(実質収支比率等に係る経年分析!J$47,"▲","-")),2)</f>
        <v>13.61</v>
      </c>
    </row>
    <row r="21" spans="1:11" x14ac:dyDescent="0.2">
      <c r="A21" s="134" t="s">
        <v>43</v>
      </c>
      <c r="B21" s="134">
        <f>IF(ISNUMBER(VALUE(SUBSTITUTE(実質収支比率等に係る経年分析!F$49,"▲","-"))),ROUND(VALUE(SUBSTITUTE(実質収支比率等に係る経年分析!F$49,"▲","-")),2),NA())</f>
        <v>3.22</v>
      </c>
      <c r="C21" s="134">
        <f>IF(ISNUMBER(VALUE(SUBSTITUTE(実質収支比率等に係る経年分析!G$49,"▲","-"))),ROUND(VALUE(SUBSTITUTE(実質収支比率等に係る経年分析!G$49,"▲","-")),2),NA())</f>
        <v>1.45</v>
      </c>
      <c r="D21" s="134">
        <f>IF(ISNUMBER(VALUE(SUBSTITUTE(実質収支比率等に係る経年分析!H$49,"▲","-"))),ROUND(VALUE(SUBSTITUTE(実質収支比率等に係る経年分析!H$49,"▲","-")),2),NA())</f>
        <v>1.73</v>
      </c>
      <c r="E21" s="134">
        <f>IF(ISNUMBER(VALUE(SUBSTITUTE(実質収支比率等に係る経年分析!I$49,"▲","-"))),ROUND(VALUE(SUBSTITUTE(実質収支比率等に係る経年分析!I$49,"▲","-")),2),NA())</f>
        <v>-3.43</v>
      </c>
      <c r="F21" s="134">
        <f>IF(ISNUMBER(VALUE(SUBSTITUTE(実質収支比率等に係る経年分析!J$49,"▲","-"))),ROUND(VALUE(SUBSTITUTE(実質収支比率等に係る経年分析!J$49,"▲","-")),2),NA())</f>
        <v>0.65</v>
      </c>
    </row>
    <row r="24" spans="1:11" x14ac:dyDescent="0.2">
      <c r="A24" s="104" t="s">
        <v>44</v>
      </c>
    </row>
    <row r="25" spans="1:11" x14ac:dyDescent="0.2">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2">
      <c r="A26" s="135"/>
      <c r="B26" s="135" t="s">
        <v>45</v>
      </c>
      <c r="C26" s="135" t="s">
        <v>46</v>
      </c>
      <c r="D26" s="135" t="s">
        <v>45</v>
      </c>
      <c r="E26" s="135" t="s">
        <v>46</v>
      </c>
      <c r="F26" s="135" t="s">
        <v>45</v>
      </c>
      <c r="G26" s="135" t="s">
        <v>46</v>
      </c>
      <c r="H26" s="135" t="s">
        <v>45</v>
      </c>
      <c r="I26" s="135" t="s">
        <v>46</v>
      </c>
      <c r="J26" s="135" t="s">
        <v>45</v>
      </c>
      <c r="K26" s="135" t="s">
        <v>46</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0.51</v>
      </c>
    </row>
    <row r="30" spans="1:11" x14ac:dyDescent="0.2">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1.35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1.1399999999999999</v>
      </c>
    </row>
    <row r="31" spans="1:11" x14ac:dyDescent="0.2">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1.91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2.54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1.33</v>
      </c>
    </row>
    <row r="32" spans="1:11" x14ac:dyDescent="0.2">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1.74</v>
      </c>
    </row>
    <row r="33" spans="1:16" x14ac:dyDescent="0.2">
      <c r="A33" s="135" t="str">
        <f>IF(連結実質赤字比率に係る赤字・黒字の構成分析!C$37="",NA(),連結実質赤字比率に係る赤字・黒字の構成分析!C$37)</f>
        <v>ガス事業会計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1.1299999999999999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v>
      </c>
    </row>
    <row r="34" spans="1:16" x14ac:dyDescent="0.2">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4.21</v>
      </c>
    </row>
    <row r="35" spans="1:16" x14ac:dyDescent="0.2">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5.99</v>
      </c>
    </row>
    <row r="36" spans="1:16" x14ac:dyDescent="0.2">
      <c r="A36" s="135" t="str">
        <f>IF(連結実質赤字比率に係る赤字・黒字の構成分析!C$34="",NA(),連結実質赤字比率に係る赤字・黒字の構成分析!C$34)</f>
        <v>自動車運送事業会計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f>IF(ROUND(VALUE(SUBSTITUTE(連結実質赤字比率に係る赤字・黒字の構成分析!I$34,"▲", "-")), 2) &lt; 0, ABS(ROUND(VALUE(SUBSTITUTE(連結実質赤字比率に係る赤字・黒字の構成分析!I$34,"▲", "-")), 2)), NA())</f>
        <v>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0.09</v>
      </c>
      <c r="K36" s="135" t="e">
        <f>IF(ROUND(VALUE(SUBSTITUTE(連結実質赤字比率に係る赤字・黒字の構成分析!J$34,"▲", "-")), 2) &gt;= 0, ABS(ROUND(VALUE(SUBSTITUTE(連結実質赤字比率に係る赤字・黒字の構成分析!J$34,"▲", "-")), 2)), NA())</f>
        <v>#N/A</v>
      </c>
    </row>
    <row r="39" spans="1:16" x14ac:dyDescent="0.2">
      <c r="A39" s="104" t="s">
        <v>47</v>
      </c>
    </row>
    <row r="40" spans="1:16" x14ac:dyDescent="0.2">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2">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2">
      <c r="A42" s="136" t="s">
        <v>50</v>
      </c>
      <c r="B42" s="136"/>
      <c r="C42" s="136"/>
      <c r="D42" s="136">
        <f>'実質公債費比率（分子）の構造'!K$52</f>
        <v>51101</v>
      </c>
      <c r="E42" s="136"/>
      <c r="F42" s="136"/>
      <c r="G42" s="136">
        <f>'実質公債費比率（分子）の構造'!L$52</f>
        <v>50526</v>
      </c>
      <c r="H42" s="136"/>
      <c r="I42" s="136"/>
      <c r="J42" s="136">
        <f>'実質公債費比率（分子）の構造'!M$52</f>
        <v>50157</v>
      </c>
      <c r="K42" s="136"/>
      <c r="L42" s="136"/>
      <c r="M42" s="136">
        <f>'実質公債費比率（分子）の構造'!N$52</f>
        <v>50878</v>
      </c>
      <c r="N42" s="136"/>
      <c r="O42" s="136"/>
      <c r="P42" s="136">
        <f>'実質公債費比率（分子）の構造'!O$52</f>
        <v>49550</v>
      </c>
    </row>
    <row r="43" spans="1:16" x14ac:dyDescent="0.2">
      <c r="A43" s="136" t="s">
        <v>51</v>
      </c>
      <c r="B43" s="136">
        <f>'実質公債費比率（分子）の構造'!K$51</f>
        <v>61</v>
      </c>
      <c r="C43" s="136"/>
      <c r="D43" s="136"/>
      <c r="E43" s="136">
        <f>'実質公債費比率（分子）の構造'!L$51</f>
        <v>20</v>
      </c>
      <c r="F43" s="136"/>
      <c r="G43" s="136"/>
      <c r="H43" s="136">
        <f>'実質公債費比率（分子）の構造'!M$51</f>
        <v>52</v>
      </c>
      <c r="I43" s="136"/>
      <c r="J43" s="136"/>
      <c r="K43" s="136">
        <f>'実質公債費比率（分子）の構造'!N$51</f>
        <v>45</v>
      </c>
      <c r="L43" s="136"/>
      <c r="M43" s="136"/>
      <c r="N43" s="136">
        <f>'実質公債費比率（分子）の構造'!O$51</f>
        <v>62</v>
      </c>
      <c r="O43" s="136"/>
      <c r="P43" s="136"/>
    </row>
    <row r="44" spans="1:16" x14ac:dyDescent="0.2">
      <c r="A44" s="136" t="s">
        <v>52</v>
      </c>
      <c r="B44" s="136">
        <f>'実質公債費比率（分子）の構造'!K$50</f>
        <v>1427</v>
      </c>
      <c r="C44" s="136"/>
      <c r="D44" s="136"/>
      <c r="E44" s="136">
        <f>'実質公債費比率（分子）の構造'!L$50</f>
        <v>1436</v>
      </c>
      <c r="F44" s="136"/>
      <c r="G44" s="136"/>
      <c r="H44" s="136">
        <f>'実質公債費比率（分子）の構造'!M$50</f>
        <v>1775</v>
      </c>
      <c r="I44" s="136"/>
      <c r="J44" s="136"/>
      <c r="K44" s="136">
        <f>'実質公債費比率（分子）の構造'!N$50</f>
        <v>1805</v>
      </c>
      <c r="L44" s="136"/>
      <c r="M44" s="136"/>
      <c r="N44" s="136">
        <f>'実質公債費比率（分子）の構造'!O$50</f>
        <v>1389</v>
      </c>
      <c r="O44" s="136"/>
      <c r="P44" s="136"/>
    </row>
    <row r="45" spans="1:16" x14ac:dyDescent="0.2">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54</v>
      </c>
      <c r="B46" s="136">
        <f>'実質公債費比率（分子）の構造'!K$48</f>
        <v>12967</v>
      </c>
      <c r="C46" s="136"/>
      <c r="D46" s="136"/>
      <c r="E46" s="136">
        <f>'実質公債費比率（分子）の構造'!L$48</f>
        <v>11624</v>
      </c>
      <c r="F46" s="136"/>
      <c r="G46" s="136"/>
      <c r="H46" s="136">
        <f>'実質公債費比率（分子）の構造'!M$48</f>
        <v>11440</v>
      </c>
      <c r="I46" s="136"/>
      <c r="J46" s="136"/>
      <c r="K46" s="136">
        <f>'実質公債費比率（分子）の構造'!N$48</f>
        <v>11027</v>
      </c>
      <c r="L46" s="136"/>
      <c r="M46" s="136"/>
      <c r="N46" s="136">
        <f>'実質公債費比率（分子）の構造'!O$48</f>
        <v>10245</v>
      </c>
      <c r="O46" s="136"/>
      <c r="P46" s="136"/>
    </row>
    <row r="47" spans="1:16" x14ac:dyDescent="0.2">
      <c r="A47" s="136" t="s">
        <v>55</v>
      </c>
      <c r="B47" s="136">
        <f>'実質公債費比率（分子）の構造'!K$47</f>
        <v>16218</v>
      </c>
      <c r="C47" s="136"/>
      <c r="D47" s="136"/>
      <c r="E47" s="136">
        <f>'実質公債費比率（分子）の構造'!L$47</f>
        <v>16969</v>
      </c>
      <c r="F47" s="136"/>
      <c r="G47" s="136"/>
      <c r="H47" s="136">
        <f>'実質公債費比率（分子）の構造'!M$47</f>
        <v>17987</v>
      </c>
      <c r="I47" s="136"/>
      <c r="J47" s="136"/>
      <c r="K47" s="136">
        <f>'実質公債費比率（分子）の構造'!N$47</f>
        <v>19506</v>
      </c>
      <c r="L47" s="136"/>
      <c r="M47" s="136"/>
      <c r="N47" s="136">
        <f>'実質公債費比率（分子）の構造'!O$47</f>
        <v>20290</v>
      </c>
      <c r="O47" s="136"/>
      <c r="P47" s="136"/>
    </row>
    <row r="48" spans="1:16" x14ac:dyDescent="0.2">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57</v>
      </c>
      <c r="B49" s="136">
        <f>'実質公債費比率（分子）の構造'!K$45</f>
        <v>41742</v>
      </c>
      <c r="C49" s="136"/>
      <c r="D49" s="136"/>
      <c r="E49" s="136">
        <f>'実質公債費比率（分子）の構造'!L$45</f>
        <v>43434</v>
      </c>
      <c r="F49" s="136"/>
      <c r="G49" s="136"/>
      <c r="H49" s="136">
        <f>'実質公債費比率（分子）の構造'!M$45</f>
        <v>40468</v>
      </c>
      <c r="I49" s="136"/>
      <c r="J49" s="136"/>
      <c r="K49" s="136">
        <f>'実質公債費比率（分子）の構造'!N$45</f>
        <v>37434</v>
      </c>
      <c r="L49" s="136"/>
      <c r="M49" s="136"/>
      <c r="N49" s="136">
        <f>'実質公債費比率（分子）の構造'!O$45</f>
        <v>35688</v>
      </c>
      <c r="O49" s="136"/>
      <c r="P49" s="136"/>
    </row>
    <row r="50" spans="1:16" x14ac:dyDescent="0.2">
      <c r="A50" s="136" t="s">
        <v>58</v>
      </c>
      <c r="B50" s="136" t="e">
        <f>NA()</f>
        <v>#N/A</v>
      </c>
      <c r="C50" s="136">
        <f>IF(ISNUMBER('実質公債費比率（分子）の構造'!K$53),'実質公債費比率（分子）の構造'!K$53,NA())</f>
        <v>21314</v>
      </c>
      <c r="D50" s="136" t="e">
        <f>NA()</f>
        <v>#N/A</v>
      </c>
      <c r="E50" s="136" t="e">
        <f>NA()</f>
        <v>#N/A</v>
      </c>
      <c r="F50" s="136">
        <f>IF(ISNUMBER('実質公債費比率（分子）の構造'!L$53),'実質公債費比率（分子）の構造'!L$53,NA())</f>
        <v>22957</v>
      </c>
      <c r="G50" s="136" t="e">
        <f>NA()</f>
        <v>#N/A</v>
      </c>
      <c r="H50" s="136" t="e">
        <f>NA()</f>
        <v>#N/A</v>
      </c>
      <c r="I50" s="136">
        <f>IF(ISNUMBER('実質公債費比率（分子）の構造'!M$53),'実質公債費比率（分子）の構造'!M$53,NA())</f>
        <v>21565</v>
      </c>
      <c r="J50" s="136" t="e">
        <f>NA()</f>
        <v>#N/A</v>
      </c>
      <c r="K50" s="136" t="e">
        <f>NA()</f>
        <v>#N/A</v>
      </c>
      <c r="L50" s="136">
        <f>IF(ISNUMBER('実質公債費比率（分子）の構造'!N$53),'実質公債費比率（分子）の構造'!N$53,NA())</f>
        <v>18939</v>
      </c>
      <c r="M50" s="136" t="e">
        <f>NA()</f>
        <v>#N/A</v>
      </c>
      <c r="N50" s="136" t="e">
        <f>NA()</f>
        <v>#N/A</v>
      </c>
      <c r="O50" s="136">
        <f>IF(ISNUMBER('実質公債費比率（分子）の構造'!O$53),'実質公債費比率（分子）の構造'!O$53,NA())</f>
        <v>18124</v>
      </c>
      <c r="P50" s="136" t="e">
        <f>NA()</f>
        <v>#N/A</v>
      </c>
    </row>
    <row r="53" spans="1:16" x14ac:dyDescent="0.2">
      <c r="A53" s="104" t="s">
        <v>59</v>
      </c>
    </row>
    <row r="54" spans="1:16" x14ac:dyDescent="0.2">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2">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2">
      <c r="A56" s="135" t="s">
        <v>35</v>
      </c>
      <c r="B56" s="135"/>
      <c r="C56" s="135"/>
      <c r="D56" s="135">
        <f>'将来負担比率（分子）の構造'!I$51</f>
        <v>473884</v>
      </c>
      <c r="E56" s="135"/>
      <c r="F56" s="135"/>
      <c r="G56" s="135">
        <f>'将来負担比率（分子）の構造'!J$51</f>
        <v>498245</v>
      </c>
      <c r="H56" s="135"/>
      <c r="I56" s="135"/>
      <c r="J56" s="135">
        <f>'将来負担比率（分子）の構造'!K$51</f>
        <v>502825</v>
      </c>
      <c r="K56" s="135"/>
      <c r="L56" s="135"/>
      <c r="M56" s="135">
        <f>'将来負担比率（分子）の構造'!L$51</f>
        <v>509190</v>
      </c>
      <c r="N56" s="135"/>
      <c r="O56" s="135"/>
      <c r="P56" s="135">
        <f>'将来負担比率（分子）の構造'!M$51</f>
        <v>506678</v>
      </c>
    </row>
    <row r="57" spans="1:16" x14ac:dyDescent="0.2">
      <c r="A57" s="135" t="s">
        <v>34</v>
      </c>
      <c r="B57" s="135"/>
      <c r="C57" s="135"/>
      <c r="D57" s="135">
        <f>'将来負担比率（分子）の構造'!I$50</f>
        <v>136007</v>
      </c>
      <c r="E57" s="135"/>
      <c r="F57" s="135"/>
      <c r="G57" s="135">
        <f>'将来負担比率（分子）の構造'!J$50</f>
        <v>139947</v>
      </c>
      <c r="H57" s="135"/>
      <c r="I57" s="135"/>
      <c r="J57" s="135">
        <f>'将来負担比率（分子）の構造'!K$50</f>
        <v>130112</v>
      </c>
      <c r="K57" s="135"/>
      <c r="L57" s="135"/>
      <c r="M57" s="135">
        <f>'将来負担比率（分子）の構造'!L$50</f>
        <v>130416</v>
      </c>
      <c r="N57" s="135"/>
      <c r="O57" s="135"/>
      <c r="P57" s="135">
        <f>'将来負担比率（分子）の構造'!M$50</f>
        <v>130949</v>
      </c>
    </row>
    <row r="58" spans="1:16" x14ac:dyDescent="0.2">
      <c r="A58" s="135" t="s">
        <v>33</v>
      </c>
      <c r="B58" s="135"/>
      <c r="C58" s="135"/>
      <c r="D58" s="135">
        <f>'将来負担比率（分子）の構造'!I$49</f>
        <v>160165</v>
      </c>
      <c r="E58" s="135"/>
      <c r="F58" s="135"/>
      <c r="G58" s="135">
        <f>'将来負担比率（分子）の構造'!J$49</f>
        <v>169422</v>
      </c>
      <c r="H58" s="135"/>
      <c r="I58" s="135"/>
      <c r="J58" s="135">
        <f>'将来負担比率（分子）の構造'!K$49</f>
        <v>188881</v>
      </c>
      <c r="K58" s="135"/>
      <c r="L58" s="135"/>
      <c r="M58" s="135">
        <f>'将来負担比率（分子）の構造'!L$49</f>
        <v>197205</v>
      </c>
      <c r="N58" s="135"/>
      <c r="O58" s="135"/>
      <c r="P58" s="135">
        <f>'将来負担比率（分子）の構造'!M$49</f>
        <v>214342</v>
      </c>
    </row>
    <row r="59" spans="1:16" x14ac:dyDescent="0.2">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29</v>
      </c>
      <c r="B61" s="135">
        <f>'将来負担比率（分子）の構造'!I$46</f>
        <v>9121</v>
      </c>
      <c r="C61" s="135"/>
      <c r="D61" s="135"/>
      <c r="E61" s="135">
        <f>'将来負担比率（分子）の構造'!J$46</f>
        <v>6930</v>
      </c>
      <c r="F61" s="135"/>
      <c r="G61" s="135"/>
      <c r="H61" s="135">
        <f>'将来負担比率（分子）の構造'!K$46</f>
        <v>5997</v>
      </c>
      <c r="I61" s="135"/>
      <c r="J61" s="135"/>
      <c r="K61" s="135">
        <f>'将来負担比率（分子）の構造'!L$46</f>
        <v>5039</v>
      </c>
      <c r="L61" s="135"/>
      <c r="M61" s="135"/>
      <c r="N61" s="135">
        <f>'将来負担比率（分子）の構造'!M$46</f>
        <v>4706</v>
      </c>
      <c r="O61" s="135"/>
      <c r="P61" s="135"/>
    </row>
    <row r="62" spans="1:16" x14ac:dyDescent="0.2">
      <c r="A62" s="135" t="s">
        <v>28</v>
      </c>
      <c r="B62" s="135">
        <f>'将来負担比率（分子）の構造'!I$45</f>
        <v>70475</v>
      </c>
      <c r="C62" s="135"/>
      <c r="D62" s="135"/>
      <c r="E62" s="135">
        <f>'将来負担比率（分子）の構造'!J$45</f>
        <v>68388</v>
      </c>
      <c r="F62" s="135"/>
      <c r="G62" s="135"/>
      <c r="H62" s="135">
        <f>'将来負担比率（分子）の構造'!K$45</f>
        <v>67177</v>
      </c>
      <c r="I62" s="135"/>
      <c r="J62" s="135"/>
      <c r="K62" s="135">
        <f>'将来負担比率（分子）の構造'!L$45</f>
        <v>67248</v>
      </c>
      <c r="L62" s="135"/>
      <c r="M62" s="135"/>
      <c r="N62" s="135">
        <f>'将来負担比率（分子）の構造'!M$45</f>
        <v>58551</v>
      </c>
      <c r="O62" s="135"/>
      <c r="P62" s="135"/>
    </row>
    <row r="63" spans="1:16" x14ac:dyDescent="0.2">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26</v>
      </c>
      <c r="B64" s="135">
        <f>'将来負担比率（分子）の構造'!I$43</f>
        <v>144860</v>
      </c>
      <c r="C64" s="135"/>
      <c r="D64" s="135"/>
      <c r="E64" s="135">
        <f>'将来負担比率（分子）の構造'!J$43</f>
        <v>143308</v>
      </c>
      <c r="F64" s="135"/>
      <c r="G64" s="135"/>
      <c r="H64" s="135">
        <f>'将来負担比率（分子）の構造'!K$43</f>
        <v>143772</v>
      </c>
      <c r="I64" s="135"/>
      <c r="J64" s="135"/>
      <c r="K64" s="135">
        <f>'将来負担比率（分子）の構造'!L$43</f>
        <v>144928</v>
      </c>
      <c r="L64" s="135"/>
      <c r="M64" s="135"/>
      <c r="N64" s="135">
        <f>'将来負担比率（分子）の構造'!M$43</f>
        <v>139943</v>
      </c>
      <c r="O64" s="135"/>
      <c r="P64" s="135"/>
    </row>
    <row r="65" spans="1:16" x14ac:dyDescent="0.2">
      <c r="A65" s="135" t="s">
        <v>25</v>
      </c>
      <c r="B65" s="135">
        <f>'将来負担比率（分子）の構造'!I$42</f>
        <v>25257</v>
      </c>
      <c r="C65" s="135"/>
      <c r="D65" s="135"/>
      <c r="E65" s="135">
        <f>'将来負担比率（分子）の構造'!J$42</f>
        <v>22446</v>
      </c>
      <c r="F65" s="135"/>
      <c r="G65" s="135"/>
      <c r="H65" s="135">
        <f>'将来負担比率（分子）の構造'!K$42</f>
        <v>20463</v>
      </c>
      <c r="I65" s="135"/>
      <c r="J65" s="135"/>
      <c r="K65" s="135">
        <f>'将来負担比率（分子）の構造'!L$42</f>
        <v>21719</v>
      </c>
      <c r="L65" s="135"/>
      <c r="M65" s="135"/>
      <c r="N65" s="135">
        <f>'将来負担比率（分子）の構造'!M$42</f>
        <v>19792</v>
      </c>
      <c r="O65" s="135"/>
      <c r="P65" s="135"/>
    </row>
    <row r="66" spans="1:16" x14ac:dyDescent="0.2">
      <c r="A66" s="135" t="s">
        <v>24</v>
      </c>
      <c r="B66" s="135">
        <f>'将来負担比率（分子）の構造'!I$41</f>
        <v>805236</v>
      </c>
      <c r="C66" s="135"/>
      <c r="D66" s="135"/>
      <c r="E66" s="135">
        <f>'将来負担比率（分子）の構造'!J$41</f>
        <v>836915</v>
      </c>
      <c r="F66" s="135"/>
      <c r="G66" s="135"/>
      <c r="H66" s="135">
        <f>'将来負担比率（分子）の構造'!K$41</f>
        <v>847436</v>
      </c>
      <c r="I66" s="135"/>
      <c r="J66" s="135"/>
      <c r="K66" s="135">
        <f>'将来負担比率（分子）の構造'!L$41</f>
        <v>863549</v>
      </c>
      <c r="L66" s="135"/>
      <c r="M66" s="135"/>
      <c r="N66" s="135">
        <f>'将来負担比率（分子）の構造'!M$41</f>
        <v>875407</v>
      </c>
      <c r="O66" s="135"/>
      <c r="P66" s="135"/>
    </row>
    <row r="67" spans="1:16" x14ac:dyDescent="0.2">
      <c r="A67" s="135" t="s">
        <v>62</v>
      </c>
      <c r="B67" s="135" t="e">
        <f>NA()</f>
        <v>#N/A</v>
      </c>
      <c r="C67" s="135">
        <f>IF(ISNUMBER('将来負担比率（分子）の構造'!I$52), IF('将来負担比率（分子）の構造'!I$52 &lt; 0, 0, '将来負担比率（分子）の構造'!I$52), NA())</f>
        <v>284892</v>
      </c>
      <c r="D67" s="135" t="e">
        <f>NA()</f>
        <v>#N/A</v>
      </c>
      <c r="E67" s="135" t="e">
        <f>NA()</f>
        <v>#N/A</v>
      </c>
      <c r="F67" s="135">
        <f>IF(ISNUMBER('将来負担比率（分子）の構造'!J$52), IF('将来負担比率（分子）の構造'!J$52 &lt; 0, 0, '将来負担比率（分子）の構造'!J$52), NA())</f>
        <v>270373</v>
      </c>
      <c r="G67" s="135" t="e">
        <f>NA()</f>
        <v>#N/A</v>
      </c>
      <c r="H67" s="135" t="e">
        <f>NA()</f>
        <v>#N/A</v>
      </c>
      <c r="I67" s="135">
        <f>IF(ISNUMBER('将来負担比率（分子）の構造'!K$52), IF('将来負担比率（分子）の構造'!K$52 &lt; 0, 0, '将来負担比率（分子）の構造'!K$52), NA())</f>
        <v>263027</v>
      </c>
      <c r="J67" s="135" t="e">
        <f>NA()</f>
        <v>#N/A</v>
      </c>
      <c r="K67" s="135" t="e">
        <f>NA()</f>
        <v>#N/A</v>
      </c>
      <c r="L67" s="135">
        <f>IF(ISNUMBER('将来負担比率（分子）の構造'!L$52), IF('将来負担比率（分子）の構造'!L$52 &lt; 0, 0, '将来負担比率（分子）の構造'!L$52), NA())</f>
        <v>265672</v>
      </c>
      <c r="M67" s="135" t="e">
        <f>NA()</f>
        <v>#N/A</v>
      </c>
      <c r="N67" s="135" t="e">
        <f>NA()</f>
        <v>#N/A</v>
      </c>
      <c r="O67" s="135">
        <f>IF(ISNUMBER('将来負担比率（分子）の構造'!M$52), IF('将来負担比率（分子）の構造'!M$52 &lt; 0, 0, '将来負担比率（分子）の構造'!M$52), NA())</f>
        <v>246431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2"/>
  <cols>
    <col min="1" max="143" width="1.66406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2">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2">
      <c r="B5" s="609" t="s">
        <v>206</v>
      </c>
      <c r="C5" s="610"/>
      <c r="D5" s="610"/>
      <c r="E5" s="610"/>
      <c r="F5" s="610"/>
      <c r="G5" s="610"/>
      <c r="H5" s="610"/>
      <c r="I5" s="610"/>
      <c r="J5" s="610"/>
      <c r="K5" s="610"/>
      <c r="L5" s="610"/>
      <c r="M5" s="610"/>
      <c r="N5" s="610"/>
      <c r="O5" s="610"/>
      <c r="P5" s="610"/>
      <c r="Q5" s="611"/>
      <c r="R5" s="612">
        <v>186442370</v>
      </c>
      <c r="S5" s="613"/>
      <c r="T5" s="613"/>
      <c r="U5" s="613"/>
      <c r="V5" s="613"/>
      <c r="W5" s="613"/>
      <c r="X5" s="613"/>
      <c r="Y5" s="614"/>
      <c r="Z5" s="615">
        <v>34.5</v>
      </c>
      <c r="AA5" s="615"/>
      <c r="AB5" s="615"/>
      <c r="AC5" s="615"/>
      <c r="AD5" s="616">
        <v>169387524</v>
      </c>
      <c r="AE5" s="616"/>
      <c r="AF5" s="616"/>
      <c r="AG5" s="616"/>
      <c r="AH5" s="616"/>
      <c r="AI5" s="616"/>
      <c r="AJ5" s="616"/>
      <c r="AK5" s="616"/>
      <c r="AL5" s="617">
        <v>75.900000000000006</v>
      </c>
      <c r="AM5" s="618"/>
      <c r="AN5" s="618"/>
      <c r="AO5" s="619"/>
      <c r="AP5" s="609" t="s">
        <v>207</v>
      </c>
      <c r="AQ5" s="610"/>
      <c r="AR5" s="610"/>
      <c r="AS5" s="610"/>
      <c r="AT5" s="610"/>
      <c r="AU5" s="610"/>
      <c r="AV5" s="610"/>
      <c r="AW5" s="610"/>
      <c r="AX5" s="610"/>
      <c r="AY5" s="610"/>
      <c r="AZ5" s="610"/>
      <c r="BA5" s="610"/>
      <c r="BB5" s="610"/>
      <c r="BC5" s="610"/>
      <c r="BD5" s="610"/>
      <c r="BE5" s="610"/>
      <c r="BF5" s="611"/>
      <c r="BG5" s="623">
        <v>167396106</v>
      </c>
      <c r="BH5" s="624"/>
      <c r="BI5" s="624"/>
      <c r="BJ5" s="624"/>
      <c r="BK5" s="624"/>
      <c r="BL5" s="624"/>
      <c r="BM5" s="624"/>
      <c r="BN5" s="625"/>
      <c r="BO5" s="626">
        <v>89.8</v>
      </c>
      <c r="BP5" s="626"/>
      <c r="BQ5" s="626"/>
      <c r="BR5" s="626"/>
      <c r="BS5" s="627">
        <v>3563113</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2">
      <c r="B6" s="620" t="s">
        <v>211</v>
      </c>
      <c r="C6" s="621"/>
      <c r="D6" s="621"/>
      <c r="E6" s="621"/>
      <c r="F6" s="621"/>
      <c r="G6" s="621"/>
      <c r="H6" s="621"/>
      <c r="I6" s="621"/>
      <c r="J6" s="621"/>
      <c r="K6" s="621"/>
      <c r="L6" s="621"/>
      <c r="M6" s="621"/>
      <c r="N6" s="621"/>
      <c r="O6" s="621"/>
      <c r="P6" s="621"/>
      <c r="Q6" s="622"/>
      <c r="R6" s="623">
        <v>2918842</v>
      </c>
      <c r="S6" s="624"/>
      <c r="T6" s="624"/>
      <c r="U6" s="624"/>
      <c r="V6" s="624"/>
      <c r="W6" s="624"/>
      <c r="X6" s="624"/>
      <c r="Y6" s="625"/>
      <c r="Z6" s="626">
        <v>0.5</v>
      </c>
      <c r="AA6" s="626"/>
      <c r="AB6" s="626"/>
      <c r="AC6" s="626"/>
      <c r="AD6" s="627">
        <v>2918842</v>
      </c>
      <c r="AE6" s="627"/>
      <c r="AF6" s="627"/>
      <c r="AG6" s="627"/>
      <c r="AH6" s="627"/>
      <c r="AI6" s="627"/>
      <c r="AJ6" s="627"/>
      <c r="AK6" s="627"/>
      <c r="AL6" s="628">
        <v>1.3</v>
      </c>
      <c r="AM6" s="629"/>
      <c r="AN6" s="629"/>
      <c r="AO6" s="630"/>
      <c r="AP6" s="620" t="s">
        <v>212</v>
      </c>
      <c r="AQ6" s="621"/>
      <c r="AR6" s="621"/>
      <c r="AS6" s="621"/>
      <c r="AT6" s="621"/>
      <c r="AU6" s="621"/>
      <c r="AV6" s="621"/>
      <c r="AW6" s="621"/>
      <c r="AX6" s="621"/>
      <c r="AY6" s="621"/>
      <c r="AZ6" s="621"/>
      <c r="BA6" s="621"/>
      <c r="BB6" s="621"/>
      <c r="BC6" s="621"/>
      <c r="BD6" s="621"/>
      <c r="BE6" s="621"/>
      <c r="BF6" s="622"/>
      <c r="BG6" s="623">
        <v>167396106</v>
      </c>
      <c r="BH6" s="624"/>
      <c r="BI6" s="624"/>
      <c r="BJ6" s="624"/>
      <c r="BK6" s="624"/>
      <c r="BL6" s="624"/>
      <c r="BM6" s="624"/>
      <c r="BN6" s="625"/>
      <c r="BO6" s="626">
        <v>89.8</v>
      </c>
      <c r="BP6" s="626"/>
      <c r="BQ6" s="626"/>
      <c r="BR6" s="626"/>
      <c r="BS6" s="627">
        <v>3563113</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1534838</v>
      </c>
      <c r="CS6" s="624"/>
      <c r="CT6" s="624"/>
      <c r="CU6" s="624"/>
      <c r="CV6" s="624"/>
      <c r="CW6" s="624"/>
      <c r="CX6" s="624"/>
      <c r="CY6" s="625"/>
      <c r="CZ6" s="626">
        <v>0.3</v>
      </c>
      <c r="DA6" s="626"/>
      <c r="DB6" s="626"/>
      <c r="DC6" s="626"/>
      <c r="DD6" s="632" t="s">
        <v>214</v>
      </c>
      <c r="DE6" s="624"/>
      <c r="DF6" s="624"/>
      <c r="DG6" s="624"/>
      <c r="DH6" s="624"/>
      <c r="DI6" s="624"/>
      <c r="DJ6" s="624"/>
      <c r="DK6" s="624"/>
      <c r="DL6" s="624"/>
      <c r="DM6" s="624"/>
      <c r="DN6" s="624"/>
      <c r="DO6" s="624"/>
      <c r="DP6" s="625"/>
      <c r="DQ6" s="632">
        <v>1534838</v>
      </c>
      <c r="DR6" s="624"/>
      <c r="DS6" s="624"/>
      <c r="DT6" s="624"/>
      <c r="DU6" s="624"/>
      <c r="DV6" s="624"/>
      <c r="DW6" s="624"/>
      <c r="DX6" s="624"/>
      <c r="DY6" s="624"/>
      <c r="DZ6" s="624"/>
      <c r="EA6" s="624"/>
      <c r="EB6" s="624"/>
      <c r="EC6" s="633"/>
    </row>
    <row r="7" spans="2:143" ht="11.25" customHeight="1" x14ac:dyDescent="0.2">
      <c r="B7" s="620" t="s">
        <v>215</v>
      </c>
      <c r="C7" s="621"/>
      <c r="D7" s="621"/>
      <c r="E7" s="621"/>
      <c r="F7" s="621"/>
      <c r="G7" s="621"/>
      <c r="H7" s="621"/>
      <c r="I7" s="621"/>
      <c r="J7" s="621"/>
      <c r="K7" s="621"/>
      <c r="L7" s="621"/>
      <c r="M7" s="621"/>
      <c r="N7" s="621"/>
      <c r="O7" s="621"/>
      <c r="P7" s="621"/>
      <c r="Q7" s="622"/>
      <c r="R7" s="623">
        <v>242550</v>
      </c>
      <c r="S7" s="624"/>
      <c r="T7" s="624"/>
      <c r="U7" s="624"/>
      <c r="V7" s="624"/>
      <c r="W7" s="624"/>
      <c r="X7" s="624"/>
      <c r="Y7" s="625"/>
      <c r="Z7" s="626">
        <v>0</v>
      </c>
      <c r="AA7" s="626"/>
      <c r="AB7" s="626"/>
      <c r="AC7" s="626"/>
      <c r="AD7" s="627">
        <v>242550</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91230435</v>
      </c>
      <c r="BH7" s="624"/>
      <c r="BI7" s="624"/>
      <c r="BJ7" s="624"/>
      <c r="BK7" s="624"/>
      <c r="BL7" s="624"/>
      <c r="BM7" s="624"/>
      <c r="BN7" s="625"/>
      <c r="BO7" s="626">
        <v>48.9</v>
      </c>
      <c r="BP7" s="626"/>
      <c r="BQ7" s="626"/>
      <c r="BR7" s="626"/>
      <c r="BS7" s="627">
        <v>3563113</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61590069</v>
      </c>
      <c r="CS7" s="624"/>
      <c r="CT7" s="624"/>
      <c r="CU7" s="624"/>
      <c r="CV7" s="624"/>
      <c r="CW7" s="624"/>
      <c r="CX7" s="624"/>
      <c r="CY7" s="625"/>
      <c r="CZ7" s="626">
        <v>11.8</v>
      </c>
      <c r="DA7" s="626"/>
      <c r="DB7" s="626"/>
      <c r="DC7" s="626"/>
      <c r="DD7" s="632">
        <v>4366509</v>
      </c>
      <c r="DE7" s="624"/>
      <c r="DF7" s="624"/>
      <c r="DG7" s="624"/>
      <c r="DH7" s="624"/>
      <c r="DI7" s="624"/>
      <c r="DJ7" s="624"/>
      <c r="DK7" s="624"/>
      <c r="DL7" s="624"/>
      <c r="DM7" s="624"/>
      <c r="DN7" s="624"/>
      <c r="DO7" s="624"/>
      <c r="DP7" s="625"/>
      <c r="DQ7" s="632">
        <v>39286618</v>
      </c>
      <c r="DR7" s="624"/>
      <c r="DS7" s="624"/>
      <c r="DT7" s="624"/>
      <c r="DU7" s="624"/>
      <c r="DV7" s="624"/>
      <c r="DW7" s="624"/>
      <c r="DX7" s="624"/>
      <c r="DY7" s="624"/>
      <c r="DZ7" s="624"/>
      <c r="EA7" s="624"/>
      <c r="EB7" s="624"/>
      <c r="EC7" s="633"/>
    </row>
    <row r="8" spans="2:143" ht="11.25" customHeight="1" x14ac:dyDescent="0.2">
      <c r="B8" s="620" t="s">
        <v>218</v>
      </c>
      <c r="C8" s="621"/>
      <c r="D8" s="621"/>
      <c r="E8" s="621"/>
      <c r="F8" s="621"/>
      <c r="G8" s="621"/>
      <c r="H8" s="621"/>
      <c r="I8" s="621"/>
      <c r="J8" s="621"/>
      <c r="K8" s="621"/>
      <c r="L8" s="621"/>
      <c r="M8" s="621"/>
      <c r="N8" s="621"/>
      <c r="O8" s="621"/>
      <c r="P8" s="621"/>
      <c r="Q8" s="622"/>
      <c r="R8" s="623">
        <v>549525</v>
      </c>
      <c r="S8" s="624"/>
      <c r="T8" s="624"/>
      <c r="U8" s="624"/>
      <c r="V8" s="624"/>
      <c r="W8" s="624"/>
      <c r="X8" s="624"/>
      <c r="Y8" s="625"/>
      <c r="Z8" s="626">
        <v>0.1</v>
      </c>
      <c r="AA8" s="626"/>
      <c r="AB8" s="626"/>
      <c r="AC8" s="626"/>
      <c r="AD8" s="627">
        <v>549525</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1789852</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151410729</v>
      </c>
      <c r="CS8" s="624"/>
      <c r="CT8" s="624"/>
      <c r="CU8" s="624"/>
      <c r="CV8" s="624"/>
      <c r="CW8" s="624"/>
      <c r="CX8" s="624"/>
      <c r="CY8" s="625"/>
      <c r="CZ8" s="626">
        <v>29.1</v>
      </c>
      <c r="DA8" s="626"/>
      <c r="DB8" s="626"/>
      <c r="DC8" s="626"/>
      <c r="DD8" s="632">
        <v>4405434</v>
      </c>
      <c r="DE8" s="624"/>
      <c r="DF8" s="624"/>
      <c r="DG8" s="624"/>
      <c r="DH8" s="624"/>
      <c r="DI8" s="624"/>
      <c r="DJ8" s="624"/>
      <c r="DK8" s="624"/>
      <c r="DL8" s="624"/>
      <c r="DM8" s="624"/>
      <c r="DN8" s="624"/>
      <c r="DO8" s="624"/>
      <c r="DP8" s="625"/>
      <c r="DQ8" s="632">
        <v>72985602</v>
      </c>
      <c r="DR8" s="624"/>
      <c r="DS8" s="624"/>
      <c r="DT8" s="624"/>
      <c r="DU8" s="624"/>
      <c r="DV8" s="624"/>
      <c r="DW8" s="624"/>
      <c r="DX8" s="624"/>
      <c r="DY8" s="624"/>
      <c r="DZ8" s="624"/>
      <c r="EA8" s="624"/>
      <c r="EB8" s="624"/>
      <c r="EC8" s="633"/>
    </row>
    <row r="9" spans="2:143" ht="11.25" customHeight="1" x14ac:dyDescent="0.2">
      <c r="B9" s="620" t="s">
        <v>221</v>
      </c>
      <c r="C9" s="621"/>
      <c r="D9" s="621"/>
      <c r="E9" s="621"/>
      <c r="F9" s="621"/>
      <c r="G9" s="621"/>
      <c r="H9" s="621"/>
      <c r="I9" s="621"/>
      <c r="J9" s="621"/>
      <c r="K9" s="621"/>
      <c r="L9" s="621"/>
      <c r="M9" s="621"/>
      <c r="N9" s="621"/>
      <c r="O9" s="621"/>
      <c r="P9" s="621"/>
      <c r="Q9" s="622"/>
      <c r="R9" s="623">
        <v>567563</v>
      </c>
      <c r="S9" s="624"/>
      <c r="T9" s="624"/>
      <c r="U9" s="624"/>
      <c r="V9" s="624"/>
      <c r="W9" s="624"/>
      <c r="X9" s="624"/>
      <c r="Y9" s="625"/>
      <c r="Z9" s="626">
        <v>0.1</v>
      </c>
      <c r="AA9" s="626"/>
      <c r="AB9" s="626"/>
      <c r="AC9" s="626"/>
      <c r="AD9" s="627">
        <v>567563</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61978901</v>
      </c>
      <c r="BH9" s="624"/>
      <c r="BI9" s="624"/>
      <c r="BJ9" s="624"/>
      <c r="BK9" s="624"/>
      <c r="BL9" s="624"/>
      <c r="BM9" s="624"/>
      <c r="BN9" s="625"/>
      <c r="BO9" s="626">
        <v>33.200000000000003</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34452468</v>
      </c>
      <c r="CS9" s="624"/>
      <c r="CT9" s="624"/>
      <c r="CU9" s="624"/>
      <c r="CV9" s="624"/>
      <c r="CW9" s="624"/>
      <c r="CX9" s="624"/>
      <c r="CY9" s="625"/>
      <c r="CZ9" s="626">
        <v>6.6</v>
      </c>
      <c r="DA9" s="626"/>
      <c r="DB9" s="626"/>
      <c r="DC9" s="626"/>
      <c r="DD9" s="632">
        <v>7141423</v>
      </c>
      <c r="DE9" s="624"/>
      <c r="DF9" s="624"/>
      <c r="DG9" s="624"/>
      <c r="DH9" s="624"/>
      <c r="DI9" s="624"/>
      <c r="DJ9" s="624"/>
      <c r="DK9" s="624"/>
      <c r="DL9" s="624"/>
      <c r="DM9" s="624"/>
      <c r="DN9" s="624"/>
      <c r="DO9" s="624"/>
      <c r="DP9" s="625"/>
      <c r="DQ9" s="632">
        <v>22339441</v>
      </c>
      <c r="DR9" s="624"/>
      <c r="DS9" s="624"/>
      <c r="DT9" s="624"/>
      <c r="DU9" s="624"/>
      <c r="DV9" s="624"/>
      <c r="DW9" s="624"/>
      <c r="DX9" s="624"/>
      <c r="DY9" s="624"/>
      <c r="DZ9" s="624"/>
      <c r="EA9" s="624"/>
      <c r="EB9" s="624"/>
      <c r="EC9" s="633"/>
    </row>
    <row r="10" spans="2:143" ht="11.25" customHeight="1" x14ac:dyDescent="0.2">
      <c r="B10" s="620" t="s">
        <v>224</v>
      </c>
      <c r="C10" s="621"/>
      <c r="D10" s="621"/>
      <c r="E10" s="621"/>
      <c r="F10" s="621"/>
      <c r="G10" s="621"/>
      <c r="H10" s="621"/>
      <c r="I10" s="621"/>
      <c r="J10" s="621"/>
      <c r="K10" s="621"/>
      <c r="L10" s="621"/>
      <c r="M10" s="621"/>
      <c r="N10" s="621"/>
      <c r="O10" s="621"/>
      <c r="P10" s="621"/>
      <c r="Q10" s="622"/>
      <c r="R10" s="623">
        <v>21056232</v>
      </c>
      <c r="S10" s="624"/>
      <c r="T10" s="624"/>
      <c r="U10" s="624"/>
      <c r="V10" s="624"/>
      <c r="W10" s="624"/>
      <c r="X10" s="624"/>
      <c r="Y10" s="625"/>
      <c r="Z10" s="626">
        <v>3.9</v>
      </c>
      <c r="AA10" s="626"/>
      <c r="AB10" s="626"/>
      <c r="AC10" s="626"/>
      <c r="AD10" s="627">
        <v>21056232</v>
      </c>
      <c r="AE10" s="627"/>
      <c r="AF10" s="627"/>
      <c r="AG10" s="627"/>
      <c r="AH10" s="627"/>
      <c r="AI10" s="627"/>
      <c r="AJ10" s="627"/>
      <c r="AK10" s="627"/>
      <c r="AL10" s="628">
        <v>9.4</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5087056</v>
      </c>
      <c r="BH10" s="624"/>
      <c r="BI10" s="624"/>
      <c r="BJ10" s="624"/>
      <c r="BK10" s="624"/>
      <c r="BL10" s="624"/>
      <c r="BM10" s="624"/>
      <c r="BN10" s="625"/>
      <c r="BO10" s="626">
        <v>2.7</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1434103</v>
      </c>
      <c r="CS10" s="624"/>
      <c r="CT10" s="624"/>
      <c r="CU10" s="624"/>
      <c r="CV10" s="624"/>
      <c r="CW10" s="624"/>
      <c r="CX10" s="624"/>
      <c r="CY10" s="625"/>
      <c r="CZ10" s="626">
        <v>0.3</v>
      </c>
      <c r="DA10" s="626"/>
      <c r="DB10" s="626"/>
      <c r="DC10" s="626"/>
      <c r="DD10" s="632">
        <v>282264</v>
      </c>
      <c r="DE10" s="624"/>
      <c r="DF10" s="624"/>
      <c r="DG10" s="624"/>
      <c r="DH10" s="624"/>
      <c r="DI10" s="624"/>
      <c r="DJ10" s="624"/>
      <c r="DK10" s="624"/>
      <c r="DL10" s="624"/>
      <c r="DM10" s="624"/>
      <c r="DN10" s="624"/>
      <c r="DO10" s="624"/>
      <c r="DP10" s="625"/>
      <c r="DQ10" s="632">
        <v>211313</v>
      </c>
      <c r="DR10" s="624"/>
      <c r="DS10" s="624"/>
      <c r="DT10" s="624"/>
      <c r="DU10" s="624"/>
      <c r="DV10" s="624"/>
      <c r="DW10" s="624"/>
      <c r="DX10" s="624"/>
      <c r="DY10" s="624"/>
      <c r="DZ10" s="624"/>
      <c r="EA10" s="624"/>
      <c r="EB10" s="624"/>
      <c r="EC10" s="633"/>
    </row>
    <row r="11" spans="2:143" ht="11.25" customHeight="1" x14ac:dyDescent="0.2">
      <c r="B11" s="620" t="s">
        <v>227</v>
      </c>
      <c r="C11" s="621"/>
      <c r="D11" s="621"/>
      <c r="E11" s="621"/>
      <c r="F11" s="621"/>
      <c r="G11" s="621"/>
      <c r="H11" s="621"/>
      <c r="I11" s="621"/>
      <c r="J11" s="621"/>
      <c r="K11" s="621"/>
      <c r="L11" s="621"/>
      <c r="M11" s="621"/>
      <c r="N11" s="621"/>
      <c r="O11" s="621"/>
      <c r="P11" s="621"/>
      <c r="Q11" s="622"/>
      <c r="R11" s="623">
        <v>140452</v>
      </c>
      <c r="S11" s="624"/>
      <c r="T11" s="624"/>
      <c r="U11" s="624"/>
      <c r="V11" s="624"/>
      <c r="W11" s="624"/>
      <c r="X11" s="624"/>
      <c r="Y11" s="625"/>
      <c r="Z11" s="626">
        <v>0</v>
      </c>
      <c r="AA11" s="626"/>
      <c r="AB11" s="626"/>
      <c r="AC11" s="626"/>
      <c r="AD11" s="627">
        <v>140452</v>
      </c>
      <c r="AE11" s="627"/>
      <c r="AF11" s="627"/>
      <c r="AG11" s="627"/>
      <c r="AH11" s="627"/>
      <c r="AI11" s="627"/>
      <c r="AJ11" s="627"/>
      <c r="AK11" s="627"/>
      <c r="AL11" s="628">
        <v>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22374626</v>
      </c>
      <c r="BH11" s="624"/>
      <c r="BI11" s="624"/>
      <c r="BJ11" s="624"/>
      <c r="BK11" s="624"/>
      <c r="BL11" s="624"/>
      <c r="BM11" s="624"/>
      <c r="BN11" s="625"/>
      <c r="BO11" s="626">
        <v>12</v>
      </c>
      <c r="BP11" s="626"/>
      <c r="BQ11" s="626"/>
      <c r="BR11" s="626"/>
      <c r="BS11" s="632">
        <v>3563113</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2346641</v>
      </c>
      <c r="CS11" s="624"/>
      <c r="CT11" s="624"/>
      <c r="CU11" s="624"/>
      <c r="CV11" s="624"/>
      <c r="CW11" s="624"/>
      <c r="CX11" s="624"/>
      <c r="CY11" s="625"/>
      <c r="CZ11" s="626">
        <v>0.5</v>
      </c>
      <c r="DA11" s="626"/>
      <c r="DB11" s="626"/>
      <c r="DC11" s="626"/>
      <c r="DD11" s="632">
        <v>451453</v>
      </c>
      <c r="DE11" s="624"/>
      <c r="DF11" s="624"/>
      <c r="DG11" s="624"/>
      <c r="DH11" s="624"/>
      <c r="DI11" s="624"/>
      <c r="DJ11" s="624"/>
      <c r="DK11" s="624"/>
      <c r="DL11" s="624"/>
      <c r="DM11" s="624"/>
      <c r="DN11" s="624"/>
      <c r="DO11" s="624"/>
      <c r="DP11" s="625"/>
      <c r="DQ11" s="632">
        <v>1500547</v>
      </c>
      <c r="DR11" s="624"/>
      <c r="DS11" s="624"/>
      <c r="DT11" s="624"/>
      <c r="DU11" s="624"/>
      <c r="DV11" s="624"/>
      <c r="DW11" s="624"/>
      <c r="DX11" s="624"/>
      <c r="DY11" s="624"/>
      <c r="DZ11" s="624"/>
      <c r="EA11" s="624"/>
      <c r="EB11" s="624"/>
      <c r="EC11" s="633"/>
    </row>
    <row r="12" spans="2:143" ht="11.25" customHeight="1" x14ac:dyDescent="0.2">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66228469</v>
      </c>
      <c r="BH12" s="624"/>
      <c r="BI12" s="624"/>
      <c r="BJ12" s="624"/>
      <c r="BK12" s="624"/>
      <c r="BL12" s="624"/>
      <c r="BM12" s="624"/>
      <c r="BN12" s="625"/>
      <c r="BO12" s="626">
        <v>35.5</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26272277</v>
      </c>
      <c r="CS12" s="624"/>
      <c r="CT12" s="624"/>
      <c r="CU12" s="624"/>
      <c r="CV12" s="624"/>
      <c r="CW12" s="624"/>
      <c r="CX12" s="624"/>
      <c r="CY12" s="625"/>
      <c r="CZ12" s="626">
        <v>5</v>
      </c>
      <c r="DA12" s="626"/>
      <c r="DB12" s="626"/>
      <c r="DC12" s="626"/>
      <c r="DD12" s="632">
        <v>177664</v>
      </c>
      <c r="DE12" s="624"/>
      <c r="DF12" s="624"/>
      <c r="DG12" s="624"/>
      <c r="DH12" s="624"/>
      <c r="DI12" s="624"/>
      <c r="DJ12" s="624"/>
      <c r="DK12" s="624"/>
      <c r="DL12" s="624"/>
      <c r="DM12" s="624"/>
      <c r="DN12" s="624"/>
      <c r="DO12" s="624"/>
      <c r="DP12" s="625"/>
      <c r="DQ12" s="632">
        <v>6438266</v>
      </c>
      <c r="DR12" s="624"/>
      <c r="DS12" s="624"/>
      <c r="DT12" s="624"/>
      <c r="DU12" s="624"/>
      <c r="DV12" s="624"/>
      <c r="DW12" s="624"/>
      <c r="DX12" s="624"/>
      <c r="DY12" s="624"/>
      <c r="DZ12" s="624"/>
      <c r="EA12" s="624"/>
      <c r="EB12" s="624"/>
      <c r="EC12" s="633"/>
    </row>
    <row r="13" spans="2:143" ht="11.25" customHeight="1" x14ac:dyDescent="0.2">
      <c r="B13" s="620" t="s">
        <v>233</v>
      </c>
      <c r="C13" s="621"/>
      <c r="D13" s="621"/>
      <c r="E13" s="621"/>
      <c r="F13" s="621"/>
      <c r="G13" s="621"/>
      <c r="H13" s="621"/>
      <c r="I13" s="621"/>
      <c r="J13" s="621"/>
      <c r="K13" s="621"/>
      <c r="L13" s="621"/>
      <c r="M13" s="621"/>
      <c r="N13" s="621"/>
      <c r="O13" s="621"/>
      <c r="P13" s="621"/>
      <c r="Q13" s="622"/>
      <c r="R13" s="623">
        <v>681124</v>
      </c>
      <c r="S13" s="624"/>
      <c r="T13" s="624"/>
      <c r="U13" s="624"/>
      <c r="V13" s="624"/>
      <c r="W13" s="624"/>
      <c r="X13" s="624"/>
      <c r="Y13" s="625"/>
      <c r="Z13" s="626">
        <v>0.1</v>
      </c>
      <c r="AA13" s="626"/>
      <c r="AB13" s="626"/>
      <c r="AC13" s="626"/>
      <c r="AD13" s="627">
        <v>681124</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65923062</v>
      </c>
      <c r="BH13" s="624"/>
      <c r="BI13" s="624"/>
      <c r="BJ13" s="624"/>
      <c r="BK13" s="624"/>
      <c r="BL13" s="624"/>
      <c r="BM13" s="624"/>
      <c r="BN13" s="625"/>
      <c r="BO13" s="626">
        <v>35.4</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99182844</v>
      </c>
      <c r="CS13" s="624"/>
      <c r="CT13" s="624"/>
      <c r="CU13" s="624"/>
      <c r="CV13" s="624"/>
      <c r="CW13" s="624"/>
      <c r="CX13" s="624"/>
      <c r="CY13" s="625"/>
      <c r="CZ13" s="626">
        <v>19</v>
      </c>
      <c r="DA13" s="626"/>
      <c r="DB13" s="626"/>
      <c r="DC13" s="626"/>
      <c r="DD13" s="632">
        <v>66866957</v>
      </c>
      <c r="DE13" s="624"/>
      <c r="DF13" s="624"/>
      <c r="DG13" s="624"/>
      <c r="DH13" s="624"/>
      <c r="DI13" s="624"/>
      <c r="DJ13" s="624"/>
      <c r="DK13" s="624"/>
      <c r="DL13" s="624"/>
      <c r="DM13" s="624"/>
      <c r="DN13" s="624"/>
      <c r="DO13" s="624"/>
      <c r="DP13" s="625"/>
      <c r="DQ13" s="632">
        <v>31298322</v>
      </c>
      <c r="DR13" s="624"/>
      <c r="DS13" s="624"/>
      <c r="DT13" s="624"/>
      <c r="DU13" s="624"/>
      <c r="DV13" s="624"/>
      <c r="DW13" s="624"/>
      <c r="DX13" s="624"/>
      <c r="DY13" s="624"/>
      <c r="DZ13" s="624"/>
      <c r="EA13" s="624"/>
      <c r="EB13" s="624"/>
      <c r="EC13" s="633"/>
    </row>
    <row r="14" spans="2:143" ht="11.25" customHeight="1" x14ac:dyDescent="0.2">
      <c r="B14" s="620" t="s">
        <v>236</v>
      </c>
      <c r="C14" s="621"/>
      <c r="D14" s="621"/>
      <c r="E14" s="621"/>
      <c r="F14" s="621"/>
      <c r="G14" s="621"/>
      <c r="H14" s="621"/>
      <c r="I14" s="621"/>
      <c r="J14" s="621"/>
      <c r="K14" s="621"/>
      <c r="L14" s="621"/>
      <c r="M14" s="621"/>
      <c r="N14" s="621"/>
      <c r="O14" s="621"/>
      <c r="P14" s="621"/>
      <c r="Q14" s="622"/>
      <c r="R14" s="623">
        <v>8060450</v>
      </c>
      <c r="S14" s="624"/>
      <c r="T14" s="624"/>
      <c r="U14" s="624"/>
      <c r="V14" s="624"/>
      <c r="W14" s="624"/>
      <c r="X14" s="624"/>
      <c r="Y14" s="625"/>
      <c r="Z14" s="626">
        <v>1.5</v>
      </c>
      <c r="AA14" s="626"/>
      <c r="AB14" s="626"/>
      <c r="AC14" s="626"/>
      <c r="AD14" s="627">
        <v>8060450</v>
      </c>
      <c r="AE14" s="627"/>
      <c r="AF14" s="627"/>
      <c r="AG14" s="627"/>
      <c r="AH14" s="627"/>
      <c r="AI14" s="627"/>
      <c r="AJ14" s="627"/>
      <c r="AK14" s="627"/>
      <c r="AL14" s="628">
        <v>3.6</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1201446</v>
      </c>
      <c r="BH14" s="624"/>
      <c r="BI14" s="624"/>
      <c r="BJ14" s="624"/>
      <c r="BK14" s="624"/>
      <c r="BL14" s="624"/>
      <c r="BM14" s="624"/>
      <c r="BN14" s="625"/>
      <c r="BO14" s="626">
        <v>0.6</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15250403</v>
      </c>
      <c r="CS14" s="624"/>
      <c r="CT14" s="624"/>
      <c r="CU14" s="624"/>
      <c r="CV14" s="624"/>
      <c r="CW14" s="624"/>
      <c r="CX14" s="624"/>
      <c r="CY14" s="625"/>
      <c r="CZ14" s="626">
        <v>2.9</v>
      </c>
      <c r="DA14" s="626"/>
      <c r="DB14" s="626"/>
      <c r="DC14" s="626"/>
      <c r="DD14" s="632">
        <v>3623321</v>
      </c>
      <c r="DE14" s="624"/>
      <c r="DF14" s="624"/>
      <c r="DG14" s="624"/>
      <c r="DH14" s="624"/>
      <c r="DI14" s="624"/>
      <c r="DJ14" s="624"/>
      <c r="DK14" s="624"/>
      <c r="DL14" s="624"/>
      <c r="DM14" s="624"/>
      <c r="DN14" s="624"/>
      <c r="DO14" s="624"/>
      <c r="DP14" s="625"/>
      <c r="DQ14" s="632">
        <v>11879158</v>
      </c>
      <c r="DR14" s="624"/>
      <c r="DS14" s="624"/>
      <c r="DT14" s="624"/>
      <c r="DU14" s="624"/>
      <c r="DV14" s="624"/>
      <c r="DW14" s="624"/>
      <c r="DX14" s="624"/>
      <c r="DY14" s="624"/>
      <c r="DZ14" s="624"/>
      <c r="EA14" s="624"/>
      <c r="EB14" s="624"/>
      <c r="EC14" s="633"/>
    </row>
    <row r="15" spans="2:143" ht="11.25" customHeight="1" x14ac:dyDescent="0.2">
      <c r="B15" s="620" t="s">
        <v>239</v>
      </c>
      <c r="C15" s="621"/>
      <c r="D15" s="621"/>
      <c r="E15" s="621"/>
      <c r="F15" s="621"/>
      <c r="G15" s="621"/>
      <c r="H15" s="621"/>
      <c r="I15" s="621"/>
      <c r="J15" s="621"/>
      <c r="K15" s="621"/>
      <c r="L15" s="621"/>
      <c r="M15" s="621"/>
      <c r="N15" s="621"/>
      <c r="O15" s="621"/>
      <c r="P15" s="621"/>
      <c r="Q15" s="622"/>
      <c r="R15" s="623">
        <v>537840</v>
      </c>
      <c r="S15" s="624"/>
      <c r="T15" s="624"/>
      <c r="U15" s="624"/>
      <c r="V15" s="624"/>
      <c r="W15" s="624"/>
      <c r="X15" s="624"/>
      <c r="Y15" s="625"/>
      <c r="Z15" s="626">
        <v>0.1</v>
      </c>
      <c r="AA15" s="626"/>
      <c r="AB15" s="626"/>
      <c r="AC15" s="626"/>
      <c r="AD15" s="627">
        <v>537840</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8662091</v>
      </c>
      <c r="BH15" s="624"/>
      <c r="BI15" s="624"/>
      <c r="BJ15" s="624"/>
      <c r="BK15" s="624"/>
      <c r="BL15" s="624"/>
      <c r="BM15" s="624"/>
      <c r="BN15" s="625"/>
      <c r="BO15" s="626">
        <v>4.5999999999999996</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41729229</v>
      </c>
      <c r="CS15" s="624"/>
      <c r="CT15" s="624"/>
      <c r="CU15" s="624"/>
      <c r="CV15" s="624"/>
      <c r="CW15" s="624"/>
      <c r="CX15" s="624"/>
      <c r="CY15" s="625"/>
      <c r="CZ15" s="626">
        <v>8</v>
      </c>
      <c r="DA15" s="626"/>
      <c r="DB15" s="626"/>
      <c r="DC15" s="626"/>
      <c r="DD15" s="632">
        <v>7051521</v>
      </c>
      <c r="DE15" s="624"/>
      <c r="DF15" s="624"/>
      <c r="DG15" s="624"/>
      <c r="DH15" s="624"/>
      <c r="DI15" s="624"/>
      <c r="DJ15" s="624"/>
      <c r="DK15" s="624"/>
      <c r="DL15" s="624"/>
      <c r="DM15" s="624"/>
      <c r="DN15" s="624"/>
      <c r="DO15" s="624"/>
      <c r="DP15" s="625"/>
      <c r="DQ15" s="632">
        <v>32097611</v>
      </c>
      <c r="DR15" s="624"/>
      <c r="DS15" s="624"/>
      <c r="DT15" s="624"/>
      <c r="DU15" s="624"/>
      <c r="DV15" s="624"/>
      <c r="DW15" s="624"/>
      <c r="DX15" s="624"/>
      <c r="DY15" s="624"/>
      <c r="DZ15" s="624"/>
      <c r="EA15" s="624"/>
      <c r="EB15" s="624"/>
      <c r="EC15" s="633"/>
    </row>
    <row r="16" spans="2:143" ht="11.25" customHeight="1" x14ac:dyDescent="0.2">
      <c r="B16" s="620" t="s">
        <v>242</v>
      </c>
      <c r="C16" s="621"/>
      <c r="D16" s="621"/>
      <c r="E16" s="621"/>
      <c r="F16" s="621"/>
      <c r="G16" s="621"/>
      <c r="H16" s="621"/>
      <c r="I16" s="621"/>
      <c r="J16" s="621"/>
      <c r="K16" s="621"/>
      <c r="L16" s="621"/>
      <c r="M16" s="621"/>
      <c r="N16" s="621"/>
      <c r="O16" s="621"/>
      <c r="P16" s="621"/>
      <c r="Q16" s="622"/>
      <c r="R16" s="623">
        <v>32283008</v>
      </c>
      <c r="S16" s="624"/>
      <c r="T16" s="624"/>
      <c r="U16" s="624"/>
      <c r="V16" s="624"/>
      <c r="W16" s="624"/>
      <c r="X16" s="624"/>
      <c r="Y16" s="625"/>
      <c r="Z16" s="626">
        <v>6</v>
      </c>
      <c r="AA16" s="626"/>
      <c r="AB16" s="626"/>
      <c r="AC16" s="626"/>
      <c r="AD16" s="627">
        <v>15416609</v>
      </c>
      <c r="AE16" s="627"/>
      <c r="AF16" s="627"/>
      <c r="AG16" s="627"/>
      <c r="AH16" s="627"/>
      <c r="AI16" s="627"/>
      <c r="AJ16" s="627"/>
      <c r="AK16" s="627"/>
      <c r="AL16" s="628">
        <v>6.9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1481</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6331172</v>
      </c>
      <c r="CS16" s="624"/>
      <c r="CT16" s="624"/>
      <c r="CU16" s="624"/>
      <c r="CV16" s="624"/>
      <c r="CW16" s="624"/>
      <c r="CX16" s="624"/>
      <c r="CY16" s="625"/>
      <c r="CZ16" s="626">
        <v>1.2</v>
      </c>
      <c r="DA16" s="626"/>
      <c r="DB16" s="626"/>
      <c r="DC16" s="626"/>
      <c r="DD16" s="632" t="s">
        <v>109</v>
      </c>
      <c r="DE16" s="624"/>
      <c r="DF16" s="624"/>
      <c r="DG16" s="624"/>
      <c r="DH16" s="624"/>
      <c r="DI16" s="624"/>
      <c r="DJ16" s="624"/>
      <c r="DK16" s="624"/>
      <c r="DL16" s="624"/>
      <c r="DM16" s="624"/>
      <c r="DN16" s="624"/>
      <c r="DO16" s="624"/>
      <c r="DP16" s="625"/>
      <c r="DQ16" s="632">
        <v>1665457</v>
      </c>
      <c r="DR16" s="624"/>
      <c r="DS16" s="624"/>
      <c r="DT16" s="624"/>
      <c r="DU16" s="624"/>
      <c r="DV16" s="624"/>
      <c r="DW16" s="624"/>
      <c r="DX16" s="624"/>
      <c r="DY16" s="624"/>
      <c r="DZ16" s="624"/>
      <c r="EA16" s="624"/>
      <c r="EB16" s="624"/>
      <c r="EC16" s="633"/>
    </row>
    <row r="17" spans="2:133" ht="11.25" customHeight="1" x14ac:dyDescent="0.2">
      <c r="B17" s="620" t="s">
        <v>245</v>
      </c>
      <c r="C17" s="621"/>
      <c r="D17" s="621"/>
      <c r="E17" s="621"/>
      <c r="F17" s="621"/>
      <c r="G17" s="621"/>
      <c r="H17" s="621"/>
      <c r="I17" s="621"/>
      <c r="J17" s="621"/>
      <c r="K17" s="621"/>
      <c r="L17" s="621"/>
      <c r="M17" s="621"/>
      <c r="N17" s="621"/>
      <c r="O17" s="621"/>
      <c r="P17" s="621"/>
      <c r="Q17" s="622"/>
      <c r="R17" s="623">
        <v>15416609</v>
      </c>
      <c r="S17" s="624"/>
      <c r="T17" s="624"/>
      <c r="U17" s="624"/>
      <c r="V17" s="624"/>
      <c r="W17" s="624"/>
      <c r="X17" s="624"/>
      <c r="Y17" s="625"/>
      <c r="Z17" s="626">
        <v>2.9</v>
      </c>
      <c r="AA17" s="626"/>
      <c r="AB17" s="626"/>
      <c r="AC17" s="626"/>
      <c r="AD17" s="627">
        <v>15416609</v>
      </c>
      <c r="AE17" s="627"/>
      <c r="AF17" s="627"/>
      <c r="AG17" s="627"/>
      <c r="AH17" s="627"/>
      <c r="AI17" s="627"/>
      <c r="AJ17" s="627"/>
      <c r="AK17" s="627"/>
      <c r="AL17" s="628">
        <v>6.9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v>72184</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60806443</v>
      </c>
      <c r="CS17" s="624"/>
      <c r="CT17" s="624"/>
      <c r="CU17" s="624"/>
      <c r="CV17" s="624"/>
      <c r="CW17" s="624"/>
      <c r="CX17" s="624"/>
      <c r="CY17" s="625"/>
      <c r="CZ17" s="626">
        <v>11.7</v>
      </c>
      <c r="DA17" s="626"/>
      <c r="DB17" s="626"/>
      <c r="DC17" s="626"/>
      <c r="DD17" s="632" t="s">
        <v>109</v>
      </c>
      <c r="DE17" s="624"/>
      <c r="DF17" s="624"/>
      <c r="DG17" s="624"/>
      <c r="DH17" s="624"/>
      <c r="DI17" s="624"/>
      <c r="DJ17" s="624"/>
      <c r="DK17" s="624"/>
      <c r="DL17" s="624"/>
      <c r="DM17" s="624"/>
      <c r="DN17" s="624"/>
      <c r="DO17" s="624"/>
      <c r="DP17" s="625"/>
      <c r="DQ17" s="632">
        <v>56457461</v>
      </c>
      <c r="DR17" s="624"/>
      <c r="DS17" s="624"/>
      <c r="DT17" s="624"/>
      <c r="DU17" s="624"/>
      <c r="DV17" s="624"/>
      <c r="DW17" s="624"/>
      <c r="DX17" s="624"/>
      <c r="DY17" s="624"/>
      <c r="DZ17" s="624"/>
      <c r="EA17" s="624"/>
      <c r="EB17" s="624"/>
      <c r="EC17" s="633"/>
    </row>
    <row r="18" spans="2:133" ht="11.25" customHeight="1" x14ac:dyDescent="0.2">
      <c r="B18" s="620" t="s">
        <v>248</v>
      </c>
      <c r="C18" s="621"/>
      <c r="D18" s="621"/>
      <c r="E18" s="621"/>
      <c r="F18" s="621"/>
      <c r="G18" s="621"/>
      <c r="H18" s="621"/>
      <c r="I18" s="621"/>
      <c r="J18" s="621"/>
      <c r="K18" s="621"/>
      <c r="L18" s="621"/>
      <c r="M18" s="621"/>
      <c r="N18" s="621"/>
      <c r="O18" s="621"/>
      <c r="P18" s="621"/>
      <c r="Q18" s="622"/>
      <c r="R18" s="623">
        <v>1238381</v>
      </c>
      <c r="S18" s="624"/>
      <c r="T18" s="624"/>
      <c r="U18" s="624"/>
      <c r="V18" s="624"/>
      <c r="W18" s="624"/>
      <c r="X18" s="624"/>
      <c r="Y18" s="625"/>
      <c r="Z18" s="626">
        <v>0.2</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18375835</v>
      </c>
      <c r="CS18" s="624"/>
      <c r="CT18" s="624"/>
      <c r="CU18" s="624"/>
      <c r="CV18" s="624"/>
      <c r="CW18" s="624"/>
      <c r="CX18" s="624"/>
      <c r="CY18" s="625"/>
      <c r="CZ18" s="626">
        <v>3.5</v>
      </c>
      <c r="DA18" s="626"/>
      <c r="DB18" s="626"/>
      <c r="DC18" s="626"/>
      <c r="DD18" s="632" t="s">
        <v>109</v>
      </c>
      <c r="DE18" s="624"/>
      <c r="DF18" s="624"/>
      <c r="DG18" s="624"/>
      <c r="DH18" s="624"/>
      <c r="DI18" s="624"/>
      <c r="DJ18" s="624"/>
      <c r="DK18" s="624"/>
      <c r="DL18" s="624"/>
      <c r="DM18" s="624"/>
      <c r="DN18" s="624"/>
      <c r="DO18" s="624"/>
      <c r="DP18" s="625"/>
      <c r="DQ18" s="632">
        <v>4466908</v>
      </c>
      <c r="DR18" s="624"/>
      <c r="DS18" s="624"/>
      <c r="DT18" s="624"/>
      <c r="DU18" s="624"/>
      <c r="DV18" s="624"/>
      <c r="DW18" s="624"/>
      <c r="DX18" s="624"/>
      <c r="DY18" s="624"/>
      <c r="DZ18" s="624"/>
      <c r="EA18" s="624"/>
      <c r="EB18" s="624"/>
      <c r="EC18" s="633"/>
    </row>
    <row r="19" spans="2:133" ht="11.25" customHeight="1" x14ac:dyDescent="0.2">
      <c r="B19" s="620" t="s">
        <v>251</v>
      </c>
      <c r="C19" s="621"/>
      <c r="D19" s="621"/>
      <c r="E19" s="621"/>
      <c r="F19" s="621"/>
      <c r="G19" s="621"/>
      <c r="H19" s="621"/>
      <c r="I19" s="621"/>
      <c r="J19" s="621"/>
      <c r="K19" s="621"/>
      <c r="L19" s="621"/>
      <c r="M19" s="621"/>
      <c r="N19" s="621"/>
      <c r="O19" s="621"/>
      <c r="P19" s="621"/>
      <c r="Q19" s="622"/>
      <c r="R19" s="623">
        <v>15628018</v>
      </c>
      <c r="S19" s="624"/>
      <c r="T19" s="624"/>
      <c r="U19" s="624"/>
      <c r="V19" s="624"/>
      <c r="W19" s="624"/>
      <c r="X19" s="624"/>
      <c r="Y19" s="625"/>
      <c r="Z19" s="626">
        <v>2.9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19046264</v>
      </c>
      <c r="BH19" s="624"/>
      <c r="BI19" s="624"/>
      <c r="BJ19" s="624"/>
      <c r="BK19" s="624"/>
      <c r="BL19" s="624"/>
      <c r="BM19" s="624"/>
      <c r="BN19" s="625"/>
      <c r="BO19" s="626">
        <v>10.199999999999999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2">
      <c r="B20" s="620" t="s">
        <v>254</v>
      </c>
      <c r="C20" s="621"/>
      <c r="D20" s="621"/>
      <c r="E20" s="621"/>
      <c r="F20" s="621"/>
      <c r="G20" s="621"/>
      <c r="H20" s="621"/>
      <c r="I20" s="621"/>
      <c r="J20" s="621"/>
      <c r="K20" s="621"/>
      <c r="L20" s="621"/>
      <c r="M20" s="621"/>
      <c r="N20" s="621"/>
      <c r="O20" s="621"/>
      <c r="P20" s="621"/>
      <c r="Q20" s="622"/>
      <c r="R20" s="623">
        <v>253479956</v>
      </c>
      <c r="S20" s="624"/>
      <c r="T20" s="624"/>
      <c r="U20" s="624"/>
      <c r="V20" s="624"/>
      <c r="W20" s="624"/>
      <c r="X20" s="624"/>
      <c r="Y20" s="625"/>
      <c r="Z20" s="626">
        <v>47</v>
      </c>
      <c r="AA20" s="626"/>
      <c r="AB20" s="626"/>
      <c r="AC20" s="626"/>
      <c r="AD20" s="627">
        <v>219558711</v>
      </c>
      <c r="AE20" s="627"/>
      <c r="AF20" s="627"/>
      <c r="AG20" s="627"/>
      <c r="AH20" s="627"/>
      <c r="AI20" s="627"/>
      <c r="AJ20" s="627"/>
      <c r="AK20" s="627"/>
      <c r="AL20" s="628">
        <v>98.4</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19046264</v>
      </c>
      <c r="BH20" s="624"/>
      <c r="BI20" s="624"/>
      <c r="BJ20" s="624"/>
      <c r="BK20" s="624"/>
      <c r="BL20" s="624"/>
      <c r="BM20" s="624"/>
      <c r="BN20" s="625"/>
      <c r="BO20" s="626">
        <v>10.199999999999999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520717051</v>
      </c>
      <c r="CS20" s="624"/>
      <c r="CT20" s="624"/>
      <c r="CU20" s="624"/>
      <c r="CV20" s="624"/>
      <c r="CW20" s="624"/>
      <c r="CX20" s="624"/>
      <c r="CY20" s="625"/>
      <c r="CZ20" s="626">
        <v>100</v>
      </c>
      <c r="DA20" s="626"/>
      <c r="DB20" s="626"/>
      <c r="DC20" s="626"/>
      <c r="DD20" s="632">
        <v>94366546</v>
      </c>
      <c r="DE20" s="624"/>
      <c r="DF20" s="624"/>
      <c r="DG20" s="624"/>
      <c r="DH20" s="624"/>
      <c r="DI20" s="624"/>
      <c r="DJ20" s="624"/>
      <c r="DK20" s="624"/>
      <c r="DL20" s="624"/>
      <c r="DM20" s="624"/>
      <c r="DN20" s="624"/>
      <c r="DO20" s="624"/>
      <c r="DP20" s="625"/>
      <c r="DQ20" s="632">
        <v>282161542</v>
      </c>
      <c r="DR20" s="624"/>
      <c r="DS20" s="624"/>
      <c r="DT20" s="624"/>
      <c r="DU20" s="624"/>
      <c r="DV20" s="624"/>
      <c r="DW20" s="624"/>
      <c r="DX20" s="624"/>
      <c r="DY20" s="624"/>
      <c r="DZ20" s="624"/>
      <c r="EA20" s="624"/>
      <c r="EB20" s="624"/>
      <c r="EC20" s="633"/>
    </row>
    <row r="21" spans="2:133" ht="11.25" customHeight="1" x14ac:dyDescent="0.2">
      <c r="B21" s="620" t="s">
        <v>257</v>
      </c>
      <c r="C21" s="621"/>
      <c r="D21" s="621"/>
      <c r="E21" s="621"/>
      <c r="F21" s="621"/>
      <c r="G21" s="621"/>
      <c r="H21" s="621"/>
      <c r="I21" s="621"/>
      <c r="J21" s="621"/>
      <c r="K21" s="621"/>
      <c r="L21" s="621"/>
      <c r="M21" s="621"/>
      <c r="N21" s="621"/>
      <c r="O21" s="621"/>
      <c r="P21" s="621"/>
      <c r="Q21" s="622"/>
      <c r="R21" s="623">
        <v>371614</v>
      </c>
      <c r="S21" s="624"/>
      <c r="T21" s="624"/>
      <c r="U21" s="624"/>
      <c r="V21" s="624"/>
      <c r="W21" s="624"/>
      <c r="X21" s="624"/>
      <c r="Y21" s="625"/>
      <c r="Z21" s="626">
        <v>0.1</v>
      </c>
      <c r="AA21" s="626"/>
      <c r="AB21" s="626"/>
      <c r="AC21" s="626"/>
      <c r="AD21" s="627">
        <v>371614</v>
      </c>
      <c r="AE21" s="627"/>
      <c r="AF21" s="627"/>
      <c r="AG21" s="627"/>
      <c r="AH21" s="627"/>
      <c r="AI21" s="627"/>
      <c r="AJ21" s="627"/>
      <c r="AK21" s="627"/>
      <c r="AL21" s="628">
        <v>0.2</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205812</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2">
      <c r="B22" s="620" t="s">
        <v>259</v>
      </c>
      <c r="C22" s="621"/>
      <c r="D22" s="621"/>
      <c r="E22" s="621"/>
      <c r="F22" s="621"/>
      <c r="G22" s="621"/>
      <c r="H22" s="621"/>
      <c r="I22" s="621"/>
      <c r="J22" s="621"/>
      <c r="K22" s="621"/>
      <c r="L22" s="621"/>
      <c r="M22" s="621"/>
      <c r="N22" s="621"/>
      <c r="O22" s="621"/>
      <c r="P22" s="621"/>
      <c r="Q22" s="622"/>
      <c r="R22" s="623">
        <v>3760861</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v>5348719</v>
      </c>
      <c r="BH22" s="624"/>
      <c r="BI22" s="624"/>
      <c r="BJ22" s="624"/>
      <c r="BK22" s="624"/>
      <c r="BL22" s="624"/>
      <c r="BM22" s="624"/>
      <c r="BN22" s="625"/>
      <c r="BO22" s="626">
        <v>2.9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262</v>
      </c>
      <c r="C23" s="621"/>
      <c r="D23" s="621"/>
      <c r="E23" s="621"/>
      <c r="F23" s="621"/>
      <c r="G23" s="621"/>
      <c r="H23" s="621"/>
      <c r="I23" s="621"/>
      <c r="J23" s="621"/>
      <c r="K23" s="621"/>
      <c r="L23" s="621"/>
      <c r="M23" s="621"/>
      <c r="N23" s="621"/>
      <c r="O23" s="621"/>
      <c r="P23" s="621"/>
      <c r="Q23" s="622"/>
      <c r="R23" s="623">
        <v>8328095</v>
      </c>
      <c r="S23" s="624"/>
      <c r="T23" s="624"/>
      <c r="U23" s="624"/>
      <c r="V23" s="624"/>
      <c r="W23" s="624"/>
      <c r="X23" s="624"/>
      <c r="Y23" s="625"/>
      <c r="Z23" s="626">
        <v>1.5</v>
      </c>
      <c r="AA23" s="626"/>
      <c r="AB23" s="626"/>
      <c r="AC23" s="626"/>
      <c r="AD23" s="627">
        <v>2039136</v>
      </c>
      <c r="AE23" s="627"/>
      <c r="AF23" s="627"/>
      <c r="AG23" s="627"/>
      <c r="AH23" s="627"/>
      <c r="AI23" s="627"/>
      <c r="AJ23" s="627"/>
      <c r="AK23" s="627"/>
      <c r="AL23" s="628">
        <v>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13491733</v>
      </c>
      <c r="BH23" s="624"/>
      <c r="BI23" s="624"/>
      <c r="BJ23" s="624"/>
      <c r="BK23" s="624"/>
      <c r="BL23" s="624"/>
      <c r="BM23" s="624"/>
      <c r="BN23" s="625"/>
      <c r="BO23" s="626">
        <v>7.2</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2">
      <c r="B24" s="620" t="s">
        <v>269</v>
      </c>
      <c r="C24" s="621"/>
      <c r="D24" s="621"/>
      <c r="E24" s="621"/>
      <c r="F24" s="621"/>
      <c r="G24" s="621"/>
      <c r="H24" s="621"/>
      <c r="I24" s="621"/>
      <c r="J24" s="621"/>
      <c r="K24" s="621"/>
      <c r="L24" s="621"/>
      <c r="M24" s="621"/>
      <c r="N24" s="621"/>
      <c r="O24" s="621"/>
      <c r="P24" s="621"/>
      <c r="Q24" s="622"/>
      <c r="R24" s="623">
        <v>3941388</v>
      </c>
      <c r="S24" s="624"/>
      <c r="T24" s="624"/>
      <c r="U24" s="624"/>
      <c r="V24" s="624"/>
      <c r="W24" s="624"/>
      <c r="X24" s="624"/>
      <c r="Y24" s="625"/>
      <c r="Z24" s="626">
        <v>0.7</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220231104</v>
      </c>
      <c r="CS24" s="613"/>
      <c r="CT24" s="613"/>
      <c r="CU24" s="613"/>
      <c r="CV24" s="613"/>
      <c r="CW24" s="613"/>
      <c r="CX24" s="613"/>
      <c r="CY24" s="614"/>
      <c r="CZ24" s="650">
        <v>42.3</v>
      </c>
      <c r="DA24" s="651"/>
      <c r="DB24" s="651"/>
      <c r="DC24" s="652"/>
      <c r="DD24" s="649">
        <v>147801985</v>
      </c>
      <c r="DE24" s="613"/>
      <c r="DF24" s="613"/>
      <c r="DG24" s="613"/>
      <c r="DH24" s="613"/>
      <c r="DI24" s="613"/>
      <c r="DJ24" s="613"/>
      <c r="DK24" s="614"/>
      <c r="DL24" s="649">
        <v>146787212</v>
      </c>
      <c r="DM24" s="613"/>
      <c r="DN24" s="613"/>
      <c r="DO24" s="613"/>
      <c r="DP24" s="613"/>
      <c r="DQ24" s="613"/>
      <c r="DR24" s="613"/>
      <c r="DS24" s="613"/>
      <c r="DT24" s="613"/>
      <c r="DU24" s="613"/>
      <c r="DV24" s="614"/>
      <c r="DW24" s="617">
        <v>60.2</v>
      </c>
      <c r="DX24" s="618"/>
      <c r="DY24" s="618"/>
      <c r="DZ24" s="618"/>
      <c r="EA24" s="618"/>
      <c r="EB24" s="618"/>
      <c r="EC24" s="619"/>
    </row>
    <row r="25" spans="2:133" ht="11.25" customHeight="1" x14ac:dyDescent="0.2">
      <c r="B25" s="620" t="s">
        <v>272</v>
      </c>
      <c r="C25" s="621"/>
      <c r="D25" s="621"/>
      <c r="E25" s="621"/>
      <c r="F25" s="621"/>
      <c r="G25" s="621"/>
      <c r="H25" s="621"/>
      <c r="I25" s="621"/>
      <c r="J25" s="621"/>
      <c r="K25" s="621"/>
      <c r="L25" s="621"/>
      <c r="M25" s="621"/>
      <c r="N25" s="621"/>
      <c r="O25" s="621"/>
      <c r="P25" s="621"/>
      <c r="Q25" s="622"/>
      <c r="R25" s="623">
        <v>83379755</v>
      </c>
      <c r="S25" s="624"/>
      <c r="T25" s="624"/>
      <c r="U25" s="624"/>
      <c r="V25" s="624"/>
      <c r="W25" s="624"/>
      <c r="X25" s="624"/>
      <c r="Y25" s="625"/>
      <c r="Z25" s="626">
        <v>15.4</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65714024</v>
      </c>
      <c r="CS25" s="655"/>
      <c r="CT25" s="655"/>
      <c r="CU25" s="655"/>
      <c r="CV25" s="655"/>
      <c r="CW25" s="655"/>
      <c r="CX25" s="655"/>
      <c r="CY25" s="656"/>
      <c r="CZ25" s="657">
        <v>12.6</v>
      </c>
      <c r="DA25" s="658"/>
      <c r="DB25" s="658"/>
      <c r="DC25" s="659"/>
      <c r="DD25" s="632">
        <v>61339346</v>
      </c>
      <c r="DE25" s="655"/>
      <c r="DF25" s="655"/>
      <c r="DG25" s="655"/>
      <c r="DH25" s="655"/>
      <c r="DI25" s="655"/>
      <c r="DJ25" s="655"/>
      <c r="DK25" s="656"/>
      <c r="DL25" s="632">
        <v>61070961</v>
      </c>
      <c r="DM25" s="655"/>
      <c r="DN25" s="655"/>
      <c r="DO25" s="655"/>
      <c r="DP25" s="655"/>
      <c r="DQ25" s="655"/>
      <c r="DR25" s="655"/>
      <c r="DS25" s="655"/>
      <c r="DT25" s="655"/>
      <c r="DU25" s="655"/>
      <c r="DV25" s="656"/>
      <c r="DW25" s="628">
        <v>25.1</v>
      </c>
      <c r="DX25" s="653"/>
      <c r="DY25" s="653"/>
      <c r="DZ25" s="653"/>
      <c r="EA25" s="653"/>
      <c r="EB25" s="653"/>
      <c r="EC25" s="654"/>
    </row>
    <row r="26" spans="2:133" ht="11.25" customHeight="1" x14ac:dyDescent="0.2">
      <c r="B26" s="660" t="s">
        <v>275</v>
      </c>
      <c r="C26" s="661"/>
      <c r="D26" s="661"/>
      <c r="E26" s="661"/>
      <c r="F26" s="661"/>
      <c r="G26" s="661"/>
      <c r="H26" s="661"/>
      <c r="I26" s="661"/>
      <c r="J26" s="661"/>
      <c r="K26" s="661"/>
      <c r="L26" s="661"/>
      <c r="M26" s="661"/>
      <c r="N26" s="661"/>
      <c r="O26" s="661"/>
      <c r="P26" s="661"/>
      <c r="Q26" s="662"/>
      <c r="R26" s="623">
        <v>189946</v>
      </c>
      <c r="S26" s="624"/>
      <c r="T26" s="624"/>
      <c r="U26" s="624"/>
      <c r="V26" s="624"/>
      <c r="W26" s="624"/>
      <c r="X26" s="624"/>
      <c r="Y26" s="625"/>
      <c r="Z26" s="626">
        <v>0</v>
      </c>
      <c r="AA26" s="626"/>
      <c r="AB26" s="626"/>
      <c r="AC26" s="626"/>
      <c r="AD26" s="627">
        <v>189946</v>
      </c>
      <c r="AE26" s="627"/>
      <c r="AF26" s="627"/>
      <c r="AG26" s="627"/>
      <c r="AH26" s="627"/>
      <c r="AI26" s="627"/>
      <c r="AJ26" s="627"/>
      <c r="AK26" s="627"/>
      <c r="AL26" s="628">
        <v>0.1</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44152533</v>
      </c>
      <c r="CS26" s="624"/>
      <c r="CT26" s="624"/>
      <c r="CU26" s="624"/>
      <c r="CV26" s="624"/>
      <c r="CW26" s="624"/>
      <c r="CX26" s="624"/>
      <c r="CY26" s="625"/>
      <c r="CZ26" s="657">
        <v>8.5</v>
      </c>
      <c r="DA26" s="658"/>
      <c r="DB26" s="658"/>
      <c r="DC26" s="659"/>
      <c r="DD26" s="632">
        <v>40440930</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2">
      <c r="B27" s="620" t="s">
        <v>278</v>
      </c>
      <c r="C27" s="621"/>
      <c r="D27" s="621"/>
      <c r="E27" s="621"/>
      <c r="F27" s="621"/>
      <c r="G27" s="621"/>
      <c r="H27" s="621"/>
      <c r="I27" s="621"/>
      <c r="J27" s="621"/>
      <c r="K27" s="621"/>
      <c r="L27" s="621"/>
      <c r="M27" s="621"/>
      <c r="N27" s="621"/>
      <c r="O27" s="621"/>
      <c r="P27" s="621"/>
      <c r="Q27" s="622"/>
      <c r="R27" s="623">
        <v>22005480</v>
      </c>
      <c r="S27" s="624"/>
      <c r="T27" s="624"/>
      <c r="U27" s="624"/>
      <c r="V27" s="624"/>
      <c r="W27" s="624"/>
      <c r="X27" s="624"/>
      <c r="Y27" s="625"/>
      <c r="Z27" s="626">
        <v>4.0999999999999996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186442370</v>
      </c>
      <c r="BH27" s="624"/>
      <c r="BI27" s="624"/>
      <c r="BJ27" s="624"/>
      <c r="BK27" s="624"/>
      <c r="BL27" s="624"/>
      <c r="BM27" s="624"/>
      <c r="BN27" s="625"/>
      <c r="BO27" s="626">
        <v>100</v>
      </c>
      <c r="BP27" s="626"/>
      <c r="BQ27" s="626"/>
      <c r="BR27" s="626"/>
      <c r="BS27" s="632">
        <v>3563113</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93911323</v>
      </c>
      <c r="CS27" s="655"/>
      <c r="CT27" s="655"/>
      <c r="CU27" s="655"/>
      <c r="CV27" s="655"/>
      <c r="CW27" s="655"/>
      <c r="CX27" s="655"/>
      <c r="CY27" s="656"/>
      <c r="CZ27" s="657">
        <v>18</v>
      </c>
      <c r="DA27" s="658"/>
      <c r="DB27" s="658"/>
      <c r="DC27" s="659"/>
      <c r="DD27" s="632">
        <v>30205864</v>
      </c>
      <c r="DE27" s="655"/>
      <c r="DF27" s="655"/>
      <c r="DG27" s="655"/>
      <c r="DH27" s="655"/>
      <c r="DI27" s="655"/>
      <c r="DJ27" s="655"/>
      <c r="DK27" s="656"/>
      <c r="DL27" s="632">
        <v>30080814</v>
      </c>
      <c r="DM27" s="655"/>
      <c r="DN27" s="655"/>
      <c r="DO27" s="655"/>
      <c r="DP27" s="655"/>
      <c r="DQ27" s="655"/>
      <c r="DR27" s="655"/>
      <c r="DS27" s="655"/>
      <c r="DT27" s="655"/>
      <c r="DU27" s="655"/>
      <c r="DV27" s="656"/>
      <c r="DW27" s="628">
        <v>12.3</v>
      </c>
      <c r="DX27" s="653"/>
      <c r="DY27" s="653"/>
      <c r="DZ27" s="653"/>
      <c r="EA27" s="653"/>
      <c r="EB27" s="653"/>
      <c r="EC27" s="654"/>
    </row>
    <row r="28" spans="2:133" ht="11.25" customHeight="1" x14ac:dyDescent="0.2">
      <c r="B28" s="620" t="s">
        <v>281</v>
      </c>
      <c r="C28" s="621"/>
      <c r="D28" s="621"/>
      <c r="E28" s="621"/>
      <c r="F28" s="621"/>
      <c r="G28" s="621"/>
      <c r="H28" s="621"/>
      <c r="I28" s="621"/>
      <c r="J28" s="621"/>
      <c r="K28" s="621"/>
      <c r="L28" s="621"/>
      <c r="M28" s="621"/>
      <c r="N28" s="621"/>
      <c r="O28" s="621"/>
      <c r="P28" s="621"/>
      <c r="Q28" s="622"/>
      <c r="R28" s="623">
        <v>4388231</v>
      </c>
      <c r="S28" s="624"/>
      <c r="T28" s="624"/>
      <c r="U28" s="624"/>
      <c r="V28" s="624"/>
      <c r="W28" s="624"/>
      <c r="X28" s="624"/>
      <c r="Y28" s="625"/>
      <c r="Z28" s="626">
        <v>0.8</v>
      </c>
      <c r="AA28" s="626"/>
      <c r="AB28" s="626"/>
      <c r="AC28" s="626"/>
      <c r="AD28" s="627">
        <v>610072</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60605757</v>
      </c>
      <c r="CS28" s="624"/>
      <c r="CT28" s="624"/>
      <c r="CU28" s="624"/>
      <c r="CV28" s="624"/>
      <c r="CW28" s="624"/>
      <c r="CX28" s="624"/>
      <c r="CY28" s="625"/>
      <c r="CZ28" s="657">
        <v>11.6</v>
      </c>
      <c r="DA28" s="658"/>
      <c r="DB28" s="658"/>
      <c r="DC28" s="659"/>
      <c r="DD28" s="632">
        <v>56256775</v>
      </c>
      <c r="DE28" s="624"/>
      <c r="DF28" s="624"/>
      <c r="DG28" s="624"/>
      <c r="DH28" s="624"/>
      <c r="DI28" s="624"/>
      <c r="DJ28" s="624"/>
      <c r="DK28" s="625"/>
      <c r="DL28" s="632">
        <v>55635437</v>
      </c>
      <c r="DM28" s="624"/>
      <c r="DN28" s="624"/>
      <c r="DO28" s="624"/>
      <c r="DP28" s="624"/>
      <c r="DQ28" s="624"/>
      <c r="DR28" s="624"/>
      <c r="DS28" s="624"/>
      <c r="DT28" s="624"/>
      <c r="DU28" s="624"/>
      <c r="DV28" s="625"/>
      <c r="DW28" s="628">
        <v>22.8</v>
      </c>
      <c r="DX28" s="653"/>
      <c r="DY28" s="653"/>
      <c r="DZ28" s="653"/>
      <c r="EA28" s="653"/>
      <c r="EB28" s="653"/>
      <c r="EC28" s="654"/>
    </row>
    <row r="29" spans="2:133" ht="11.25" customHeight="1" x14ac:dyDescent="0.2">
      <c r="B29" s="620" t="s">
        <v>283</v>
      </c>
      <c r="C29" s="621"/>
      <c r="D29" s="621"/>
      <c r="E29" s="621"/>
      <c r="F29" s="621"/>
      <c r="G29" s="621"/>
      <c r="H29" s="621"/>
      <c r="I29" s="621"/>
      <c r="J29" s="621"/>
      <c r="K29" s="621"/>
      <c r="L29" s="621"/>
      <c r="M29" s="621"/>
      <c r="N29" s="621"/>
      <c r="O29" s="621"/>
      <c r="P29" s="621"/>
      <c r="Q29" s="622"/>
      <c r="R29" s="623">
        <v>203595</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60563869</v>
      </c>
      <c r="CS29" s="655"/>
      <c r="CT29" s="655"/>
      <c r="CU29" s="655"/>
      <c r="CV29" s="655"/>
      <c r="CW29" s="655"/>
      <c r="CX29" s="655"/>
      <c r="CY29" s="656"/>
      <c r="CZ29" s="657">
        <v>11.6</v>
      </c>
      <c r="DA29" s="658"/>
      <c r="DB29" s="658"/>
      <c r="DC29" s="659"/>
      <c r="DD29" s="632">
        <v>56214887</v>
      </c>
      <c r="DE29" s="655"/>
      <c r="DF29" s="655"/>
      <c r="DG29" s="655"/>
      <c r="DH29" s="655"/>
      <c r="DI29" s="655"/>
      <c r="DJ29" s="655"/>
      <c r="DK29" s="656"/>
      <c r="DL29" s="632">
        <v>55593549</v>
      </c>
      <c r="DM29" s="655"/>
      <c r="DN29" s="655"/>
      <c r="DO29" s="655"/>
      <c r="DP29" s="655"/>
      <c r="DQ29" s="655"/>
      <c r="DR29" s="655"/>
      <c r="DS29" s="655"/>
      <c r="DT29" s="655"/>
      <c r="DU29" s="655"/>
      <c r="DV29" s="656"/>
      <c r="DW29" s="628">
        <v>22.8</v>
      </c>
      <c r="DX29" s="653"/>
      <c r="DY29" s="653"/>
      <c r="DZ29" s="653"/>
      <c r="EA29" s="653"/>
      <c r="EB29" s="653"/>
      <c r="EC29" s="654"/>
    </row>
    <row r="30" spans="2:133" ht="11.25" customHeight="1" x14ac:dyDescent="0.2">
      <c r="B30" s="620" t="s">
        <v>288</v>
      </c>
      <c r="C30" s="621"/>
      <c r="D30" s="621"/>
      <c r="E30" s="621"/>
      <c r="F30" s="621"/>
      <c r="G30" s="621"/>
      <c r="H30" s="621"/>
      <c r="I30" s="621"/>
      <c r="J30" s="621"/>
      <c r="K30" s="621"/>
      <c r="L30" s="621"/>
      <c r="M30" s="621"/>
      <c r="N30" s="621"/>
      <c r="O30" s="621"/>
      <c r="P30" s="621"/>
      <c r="Q30" s="622"/>
      <c r="R30" s="623">
        <v>43799811</v>
      </c>
      <c r="S30" s="624"/>
      <c r="T30" s="624"/>
      <c r="U30" s="624"/>
      <c r="V30" s="624"/>
      <c r="W30" s="624"/>
      <c r="X30" s="624"/>
      <c r="Y30" s="625"/>
      <c r="Z30" s="626">
        <v>8.1</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99.1</v>
      </c>
      <c r="BH30" s="682"/>
      <c r="BI30" s="682"/>
      <c r="BJ30" s="682"/>
      <c r="BK30" s="682"/>
      <c r="BL30" s="682"/>
      <c r="BM30" s="618">
        <v>97.5</v>
      </c>
      <c r="BN30" s="682"/>
      <c r="BO30" s="682"/>
      <c r="BP30" s="682"/>
      <c r="BQ30" s="683"/>
      <c r="BR30" s="681">
        <v>99</v>
      </c>
      <c r="BS30" s="682"/>
      <c r="BT30" s="682"/>
      <c r="BU30" s="682"/>
      <c r="BV30" s="682"/>
      <c r="BW30" s="682"/>
      <c r="BX30" s="618">
        <v>97</v>
      </c>
      <c r="BY30" s="682"/>
      <c r="BZ30" s="682"/>
      <c r="CA30" s="682"/>
      <c r="CB30" s="683"/>
      <c r="CD30" s="686"/>
      <c r="CE30" s="687"/>
      <c r="CF30" s="637" t="s">
        <v>291</v>
      </c>
      <c r="CG30" s="638"/>
      <c r="CH30" s="638"/>
      <c r="CI30" s="638"/>
      <c r="CJ30" s="638"/>
      <c r="CK30" s="638"/>
      <c r="CL30" s="638"/>
      <c r="CM30" s="638"/>
      <c r="CN30" s="638"/>
      <c r="CO30" s="638"/>
      <c r="CP30" s="638"/>
      <c r="CQ30" s="639"/>
      <c r="CR30" s="623">
        <v>50837097</v>
      </c>
      <c r="CS30" s="624"/>
      <c r="CT30" s="624"/>
      <c r="CU30" s="624"/>
      <c r="CV30" s="624"/>
      <c r="CW30" s="624"/>
      <c r="CX30" s="624"/>
      <c r="CY30" s="625"/>
      <c r="CZ30" s="657">
        <v>9.8000000000000007</v>
      </c>
      <c r="DA30" s="658"/>
      <c r="DB30" s="658"/>
      <c r="DC30" s="659"/>
      <c r="DD30" s="632">
        <v>46488115</v>
      </c>
      <c r="DE30" s="624"/>
      <c r="DF30" s="624"/>
      <c r="DG30" s="624"/>
      <c r="DH30" s="624"/>
      <c r="DI30" s="624"/>
      <c r="DJ30" s="624"/>
      <c r="DK30" s="625"/>
      <c r="DL30" s="632">
        <v>45866777</v>
      </c>
      <c r="DM30" s="624"/>
      <c r="DN30" s="624"/>
      <c r="DO30" s="624"/>
      <c r="DP30" s="624"/>
      <c r="DQ30" s="624"/>
      <c r="DR30" s="624"/>
      <c r="DS30" s="624"/>
      <c r="DT30" s="624"/>
      <c r="DU30" s="624"/>
      <c r="DV30" s="625"/>
      <c r="DW30" s="628">
        <v>18.8</v>
      </c>
      <c r="DX30" s="653"/>
      <c r="DY30" s="653"/>
      <c r="DZ30" s="653"/>
      <c r="EA30" s="653"/>
      <c r="EB30" s="653"/>
      <c r="EC30" s="654"/>
    </row>
    <row r="31" spans="2:133" ht="11.25" customHeight="1" x14ac:dyDescent="0.2">
      <c r="B31" s="620" t="s">
        <v>292</v>
      </c>
      <c r="C31" s="621"/>
      <c r="D31" s="621"/>
      <c r="E31" s="621"/>
      <c r="F31" s="621"/>
      <c r="G31" s="621"/>
      <c r="H31" s="621"/>
      <c r="I31" s="621"/>
      <c r="J31" s="621"/>
      <c r="K31" s="621"/>
      <c r="L31" s="621"/>
      <c r="M31" s="621"/>
      <c r="N31" s="621"/>
      <c r="O31" s="621"/>
      <c r="P31" s="621"/>
      <c r="Q31" s="622"/>
      <c r="R31" s="623">
        <v>25909001</v>
      </c>
      <c r="S31" s="624"/>
      <c r="T31" s="624"/>
      <c r="U31" s="624"/>
      <c r="V31" s="624"/>
      <c r="W31" s="624"/>
      <c r="X31" s="624"/>
      <c r="Y31" s="625"/>
      <c r="Z31" s="626">
        <v>4.8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98.9</v>
      </c>
      <c r="BH31" s="655"/>
      <c r="BI31" s="655"/>
      <c r="BJ31" s="655"/>
      <c r="BK31" s="655"/>
      <c r="BL31" s="655"/>
      <c r="BM31" s="629">
        <v>97.1</v>
      </c>
      <c r="BN31" s="679"/>
      <c r="BO31" s="679"/>
      <c r="BP31" s="679"/>
      <c r="BQ31" s="680"/>
      <c r="BR31" s="678">
        <v>98.8</v>
      </c>
      <c r="BS31" s="655"/>
      <c r="BT31" s="655"/>
      <c r="BU31" s="655"/>
      <c r="BV31" s="655"/>
      <c r="BW31" s="655"/>
      <c r="BX31" s="629">
        <v>96.7</v>
      </c>
      <c r="BY31" s="679"/>
      <c r="BZ31" s="679"/>
      <c r="CA31" s="679"/>
      <c r="CB31" s="680"/>
      <c r="CD31" s="686"/>
      <c r="CE31" s="687"/>
      <c r="CF31" s="637" t="s">
        <v>295</v>
      </c>
      <c r="CG31" s="638"/>
      <c r="CH31" s="638"/>
      <c r="CI31" s="638"/>
      <c r="CJ31" s="638"/>
      <c r="CK31" s="638"/>
      <c r="CL31" s="638"/>
      <c r="CM31" s="638"/>
      <c r="CN31" s="638"/>
      <c r="CO31" s="638"/>
      <c r="CP31" s="638"/>
      <c r="CQ31" s="639"/>
      <c r="CR31" s="623">
        <v>9726772</v>
      </c>
      <c r="CS31" s="655"/>
      <c r="CT31" s="655"/>
      <c r="CU31" s="655"/>
      <c r="CV31" s="655"/>
      <c r="CW31" s="655"/>
      <c r="CX31" s="655"/>
      <c r="CY31" s="656"/>
      <c r="CZ31" s="657">
        <v>1.9</v>
      </c>
      <c r="DA31" s="658"/>
      <c r="DB31" s="658"/>
      <c r="DC31" s="659"/>
      <c r="DD31" s="632">
        <v>9726772</v>
      </c>
      <c r="DE31" s="655"/>
      <c r="DF31" s="655"/>
      <c r="DG31" s="655"/>
      <c r="DH31" s="655"/>
      <c r="DI31" s="655"/>
      <c r="DJ31" s="655"/>
      <c r="DK31" s="656"/>
      <c r="DL31" s="632">
        <v>9726772</v>
      </c>
      <c r="DM31" s="655"/>
      <c r="DN31" s="655"/>
      <c r="DO31" s="655"/>
      <c r="DP31" s="655"/>
      <c r="DQ31" s="655"/>
      <c r="DR31" s="655"/>
      <c r="DS31" s="655"/>
      <c r="DT31" s="655"/>
      <c r="DU31" s="655"/>
      <c r="DV31" s="656"/>
      <c r="DW31" s="628">
        <v>4</v>
      </c>
      <c r="DX31" s="653"/>
      <c r="DY31" s="653"/>
      <c r="DZ31" s="653"/>
      <c r="EA31" s="653"/>
      <c r="EB31" s="653"/>
      <c r="EC31" s="654"/>
    </row>
    <row r="32" spans="2:133" ht="11.25" customHeight="1" x14ac:dyDescent="0.2">
      <c r="B32" s="620" t="s">
        <v>296</v>
      </c>
      <c r="C32" s="621"/>
      <c r="D32" s="621"/>
      <c r="E32" s="621"/>
      <c r="F32" s="621"/>
      <c r="G32" s="621"/>
      <c r="H32" s="621"/>
      <c r="I32" s="621"/>
      <c r="J32" s="621"/>
      <c r="K32" s="621"/>
      <c r="L32" s="621"/>
      <c r="M32" s="621"/>
      <c r="N32" s="621"/>
      <c r="O32" s="621"/>
      <c r="P32" s="621"/>
      <c r="Q32" s="622"/>
      <c r="R32" s="623">
        <v>31056216</v>
      </c>
      <c r="S32" s="624"/>
      <c r="T32" s="624"/>
      <c r="U32" s="624"/>
      <c r="V32" s="624"/>
      <c r="W32" s="624"/>
      <c r="X32" s="624"/>
      <c r="Y32" s="625"/>
      <c r="Z32" s="626">
        <v>5.8</v>
      </c>
      <c r="AA32" s="626"/>
      <c r="AB32" s="626"/>
      <c r="AC32" s="626"/>
      <c r="AD32" s="627">
        <v>328790</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99.2</v>
      </c>
      <c r="BH32" s="691"/>
      <c r="BI32" s="691"/>
      <c r="BJ32" s="691"/>
      <c r="BK32" s="691"/>
      <c r="BL32" s="691"/>
      <c r="BM32" s="692">
        <v>97.6</v>
      </c>
      <c r="BN32" s="691"/>
      <c r="BO32" s="691"/>
      <c r="BP32" s="691"/>
      <c r="BQ32" s="693"/>
      <c r="BR32" s="690">
        <v>99.1</v>
      </c>
      <c r="BS32" s="691"/>
      <c r="BT32" s="691"/>
      <c r="BU32" s="691"/>
      <c r="BV32" s="691"/>
      <c r="BW32" s="691"/>
      <c r="BX32" s="692">
        <v>97</v>
      </c>
      <c r="BY32" s="691"/>
      <c r="BZ32" s="691"/>
      <c r="CA32" s="691"/>
      <c r="CB32" s="693"/>
      <c r="CD32" s="688"/>
      <c r="CE32" s="689"/>
      <c r="CF32" s="637" t="s">
        <v>298</v>
      </c>
      <c r="CG32" s="638"/>
      <c r="CH32" s="638"/>
      <c r="CI32" s="638"/>
      <c r="CJ32" s="638"/>
      <c r="CK32" s="638"/>
      <c r="CL32" s="638"/>
      <c r="CM32" s="638"/>
      <c r="CN32" s="638"/>
      <c r="CO32" s="638"/>
      <c r="CP32" s="638"/>
      <c r="CQ32" s="639"/>
      <c r="CR32" s="623">
        <v>41888</v>
      </c>
      <c r="CS32" s="624"/>
      <c r="CT32" s="624"/>
      <c r="CU32" s="624"/>
      <c r="CV32" s="624"/>
      <c r="CW32" s="624"/>
      <c r="CX32" s="624"/>
      <c r="CY32" s="625"/>
      <c r="CZ32" s="657">
        <v>0</v>
      </c>
      <c r="DA32" s="658"/>
      <c r="DB32" s="658"/>
      <c r="DC32" s="659"/>
      <c r="DD32" s="632">
        <v>41888</v>
      </c>
      <c r="DE32" s="624"/>
      <c r="DF32" s="624"/>
      <c r="DG32" s="624"/>
      <c r="DH32" s="624"/>
      <c r="DI32" s="624"/>
      <c r="DJ32" s="624"/>
      <c r="DK32" s="625"/>
      <c r="DL32" s="632">
        <v>41888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299</v>
      </c>
      <c r="C33" s="621"/>
      <c r="D33" s="621"/>
      <c r="E33" s="621"/>
      <c r="F33" s="621"/>
      <c r="G33" s="621"/>
      <c r="H33" s="621"/>
      <c r="I33" s="621"/>
      <c r="J33" s="621"/>
      <c r="K33" s="621"/>
      <c r="L33" s="621"/>
      <c r="M33" s="621"/>
      <c r="N33" s="621"/>
      <c r="O33" s="621"/>
      <c r="P33" s="621"/>
      <c r="Q33" s="622"/>
      <c r="R33" s="623">
        <v>58904300</v>
      </c>
      <c r="S33" s="624"/>
      <c r="T33" s="624"/>
      <c r="U33" s="624"/>
      <c r="V33" s="624"/>
      <c r="W33" s="624"/>
      <c r="X33" s="624"/>
      <c r="Y33" s="625"/>
      <c r="Z33" s="626">
        <v>10.9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199788229</v>
      </c>
      <c r="CS33" s="655"/>
      <c r="CT33" s="655"/>
      <c r="CU33" s="655"/>
      <c r="CV33" s="655"/>
      <c r="CW33" s="655"/>
      <c r="CX33" s="655"/>
      <c r="CY33" s="656"/>
      <c r="CZ33" s="657">
        <v>38.4</v>
      </c>
      <c r="DA33" s="658"/>
      <c r="DB33" s="658"/>
      <c r="DC33" s="659"/>
      <c r="DD33" s="632">
        <v>119137427</v>
      </c>
      <c r="DE33" s="655"/>
      <c r="DF33" s="655"/>
      <c r="DG33" s="655"/>
      <c r="DH33" s="655"/>
      <c r="DI33" s="655"/>
      <c r="DJ33" s="655"/>
      <c r="DK33" s="656"/>
      <c r="DL33" s="632">
        <v>87697050</v>
      </c>
      <c r="DM33" s="655"/>
      <c r="DN33" s="655"/>
      <c r="DO33" s="655"/>
      <c r="DP33" s="655"/>
      <c r="DQ33" s="655"/>
      <c r="DR33" s="655"/>
      <c r="DS33" s="655"/>
      <c r="DT33" s="655"/>
      <c r="DU33" s="655"/>
      <c r="DV33" s="656"/>
      <c r="DW33" s="628">
        <v>36</v>
      </c>
      <c r="DX33" s="653"/>
      <c r="DY33" s="653"/>
      <c r="DZ33" s="653"/>
      <c r="EA33" s="653"/>
      <c r="EB33" s="653"/>
      <c r="EC33" s="654"/>
    </row>
    <row r="34" spans="2:133" ht="11.25" customHeight="1" x14ac:dyDescent="0.2">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59258313</v>
      </c>
      <c r="CS34" s="624"/>
      <c r="CT34" s="624"/>
      <c r="CU34" s="624"/>
      <c r="CV34" s="624"/>
      <c r="CW34" s="624"/>
      <c r="CX34" s="624"/>
      <c r="CY34" s="625"/>
      <c r="CZ34" s="657">
        <v>11.4</v>
      </c>
      <c r="DA34" s="658"/>
      <c r="DB34" s="658"/>
      <c r="DC34" s="659"/>
      <c r="DD34" s="632">
        <v>44761755</v>
      </c>
      <c r="DE34" s="624"/>
      <c r="DF34" s="624"/>
      <c r="DG34" s="624"/>
      <c r="DH34" s="624"/>
      <c r="DI34" s="624"/>
      <c r="DJ34" s="624"/>
      <c r="DK34" s="625"/>
      <c r="DL34" s="632">
        <v>40483741</v>
      </c>
      <c r="DM34" s="624"/>
      <c r="DN34" s="624"/>
      <c r="DO34" s="624"/>
      <c r="DP34" s="624"/>
      <c r="DQ34" s="624"/>
      <c r="DR34" s="624"/>
      <c r="DS34" s="624"/>
      <c r="DT34" s="624"/>
      <c r="DU34" s="624"/>
      <c r="DV34" s="625"/>
      <c r="DW34" s="628">
        <v>16.600000000000001</v>
      </c>
      <c r="DX34" s="653"/>
      <c r="DY34" s="653"/>
      <c r="DZ34" s="653"/>
      <c r="EA34" s="653"/>
      <c r="EB34" s="653"/>
      <c r="EC34" s="654"/>
    </row>
    <row r="35" spans="2:133" ht="11.25" customHeight="1" x14ac:dyDescent="0.2">
      <c r="B35" s="620" t="s">
        <v>305</v>
      </c>
      <c r="C35" s="621"/>
      <c r="D35" s="621"/>
      <c r="E35" s="621"/>
      <c r="F35" s="621"/>
      <c r="G35" s="621"/>
      <c r="H35" s="621"/>
      <c r="I35" s="621"/>
      <c r="J35" s="621"/>
      <c r="K35" s="621"/>
      <c r="L35" s="621"/>
      <c r="M35" s="621"/>
      <c r="N35" s="621"/>
      <c r="O35" s="621"/>
      <c r="P35" s="621"/>
      <c r="Q35" s="622"/>
      <c r="R35" s="623">
        <v>20618000</v>
      </c>
      <c r="S35" s="624"/>
      <c r="T35" s="624"/>
      <c r="U35" s="624"/>
      <c r="V35" s="624"/>
      <c r="W35" s="624"/>
      <c r="X35" s="624"/>
      <c r="Y35" s="625"/>
      <c r="Z35" s="626">
        <v>3.8</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64883229</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2712724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8272312</v>
      </c>
      <c r="CS35" s="655"/>
      <c r="CT35" s="655"/>
      <c r="CU35" s="655"/>
      <c r="CV35" s="655"/>
      <c r="CW35" s="655"/>
      <c r="CX35" s="655"/>
      <c r="CY35" s="656"/>
      <c r="CZ35" s="657">
        <v>1.6</v>
      </c>
      <c r="DA35" s="658"/>
      <c r="DB35" s="658"/>
      <c r="DC35" s="659"/>
      <c r="DD35" s="632">
        <v>6334398</v>
      </c>
      <c r="DE35" s="655"/>
      <c r="DF35" s="655"/>
      <c r="DG35" s="655"/>
      <c r="DH35" s="655"/>
      <c r="DI35" s="655"/>
      <c r="DJ35" s="655"/>
      <c r="DK35" s="656"/>
      <c r="DL35" s="632">
        <v>6333586</v>
      </c>
      <c r="DM35" s="655"/>
      <c r="DN35" s="655"/>
      <c r="DO35" s="655"/>
      <c r="DP35" s="655"/>
      <c r="DQ35" s="655"/>
      <c r="DR35" s="655"/>
      <c r="DS35" s="655"/>
      <c r="DT35" s="655"/>
      <c r="DU35" s="655"/>
      <c r="DV35" s="656"/>
      <c r="DW35" s="628">
        <v>2.6</v>
      </c>
      <c r="DX35" s="653"/>
      <c r="DY35" s="653"/>
      <c r="DZ35" s="653"/>
      <c r="EA35" s="653"/>
      <c r="EB35" s="653"/>
      <c r="EC35" s="654"/>
    </row>
    <row r="36" spans="2:133" ht="11.25" customHeight="1" x14ac:dyDescent="0.2">
      <c r="B36" s="666" t="s">
        <v>309</v>
      </c>
      <c r="C36" s="667"/>
      <c r="D36" s="667"/>
      <c r="E36" s="667"/>
      <c r="F36" s="667"/>
      <c r="G36" s="667"/>
      <c r="H36" s="667"/>
      <c r="I36" s="667"/>
      <c r="J36" s="667"/>
      <c r="K36" s="667"/>
      <c r="L36" s="667"/>
      <c r="M36" s="667"/>
      <c r="N36" s="667"/>
      <c r="O36" s="667"/>
      <c r="P36" s="667"/>
      <c r="Q36" s="668"/>
      <c r="R36" s="695">
        <v>539718249</v>
      </c>
      <c r="S36" s="696"/>
      <c r="T36" s="696"/>
      <c r="U36" s="696"/>
      <c r="V36" s="696"/>
      <c r="W36" s="696"/>
      <c r="X36" s="696"/>
      <c r="Y36" s="697"/>
      <c r="Z36" s="698">
        <v>100</v>
      </c>
      <c r="AA36" s="698"/>
      <c r="AB36" s="698"/>
      <c r="AC36" s="698"/>
      <c r="AD36" s="699">
        <v>223098269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17867239</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321023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46249043</v>
      </c>
      <c r="CS36" s="624"/>
      <c r="CT36" s="624"/>
      <c r="CU36" s="624"/>
      <c r="CV36" s="624"/>
      <c r="CW36" s="624"/>
      <c r="CX36" s="624"/>
      <c r="CY36" s="625"/>
      <c r="CZ36" s="657">
        <v>8.9</v>
      </c>
      <c r="DA36" s="658"/>
      <c r="DB36" s="658"/>
      <c r="DC36" s="659"/>
      <c r="DD36" s="632">
        <v>30242450</v>
      </c>
      <c r="DE36" s="624"/>
      <c r="DF36" s="624"/>
      <c r="DG36" s="624"/>
      <c r="DH36" s="624"/>
      <c r="DI36" s="624"/>
      <c r="DJ36" s="624"/>
      <c r="DK36" s="625"/>
      <c r="DL36" s="632">
        <v>20547291</v>
      </c>
      <c r="DM36" s="624"/>
      <c r="DN36" s="624"/>
      <c r="DO36" s="624"/>
      <c r="DP36" s="624"/>
      <c r="DQ36" s="624"/>
      <c r="DR36" s="624"/>
      <c r="DS36" s="624"/>
      <c r="DT36" s="624"/>
      <c r="DU36" s="624"/>
      <c r="DV36" s="625"/>
      <c r="DW36" s="628">
        <v>8.4</v>
      </c>
      <c r="DX36" s="653"/>
      <c r="DY36" s="653"/>
      <c r="DZ36" s="653"/>
      <c r="EA36" s="653"/>
      <c r="EB36" s="653"/>
      <c r="EC36" s="654"/>
    </row>
    <row r="37" spans="2:133" ht="11.25" customHeight="1" x14ac:dyDescent="0.2">
      <c r="AQ37" s="702" t="s">
        <v>313</v>
      </c>
      <c r="AR37" s="703"/>
      <c r="AS37" s="703"/>
      <c r="AT37" s="703"/>
      <c r="AU37" s="703"/>
      <c r="AV37" s="703"/>
      <c r="AW37" s="703"/>
      <c r="AX37" s="703"/>
      <c r="AY37" s="704"/>
      <c r="AZ37" s="623">
        <v>13383559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143533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60228</v>
      </c>
      <c r="CS37" s="655"/>
      <c r="CT37" s="655"/>
      <c r="CU37" s="655"/>
      <c r="CV37" s="655"/>
      <c r="CW37" s="655"/>
      <c r="CX37" s="655"/>
      <c r="CY37" s="656"/>
      <c r="CZ37" s="657">
        <v>0</v>
      </c>
      <c r="DA37" s="658"/>
      <c r="DB37" s="658"/>
      <c r="DC37" s="659"/>
      <c r="DD37" s="632">
        <v>60228</v>
      </c>
      <c r="DE37" s="655"/>
      <c r="DF37" s="655"/>
      <c r="DG37" s="655"/>
      <c r="DH37" s="655"/>
      <c r="DI37" s="655"/>
      <c r="DJ37" s="655"/>
      <c r="DK37" s="656"/>
      <c r="DL37" s="632">
        <v>39302</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2">
      <c r="AQ38" s="702" t="s">
        <v>316</v>
      </c>
      <c r="AR38" s="703"/>
      <c r="AS38" s="703"/>
      <c r="AT38" s="703"/>
      <c r="AU38" s="703"/>
      <c r="AV38" s="703"/>
      <c r="AW38" s="703"/>
      <c r="AX38" s="703"/>
      <c r="AY38" s="704"/>
      <c r="AZ38" s="623">
        <v>2357550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226942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29656745</v>
      </c>
      <c r="CS38" s="624"/>
      <c r="CT38" s="624"/>
      <c r="CU38" s="624"/>
      <c r="CV38" s="624"/>
      <c r="CW38" s="624"/>
      <c r="CX38" s="624"/>
      <c r="CY38" s="625"/>
      <c r="CZ38" s="657">
        <v>5.7</v>
      </c>
      <c r="DA38" s="658"/>
      <c r="DB38" s="658"/>
      <c r="DC38" s="659"/>
      <c r="DD38" s="632">
        <v>23574162</v>
      </c>
      <c r="DE38" s="624"/>
      <c r="DF38" s="624"/>
      <c r="DG38" s="624"/>
      <c r="DH38" s="624"/>
      <c r="DI38" s="624"/>
      <c r="DJ38" s="624"/>
      <c r="DK38" s="625"/>
      <c r="DL38" s="632">
        <v>20332432</v>
      </c>
      <c r="DM38" s="624"/>
      <c r="DN38" s="624"/>
      <c r="DO38" s="624"/>
      <c r="DP38" s="624"/>
      <c r="DQ38" s="624"/>
      <c r="DR38" s="624"/>
      <c r="DS38" s="624"/>
      <c r="DT38" s="624"/>
      <c r="DU38" s="624"/>
      <c r="DV38" s="625"/>
      <c r="DW38" s="628">
        <v>8.3000000000000007</v>
      </c>
      <c r="DX38" s="653"/>
      <c r="DY38" s="653"/>
      <c r="DZ38" s="653"/>
      <c r="EA38" s="653"/>
      <c r="EB38" s="653"/>
      <c r="EC38" s="654"/>
    </row>
    <row r="39" spans="2:133" ht="11.25" customHeight="1" x14ac:dyDescent="0.2">
      <c r="AQ39" s="702" t="s">
        <v>319</v>
      </c>
      <c r="AR39" s="703"/>
      <c r="AS39" s="703"/>
      <c r="AT39" s="703"/>
      <c r="AU39" s="703"/>
      <c r="AV39" s="703"/>
      <c r="AW39" s="703"/>
      <c r="AX39" s="703"/>
      <c r="AY39" s="704"/>
      <c r="AZ39" s="623">
        <v>1109540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28495889</v>
      </c>
      <c r="CS39" s="655"/>
      <c r="CT39" s="655"/>
      <c r="CU39" s="655"/>
      <c r="CV39" s="655"/>
      <c r="CW39" s="655"/>
      <c r="CX39" s="655"/>
      <c r="CY39" s="656"/>
      <c r="CZ39" s="657">
        <v>5.5</v>
      </c>
      <c r="DA39" s="658"/>
      <c r="DB39" s="658"/>
      <c r="DC39" s="659"/>
      <c r="DD39" s="632">
        <v>12775011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9727844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120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27855927</v>
      </c>
      <c r="CS40" s="624"/>
      <c r="CT40" s="624"/>
      <c r="CU40" s="624"/>
      <c r="CV40" s="624"/>
      <c r="CW40" s="624"/>
      <c r="CX40" s="624"/>
      <c r="CY40" s="625"/>
      <c r="CZ40" s="657">
        <v>5.3</v>
      </c>
      <c r="DA40" s="658"/>
      <c r="DB40" s="658"/>
      <c r="DC40" s="659"/>
      <c r="DD40" s="632">
        <v>1449651</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20437497</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2">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100697718</v>
      </c>
      <c r="CS42" s="624"/>
      <c r="CT42" s="624"/>
      <c r="CU42" s="624"/>
      <c r="CV42" s="624"/>
      <c r="CW42" s="624"/>
      <c r="CX42" s="624"/>
      <c r="CY42" s="625"/>
      <c r="CZ42" s="657">
        <v>19.3</v>
      </c>
      <c r="DA42" s="706"/>
      <c r="DB42" s="706"/>
      <c r="DC42" s="707"/>
      <c r="DD42" s="632">
        <v>15222130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2">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1283909</v>
      </c>
      <c r="CS43" s="655"/>
      <c r="CT43" s="655"/>
      <c r="CU43" s="655"/>
      <c r="CV43" s="655"/>
      <c r="CW43" s="655"/>
      <c r="CX43" s="655"/>
      <c r="CY43" s="656"/>
      <c r="CZ43" s="657">
        <v>0.2</v>
      </c>
      <c r="DA43" s="658"/>
      <c r="DB43" s="658"/>
      <c r="DC43" s="659"/>
      <c r="DD43" s="632">
        <v>1243566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2">
      <c r="B44" s="192" t="s">
        <v>333</v>
      </c>
      <c r="CD44" s="729" t="s">
        <v>286</v>
      </c>
      <c r="CE44" s="730"/>
      <c r="CF44" s="620" t="s">
        <v>334</v>
      </c>
      <c r="CG44" s="621"/>
      <c r="CH44" s="621"/>
      <c r="CI44" s="621"/>
      <c r="CJ44" s="621"/>
      <c r="CK44" s="621"/>
      <c r="CL44" s="621"/>
      <c r="CM44" s="621"/>
      <c r="CN44" s="621"/>
      <c r="CO44" s="621"/>
      <c r="CP44" s="621"/>
      <c r="CQ44" s="622"/>
      <c r="CR44" s="623">
        <v>94366546</v>
      </c>
      <c r="CS44" s="624"/>
      <c r="CT44" s="624"/>
      <c r="CU44" s="624"/>
      <c r="CV44" s="624"/>
      <c r="CW44" s="624"/>
      <c r="CX44" s="624"/>
      <c r="CY44" s="625"/>
      <c r="CZ44" s="657">
        <v>18.100000000000001</v>
      </c>
      <c r="DA44" s="706"/>
      <c r="DB44" s="706"/>
      <c r="DC44" s="707"/>
      <c r="DD44" s="632">
        <v>13556673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2">
      <c r="CD45" s="731"/>
      <c r="CE45" s="732"/>
      <c r="CF45" s="620" t="s">
        <v>335</v>
      </c>
      <c r="CG45" s="621"/>
      <c r="CH45" s="621"/>
      <c r="CI45" s="621"/>
      <c r="CJ45" s="621"/>
      <c r="CK45" s="621"/>
      <c r="CL45" s="621"/>
      <c r="CM45" s="621"/>
      <c r="CN45" s="621"/>
      <c r="CO45" s="621"/>
      <c r="CP45" s="621"/>
      <c r="CQ45" s="622"/>
      <c r="CR45" s="623">
        <v>63691473</v>
      </c>
      <c r="CS45" s="655"/>
      <c r="CT45" s="655"/>
      <c r="CU45" s="655"/>
      <c r="CV45" s="655"/>
      <c r="CW45" s="655"/>
      <c r="CX45" s="655"/>
      <c r="CY45" s="656"/>
      <c r="CZ45" s="657">
        <v>12.2</v>
      </c>
      <c r="DA45" s="658"/>
      <c r="DB45" s="658"/>
      <c r="DC45" s="659"/>
      <c r="DD45" s="632">
        <v>4492108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2">
      <c r="CD46" s="731"/>
      <c r="CE46" s="732"/>
      <c r="CF46" s="620" t="s">
        <v>336</v>
      </c>
      <c r="CG46" s="621"/>
      <c r="CH46" s="621"/>
      <c r="CI46" s="621"/>
      <c r="CJ46" s="621"/>
      <c r="CK46" s="621"/>
      <c r="CL46" s="621"/>
      <c r="CM46" s="621"/>
      <c r="CN46" s="621"/>
      <c r="CO46" s="621"/>
      <c r="CP46" s="621"/>
      <c r="CQ46" s="622"/>
      <c r="CR46" s="623">
        <v>29781434</v>
      </c>
      <c r="CS46" s="624"/>
      <c r="CT46" s="624"/>
      <c r="CU46" s="624"/>
      <c r="CV46" s="624"/>
      <c r="CW46" s="624"/>
      <c r="CX46" s="624"/>
      <c r="CY46" s="625"/>
      <c r="CZ46" s="657">
        <v>5.7</v>
      </c>
      <c r="DA46" s="706"/>
      <c r="DB46" s="706"/>
      <c r="DC46" s="707"/>
      <c r="DD46" s="632">
        <v>8912826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2">
      <c r="CD47" s="731"/>
      <c r="CE47" s="732"/>
      <c r="CF47" s="620" t="s">
        <v>337</v>
      </c>
      <c r="CG47" s="621"/>
      <c r="CH47" s="621"/>
      <c r="CI47" s="621"/>
      <c r="CJ47" s="621"/>
      <c r="CK47" s="621"/>
      <c r="CL47" s="621"/>
      <c r="CM47" s="621"/>
      <c r="CN47" s="621"/>
      <c r="CO47" s="621"/>
      <c r="CP47" s="621"/>
      <c r="CQ47" s="622"/>
      <c r="CR47" s="623">
        <v>6331172</v>
      </c>
      <c r="CS47" s="655"/>
      <c r="CT47" s="655"/>
      <c r="CU47" s="655"/>
      <c r="CV47" s="655"/>
      <c r="CW47" s="655"/>
      <c r="CX47" s="655"/>
      <c r="CY47" s="656"/>
      <c r="CZ47" s="657">
        <v>1.2</v>
      </c>
      <c r="DA47" s="658"/>
      <c r="DB47" s="658"/>
      <c r="DC47" s="659"/>
      <c r="DD47" s="632">
        <v>1665457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x14ac:dyDescent="0.2">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2">
      <c r="CD49" s="666" t="s">
        <v>339</v>
      </c>
      <c r="CE49" s="667"/>
      <c r="CF49" s="667"/>
      <c r="CG49" s="667"/>
      <c r="CH49" s="667"/>
      <c r="CI49" s="667"/>
      <c r="CJ49" s="667"/>
      <c r="CK49" s="667"/>
      <c r="CL49" s="667"/>
      <c r="CM49" s="667"/>
      <c r="CN49" s="667"/>
      <c r="CO49" s="667"/>
      <c r="CP49" s="667"/>
      <c r="CQ49" s="668"/>
      <c r="CR49" s="695">
        <v>520717051</v>
      </c>
      <c r="CS49" s="691"/>
      <c r="CT49" s="691"/>
      <c r="CU49" s="691"/>
      <c r="CV49" s="691"/>
      <c r="CW49" s="691"/>
      <c r="CX49" s="691"/>
      <c r="CY49" s="718"/>
      <c r="CZ49" s="719">
        <v>100</v>
      </c>
      <c r="DA49" s="720"/>
      <c r="DB49" s="720"/>
      <c r="DC49" s="721"/>
      <c r="DD49" s="722">
        <v>282161542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x14ac:dyDescent="0.2"/>
    <row r="51" spans="82:133" ht="10.8" hidden="1" x14ac:dyDescent="0.2"/>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x14ac:dyDescent="0.2"/>
  <cols>
    <col min="1" max="130" width="2.77734375" style="240" customWidth="1"/>
    <col min="131" max="131" width="1.66406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5">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2">
      <c r="A7" s="209">
        <v>1</v>
      </c>
      <c r="B7" s="749" t="s">
        <v>526</v>
      </c>
      <c r="C7" s="750"/>
      <c r="D7" s="750"/>
      <c r="E7" s="750"/>
      <c r="F7" s="750"/>
      <c r="G7" s="750"/>
      <c r="H7" s="750"/>
      <c r="I7" s="750"/>
      <c r="J7" s="750"/>
      <c r="K7" s="750"/>
      <c r="L7" s="750"/>
      <c r="M7" s="750"/>
      <c r="N7" s="750"/>
      <c r="O7" s="750"/>
      <c r="P7" s="751"/>
      <c r="Q7" s="752">
        <v>541454</v>
      </c>
      <c r="R7" s="753"/>
      <c r="S7" s="753"/>
      <c r="T7" s="753"/>
      <c r="U7" s="753"/>
      <c r="V7" s="753">
        <v>523994</v>
      </c>
      <c r="W7" s="753"/>
      <c r="X7" s="753"/>
      <c r="Y7" s="753"/>
      <c r="Z7" s="753"/>
      <c r="AA7" s="753">
        <v>17460</v>
      </c>
      <c r="AB7" s="753"/>
      <c r="AC7" s="753"/>
      <c r="AD7" s="753"/>
      <c r="AE7" s="754"/>
      <c r="AF7" s="755">
        <v>3156</v>
      </c>
      <c r="AG7" s="756"/>
      <c r="AH7" s="756"/>
      <c r="AI7" s="756"/>
      <c r="AJ7" s="757"/>
      <c r="AK7" s="793">
        <v>41845</v>
      </c>
      <c r="AL7" s="794"/>
      <c r="AM7" s="794"/>
      <c r="AN7" s="794"/>
      <c r="AO7" s="794"/>
      <c r="AP7" s="794">
        <v>846370</v>
      </c>
      <c r="AQ7" s="794"/>
      <c r="AR7" s="794"/>
      <c r="AS7" s="794"/>
      <c r="AT7" s="794"/>
      <c r="AU7" s="795" t="s">
        <v>527</v>
      </c>
      <c r="AV7" s="796"/>
      <c r="AW7" s="796"/>
      <c r="AX7" s="796"/>
      <c r="AY7" s="797"/>
      <c r="AZ7" s="203"/>
      <c r="BA7" s="203"/>
      <c r="BB7" s="203"/>
      <c r="BC7" s="203"/>
      <c r="BD7" s="203"/>
      <c r="BE7" s="204"/>
      <c r="BF7" s="204"/>
      <c r="BG7" s="204"/>
      <c r="BH7" s="204"/>
      <c r="BI7" s="204"/>
      <c r="BJ7" s="204"/>
      <c r="BK7" s="204"/>
      <c r="BL7" s="204"/>
      <c r="BM7" s="204"/>
      <c r="BN7" s="204"/>
      <c r="BO7" s="204"/>
      <c r="BP7" s="204"/>
      <c r="BQ7" s="210">
        <v>1</v>
      </c>
      <c r="BR7" s="211"/>
      <c r="BS7" s="798" t="s">
        <v>554</v>
      </c>
      <c r="BT7" s="799"/>
      <c r="BU7" s="799"/>
      <c r="BV7" s="799"/>
      <c r="BW7" s="799"/>
      <c r="BX7" s="799"/>
      <c r="BY7" s="799"/>
      <c r="BZ7" s="799"/>
      <c r="CA7" s="799"/>
      <c r="CB7" s="799"/>
      <c r="CC7" s="799"/>
      <c r="CD7" s="799"/>
      <c r="CE7" s="799"/>
      <c r="CF7" s="799"/>
      <c r="CG7" s="800"/>
      <c r="CH7" s="790">
        <v>-7</v>
      </c>
      <c r="CI7" s="791"/>
      <c r="CJ7" s="791"/>
      <c r="CK7" s="791"/>
      <c r="CL7" s="792"/>
      <c r="CM7" s="790">
        <v>393</v>
      </c>
      <c r="CN7" s="791"/>
      <c r="CO7" s="791"/>
      <c r="CP7" s="791"/>
      <c r="CQ7" s="792"/>
      <c r="CR7" s="790">
        <v>180</v>
      </c>
      <c r="CS7" s="791"/>
      <c r="CT7" s="791"/>
      <c r="CU7" s="791"/>
      <c r="CV7" s="792"/>
      <c r="CW7" s="790">
        <v>100</v>
      </c>
      <c r="CX7" s="791"/>
      <c r="CY7" s="791"/>
      <c r="CZ7" s="791"/>
      <c r="DA7" s="792"/>
      <c r="DB7" s="790">
        <v>12</v>
      </c>
      <c r="DC7" s="791"/>
      <c r="DD7" s="791"/>
      <c r="DE7" s="791"/>
      <c r="DF7" s="792"/>
      <c r="DG7" s="790" t="s">
        <v>468</v>
      </c>
      <c r="DH7" s="791"/>
      <c r="DI7" s="791"/>
      <c r="DJ7" s="791"/>
      <c r="DK7" s="792"/>
      <c r="DL7" s="790" t="s">
        <v>468</v>
      </c>
      <c r="DM7" s="791"/>
      <c r="DN7" s="791"/>
      <c r="DO7" s="791"/>
      <c r="DP7" s="792"/>
      <c r="DQ7" s="790" t="s">
        <v>468</v>
      </c>
      <c r="DR7" s="791"/>
      <c r="DS7" s="791"/>
      <c r="DT7" s="791"/>
      <c r="DU7" s="792"/>
      <c r="DV7" s="770"/>
      <c r="DW7" s="771"/>
      <c r="DX7" s="771"/>
      <c r="DY7" s="771"/>
      <c r="DZ7" s="772"/>
      <c r="EA7" s="205"/>
    </row>
    <row r="8" spans="1:131" s="206" customFormat="1" ht="26.25" customHeight="1" x14ac:dyDescent="0.2">
      <c r="A8" s="212">
        <v>2</v>
      </c>
      <c r="B8" s="773" t="s">
        <v>528</v>
      </c>
      <c r="C8" s="774"/>
      <c r="D8" s="774"/>
      <c r="E8" s="774"/>
      <c r="F8" s="774"/>
      <c r="G8" s="774"/>
      <c r="H8" s="774"/>
      <c r="I8" s="774"/>
      <c r="J8" s="774"/>
      <c r="K8" s="774"/>
      <c r="L8" s="774"/>
      <c r="M8" s="774"/>
      <c r="N8" s="774"/>
      <c r="O8" s="774"/>
      <c r="P8" s="775"/>
      <c r="Q8" s="776">
        <v>6606</v>
      </c>
      <c r="R8" s="777"/>
      <c r="S8" s="777"/>
      <c r="T8" s="777"/>
      <c r="U8" s="777"/>
      <c r="V8" s="777">
        <v>5175</v>
      </c>
      <c r="W8" s="777"/>
      <c r="X8" s="777"/>
      <c r="Y8" s="777"/>
      <c r="Z8" s="777"/>
      <c r="AA8" s="777">
        <v>1431</v>
      </c>
      <c r="AB8" s="777"/>
      <c r="AC8" s="777"/>
      <c r="AD8" s="777"/>
      <c r="AE8" s="778"/>
      <c r="AF8" s="779">
        <v>191</v>
      </c>
      <c r="AG8" s="780"/>
      <c r="AH8" s="780"/>
      <c r="AI8" s="780"/>
      <c r="AJ8" s="781"/>
      <c r="AK8" s="782">
        <v>4532</v>
      </c>
      <c r="AL8" s="783"/>
      <c r="AM8" s="783"/>
      <c r="AN8" s="783"/>
      <c r="AO8" s="783"/>
      <c r="AP8" s="783">
        <v>21758</v>
      </c>
      <c r="AQ8" s="783"/>
      <c r="AR8" s="783"/>
      <c r="AS8" s="783"/>
      <c r="AT8" s="783"/>
      <c r="AU8" s="784" t="s">
        <v>529</v>
      </c>
      <c r="AV8" s="785"/>
      <c r="AW8" s="785"/>
      <c r="AX8" s="785"/>
      <c r="AY8" s="786"/>
      <c r="AZ8" s="203"/>
      <c r="BA8" s="203"/>
      <c r="BB8" s="203"/>
      <c r="BC8" s="203"/>
      <c r="BD8" s="203"/>
      <c r="BE8" s="204"/>
      <c r="BF8" s="204"/>
      <c r="BG8" s="204"/>
      <c r="BH8" s="204"/>
      <c r="BI8" s="204"/>
      <c r="BJ8" s="204"/>
      <c r="BK8" s="204"/>
      <c r="BL8" s="204"/>
      <c r="BM8" s="204"/>
      <c r="BN8" s="204"/>
      <c r="BO8" s="204"/>
      <c r="BP8" s="204"/>
      <c r="BQ8" s="213">
        <v>2</v>
      </c>
      <c r="BR8" s="214" t="s">
        <v>555</v>
      </c>
      <c r="BS8" s="787" t="s">
        <v>556</v>
      </c>
      <c r="BT8" s="788"/>
      <c r="BU8" s="788"/>
      <c r="BV8" s="788"/>
      <c r="BW8" s="788"/>
      <c r="BX8" s="788"/>
      <c r="BY8" s="788"/>
      <c r="BZ8" s="788"/>
      <c r="CA8" s="788"/>
      <c r="CB8" s="788"/>
      <c r="CC8" s="788"/>
      <c r="CD8" s="788"/>
      <c r="CE8" s="788"/>
      <c r="CF8" s="788"/>
      <c r="CG8" s="789"/>
      <c r="CH8" s="801">
        <v>30</v>
      </c>
      <c r="CI8" s="802"/>
      <c r="CJ8" s="802"/>
      <c r="CK8" s="802"/>
      <c r="CL8" s="803"/>
      <c r="CM8" s="801">
        <v>563</v>
      </c>
      <c r="CN8" s="802"/>
      <c r="CO8" s="802"/>
      <c r="CP8" s="802"/>
      <c r="CQ8" s="803"/>
      <c r="CR8" s="801">
        <v>20</v>
      </c>
      <c r="CS8" s="802"/>
      <c r="CT8" s="802"/>
      <c r="CU8" s="802"/>
      <c r="CV8" s="803"/>
      <c r="CW8" s="801">
        <v>15</v>
      </c>
      <c r="CX8" s="802"/>
      <c r="CY8" s="802"/>
      <c r="CZ8" s="802"/>
      <c r="DA8" s="803"/>
      <c r="DB8" s="801">
        <v>4763</v>
      </c>
      <c r="DC8" s="802"/>
      <c r="DD8" s="802"/>
      <c r="DE8" s="802"/>
      <c r="DF8" s="803"/>
      <c r="DG8" s="801" t="s">
        <v>468</v>
      </c>
      <c r="DH8" s="802"/>
      <c r="DI8" s="802"/>
      <c r="DJ8" s="802"/>
      <c r="DK8" s="803"/>
      <c r="DL8" s="801" t="s">
        <v>468</v>
      </c>
      <c r="DM8" s="802"/>
      <c r="DN8" s="802"/>
      <c r="DO8" s="802"/>
      <c r="DP8" s="803"/>
      <c r="DQ8" s="801">
        <v>4156</v>
      </c>
      <c r="DR8" s="802"/>
      <c r="DS8" s="802"/>
      <c r="DT8" s="802"/>
      <c r="DU8" s="803"/>
      <c r="DV8" s="804"/>
      <c r="DW8" s="805"/>
      <c r="DX8" s="805"/>
      <c r="DY8" s="805"/>
      <c r="DZ8" s="806"/>
      <c r="EA8" s="205"/>
    </row>
    <row r="9" spans="1:131" s="206" customFormat="1" ht="26.25" customHeight="1" x14ac:dyDescent="0.2">
      <c r="A9" s="212">
        <v>3</v>
      </c>
      <c r="B9" s="773" t="s">
        <v>530</v>
      </c>
      <c r="C9" s="774"/>
      <c r="D9" s="774"/>
      <c r="E9" s="774"/>
      <c r="F9" s="774"/>
      <c r="G9" s="774"/>
      <c r="H9" s="774"/>
      <c r="I9" s="774"/>
      <c r="J9" s="774"/>
      <c r="K9" s="774"/>
      <c r="L9" s="774"/>
      <c r="M9" s="774"/>
      <c r="N9" s="774"/>
      <c r="O9" s="774"/>
      <c r="P9" s="775"/>
      <c r="Q9" s="776">
        <v>1708</v>
      </c>
      <c r="R9" s="777"/>
      <c r="S9" s="777"/>
      <c r="T9" s="777"/>
      <c r="U9" s="777"/>
      <c r="V9" s="777">
        <v>1708</v>
      </c>
      <c r="W9" s="777"/>
      <c r="X9" s="777"/>
      <c r="Y9" s="777"/>
      <c r="Z9" s="777"/>
      <c r="AA9" s="777" t="s">
        <v>468</v>
      </c>
      <c r="AB9" s="777"/>
      <c r="AC9" s="777"/>
      <c r="AD9" s="777"/>
      <c r="AE9" s="778"/>
      <c r="AF9" s="779" t="s">
        <v>468</v>
      </c>
      <c r="AG9" s="780"/>
      <c r="AH9" s="780"/>
      <c r="AI9" s="780"/>
      <c r="AJ9" s="781"/>
      <c r="AK9" s="782">
        <v>1004</v>
      </c>
      <c r="AL9" s="783"/>
      <c r="AM9" s="783"/>
      <c r="AN9" s="783"/>
      <c r="AO9" s="783"/>
      <c r="AP9" s="783">
        <v>0</v>
      </c>
      <c r="AQ9" s="783"/>
      <c r="AR9" s="783"/>
      <c r="AS9" s="783"/>
      <c r="AT9" s="783"/>
      <c r="AU9" s="785"/>
      <c r="AV9" s="785"/>
      <c r="AW9" s="785"/>
      <c r="AX9" s="785"/>
      <c r="AY9" s="786"/>
      <c r="AZ9" s="203"/>
      <c r="BA9" s="203"/>
      <c r="BB9" s="203"/>
      <c r="BC9" s="203"/>
      <c r="BD9" s="203"/>
      <c r="BE9" s="204"/>
      <c r="BF9" s="204"/>
      <c r="BG9" s="204"/>
      <c r="BH9" s="204"/>
      <c r="BI9" s="204"/>
      <c r="BJ9" s="204"/>
      <c r="BK9" s="204"/>
      <c r="BL9" s="204"/>
      <c r="BM9" s="204"/>
      <c r="BN9" s="204"/>
      <c r="BO9" s="204"/>
      <c r="BP9" s="204"/>
      <c r="BQ9" s="213">
        <v>3</v>
      </c>
      <c r="BR9" s="214"/>
      <c r="BS9" s="787" t="s">
        <v>557</v>
      </c>
      <c r="BT9" s="788"/>
      <c r="BU9" s="788"/>
      <c r="BV9" s="788"/>
      <c r="BW9" s="788"/>
      <c r="BX9" s="788"/>
      <c r="BY9" s="788"/>
      <c r="BZ9" s="788"/>
      <c r="CA9" s="788"/>
      <c r="CB9" s="788"/>
      <c r="CC9" s="788"/>
      <c r="CD9" s="788"/>
      <c r="CE9" s="788"/>
      <c r="CF9" s="788"/>
      <c r="CG9" s="789"/>
      <c r="CH9" s="801">
        <v>19</v>
      </c>
      <c r="CI9" s="802"/>
      <c r="CJ9" s="802"/>
      <c r="CK9" s="802"/>
      <c r="CL9" s="803"/>
      <c r="CM9" s="801">
        <v>303</v>
      </c>
      <c r="CN9" s="802"/>
      <c r="CO9" s="802"/>
      <c r="CP9" s="802"/>
      <c r="CQ9" s="803"/>
      <c r="CR9" s="801">
        <v>400</v>
      </c>
      <c r="CS9" s="802"/>
      <c r="CT9" s="802"/>
      <c r="CU9" s="802"/>
      <c r="CV9" s="803"/>
      <c r="CW9" s="801">
        <v>84</v>
      </c>
      <c r="CX9" s="802"/>
      <c r="CY9" s="802"/>
      <c r="CZ9" s="802"/>
      <c r="DA9" s="803"/>
      <c r="DB9" s="801" t="s">
        <v>468</v>
      </c>
      <c r="DC9" s="802"/>
      <c r="DD9" s="802"/>
      <c r="DE9" s="802"/>
      <c r="DF9" s="803"/>
      <c r="DG9" s="801" t="s">
        <v>468</v>
      </c>
      <c r="DH9" s="802"/>
      <c r="DI9" s="802"/>
      <c r="DJ9" s="802"/>
      <c r="DK9" s="803"/>
      <c r="DL9" s="801" t="s">
        <v>468</v>
      </c>
      <c r="DM9" s="802"/>
      <c r="DN9" s="802"/>
      <c r="DO9" s="802"/>
      <c r="DP9" s="803"/>
      <c r="DQ9" s="801" t="s">
        <v>468</v>
      </c>
      <c r="DR9" s="802"/>
      <c r="DS9" s="802"/>
      <c r="DT9" s="802"/>
      <c r="DU9" s="803"/>
      <c r="DV9" s="804"/>
      <c r="DW9" s="805"/>
      <c r="DX9" s="805"/>
      <c r="DY9" s="805"/>
      <c r="DZ9" s="806"/>
      <c r="EA9" s="205"/>
    </row>
    <row r="10" spans="1:131" s="206" customFormat="1" ht="26.25" customHeight="1" x14ac:dyDescent="0.2">
      <c r="A10" s="212">
        <v>4</v>
      </c>
      <c r="B10" s="773" t="s">
        <v>531</v>
      </c>
      <c r="C10" s="774"/>
      <c r="D10" s="774"/>
      <c r="E10" s="774"/>
      <c r="F10" s="774"/>
      <c r="G10" s="774"/>
      <c r="H10" s="774"/>
      <c r="I10" s="774"/>
      <c r="J10" s="774"/>
      <c r="K10" s="774"/>
      <c r="L10" s="774"/>
      <c r="M10" s="774"/>
      <c r="N10" s="774"/>
      <c r="O10" s="774"/>
      <c r="P10" s="775"/>
      <c r="Q10" s="776">
        <v>332</v>
      </c>
      <c r="R10" s="777"/>
      <c r="S10" s="777"/>
      <c r="T10" s="777"/>
      <c r="U10" s="777"/>
      <c r="V10" s="777">
        <v>89</v>
      </c>
      <c r="W10" s="777"/>
      <c r="X10" s="777"/>
      <c r="Y10" s="777"/>
      <c r="Z10" s="777"/>
      <c r="AA10" s="777">
        <v>243</v>
      </c>
      <c r="AB10" s="777"/>
      <c r="AC10" s="777"/>
      <c r="AD10" s="777"/>
      <c r="AE10" s="778"/>
      <c r="AF10" s="779" t="s">
        <v>468</v>
      </c>
      <c r="AG10" s="780"/>
      <c r="AH10" s="780"/>
      <c r="AI10" s="780"/>
      <c r="AJ10" s="781"/>
      <c r="AK10" s="782">
        <v>6</v>
      </c>
      <c r="AL10" s="783"/>
      <c r="AM10" s="783"/>
      <c r="AN10" s="783"/>
      <c r="AO10" s="783"/>
      <c r="AP10" s="783">
        <v>826</v>
      </c>
      <c r="AQ10" s="783"/>
      <c r="AR10" s="783"/>
      <c r="AS10" s="783"/>
      <c r="AT10" s="783"/>
      <c r="AU10" s="785"/>
      <c r="AV10" s="785"/>
      <c r="AW10" s="785"/>
      <c r="AX10" s="785"/>
      <c r="AY10" s="786"/>
      <c r="AZ10" s="203"/>
      <c r="BA10" s="203"/>
      <c r="BB10" s="203"/>
      <c r="BC10" s="203"/>
      <c r="BD10" s="203"/>
      <c r="BE10" s="204"/>
      <c r="BF10" s="204"/>
      <c r="BG10" s="204"/>
      <c r="BH10" s="204"/>
      <c r="BI10" s="204"/>
      <c r="BJ10" s="204"/>
      <c r="BK10" s="204"/>
      <c r="BL10" s="204"/>
      <c r="BM10" s="204"/>
      <c r="BN10" s="204"/>
      <c r="BO10" s="204"/>
      <c r="BP10" s="204"/>
      <c r="BQ10" s="213">
        <v>4</v>
      </c>
      <c r="BR10" s="214"/>
      <c r="BS10" s="787" t="s">
        <v>558</v>
      </c>
      <c r="BT10" s="788"/>
      <c r="BU10" s="788"/>
      <c r="BV10" s="788"/>
      <c r="BW10" s="788"/>
      <c r="BX10" s="788"/>
      <c r="BY10" s="788"/>
      <c r="BZ10" s="788"/>
      <c r="CA10" s="788"/>
      <c r="CB10" s="788"/>
      <c r="CC10" s="788"/>
      <c r="CD10" s="788"/>
      <c r="CE10" s="788"/>
      <c r="CF10" s="788"/>
      <c r="CG10" s="789"/>
      <c r="CH10" s="801">
        <v>4</v>
      </c>
      <c r="CI10" s="802"/>
      <c r="CJ10" s="802"/>
      <c r="CK10" s="802"/>
      <c r="CL10" s="803"/>
      <c r="CM10" s="801">
        <v>65</v>
      </c>
      <c r="CN10" s="802"/>
      <c r="CO10" s="802"/>
      <c r="CP10" s="802"/>
      <c r="CQ10" s="803"/>
      <c r="CR10" s="801">
        <v>3</v>
      </c>
      <c r="CS10" s="802"/>
      <c r="CT10" s="802"/>
      <c r="CU10" s="802"/>
      <c r="CV10" s="803"/>
      <c r="CW10" s="801" t="s">
        <v>468</v>
      </c>
      <c r="CX10" s="802"/>
      <c r="CY10" s="802"/>
      <c r="CZ10" s="802"/>
      <c r="DA10" s="803"/>
      <c r="DB10" s="801" t="s">
        <v>468</v>
      </c>
      <c r="DC10" s="802"/>
      <c r="DD10" s="802"/>
      <c r="DE10" s="802"/>
      <c r="DF10" s="803"/>
      <c r="DG10" s="801" t="s">
        <v>468</v>
      </c>
      <c r="DH10" s="802"/>
      <c r="DI10" s="802"/>
      <c r="DJ10" s="802"/>
      <c r="DK10" s="803"/>
      <c r="DL10" s="801" t="s">
        <v>468</v>
      </c>
      <c r="DM10" s="802"/>
      <c r="DN10" s="802"/>
      <c r="DO10" s="802"/>
      <c r="DP10" s="803"/>
      <c r="DQ10" s="801"/>
      <c r="DR10" s="802"/>
      <c r="DS10" s="802"/>
      <c r="DT10" s="802"/>
      <c r="DU10" s="803"/>
      <c r="DV10" s="804"/>
      <c r="DW10" s="805"/>
      <c r="DX10" s="805"/>
      <c r="DY10" s="805"/>
      <c r="DZ10" s="806"/>
      <c r="EA10" s="205"/>
    </row>
    <row r="11" spans="1:131" s="206" customFormat="1" ht="26.25" customHeight="1" x14ac:dyDescent="0.2">
      <c r="A11" s="212">
        <v>5</v>
      </c>
      <c r="B11" s="773" t="s">
        <v>532</v>
      </c>
      <c r="C11" s="774"/>
      <c r="D11" s="774"/>
      <c r="E11" s="774"/>
      <c r="F11" s="774"/>
      <c r="G11" s="774"/>
      <c r="H11" s="774"/>
      <c r="I11" s="774"/>
      <c r="J11" s="774"/>
      <c r="K11" s="774"/>
      <c r="L11" s="774"/>
      <c r="M11" s="774"/>
      <c r="N11" s="774"/>
      <c r="O11" s="774"/>
      <c r="P11" s="775"/>
      <c r="Q11" s="776">
        <v>807</v>
      </c>
      <c r="R11" s="777"/>
      <c r="S11" s="777"/>
      <c r="T11" s="777"/>
      <c r="U11" s="777"/>
      <c r="V11" s="777">
        <v>755</v>
      </c>
      <c r="W11" s="777"/>
      <c r="X11" s="777"/>
      <c r="Y11" s="777"/>
      <c r="Z11" s="777"/>
      <c r="AA11" s="777">
        <v>52</v>
      </c>
      <c r="AB11" s="777"/>
      <c r="AC11" s="777"/>
      <c r="AD11" s="777"/>
      <c r="AE11" s="778"/>
      <c r="AF11" s="779">
        <v>51</v>
      </c>
      <c r="AG11" s="780"/>
      <c r="AH11" s="780"/>
      <c r="AI11" s="780"/>
      <c r="AJ11" s="781"/>
      <c r="AK11" s="782">
        <v>227</v>
      </c>
      <c r="AL11" s="783"/>
      <c r="AM11" s="783"/>
      <c r="AN11" s="783"/>
      <c r="AO11" s="783"/>
      <c r="AP11" s="783">
        <v>6454</v>
      </c>
      <c r="AQ11" s="783"/>
      <c r="AR11" s="783"/>
      <c r="AS11" s="783"/>
      <c r="AT11" s="783"/>
      <c r="AU11" s="785"/>
      <c r="AV11" s="785"/>
      <c r="AW11" s="785"/>
      <c r="AX11" s="785"/>
      <c r="AY11" s="786"/>
      <c r="AZ11" s="203"/>
      <c r="BA11" s="203"/>
      <c r="BB11" s="203"/>
      <c r="BC11" s="203"/>
      <c r="BD11" s="203"/>
      <c r="BE11" s="204"/>
      <c r="BF11" s="204"/>
      <c r="BG11" s="204"/>
      <c r="BH11" s="204"/>
      <c r="BI11" s="204"/>
      <c r="BJ11" s="204"/>
      <c r="BK11" s="204"/>
      <c r="BL11" s="204"/>
      <c r="BM11" s="204"/>
      <c r="BN11" s="204"/>
      <c r="BO11" s="204"/>
      <c r="BP11" s="204"/>
      <c r="BQ11" s="213">
        <v>5</v>
      </c>
      <c r="BR11" s="214"/>
      <c r="BS11" s="787" t="s">
        <v>559</v>
      </c>
      <c r="BT11" s="788"/>
      <c r="BU11" s="788"/>
      <c r="BV11" s="788"/>
      <c r="BW11" s="788"/>
      <c r="BX11" s="788"/>
      <c r="BY11" s="788"/>
      <c r="BZ11" s="788"/>
      <c r="CA11" s="788"/>
      <c r="CB11" s="788"/>
      <c r="CC11" s="788"/>
      <c r="CD11" s="788"/>
      <c r="CE11" s="788"/>
      <c r="CF11" s="788"/>
      <c r="CG11" s="789"/>
      <c r="CH11" s="801">
        <v>3</v>
      </c>
      <c r="CI11" s="802"/>
      <c r="CJ11" s="802"/>
      <c r="CK11" s="802"/>
      <c r="CL11" s="803"/>
      <c r="CM11" s="801">
        <v>204</v>
      </c>
      <c r="CN11" s="802"/>
      <c r="CO11" s="802"/>
      <c r="CP11" s="802"/>
      <c r="CQ11" s="803"/>
      <c r="CR11" s="801">
        <v>200</v>
      </c>
      <c r="CS11" s="802"/>
      <c r="CT11" s="802"/>
      <c r="CU11" s="802"/>
      <c r="CV11" s="803"/>
      <c r="CW11" s="801">
        <v>36</v>
      </c>
      <c r="CX11" s="802"/>
      <c r="CY11" s="802"/>
      <c r="CZ11" s="802"/>
      <c r="DA11" s="803"/>
      <c r="DB11" s="801" t="s">
        <v>468</v>
      </c>
      <c r="DC11" s="802"/>
      <c r="DD11" s="802"/>
      <c r="DE11" s="802"/>
      <c r="DF11" s="803"/>
      <c r="DG11" s="801" t="s">
        <v>468</v>
      </c>
      <c r="DH11" s="802"/>
      <c r="DI11" s="802"/>
      <c r="DJ11" s="802"/>
      <c r="DK11" s="803"/>
      <c r="DL11" s="801" t="s">
        <v>468</v>
      </c>
      <c r="DM11" s="802"/>
      <c r="DN11" s="802"/>
      <c r="DO11" s="802"/>
      <c r="DP11" s="803"/>
      <c r="DQ11" s="801"/>
      <c r="DR11" s="802"/>
      <c r="DS11" s="802"/>
      <c r="DT11" s="802"/>
      <c r="DU11" s="803"/>
      <c r="DV11" s="804"/>
      <c r="DW11" s="805"/>
      <c r="DX11" s="805"/>
      <c r="DY11" s="805"/>
      <c r="DZ11" s="806"/>
      <c r="EA11" s="205"/>
    </row>
    <row r="12" spans="1:131" s="206" customFormat="1" ht="26.25" customHeight="1" x14ac:dyDescent="0.2">
      <c r="A12" s="212">
        <v>6</v>
      </c>
      <c r="B12" s="773" t="s">
        <v>533</v>
      </c>
      <c r="C12" s="774"/>
      <c r="D12" s="774"/>
      <c r="E12" s="774"/>
      <c r="F12" s="774"/>
      <c r="G12" s="774"/>
      <c r="H12" s="774"/>
      <c r="I12" s="774"/>
      <c r="J12" s="774"/>
      <c r="K12" s="774"/>
      <c r="L12" s="774"/>
      <c r="M12" s="774"/>
      <c r="N12" s="774"/>
      <c r="O12" s="774"/>
      <c r="P12" s="775"/>
      <c r="Q12" s="776">
        <v>127602</v>
      </c>
      <c r="R12" s="777"/>
      <c r="S12" s="777"/>
      <c r="T12" s="777"/>
      <c r="U12" s="777"/>
      <c r="V12" s="777">
        <v>127602</v>
      </c>
      <c r="W12" s="777"/>
      <c r="X12" s="777"/>
      <c r="Y12" s="777"/>
      <c r="Z12" s="777"/>
      <c r="AA12" s="777" t="s">
        <v>468</v>
      </c>
      <c r="AB12" s="777"/>
      <c r="AC12" s="777"/>
      <c r="AD12" s="777"/>
      <c r="AE12" s="778"/>
      <c r="AF12" s="779" t="s">
        <v>468</v>
      </c>
      <c r="AG12" s="780"/>
      <c r="AH12" s="780"/>
      <c r="AI12" s="780"/>
      <c r="AJ12" s="781"/>
      <c r="AK12" s="782">
        <v>82504</v>
      </c>
      <c r="AL12" s="783"/>
      <c r="AM12" s="783"/>
      <c r="AN12" s="783"/>
      <c r="AO12" s="783"/>
      <c r="AP12" s="783">
        <v>0</v>
      </c>
      <c r="AQ12" s="783"/>
      <c r="AR12" s="783"/>
      <c r="AS12" s="783"/>
      <c r="AT12" s="783"/>
      <c r="AU12" s="784" t="s">
        <v>534</v>
      </c>
      <c r="AV12" s="785"/>
      <c r="AW12" s="785"/>
      <c r="AX12" s="785"/>
      <c r="AY12" s="786"/>
      <c r="AZ12" s="203"/>
      <c r="BA12" s="203"/>
      <c r="BB12" s="203"/>
      <c r="BC12" s="203"/>
      <c r="BD12" s="203"/>
      <c r="BE12" s="204"/>
      <c r="BF12" s="204"/>
      <c r="BG12" s="204"/>
      <c r="BH12" s="204"/>
      <c r="BI12" s="204"/>
      <c r="BJ12" s="204"/>
      <c r="BK12" s="204"/>
      <c r="BL12" s="204"/>
      <c r="BM12" s="204"/>
      <c r="BN12" s="204"/>
      <c r="BO12" s="204"/>
      <c r="BP12" s="204"/>
      <c r="BQ12" s="213">
        <v>6</v>
      </c>
      <c r="BR12" s="214"/>
      <c r="BS12" s="787" t="s">
        <v>560</v>
      </c>
      <c r="BT12" s="788"/>
      <c r="BU12" s="788"/>
      <c r="BV12" s="788"/>
      <c r="BW12" s="788"/>
      <c r="BX12" s="788"/>
      <c r="BY12" s="788"/>
      <c r="BZ12" s="788"/>
      <c r="CA12" s="788"/>
      <c r="CB12" s="788"/>
      <c r="CC12" s="788"/>
      <c r="CD12" s="788"/>
      <c r="CE12" s="788"/>
      <c r="CF12" s="788"/>
      <c r="CG12" s="789"/>
      <c r="CH12" s="801">
        <v>28</v>
      </c>
      <c r="CI12" s="802"/>
      <c r="CJ12" s="802"/>
      <c r="CK12" s="802"/>
      <c r="CL12" s="803"/>
      <c r="CM12" s="801">
        <v>253</v>
      </c>
      <c r="CN12" s="802"/>
      <c r="CO12" s="802"/>
      <c r="CP12" s="802"/>
      <c r="CQ12" s="803"/>
      <c r="CR12" s="801">
        <v>100</v>
      </c>
      <c r="CS12" s="802"/>
      <c r="CT12" s="802"/>
      <c r="CU12" s="802"/>
      <c r="CV12" s="803"/>
      <c r="CW12" s="801">
        <v>199</v>
      </c>
      <c r="CX12" s="802"/>
      <c r="CY12" s="802"/>
      <c r="CZ12" s="802"/>
      <c r="DA12" s="803"/>
      <c r="DB12" s="801" t="s">
        <v>468</v>
      </c>
      <c r="DC12" s="802"/>
      <c r="DD12" s="802"/>
      <c r="DE12" s="802"/>
      <c r="DF12" s="803"/>
      <c r="DG12" s="801" t="s">
        <v>468</v>
      </c>
      <c r="DH12" s="802"/>
      <c r="DI12" s="802"/>
      <c r="DJ12" s="802"/>
      <c r="DK12" s="803"/>
      <c r="DL12" s="801" t="s">
        <v>468</v>
      </c>
      <c r="DM12" s="802"/>
      <c r="DN12" s="802"/>
      <c r="DO12" s="802"/>
      <c r="DP12" s="803"/>
      <c r="DQ12" s="801" t="s">
        <v>468</v>
      </c>
      <c r="DR12" s="802"/>
      <c r="DS12" s="802"/>
      <c r="DT12" s="802"/>
      <c r="DU12" s="803"/>
      <c r="DV12" s="804"/>
      <c r="DW12" s="805"/>
      <c r="DX12" s="805"/>
      <c r="DY12" s="805"/>
      <c r="DZ12" s="806"/>
      <c r="EA12" s="205"/>
    </row>
    <row r="13" spans="1:131" s="206" customFormat="1" ht="26.25" customHeight="1" x14ac:dyDescent="0.2">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5"/>
      <c r="AV13" s="785"/>
      <c r="AW13" s="785"/>
      <c r="AX13" s="785"/>
      <c r="AY13" s="786"/>
      <c r="AZ13" s="203"/>
      <c r="BA13" s="203"/>
      <c r="BB13" s="203"/>
      <c r="BC13" s="203"/>
      <c r="BD13" s="203"/>
      <c r="BE13" s="204"/>
      <c r="BF13" s="204"/>
      <c r="BG13" s="204"/>
      <c r="BH13" s="204"/>
      <c r="BI13" s="204"/>
      <c r="BJ13" s="204"/>
      <c r="BK13" s="204"/>
      <c r="BL13" s="204"/>
      <c r="BM13" s="204"/>
      <c r="BN13" s="204"/>
      <c r="BO13" s="204"/>
      <c r="BP13" s="204"/>
      <c r="BQ13" s="213">
        <v>7</v>
      </c>
      <c r="BR13" s="214"/>
      <c r="BS13" s="787" t="s">
        <v>561</v>
      </c>
      <c r="BT13" s="788"/>
      <c r="BU13" s="788"/>
      <c r="BV13" s="788"/>
      <c r="BW13" s="788"/>
      <c r="BX13" s="788"/>
      <c r="BY13" s="788"/>
      <c r="BZ13" s="788"/>
      <c r="CA13" s="788"/>
      <c r="CB13" s="788"/>
      <c r="CC13" s="788"/>
      <c r="CD13" s="788"/>
      <c r="CE13" s="788"/>
      <c r="CF13" s="788"/>
      <c r="CG13" s="789"/>
      <c r="CH13" s="801">
        <v>28</v>
      </c>
      <c r="CI13" s="802"/>
      <c r="CJ13" s="802"/>
      <c r="CK13" s="802"/>
      <c r="CL13" s="803"/>
      <c r="CM13" s="801">
        <v>1335</v>
      </c>
      <c r="CN13" s="802"/>
      <c r="CO13" s="802"/>
      <c r="CP13" s="802"/>
      <c r="CQ13" s="803"/>
      <c r="CR13" s="801">
        <v>1000</v>
      </c>
      <c r="CS13" s="802"/>
      <c r="CT13" s="802"/>
      <c r="CU13" s="802"/>
      <c r="CV13" s="803"/>
      <c r="CW13" s="801">
        <v>501</v>
      </c>
      <c r="CX13" s="802"/>
      <c r="CY13" s="802"/>
      <c r="CZ13" s="802"/>
      <c r="DA13" s="803"/>
      <c r="DB13" s="801" t="s">
        <v>468</v>
      </c>
      <c r="DC13" s="802"/>
      <c r="DD13" s="802"/>
      <c r="DE13" s="802"/>
      <c r="DF13" s="803"/>
      <c r="DG13" s="801" t="s">
        <v>468</v>
      </c>
      <c r="DH13" s="802"/>
      <c r="DI13" s="802"/>
      <c r="DJ13" s="802"/>
      <c r="DK13" s="803"/>
      <c r="DL13" s="801" t="s">
        <v>468</v>
      </c>
      <c r="DM13" s="802"/>
      <c r="DN13" s="802"/>
      <c r="DO13" s="802"/>
      <c r="DP13" s="803"/>
      <c r="DQ13" s="801" t="s">
        <v>468</v>
      </c>
      <c r="DR13" s="802"/>
      <c r="DS13" s="802"/>
      <c r="DT13" s="802"/>
      <c r="DU13" s="803"/>
      <c r="DV13" s="804"/>
      <c r="DW13" s="805"/>
      <c r="DX13" s="805"/>
      <c r="DY13" s="805"/>
      <c r="DZ13" s="806"/>
      <c r="EA13" s="205"/>
    </row>
    <row r="14" spans="1:131" s="206" customFormat="1" ht="26.25" customHeight="1" x14ac:dyDescent="0.2">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5"/>
      <c r="AV14" s="785"/>
      <c r="AW14" s="785"/>
      <c r="AX14" s="785"/>
      <c r="AY14" s="786"/>
      <c r="AZ14" s="203"/>
      <c r="BA14" s="203"/>
      <c r="BB14" s="203"/>
      <c r="BC14" s="203"/>
      <c r="BD14" s="203"/>
      <c r="BE14" s="204"/>
      <c r="BF14" s="204"/>
      <c r="BG14" s="204"/>
      <c r="BH14" s="204"/>
      <c r="BI14" s="204"/>
      <c r="BJ14" s="204"/>
      <c r="BK14" s="204"/>
      <c r="BL14" s="204"/>
      <c r="BM14" s="204"/>
      <c r="BN14" s="204"/>
      <c r="BO14" s="204"/>
      <c r="BP14" s="204"/>
      <c r="BQ14" s="213">
        <v>8</v>
      </c>
      <c r="BR14" s="214"/>
      <c r="BS14" s="787" t="s">
        <v>562</v>
      </c>
      <c r="BT14" s="788"/>
      <c r="BU14" s="788"/>
      <c r="BV14" s="788"/>
      <c r="BW14" s="788"/>
      <c r="BX14" s="788"/>
      <c r="BY14" s="788"/>
      <c r="BZ14" s="788"/>
      <c r="CA14" s="788"/>
      <c r="CB14" s="788"/>
      <c r="CC14" s="788"/>
      <c r="CD14" s="788"/>
      <c r="CE14" s="788"/>
      <c r="CF14" s="788"/>
      <c r="CG14" s="789"/>
      <c r="CH14" s="801">
        <v>33</v>
      </c>
      <c r="CI14" s="802"/>
      <c r="CJ14" s="802"/>
      <c r="CK14" s="802"/>
      <c r="CL14" s="803"/>
      <c r="CM14" s="801">
        <v>1111</v>
      </c>
      <c r="CN14" s="802"/>
      <c r="CO14" s="802"/>
      <c r="CP14" s="802"/>
      <c r="CQ14" s="803"/>
      <c r="CR14" s="801">
        <v>1000</v>
      </c>
      <c r="CS14" s="802"/>
      <c r="CT14" s="802"/>
      <c r="CU14" s="802"/>
      <c r="CV14" s="803"/>
      <c r="CW14" s="801">
        <v>318</v>
      </c>
      <c r="CX14" s="802"/>
      <c r="CY14" s="802"/>
      <c r="CZ14" s="802"/>
      <c r="DA14" s="803"/>
      <c r="DB14" s="801" t="s">
        <v>468</v>
      </c>
      <c r="DC14" s="802"/>
      <c r="DD14" s="802"/>
      <c r="DE14" s="802"/>
      <c r="DF14" s="803"/>
      <c r="DG14" s="801" t="s">
        <v>468</v>
      </c>
      <c r="DH14" s="802"/>
      <c r="DI14" s="802"/>
      <c r="DJ14" s="802"/>
      <c r="DK14" s="803"/>
      <c r="DL14" s="801" t="s">
        <v>468</v>
      </c>
      <c r="DM14" s="802"/>
      <c r="DN14" s="802"/>
      <c r="DO14" s="802"/>
      <c r="DP14" s="803"/>
      <c r="DQ14" s="801" t="s">
        <v>468</v>
      </c>
      <c r="DR14" s="802"/>
      <c r="DS14" s="802"/>
      <c r="DT14" s="802"/>
      <c r="DU14" s="803"/>
      <c r="DV14" s="804"/>
      <c r="DW14" s="805"/>
      <c r="DX14" s="805"/>
      <c r="DY14" s="805"/>
      <c r="DZ14" s="806"/>
      <c r="EA14" s="205"/>
    </row>
    <row r="15" spans="1:131" s="206" customFormat="1" ht="26.25" customHeight="1" x14ac:dyDescent="0.2">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5"/>
      <c r="AV15" s="785"/>
      <c r="AW15" s="785"/>
      <c r="AX15" s="785"/>
      <c r="AY15" s="786"/>
      <c r="AZ15" s="203"/>
      <c r="BA15" s="203"/>
      <c r="BB15" s="203"/>
      <c r="BC15" s="203"/>
      <c r="BD15" s="203"/>
      <c r="BE15" s="204"/>
      <c r="BF15" s="204"/>
      <c r="BG15" s="204"/>
      <c r="BH15" s="204"/>
      <c r="BI15" s="204"/>
      <c r="BJ15" s="204"/>
      <c r="BK15" s="204"/>
      <c r="BL15" s="204"/>
      <c r="BM15" s="204"/>
      <c r="BN15" s="204"/>
      <c r="BO15" s="204"/>
      <c r="BP15" s="204"/>
      <c r="BQ15" s="213">
        <v>9</v>
      </c>
      <c r="BR15" s="214"/>
      <c r="BS15" s="787" t="s">
        <v>563</v>
      </c>
      <c r="BT15" s="788"/>
      <c r="BU15" s="788"/>
      <c r="BV15" s="788"/>
      <c r="BW15" s="788"/>
      <c r="BX15" s="788"/>
      <c r="BY15" s="788"/>
      <c r="BZ15" s="788"/>
      <c r="CA15" s="788"/>
      <c r="CB15" s="788"/>
      <c r="CC15" s="788"/>
      <c r="CD15" s="788"/>
      <c r="CE15" s="788"/>
      <c r="CF15" s="788"/>
      <c r="CG15" s="789"/>
      <c r="CH15" s="801">
        <v>-23</v>
      </c>
      <c r="CI15" s="802"/>
      <c r="CJ15" s="802"/>
      <c r="CK15" s="802"/>
      <c r="CL15" s="803"/>
      <c r="CM15" s="801">
        <v>984</v>
      </c>
      <c r="CN15" s="802"/>
      <c r="CO15" s="802"/>
      <c r="CP15" s="802"/>
      <c r="CQ15" s="803"/>
      <c r="CR15" s="801" t="s">
        <v>468</v>
      </c>
      <c r="CS15" s="802"/>
      <c r="CT15" s="802"/>
      <c r="CU15" s="802"/>
      <c r="CV15" s="803"/>
      <c r="CW15" s="801">
        <v>552</v>
      </c>
      <c r="CX15" s="802"/>
      <c r="CY15" s="802"/>
      <c r="CZ15" s="802"/>
      <c r="DA15" s="803"/>
      <c r="DB15" s="801">
        <v>14</v>
      </c>
      <c r="DC15" s="802"/>
      <c r="DD15" s="802"/>
      <c r="DE15" s="802"/>
      <c r="DF15" s="803"/>
      <c r="DG15" s="801" t="s">
        <v>468</v>
      </c>
      <c r="DH15" s="802"/>
      <c r="DI15" s="802"/>
      <c r="DJ15" s="802"/>
      <c r="DK15" s="803"/>
      <c r="DL15" s="801" t="s">
        <v>468</v>
      </c>
      <c r="DM15" s="802"/>
      <c r="DN15" s="802"/>
      <c r="DO15" s="802"/>
      <c r="DP15" s="803"/>
      <c r="DQ15" s="801" t="s">
        <v>468</v>
      </c>
      <c r="DR15" s="802"/>
      <c r="DS15" s="802"/>
      <c r="DT15" s="802"/>
      <c r="DU15" s="803"/>
      <c r="DV15" s="804"/>
      <c r="DW15" s="805"/>
      <c r="DX15" s="805"/>
      <c r="DY15" s="805"/>
      <c r="DZ15" s="806"/>
      <c r="EA15" s="205"/>
    </row>
    <row r="16" spans="1:131" s="206" customFormat="1" ht="26.25" customHeight="1" x14ac:dyDescent="0.2">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5"/>
      <c r="AV16" s="785"/>
      <c r="AW16" s="785"/>
      <c r="AX16" s="785"/>
      <c r="AY16" s="786"/>
      <c r="AZ16" s="203"/>
      <c r="BA16" s="203"/>
      <c r="BB16" s="203"/>
      <c r="BC16" s="203"/>
      <c r="BD16" s="203"/>
      <c r="BE16" s="204"/>
      <c r="BF16" s="204"/>
      <c r="BG16" s="204"/>
      <c r="BH16" s="204"/>
      <c r="BI16" s="204"/>
      <c r="BJ16" s="204"/>
      <c r="BK16" s="204"/>
      <c r="BL16" s="204"/>
      <c r="BM16" s="204"/>
      <c r="BN16" s="204"/>
      <c r="BO16" s="204"/>
      <c r="BP16" s="204"/>
      <c r="BQ16" s="213">
        <v>10</v>
      </c>
      <c r="BR16" s="214"/>
      <c r="BS16" s="787" t="s">
        <v>564</v>
      </c>
      <c r="BT16" s="788"/>
      <c r="BU16" s="788"/>
      <c r="BV16" s="788"/>
      <c r="BW16" s="788"/>
      <c r="BX16" s="788"/>
      <c r="BY16" s="788"/>
      <c r="BZ16" s="788"/>
      <c r="CA16" s="788"/>
      <c r="CB16" s="788"/>
      <c r="CC16" s="788"/>
      <c r="CD16" s="788"/>
      <c r="CE16" s="788"/>
      <c r="CF16" s="788"/>
      <c r="CG16" s="789"/>
      <c r="CH16" s="801">
        <v>3</v>
      </c>
      <c r="CI16" s="802"/>
      <c r="CJ16" s="802"/>
      <c r="CK16" s="802"/>
      <c r="CL16" s="803"/>
      <c r="CM16" s="801">
        <v>35</v>
      </c>
      <c r="CN16" s="802"/>
      <c r="CO16" s="802"/>
      <c r="CP16" s="802"/>
      <c r="CQ16" s="803"/>
      <c r="CR16" s="801">
        <v>30</v>
      </c>
      <c r="CS16" s="802"/>
      <c r="CT16" s="802"/>
      <c r="CU16" s="802"/>
      <c r="CV16" s="803"/>
      <c r="CW16" s="801" t="s">
        <v>468</v>
      </c>
      <c r="CX16" s="802"/>
      <c r="CY16" s="802"/>
      <c r="CZ16" s="802"/>
      <c r="DA16" s="803"/>
      <c r="DB16" s="801" t="s">
        <v>468</v>
      </c>
      <c r="DC16" s="802"/>
      <c r="DD16" s="802"/>
      <c r="DE16" s="802"/>
      <c r="DF16" s="803"/>
      <c r="DG16" s="801" t="s">
        <v>468</v>
      </c>
      <c r="DH16" s="802"/>
      <c r="DI16" s="802"/>
      <c r="DJ16" s="802"/>
      <c r="DK16" s="803"/>
      <c r="DL16" s="801" t="s">
        <v>468</v>
      </c>
      <c r="DM16" s="802"/>
      <c r="DN16" s="802"/>
      <c r="DO16" s="802"/>
      <c r="DP16" s="803"/>
      <c r="DQ16" s="801" t="s">
        <v>468</v>
      </c>
      <c r="DR16" s="802"/>
      <c r="DS16" s="802"/>
      <c r="DT16" s="802"/>
      <c r="DU16" s="803"/>
      <c r="DV16" s="804"/>
      <c r="DW16" s="805"/>
      <c r="DX16" s="805"/>
      <c r="DY16" s="805"/>
      <c r="DZ16" s="806"/>
      <c r="EA16" s="205"/>
    </row>
    <row r="17" spans="1:131" s="206" customFormat="1" ht="26.25" customHeight="1" x14ac:dyDescent="0.2">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5"/>
      <c r="AV17" s="785"/>
      <c r="AW17" s="785"/>
      <c r="AX17" s="785"/>
      <c r="AY17" s="786"/>
      <c r="AZ17" s="203"/>
      <c r="BA17" s="203"/>
      <c r="BB17" s="203"/>
      <c r="BC17" s="203"/>
      <c r="BD17" s="203"/>
      <c r="BE17" s="204"/>
      <c r="BF17" s="204"/>
      <c r="BG17" s="204"/>
      <c r="BH17" s="204"/>
      <c r="BI17" s="204"/>
      <c r="BJ17" s="204"/>
      <c r="BK17" s="204"/>
      <c r="BL17" s="204"/>
      <c r="BM17" s="204"/>
      <c r="BN17" s="204"/>
      <c r="BO17" s="204"/>
      <c r="BP17" s="204"/>
      <c r="BQ17" s="213">
        <v>11</v>
      </c>
      <c r="BR17" s="214"/>
      <c r="BS17" s="787" t="s">
        <v>565</v>
      </c>
      <c r="BT17" s="788"/>
      <c r="BU17" s="788"/>
      <c r="BV17" s="788"/>
      <c r="BW17" s="788"/>
      <c r="BX17" s="788"/>
      <c r="BY17" s="788"/>
      <c r="BZ17" s="788"/>
      <c r="CA17" s="788"/>
      <c r="CB17" s="788"/>
      <c r="CC17" s="788"/>
      <c r="CD17" s="788"/>
      <c r="CE17" s="788"/>
      <c r="CF17" s="788"/>
      <c r="CG17" s="789"/>
      <c r="CH17" s="801">
        <v>4</v>
      </c>
      <c r="CI17" s="802"/>
      <c r="CJ17" s="802"/>
      <c r="CK17" s="802"/>
      <c r="CL17" s="803"/>
      <c r="CM17" s="801">
        <v>219</v>
      </c>
      <c r="CN17" s="802"/>
      <c r="CO17" s="802"/>
      <c r="CP17" s="802"/>
      <c r="CQ17" s="803"/>
      <c r="CR17" s="801">
        <v>200</v>
      </c>
      <c r="CS17" s="802"/>
      <c r="CT17" s="802"/>
      <c r="CU17" s="802"/>
      <c r="CV17" s="803"/>
      <c r="CW17" s="801">
        <v>184</v>
      </c>
      <c r="CX17" s="802"/>
      <c r="CY17" s="802"/>
      <c r="CZ17" s="802"/>
      <c r="DA17" s="803"/>
      <c r="DB17" s="801" t="s">
        <v>468</v>
      </c>
      <c r="DC17" s="802"/>
      <c r="DD17" s="802"/>
      <c r="DE17" s="802"/>
      <c r="DF17" s="803"/>
      <c r="DG17" s="801" t="s">
        <v>468</v>
      </c>
      <c r="DH17" s="802"/>
      <c r="DI17" s="802"/>
      <c r="DJ17" s="802"/>
      <c r="DK17" s="803"/>
      <c r="DL17" s="801" t="s">
        <v>468</v>
      </c>
      <c r="DM17" s="802"/>
      <c r="DN17" s="802"/>
      <c r="DO17" s="802"/>
      <c r="DP17" s="803"/>
      <c r="DQ17" s="801" t="s">
        <v>468</v>
      </c>
      <c r="DR17" s="802"/>
      <c r="DS17" s="802"/>
      <c r="DT17" s="802"/>
      <c r="DU17" s="803"/>
      <c r="DV17" s="804"/>
      <c r="DW17" s="805"/>
      <c r="DX17" s="805"/>
      <c r="DY17" s="805"/>
      <c r="DZ17" s="806"/>
      <c r="EA17" s="205"/>
    </row>
    <row r="18" spans="1:131" s="206" customFormat="1" ht="26.25" customHeight="1" x14ac:dyDescent="0.2">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5"/>
      <c r="AV18" s="785"/>
      <c r="AW18" s="785"/>
      <c r="AX18" s="785"/>
      <c r="AY18" s="786"/>
      <c r="AZ18" s="203"/>
      <c r="BA18" s="203"/>
      <c r="BB18" s="203"/>
      <c r="BC18" s="203"/>
      <c r="BD18" s="203"/>
      <c r="BE18" s="204"/>
      <c r="BF18" s="204"/>
      <c r="BG18" s="204"/>
      <c r="BH18" s="204"/>
      <c r="BI18" s="204"/>
      <c r="BJ18" s="204"/>
      <c r="BK18" s="204"/>
      <c r="BL18" s="204"/>
      <c r="BM18" s="204"/>
      <c r="BN18" s="204"/>
      <c r="BO18" s="204"/>
      <c r="BP18" s="204"/>
      <c r="BQ18" s="213">
        <v>12</v>
      </c>
      <c r="BR18" s="214"/>
      <c r="BS18" s="787" t="s">
        <v>566</v>
      </c>
      <c r="BT18" s="788"/>
      <c r="BU18" s="788"/>
      <c r="BV18" s="788"/>
      <c r="BW18" s="788"/>
      <c r="BX18" s="788"/>
      <c r="BY18" s="788"/>
      <c r="BZ18" s="788"/>
      <c r="CA18" s="788"/>
      <c r="CB18" s="788"/>
      <c r="CC18" s="788"/>
      <c r="CD18" s="788"/>
      <c r="CE18" s="788"/>
      <c r="CF18" s="788"/>
      <c r="CG18" s="789"/>
      <c r="CH18" s="801">
        <v>9</v>
      </c>
      <c r="CI18" s="802"/>
      <c r="CJ18" s="802"/>
      <c r="CK18" s="802"/>
      <c r="CL18" s="803"/>
      <c r="CM18" s="801">
        <v>86</v>
      </c>
      <c r="CN18" s="802"/>
      <c r="CO18" s="802"/>
      <c r="CP18" s="802"/>
      <c r="CQ18" s="803"/>
      <c r="CR18" s="801" t="s">
        <v>468</v>
      </c>
      <c r="CS18" s="802"/>
      <c r="CT18" s="802"/>
      <c r="CU18" s="802"/>
      <c r="CV18" s="803"/>
      <c r="CW18" s="801">
        <v>63</v>
      </c>
      <c r="CX18" s="802"/>
      <c r="CY18" s="802"/>
      <c r="CZ18" s="802"/>
      <c r="DA18" s="803"/>
      <c r="DB18" s="801" t="s">
        <v>468</v>
      </c>
      <c r="DC18" s="802"/>
      <c r="DD18" s="802"/>
      <c r="DE18" s="802"/>
      <c r="DF18" s="803"/>
      <c r="DG18" s="801" t="s">
        <v>468</v>
      </c>
      <c r="DH18" s="802"/>
      <c r="DI18" s="802"/>
      <c r="DJ18" s="802"/>
      <c r="DK18" s="803"/>
      <c r="DL18" s="801" t="s">
        <v>468</v>
      </c>
      <c r="DM18" s="802"/>
      <c r="DN18" s="802"/>
      <c r="DO18" s="802"/>
      <c r="DP18" s="803"/>
      <c r="DQ18" s="801" t="s">
        <v>468</v>
      </c>
      <c r="DR18" s="802"/>
      <c r="DS18" s="802"/>
      <c r="DT18" s="802"/>
      <c r="DU18" s="803"/>
      <c r="DV18" s="804"/>
      <c r="DW18" s="805"/>
      <c r="DX18" s="805"/>
      <c r="DY18" s="805"/>
      <c r="DZ18" s="806"/>
      <c r="EA18" s="205"/>
    </row>
    <row r="19" spans="1:131" s="206" customFormat="1" ht="26.25" customHeight="1" x14ac:dyDescent="0.2">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5"/>
      <c r="AV19" s="785"/>
      <c r="AW19" s="785"/>
      <c r="AX19" s="785"/>
      <c r="AY19" s="786"/>
      <c r="AZ19" s="203"/>
      <c r="BA19" s="203"/>
      <c r="BB19" s="203"/>
      <c r="BC19" s="203"/>
      <c r="BD19" s="203"/>
      <c r="BE19" s="204"/>
      <c r="BF19" s="204"/>
      <c r="BG19" s="204"/>
      <c r="BH19" s="204"/>
      <c r="BI19" s="204"/>
      <c r="BJ19" s="204"/>
      <c r="BK19" s="204"/>
      <c r="BL19" s="204"/>
      <c r="BM19" s="204"/>
      <c r="BN19" s="204"/>
      <c r="BO19" s="204"/>
      <c r="BP19" s="204"/>
      <c r="BQ19" s="213">
        <v>13</v>
      </c>
      <c r="BR19" s="214"/>
      <c r="BS19" s="787" t="s">
        <v>567</v>
      </c>
      <c r="BT19" s="788"/>
      <c r="BU19" s="788"/>
      <c r="BV19" s="788"/>
      <c r="BW19" s="788"/>
      <c r="BX19" s="788"/>
      <c r="BY19" s="788"/>
      <c r="BZ19" s="788"/>
      <c r="CA19" s="788"/>
      <c r="CB19" s="788"/>
      <c r="CC19" s="788"/>
      <c r="CD19" s="788"/>
      <c r="CE19" s="788"/>
      <c r="CF19" s="788"/>
      <c r="CG19" s="789"/>
      <c r="CH19" s="801">
        <v>305</v>
      </c>
      <c r="CI19" s="802"/>
      <c r="CJ19" s="802"/>
      <c r="CK19" s="802"/>
      <c r="CL19" s="803"/>
      <c r="CM19" s="801">
        <v>3982</v>
      </c>
      <c r="CN19" s="802"/>
      <c r="CO19" s="802"/>
      <c r="CP19" s="802"/>
      <c r="CQ19" s="803"/>
      <c r="CR19" s="801" t="s">
        <v>468</v>
      </c>
      <c r="CS19" s="802"/>
      <c r="CT19" s="802"/>
      <c r="CU19" s="802"/>
      <c r="CV19" s="803"/>
      <c r="CW19" s="801">
        <v>653</v>
      </c>
      <c r="CX19" s="802"/>
      <c r="CY19" s="802"/>
      <c r="CZ19" s="802"/>
      <c r="DA19" s="803"/>
      <c r="DB19" s="801" t="s">
        <v>468</v>
      </c>
      <c r="DC19" s="802"/>
      <c r="DD19" s="802"/>
      <c r="DE19" s="802"/>
      <c r="DF19" s="803"/>
      <c r="DG19" s="801" t="s">
        <v>468</v>
      </c>
      <c r="DH19" s="802"/>
      <c r="DI19" s="802"/>
      <c r="DJ19" s="802"/>
      <c r="DK19" s="803"/>
      <c r="DL19" s="801" t="s">
        <v>468</v>
      </c>
      <c r="DM19" s="802"/>
      <c r="DN19" s="802"/>
      <c r="DO19" s="802"/>
      <c r="DP19" s="803"/>
      <c r="DQ19" s="801" t="s">
        <v>468</v>
      </c>
      <c r="DR19" s="802"/>
      <c r="DS19" s="802"/>
      <c r="DT19" s="802"/>
      <c r="DU19" s="803"/>
      <c r="DV19" s="804"/>
      <c r="DW19" s="805"/>
      <c r="DX19" s="805"/>
      <c r="DY19" s="805"/>
      <c r="DZ19" s="806"/>
      <c r="EA19" s="205"/>
    </row>
    <row r="20" spans="1:131" s="206" customFormat="1" ht="26.25" customHeight="1" x14ac:dyDescent="0.2">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5"/>
      <c r="AV20" s="785"/>
      <c r="AW20" s="785"/>
      <c r="AX20" s="785"/>
      <c r="AY20" s="786"/>
      <c r="AZ20" s="203"/>
      <c r="BA20" s="203"/>
      <c r="BB20" s="203"/>
      <c r="BC20" s="203"/>
      <c r="BD20" s="203"/>
      <c r="BE20" s="204"/>
      <c r="BF20" s="204"/>
      <c r="BG20" s="204"/>
      <c r="BH20" s="204"/>
      <c r="BI20" s="204"/>
      <c r="BJ20" s="204"/>
      <c r="BK20" s="204"/>
      <c r="BL20" s="204"/>
      <c r="BM20" s="204"/>
      <c r="BN20" s="204"/>
      <c r="BO20" s="204"/>
      <c r="BP20" s="204"/>
      <c r="BQ20" s="213">
        <v>14</v>
      </c>
      <c r="BR20" s="214"/>
      <c r="BS20" s="787" t="s">
        <v>568</v>
      </c>
      <c r="BT20" s="788"/>
      <c r="BU20" s="788"/>
      <c r="BV20" s="788"/>
      <c r="BW20" s="788"/>
      <c r="BX20" s="788"/>
      <c r="BY20" s="788"/>
      <c r="BZ20" s="788"/>
      <c r="CA20" s="788"/>
      <c r="CB20" s="788"/>
      <c r="CC20" s="788"/>
      <c r="CD20" s="788"/>
      <c r="CE20" s="788"/>
      <c r="CF20" s="788"/>
      <c r="CG20" s="789"/>
      <c r="CH20" s="801">
        <v>4</v>
      </c>
      <c r="CI20" s="802"/>
      <c r="CJ20" s="802"/>
      <c r="CK20" s="802"/>
      <c r="CL20" s="803"/>
      <c r="CM20" s="801">
        <v>18</v>
      </c>
      <c r="CN20" s="802"/>
      <c r="CO20" s="802"/>
      <c r="CP20" s="802"/>
      <c r="CQ20" s="803"/>
      <c r="CR20" s="801">
        <v>10</v>
      </c>
      <c r="CS20" s="802"/>
      <c r="CT20" s="802"/>
      <c r="CU20" s="802"/>
      <c r="CV20" s="803"/>
      <c r="CW20" s="801" t="s">
        <v>468</v>
      </c>
      <c r="CX20" s="802"/>
      <c r="CY20" s="802"/>
      <c r="CZ20" s="802"/>
      <c r="DA20" s="803"/>
      <c r="DB20" s="801" t="s">
        <v>468</v>
      </c>
      <c r="DC20" s="802"/>
      <c r="DD20" s="802"/>
      <c r="DE20" s="802"/>
      <c r="DF20" s="803"/>
      <c r="DG20" s="801" t="s">
        <v>468</v>
      </c>
      <c r="DH20" s="802"/>
      <c r="DI20" s="802"/>
      <c r="DJ20" s="802"/>
      <c r="DK20" s="803"/>
      <c r="DL20" s="801" t="s">
        <v>468</v>
      </c>
      <c r="DM20" s="802"/>
      <c r="DN20" s="802"/>
      <c r="DO20" s="802"/>
      <c r="DP20" s="803"/>
      <c r="DQ20" s="801" t="s">
        <v>468</v>
      </c>
      <c r="DR20" s="802"/>
      <c r="DS20" s="802"/>
      <c r="DT20" s="802"/>
      <c r="DU20" s="803"/>
      <c r="DV20" s="804"/>
      <c r="DW20" s="805"/>
      <c r="DX20" s="805"/>
      <c r="DY20" s="805"/>
      <c r="DZ20" s="806"/>
      <c r="EA20" s="205"/>
    </row>
    <row r="21" spans="1:131" s="206" customFormat="1" ht="26.25" customHeight="1" thickBot="1" x14ac:dyDescent="0.25">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5"/>
      <c r="AV21" s="785"/>
      <c r="AW21" s="785"/>
      <c r="AX21" s="785"/>
      <c r="AY21" s="786"/>
      <c r="AZ21" s="203"/>
      <c r="BA21" s="203"/>
      <c r="BB21" s="203"/>
      <c r="BC21" s="203"/>
      <c r="BD21" s="203"/>
      <c r="BE21" s="204"/>
      <c r="BF21" s="204"/>
      <c r="BG21" s="204"/>
      <c r="BH21" s="204"/>
      <c r="BI21" s="204"/>
      <c r="BJ21" s="204"/>
      <c r="BK21" s="204"/>
      <c r="BL21" s="204"/>
      <c r="BM21" s="204"/>
      <c r="BN21" s="204"/>
      <c r="BO21" s="204"/>
      <c r="BP21" s="204"/>
      <c r="BQ21" s="213">
        <v>15</v>
      </c>
      <c r="BR21" s="214"/>
      <c r="BS21" s="787" t="s">
        <v>569</v>
      </c>
      <c r="BT21" s="788"/>
      <c r="BU21" s="788"/>
      <c r="BV21" s="788"/>
      <c r="BW21" s="788"/>
      <c r="BX21" s="788"/>
      <c r="BY21" s="788"/>
      <c r="BZ21" s="788"/>
      <c r="CA21" s="788"/>
      <c r="CB21" s="788"/>
      <c r="CC21" s="788"/>
      <c r="CD21" s="788"/>
      <c r="CE21" s="788"/>
      <c r="CF21" s="788"/>
      <c r="CG21" s="789"/>
      <c r="CH21" s="801">
        <v>63</v>
      </c>
      <c r="CI21" s="802"/>
      <c r="CJ21" s="802"/>
      <c r="CK21" s="802"/>
      <c r="CL21" s="803"/>
      <c r="CM21" s="801">
        <v>422</v>
      </c>
      <c r="CN21" s="802"/>
      <c r="CO21" s="802"/>
      <c r="CP21" s="802"/>
      <c r="CQ21" s="803"/>
      <c r="CR21" s="801">
        <v>50</v>
      </c>
      <c r="CS21" s="802"/>
      <c r="CT21" s="802"/>
      <c r="CU21" s="802"/>
      <c r="CV21" s="803"/>
      <c r="CW21" s="801" t="s">
        <v>468</v>
      </c>
      <c r="CX21" s="802"/>
      <c r="CY21" s="802"/>
      <c r="CZ21" s="802"/>
      <c r="DA21" s="803"/>
      <c r="DB21" s="801" t="s">
        <v>468</v>
      </c>
      <c r="DC21" s="802"/>
      <c r="DD21" s="802"/>
      <c r="DE21" s="802"/>
      <c r="DF21" s="803"/>
      <c r="DG21" s="801" t="s">
        <v>468</v>
      </c>
      <c r="DH21" s="802"/>
      <c r="DI21" s="802"/>
      <c r="DJ21" s="802"/>
      <c r="DK21" s="803"/>
      <c r="DL21" s="801" t="s">
        <v>468</v>
      </c>
      <c r="DM21" s="802"/>
      <c r="DN21" s="802"/>
      <c r="DO21" s="802"/>
      <c r="DP21" s="803"/>
      <c r="DQ21" s="801" t="s">
        <v>468</v>
      </c>
      <c r="DR21" s="802"/>
      <c r="DS21" s="802"/>
      <c r="DT21" s="802"/>
      <c r="DU21" s="803"/>
      <c r="DV21" s="804"/>
      <c r="DW21" s="805"/>
      <c r="DX21" s="805"/>
      <c r="DY21" s="805"/>
      <c r="DZ21" s="806"/>
      <c r="EA21" s="205"/>
    </row>
    <row r="22" spans="1:131" s="206" customFormat="1" ht="26.25" customHeight="1" x14ac:dyDescent="0.2">
      <c r="A22" s="212">
        <v>16</v>
      </c>
      <c r="B22" s="773"/>
      <c r="C22" s="774"/>
      <c r="D22" s="774"/>
      <c r="E22" s="774"/>
      <c r="F22" s="774"/>
      <c r="G22" s="774"/>
      <c r="H22" s="774"/>
      <c r="I22" s="774"/>
      <c r="J22" s="774"/>
      <c r="K22" s="774"/>
      <c r="L22" s="774"/>
      <c r="M22" s="774"/>
      <c r="N22" s="774"/>
      <c r="O22" s="774"/>
      <c r="P22" s="775"/>
      <c r="Q22" s="807"/>
      <c r="R22" s="808"/>
      <c r="S22" s="808"/>
      <c r="T22" s="808"/>
      <c r="U22" s="808"/>
      <c r="V22" s="808"/>
      <c r="W22" s="808"/>
      <c r="X22" s="808"/>
      <c r="Y22" s="808"/>
      <c r="Z22" s="808"/>
      <c r="AA22" s="808"/>
      <c r="AB22" s="808"/>
      <c r="AC22" s="808"/>
      <c r="AD22" s="808"/>
      <c r="AE22" s="809"/>
      <c r="AF22" s="779"/>
      <c r="AG22" s="780"/>
      <c r="AH22" s="780"/>
      <c r="AI22" s="780"/>
      <c r="AJ22" s="781"/>
      <c r="AK22" s="824"/>
      <c r="AL22" s="825"/>
      <c r="AM22" s="825"/>
      <c r="AN22" s="825"/>
      <c r="AO22" s="825"/>
      <c r="AP22" s="825"/>
      <c r="AQ22" s="825"/>
      <c r="AR22" s="825"/>
      <c r="AS22" s="825"/>
      <c r="AT22" s="825"/>
      <c r="AU22" s="826"/>
      <c r="AV22" s="826"/>
      <c r="AW22" s="826"/>
      <c r="AX22" s="826"/>
      <c r="AY22" s="827"/>
      <c r="AZ22" s="828" t="s">
        <v>362</v>
      </c>
      <c r="BA22" s="828"/>
      <c r="BB22" s="828"/>
      <c r="BC22" s="828"/>
      <c r="BD22" s="829"/>
      <c r="BE22" s="204"/>
      <c r="BF22" s="204"/>
      <c r="BG22" s="204"/>
      <c r="BH22" s="204"/>
      <c r="BI22" s="204"/>
      <c r="BJ22" s="204"/>
      <c r="BK22" s="204"/>
      <c r="BL22" s="204"/>
      <c r="BM22" s="204"/>
      <c r="BN22" s="204"/>
      <c r="BO22" s="204"/>
      <c r="BP22" s="204"/>
      <c r="BQ22" s="213">
        <v>16</v>
      </c>
      <c r="BR22" s="214"/>
      <c r="BS22" s="787" t="s">
        <v>570</v>
      </c>
      <c r="BT22" s="788"/>
      <c r="BU22" s="788"/>
      <c r="BV22" s="788"/>
      <c r="BW22" s="788"/>
      <c r="BX22" s="788"/>
      <c r="BY22" s="788"/>
      <c r="BZ22" s="788"/>
      <c r="CA22" s="788"/>
      <c r="CB22" s="788"/>
      <c r="CC22" s="788"/>
      <c r="CD22" s="788"/>
      <c r="CE22" s="788"/>
      <c r="CF22" s="788"/>
      <c r="CG22" s="789"/>
      <c r="CH22" s="801">
        <v>-30</v>
      </c>
      <c r="CI22" s="802"/>
      <c r="CJ22" s="802"/>
      <c r="CK22" s="802"/>
      <c r="CL22" s="803"/>
      <c r="CM22" s="801">
        <v>304</v>
      </c>
      <c r="CN22" s="802"/>
      <c r="CO22" s="802"/>
      <c r="CP22" s="802"/>
      <c r="CQ22" s="803"/>
      <c r="CR22" s="801">
        <v>100</v>
      </c>
      <c r="CS22" s="802"/>
      <c r="CT22" s="802"/>
      <c r="CU22" s="802"/>
      <c r="CV22" s="803"/>
      <c r="CW22" s="801">
        <v>406</v>
      </c>
      <c r="CX22" s="802"/>
      <c r="CY22" s="802"/>
      <c r="CZ22" s="802"/>
      <c r="DA22" s="803"/>
      <c r="DB22" s="801" t="s">
        <v>468</v>
      </c>
      <c r="DC22" s="802"/>
      <c r="DD22" s="802"/>
      <c r="DE22" s="802"/>
      <c r="DF22" s="803"/>
      <c r="DG22" s="801" t="s">
        <v>468</v>
      </c>
      <c r="DH22" s="802"/>
      <c r="DI22" s="802"/>
      <c r="DJ22" s="802"/>
      <c r="DK22" s="803"/>
      <c r="DL22" s="801" t="s">
        <v>468</v>
      </c>
      <c r="DM22" s="802"/>
      <c r="DN22" s="802"/>
      <c r="DO22" s="802"/>
      <c r="DP22" s="803"/>
      <c r="DQ22" s="801" t="s">
        <v>468</v>
      </c>
      <c r="DR22" s="802"/>
      <c r="DS22" s="802"/>
      <c r="DT22" s="802"/>
      <c r="DU22" s="803"/>
      <c r="DV22" s="804"/>
      <c r="DW22" s="805"/>
      <c r="DX22" s="805"/>
      <c r="DY22" s="805"/>
      <c r="DZ22" s="806"/>
      <c r="EA22" s="205"/>
    </row>
    <row r="23" spans="1:131" s="206" customFormat="1" ht="26.25" customHeight="1" thickBot="1" x14ac:dyDescent="0.25">
      <c r="A23" s="215" t="s">
        <v>363</v>
      </c>
      <c r="B23" s="810" t="s">
        <v>364</v>
      </c>
      <c r="C23" s="811"/>
      <c r="D23" s="811"/>
      <c r="E23" s="811"/>
      <c r="F23" s="811"/>
      <c r="G23" s="811"/>
      <c r="H23" s="811"/>
      <c r="I23" s="811"/>
      <c r="J23" s="811"/>
      <c r="K23" s="811"/>
      <c r="L23" s="811"/>
      <c r="M23" s="811"/>
      <c r="N23" s="811"/>
      <c r="O23" s="811"/>
      <c r="P23" s="812"/>
      <c r="Q23" s="813">
        <v>606328</v>
      </c>
      <c r="R23" s="814"/>
      <c r="S23" s="814"/>
      <c r="T23" s="814"/>
      <c r="U23" s="815"/>
      <c r="V23" s="816">
        <v>587142</v>
      </c>
      <c r="W23" s="814"/>
      <c r="X23" s="814"/>
      <c r="Y23" s="814"/>
      <c r="Z23" s="815"/>
      <c r="AA23" s="816">
        <v>19186</v>
      </c>
      <c r="AB23" s="814"/>
      <c r="AC23" s="814"/>
      <c r="AD23" s="814"/>
      <c r="AE23" s="817"/>
      <c r="AF23" s="818">
        <v>3399</v>
      </c>
      <c r="AG23" s="814"/>
      <c r="AH23" s="814"/>
      <c r="AI23" s="814"/>
      <c r="AJ23" s="817"/>
      <c r="AK23" s="819"/>
      <c r="AL23" s="820"/>
      <c r="AM23" s="820"/>
      <c r="AN23" s="820"/>
      <c r="AO23" s="820"/>
      <c r="AP23" s="821">
        <v>875407</v>
      </c>
      <c r="AQ23" s="821"/>
      <c r="AR23" s="821"/>
      <c r="AS23" s="821"/>
      <c r="AT23" s="821"/>
      <c r="AU23" s="822"/>
      <c r="AV23" s="822"/>
      <c r="AW23" s="822"/>
      <c r="AX23" s="822"/>
      <c r="AY23" s="823"/>
      <c r="AZ23" s="818" t="s">
        <v>535</v>
      </c>
      <c r="BA23" s="814"/>
      <c r="BB23" s="814"/>
      <c r="BC23" s="814"/>
      <c r="BD23" s="817"/>
      <c r="BE23" s="204"/>
      <c r="BF23" s="204"/>
      <c r="BG23" s="204"/>
      <c r="BH23" s="204"/>
      <c r="BI23" s="204"/>
      <c r="BJ23" s="204"/>
      <c r="BK23" s="204"/>
      <c r="BL23" s="204"/>
      <c r="BM23" s="204"/>
      <c r="BN23" s="204"/>
      <c r="BO23" s="204"/>
      <c r="BP23" s="204"/>
      <c r="BQ23" s="213">
        <v>17</v>
      </c>
      <c r="BR23" s="214"/>
      <c r="BS23" s="787" t="s">
        <v>571</v>
      </c>
      <c r="BT23" s="788"/>
      <c r="BU23" s="788"/>
      <c r="BV23" s="788"/>
      <c r="BW23" s="788"/>
      <c r="BX23" s="788"/>
      <c r="BY23" s="788"/>
      <c r="BZ23" s="788"/>
      <c r="CA23" s="788"/>
      <c r="CB23" s="788"/>
      <c r="CC23" s="788"/>
      <c r="CD23" s="788"/>
      <c r="CE23" s="788"/>
      <c r="CF23" s="788"/>
      <c r="CG23" s="789"/>
      <c r="CH23" s="801">
        <v>11</v>
      </c>
      <c r="CI23" s="802"/>
      <c r="CJ23" s="802"/>
      <c r="CK23" s="802"/>
      <c r="CL23" s="803"/>
      <c r="CM23" s="801">
        <v>673</v>
      </c>
      <c r="CN23" s="802"/>
      <c r="CO23" s="802"/>
      <c r="CP23" s="802"/>
      <c r="CQ23" s="803"/>
      <c r="CR23" s="801">
        <v>285</v>
      </c>
      <c r="CS23" s="802"/>
      <c r="CT23" s="802"/>
      <c r="CU23" s="802"/>
      <c r="CV23" s="803"/>
      <c r="CW23" s="801" t="s">
        <v>468</v>
      </c>
      <c r="CX23" s="802"/>
      <c r="CY23" s="802"/>
      <c r="CZ23" s="802"/>
      <c r="DA23" s="803"/>
      <c r="DB23" s="801" t="s">
        <v>468</v>
      </c>
      <c r="DC23" s="802"/>
      <c r="DD23" s="802"/>
      <c r="DE23" s="802"/>
      <c r="DF23" s="803"/>
      <c r="DG23" s="801" t="s">
        <v>468</v>
      </c>
      <c r="DH23" s="802"/>
      <c r="DI23" s="802"/>
      <c r="DJ23" s="802"/>
      <c r="DK23" s="803"/>
      <c r="DL23" s="801" t="s">
        <v>468</v>
      </c>
      <c r="DM23" s="802"/>
      <c r="DN23" s="802"/>
      <c r="DO23" s="802"/>
      <c r="DP23" s="803"/>
      <c r="DQ23" s="801" t="s">
        <v>468</v>
      </c>
      <c r="DR23" s="802"/>
      <c r="DS23" s="802"/>
      <c r="DT23" s="802"/>
      <c r="DU23" s="803"/>
      <c r="DV23" s="804"/>
      <c r="DW23" s="805"/>
      <c r="DX23" s="805"/>
      <c r="DY23" s="805"/>
      <c r="DZ23" s="806"/>
      <c r="EA23" s="205"/>
    </row>
    <row r="24" spans="1:131" s="206" customFormat="1" ht="26.25" customHeight="1" x14ac:dyDescent="0.2">
      <c r="A24" s="830" t="s">
        <v>365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03"/>
      <c r="BA24" s="203"/>
      <c r="BB24" s="203"/>
      <c r="BC24" s="203"/>
      <c r="BD24" s="203"/>
      <c r="BE24" s="204"/>
      <c r="BF24" s="204"/>
      <c r="BG24" s="204"/>
      <c r="BH24" s="204"/>
      <c r="BI24" s="204"/>
      <c r="BJ24" s="204"/>
      <c r="BK24" s="204"/>
      <c r="BL24" s="204"/>
      <c r="BM24" s="204"/>
      <c r="BN24" s="204"/>
      <c r="BO24" s="204"/>
      <c r="BP24" s="204"/>
      <c r="BQ24" s="213">
        <v>18</v>
      </c>
      <c r="BR24" s="214"/>
      <c r="BS24" s="787" t="s">
        <v>572</v>
      </c>
      <c r="BT24" s="788"/>
      <c r="BU24" s="788"/>
      <c r="BV24" s="788"/>
      <c r="BW24" s="788"/>
      <c r="BX24" s="788"/>
      <c r="BY24" s="788"/>
      <c r="BZ24" s="788"/>
      <c r="CA24" s="788"/>
      <c r="CB24" s="788"/>
      <c r="CC24" s="788"/>
      <c r="CD24" s="788"/>
      <c r="CE24" s="788"/>
      <c r="CF24" s="788"/>
      <c r="CG24" s="789"/>
      <c r="CH24" s="801">
        <v>9</v>
      </c>
      <c r="CI24" s="802"/>
      <c r="CJ24" s="802"/>
      <c r="CK24" s="802"/>
      <c r="CL24" s="803"/>
      <c r="CM24" s="801">
        <v>2282</v>
      </c>
      <c r="CN24" s="802"/>
      <c r="CO24" s="802"/>
      <c r="CP24" s="802"/>
      <c r="CQ24" s="803"/>
      <c r="CR24" s="801">
        <v>450</v>
      </c>
      <c r="CS24" s="802"/>
      <c r="CT24" s="802"/>
      <c r="CU24" s="802"/>
      <c r="CV24" s="803"/>
      <c r="CW24" s="801" t="s">
        <v>468</v>
      </c>
      <c r="CX24" s="802"/>
      <c r="CY24" s="802"/>
      <c r="CZ24" s="802"/>
      <c r="DA24" s="803"/>
      <c r="DB24" s="801" t="s">
        <v>468</v>
      </c>
      <c r="DC24" s="802"/>
      <c r="DD24" s="802"/>
      <c r="DE24" s="802"/>
      <c r="DF24" s="803"/>
      <c r="DG24" s="801" t="s">
        <v>468</v>
      </c>
      <c r="DH24" s="802"/>
      <c r="DI24" s="802"/>
      <c r="DJ24" s="802"/>
      <c r="DK24" s="803"/>
      <c r="DL24" s="801" t="s">
        <v>468</v>
      </c>
      <c r="DM24" s="802"/>
      <c r="DN24" s="802"/>
      <c r="DO24" s="802"/>
      <c r="DP24" s="803"/>
      <c r="DQ24" s="801" t="s">
        <v>468</v>
      </c>
      <c r="DR24" s="802"/>
      <c r="DS24" s="802"/>
      <c r="DT24" s="802"/>
      <c r="DU24" s="803"/>
      <c r="DV24" s="804"/>
      <c r="DW24" s="805"/>
      <c r="DX24" s="805"/>
      <c r="DY24" s="805"/>
      <c r="DZ24" s="806"/>
      <c r="EA24" s="205"/>
    </row>
    <row r="25" spans="1:131" s="198" customFormat="1" ht="26.25" customHeight="1" thickBot="1" x14ac:dyDescent="0.25">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7" t="s">
        <v>573</v>
      </c>
      <c r="BT25" s="788"/>
      <c r="BU25" s="788"/>
      <c r="BV25" s="788"/>
      <c r="BW25" s="788"/>
      <c r="BX25" s="788"/>
      <c r="BY25" s="788"/>
      <c r="BZ25" s="788"/>
      <c r="CA25" s="788"/>
      <c r="CB25" s="788"/>
      <c r="CC25" s="788"/>
      <c r="CD25" s="788"/>
      <c r="CE25" s="788"/>
      <c r="CF25" s="788"/>
      <c r="CG25" s="789"/>
      <c r="CH25" s="801">
        <v>23</v>
      </c>
      <c r="CI25" s="802"/>
      <c r="CJ25" s="802"/>
      <c r="CK25" s="802"/>
      <c r="CL25" s="803"/>
      <c r="CM25" s="801">
        <v>1293</v>
      </c>
      <c r="CN25" s="802"/>
      <c r="CO25" s="802"/>
      <c r="CP25" s="802"/>
      <c r="CQ25" s="803"/>
      <c r="CR25" s="801">
        <v>710</v>
      </c>
      <c r="CS25" s="802"/>
      <c r="CT25" s="802"/>
      <c r="CU25" s="802"/>
      <c r="CV25" s="803"/>
      <c r="CW25" s="801" t="s">
        <v>468</v>
      </c>
      <c r="CX25" s="802"/>
      <c r="CY25" s="802"/>
      <c r="CZ25" s="802"/>
      <c r="DA25" s="803"/>
      <c r="DB25" s="801" t="s">
        <v>468</v>
      </c>
      <c r="DC25" s="802"/>
      <c r="DD25" s="802"/>
      <c r="DE25" s="802"/>
      <c r="DF25" s="803"/>
      <c r="DG25" s="801" t="s">
        <v>468</v>
      </c>
      <c r="DH25" s="802"/>
      <c r="DI25" s="802"/>
      <c r="DJ25" s="802"/>
      <c r="DK25" s="803"/>
      <c r="DL25" s="801" t="s">
        <v>468</v>
      </c>
      <c r="DM25" s="802"/>
      <c r="DN25" s="802"/>
      <c r="DO25" s="802"/>
      <c r="DP25" s="803"/>
      <c r="DQ25" s="801" t="s">
        <v>468</v>
      </c>
      <c r="DR25" s="802"/>
      <c r="DS25" s="802"/>
      <c r="DT25" s="802"/>
      <c r="DU25" s="803"/>
      <c r="DV25" s="804"/>
      <c r="DW25" s="805"/>
      <c r="DX25" s="805"/>
      <c r="DY25" s="805"/>
      <c r="DZ25" s="806"/>
      <c r="EA25" s="197"/>
    </row>
    <row r="26" spans="1:131" s="198" customFormat="1" ht="26.25" customHeight="1" x14ac:dyDescent="0.2">
      <c r="A26" s="758" t="s">
        <v>345</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1" t="s">
        <v>370</v>
      </c>
      <c r="AG26" s="832"/>
      <c r="AH26" s="832"/>
      <c r="AI26" s="832"/>
      <c r="AJ26" s="833"/>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352</v>
      </c>
      <c r="BF26" s="736"/>
      <c r="BG26" s="736"/>
      <c r="BH26" s="736"/>
      <c r="BI26" s="747"/>
      <c r="BJ26" s="203"/>
      <c r="BK26" s="203"/>
      <c r="BL26" s="203"/>
      <c r="BM26" s="203"/>
      <c r="BN26" s="203"/>
      <c r="BO26" s="216"/>
      <c r="BP26" s="216"/>
      <c r="BQ26" s="213">
        <v>20</v>
      </c>
      <c r="BR26" s="214"/>
      <c r="BS26" s="787" t="s">
        <v>574</v>
      </c>
      <c r="BT26" s="788"/>
      <c r="BU26" s="788"/>
      <c r="BV26" s="788"/>
      <c r="BW26" s="788"/>
      <c r="BX26" s="788"/>
      <c r="BY26" s="788"/>
      <c r="BZ26" s="788"/>
      <c r="CA26" s="788"/>
      <c r="CB26" s="788"/>
      <c r="CC26" s="788"/>
      <c r="CD26" s="788"/>
      <c r="CE26" s="788"/>
      <c r="CF26" s="788"/>
      <c r="CG26" s="789"/>
      <c r="CH26" s="801">
        <v>5</v>
      </c>
      <c r="CI26" s="802"/>
      <c r="CJ26" s="802"/>
      <c r="CK26" s="802"/>
      <c r="CL26" s="803"/>
      <c r="CM26" s="801">
        <v>1144</v>
      </c>
      <c r="CN26" s="802"/>
      <c r="CO26" s="802"/>
      <c r="CP26" s="802"/>
      <c r="CQ26" s="803"/>
      <c r="CR26" s="801">
        <v>583</v>
      </c>
      <c r="CS26" s="802"/>
      <c r="CT26" s="802"/>
      <c r="CU26" s="802"/>
      <c r="CV26" s="803"/>
      <c r="CW26" s="801" t="s">
        <v>468</v>
      </c>
      <c r="CX26" s="802"/>
      <c r="CY26" s="802"/>
      <c r="CZ26" s="802"/>
      <c r="DA26" s="803"/>
      <c r="DB26" s="801" t="s">
        <v>468</v>
      </c>
      <c r="DC26" s="802"/>
      <c r="DD26" s="802"/>
      <c r="DE26" s="802"/>
      <c r="DF26" s="803"/>
      <c r="DG26" s="801" t="s">
        <v>468</v>
      </c>
      <c r="DH26" s="802"/>
      <c r="DI26" s="802"/>
      <c r="DJ26" s="802"/>
      <c r="DK26" s="803"/>
      <c r="DL26" s="801" t="s">
        <v>468</v>
      </c>
      <c r="DM26" s="802"/>
      <c r="DN26" s="802"/>
      <c r="DO26" s="802"/>
      <c r="DP26" s="803"/>
      <c r="DQ26" s="801" t="s">
        <v>468</v>
      </c>
      <c r="DR26" s="802"/>
      <c r="DS26" s="802"/>
      <c r="DT26" s="802"/>
      <c r="DU26" s="803"/>
      <c r="DV26" s="804"/>
      <c r="DW26" s="805"/>
      <c r="DX26" s="805"/>
      <c r="DY26" s="805"/>
      <c r="DZ26" s="806"/>
      <c r="EA26" s="197"/>
    </row>
    <row r="27" spans="1:131" s="198" customFormat="1" ht="26.25" customHeight="1" thickBot="1" x14ac:dyDescent="0.25">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t="s">
        <v>555</v>
      </c>
      <c r="BS27" s="787" t="s">
        <v>575</v>
      </c>
      <c r="BT27" s="788"/>
      <c r="BU27" s="788"/>
      <c r="BV27" s="788"/>
      <c r="BW27" s="788"/>
      <c r="BX27" s="788"/>
      <c r="BY27" s="788"/>
      <c r="BZ27" s="788"/>
      <c r="CA27" s="788"/>
      <c r="CB27" s="788"/>
      <c r="CC27" s="788"/>
      <c r="CD27" s="788"/>
      <c r="CE27" s="788"/>
      <c r="CF27" s="788"/>
      <c r="CG27" s="789"/>
      <c r="CH27" s="801">
        <v>-5</v>
      </c>
      <c r="CI27" s="802"/>
      <c r="CJ27" s="802"/>
      <c r="CK27" s="802"/>
      <c r="CL27" s="803"/>
      <c r="CM27" s="801">
        <v>668</v>
      </c>
      <c r="CN27" s="802"/>
      <c r="CO27" s="802"/>
      <c r="CP27" s="802"/>
      <c r="CQ27" s="803"/>
      <c r="CR27" s="801">
        <v>50</v>
      </c>
      <c r="CS27" s="802"/>
      <c r="CT27" s="802"/>
      <c r="CU27" s="802"/>
      <c r="CV27" s="803"/>
      <c r="CW27" s="801">
        <v>6</v>
      </c>
      <c r="CX27" s="802"/>
      <c r="CY27" s="802"/>
      <c r="CZ27" s="802"/>
      <c r="DA27" s="803"/>
      <c r="DB27" s="801" t="s">
        <v>468</v>
      </c>
      <c r="DC27" s="802"/>
      <c r="DD27" s="802"/>
      <c r="DE27" s="802"/>
      <c r="DF27" s="803"/>
      <c r="DG27" s="801" t="s">
        <v>468</v>
      </c>
      <c r="DH27" s="802"/>
      <c r="DI27" s="802"/>
      <c r="DJ27" s="802"/>
      <c r="DK27" s="803"/>
      <c r="DL27" s="801">
        <v>259</v>
      </c>
      <c r="DM27" s="802"/>
      <c r="DN27" s="802"/>
      <c r="DO27" s="802"/>
      <c r="DP27" s="803"/>
      <c r="DQ27" s="801">
        <v>26</v>
      </c>
      <c r="DR27" s="802"/>
      <c r="DS27" s="802"/>
      <c r="DT27" s="802"/>
      <c r="DU27" s="803"/>
      <c r="DV27" s="804"/>
      <c r="DW27" s="805"/>
      <c r="DX27" s="805"/>
      <c r="DY27" s="805"/>
      <c r="DZ27" s="806"/>
      <c r="EA27" s="197"/>
    </row>
    <row r="28" spans="1:131" s="198" customFormat="1" ht="26.25" customHeight="1" thickTop="1" x14ac:dyDescent="0.2">
      <c r="A28" s="217">
        <v>1</v>
      </c>
      <c r="B28" s="749" t="s">
        <v>536</v>
      </c>
      <c r="C28" s="750"/>
      <c r="D28" s="750"/>
      <c r="E28" s="750"/>
      <c r="F28" s="750"/>
      <c r="G28" s="750"/>
      <c r="H28" s="750"/>
      <c r="I28" s="750"/>
      <c r="J28" s="750"/>
      <c r="K28" s="750"/>
      <c r="L28" s="750"/>
      <c r="M28" s="750"/>
      <c r="N28" s="750"/>
      <c r="O28" s="750"/>
      <c r="P28" s="751"/>
      <c r="Q28" s="842">
        <v>115821</v>
      </c>
      <c r="R28" s="843"/>
      <c r="S28" s="843"/>
      <c r="T28" s="843"/>
      <c r="U28" s="843"/>
      <c r="V28" s="843">
        <v>113108</v>
      </c>
      <c r="W28" s="843"/>
      <c r="X28" s="843"/>
      <c r="Y28" s="843"/>
      <c r="Z28" s="843"/>
      <c r="AA28" s="843">
        <v>2713</v>
      </c>
      <c r="AB28" s="843"/>
      <c r="AC28" s="843"/>
      <c r="AD28" s="843"/>
      <c r="AE28" s="844"/>
      <c r="AF28" s="845">
        <v>2713</v>
      </c>
      <c r="AG28" s="843"/>
      <c r="AH28" s="843"/>
      <c r="AI28" s="843"/>
      <c r="AJ28" s="846"/>
      <c r="AK28" s="847">
        <v>9728</v>
      </c>
      <c r="AL28" s="837"/>
      <c r="AM28" s="837"/>
      <c r="AN28" s="837"/>
      <c r="AO28" s="837"/>
      <c r="AP28" s="837" t="s">
        <v>468</v>
      </c>
      <c r="AQ28" s="837"/>
      <c r="AR28" s="837"/>
      <c r="AS28" s="837"/>
      <c r="AT28" s="837"/>
      <c r="AU28" s="837" t="s">
        <v>468</v>
      </c>
      <c r="AV28" s="837"/>
      <c r="AW28" s="837"/>
      <c r="AX28" s="837"/>
      <c r="AY28" s="837"/>
      <c r="AZ28" s="838" t="s">
        <v>468</v>
      </c>
      <c r="BA28" s="838"/>
      <c r="BB28" s="838"/>
      <c r="BC28" s="838"/>
      <c r="BD28" s="838"/>
      <c r="BE28" s="839" t="s">
        <v>537</v>
      </c>
      <c r="BF28" s="840"/>
      <c r="BG28" s="840"/>
      <c r="BH28" s="840"/>
      <c r="BI28" s="841"/>
      <c r="BJ28" s="203"/>
      <c r="BK28" s="203"/>
      <c r="BL28" s="203"/>
      <c r="BM28" s="203"/>
      <c r="BN28" s="203"/>
      <c r="BO28" s="216"/>
      <c r="BP28" s="216"/>
      <c r="BQ28" s="213">
        <v>22</v>
      </c>
      <c r="BR28" s="214"/>
      <c r="BS28" s="787" t="s">
        <v>576</v>
      </c>
      <c r="BT28" s="788"/>
      <c r="BU28" s="788"/>
      <c r="BV28" s="788"/>
      <c r="BW28" s="788"/>
      <c r="BX28" s="788"/>
      <c r="BY28" s="788"/>
      <c r="BZ28" s="788"/>
      <c r="CA28" s="788"/>
      <c r="CB28" s="788"/>
      <c r="CC28" s="788"/>
      <c r="CD28" s="788"/>
      <c r="CE28" s="788"/>
      <c r="CF28" s="788"/>
      <c r="CG28" s="789"/>
      <c r="CH28" s="801">
        <v>8</v>
      </c>
      <c r="CI28" s="802"/>
      <c r="CJ28" s="802"/>
      <c r="CK28" s="802"/>
      <c r="CL28" s="803"/>
      <c r="CM28" s="801">
        <v>214</v>
      </c>
      <c r="CN28" s="802"/>
      <c r="CO28" s="802"/>
      <c r="CP28" s="802"/>
      <c r="CQ28" s="803"/>
      <c r="CR28" s="801">
        <v>59</v>
      </c>
      <c r="CS28" s="802"/>
      <c r="CT28" s="802"/>
      <c r="CU28" s="802"/>
      <c r="CV28" s="803"/>
      <c r="CW28" s="801">
        <v>16</v>
      </c>
      <c r="CX28" s="802"/>
      <c r="CY28" s="802"/>
      <c r="CZ28" s="802"/>
      <c r="DA28" s="803"/>
      <c r="DB28" s="801" t="s">
        <v>468</v>
      </c>
      <c r="DC28" s="802"/>
      <c r="DD28" s="802"/>
      <c r="DE28" s="802"/>
      <c r="DF28" s="803"/>
      <c r="DG28" s="801" t="s">
        <v>468</v>
      </c>
      <c r="DH28" s="802"/>
      <c r="DI28" s="802"/>
      <c r="DJ28" s="802"/>
      <c r="DK28" s="803"/>
      <c r="DL28" s="801" t="s">
        <v>468</v>
      </c>
      <c r="DM28" s="802"/>
      <c r="DN28" s="802"/>
      <c r="DO28" s="802"/>
      <c r="DP28" s="803"/>
      <c r="DQ28" s="801" t="s">
        <v>468</v>
      </c>
      <c r="DR28" s="802"/>
      <c r="DS28" s="802"/>
      <c r="DT28" s="802"/>
      <c r="DU28" s="803"/>
      <c r="DV28" s="804"/>
      <c r="DW28" s="805"/>
      <c r="DX28" s="805"/>
      <c r="DY28" s="805"/>
      <c r="DZ28" s="806"/>
      <c r="EA28" s="197"/>
    </row>
    <row r="29" spans="1:131" s="198" customFormat="1" ht="26.25" customHeight="1" x14ac:dyDescent="0.2">
      <c r="A29" s="217">
        <v>2</v>
      </c>
      <c r="B29" s="773" t="s">
        <v>538</v>
      </c>
      <c r="C29" s="774"/>
      <c r="D29" s="774"/>
      <c r="E29" s="774"/>
      <c r="F29" s="774"/>
      <c r="G29" s="774"/>
      <c r="H29" s="774"/>
      <c r="I29" s="774"/>
      <c r="J29" s="774"/>
      <c r="K29" s="774"/>
      <c r="L29" s="774"/>
      <c r="M29" s="774"/>
      <c r="N29" s="774"/>
      <c r="O29" s="774"/>
      <c r="P29" s="775"/>
      <c r="Q29" s="776">
        <v>242</v>
      </c>
      <c r="R29" s="777"/>
      <c r="S29" s="777"/>
      <c r="T29" s="777"/>
      <c r="U29" s="777"/>
      <c r="V29" s="777">
        <v>197</v>
      </c>
      <c r="W29" s="777"/>
      <c r="X29" s="777"/>
      <c r="Y29" s="777"/>
      <c r="Z29" s="777"/>
      <c r="AA29" s="777">
        <v>45</v>
      </c>
      <c r="AB29" s="777"/>
      <c r="AC29" s="777"/>
      <c r="AD29" s="777"/>
      <c r="AE29" s="778"/>
      <c r="AF29" s="779">
        <v>45</v>
      </c>
      <c r="AG29" s="780"/>
      <c r="AH29" s="780"/>
      <c r="AI29" s="780"/>
      <c r="AJ29" s="781"/>
      <c r="AK29" s="850" t="s">
        <v>468</v>
      </c>
      <c r="AL29" s="851"/>
      <c r="AM29" s="851"/>
      <c r="AN29" s="851"/>
      <c r="AO29" s="851"/>
      <c r="AP29" s="851" t="s">
        <v>468</v>
      </c>
      <c r="AQ29" s="851"/>
      <c r="AR29" s="851"/>
      <c r="AS29" s="851"/>
      <c r="AT29" s="851"/>
      <c r="AU29" s="851" t="s">
        <v>468</v>
      </c>
      <c r="AV29" s="851"/>
      <c r="AW29" s="851"/>
      <c r="AX29" s="851"/>
      <c r="AY29" s="851"/>
      <c r="AZ29" s="852" t="s">
        <v>468</v>
      </c>
      <c r="BA29" s="852"/>
      <c r="BB29" s="852"/>
      <c r="BC29" s="852"/>
      <c r="BD29" s="852"/>
      <c r="BE29" s="848" t="s">
        <v>539</v>
      </c>
      <c r="BF29" s="848"/>
      <c r="BG29" s="848"/>
      <c r="BH29" s="848"/>
      <c r="BI29" s="849"/>
      <c r="BJ29" s="203"/>
      <c r="BK29" s="203"/>
      <c r="BL29" s="203"/>
      <c r="BM29" s="203"/>
      <c r="BN29" s="203"/>
      <c r="BO29" s="216"/>
      <c r="BP29" s="216"/>
      <c r="BQ29" s="213">
        <v>23</v>
      </c>
      <c r="BR29" s="214"/>
      <c r="BS29" s="787" t="s">
        <v>577</v>
      </c>
      <c r="BT29" s="788"/>
      <c r="BU29" s="788"/>
      <c r="BV29" s="788"/>
      <c r="BW29" s="788"/>
      <c r="BX29" s="788"/>
      <c r="BY29" s="788"/>
      <c r="BZ29" s="788"/>
      <c r="CA29" s="788"/>
      <c r="CB29" s="788"/>
      <c r="CC29" s="788"/>
      <c r="CD29" s="788"/>
      <c r="CE29" s="788"/>
      <c r="CF29" s="788"/>
      <c r="CG29" s="789"/>
      <c r="CH29" s="801">
        <v>2</v>
      </c>
      <c r="CI29" s="802"/>
      <c r="CJ29" s="802"/>
      <c r="CK29" s="802"/>
      <c r="CL29" s="803"/>
      <c r="CM29" s="801">
        <v>65</v>
      </c>
      <c r="CN29" s="802"/>
      <c r="CO29" s="802"/>
      <c r="CP29" s="802"/>
      <c r="CQ29" s="803"/>
      <c r="CR29" s="801" t="s">
        <v>468</v>
      </c>
      <c r="CS29" s="802"/>
      <c r="CT29" s="802"/>
      <c r="CU29" s="802"/>
      <c r="CV29" s="803"/>
      <c r="CW29" s="801" t="s">
        <v>468</v>
      </c>
      <c r="CX29" s="802"/>
      <c r="CY29" s="802"/>
      <c r="CZ29" s="802"/>
      <c r="DA29" s="803"/>
      <c r="DB29" s="801" t="s">
        <v>468</v>
      </c>
      <c r="DC29" s="802"/>
      <c r="DD29" s="802"/>
      <c r="DE29" s="802"/>
      <c r="DF29" s="803"/>
      <c r="DG29" s="801" t="s">
        <v>468</v>
      </c>
      <c r="DH29" s="802"/>
      <c r="DI29" s="802"/>
      <c r="DJ29" s="802"/>
      <c r="DK29" s="803"/>
      <c r="DL29" s="801" t="s">
        <v>468</v>
      </c>
      <c r="DM29" s="802"/>
      <c r="DN29" s="802"/>
      <c r="DO29" s="802"/>
      <c r="DP29" s="803"/>
      <c r="DQ29" s="801" t="s">
        <v>468</v>
      </c>
      <c r="DR29" s="802"/>
      <c r="DS29" s="802"/>
      <c r="DT29" s="802"/>
      <c r="DU29" s="803"/>
      <c r="DV29" s="804"/>
      <c r="DW29" s="805"/>
      <c r="DX29" s="805"/>
      <c r="DY29" s="805"/>
      <c r="DZ29" s="806"/>
      <c r="EA29" s="197"/>
    </row>
    <row r="30" spans="1:131" s="198" customFormat="1" ht="26.25" customHeight="1" x14ac:dyDescent="0.2">
      <c r="A30" s="217">
        <v>3</v>
      </c>
      <c r="B30" s="773" t="s">
        <v>540</v>
      </c>
      <c r="C30" s="774"/>
      <c r="D30" s="774"/>
      <c r="E30" s="774"/>
      <c r="F30" s="774"/>
      <c r="G30" s="774"/>
      <c r="H30" s="774"/>
      <c r="I30" s="774"/>
      <c r="J30" s="774"/>
      <c r="K30" s="774"/>
      <c r="L30" s="774"/>
      <c r="M30" s="774"/>
      <c r="N30" s="774"/>
      <c r="O30" s="774"/>
      <c r="P30" s="775"/>
      <c r="Q30" s="776">
        <v>65706</v>
      </c>
      <c r="R30" s="777"/>
      <c r="S30" s="777"/>
      <c r="T30" s="777"/>
      <c r="U30" s="777"/>
      <c r="V30" s="777">
        <v>64494</v>
      </c>
      <c r="W30" s="777"/>
      <c r="X30" s="777"/>
      <c r="Y30" s="777"/>
      <c r="Z30" s="777"/>
      <c r="AA30" s="777">
        <v>1212</v>
      </c>
      <c r="AB30" s="777"/>
      <c r="AC30" s="777"/>
      <c r="AD30" s="777"/>
      <c r="AE30" s="778"/>
      <c r="AF30" s="779">
        <v>1212</v>
      </c>
      <c r="AG30" s="780"/>
      <c r="AH30" s="780"/>
      <c r="AI30" s="780"/>
      <c r="AJ30" s="781"/>
      <c r="AK30" s="850">
        <v>9620</v>
      </c>
      <c r="AL30" s="851"/>
      <c r="AM30" s="851"/>
      <c r="AN30" s="851"/>
      <c r="AO30" s="851"/>
      <c r="AP30" s="851" t="s">
        <v>468</v>
      </c>
      <c r="AQ30" s="851"/>
      <c r="AR30" s="851"/>
      <c r="AS30" s="851"/>
      <c r="AT30" s="851"/>
      <c r="AU30" s="851" t="s">
        <v>468</v>
      </c>
      <c r="AV30" s="851"/>
      <c r="AW30" s="851"/>
      <c r="AX30" s="851"/>
      <c r="AY30" s="851"/>
      <c r="AZ30" s="852" t="s">
        <v>468</v>
      </c>
      <c r="BA30" s="852"/>
      <c r="BB30" s="852"/>
      <c r="BC30" s="852"/>
      <c r="BD30" s="852"/>
      <c r="BE30" s="853" t="s">
        <v>541</v>
      </c>
      <c r="BF30" s="848"/>
      <c r="BG30" s="848"/>
      <c r="BH30" s="848"/>
      <c r="BI30" s="849"/>
      <c r="BJ30" s="203"/>
      <c r="BK30" s="203"/>
      <c r="BL30" s="203"/>
      <c r="BM30" s="203"/>
      <c r="BN30" s="203"/>
      <c r="BO30" s="216"/>
      <c r="BP30" s="216"/>
      <c r="BQ30" s="213">
        <v>24</v>
      </c>
      <c r="BR30" s="214"/>
      <c r="BS30" s="787" t="s">
        <v>578</v>
      </c>
      <c r="BT30" s="788"/>
      <c r="BU30" s="788"/>
      <c r="BV30" s="788"/>
      <c r="BW30" s="788"/>
      <c r="BX30" s="788"/>
      <c r="BY30" s="788"/>
      <c r="BZ30" s="788"/>
      <c r="CA30" s="788"/>
      <c r="CB30" s="788"/>
      <c r="CC30" s="788"/>
      <c r="CD30" s="788"/>
      <c r="CE30" s="788"/>
      <c r="CF30" s="788"/>
      <c r="CG30" s="789"/>
      <c r="CH30" s="801">
        <v>-11</v>
      </c>
      <c r="CI30" s="802"/>
      <c r="CJ30" s="802"/>
      <c r="CK30" s="802"/>
      <c r="CL30" s="803"/>
      <c r="CM30" s="801">
        <v>419</v>
      </c>
      <c r="CN30" s="802"/>
      <c r="CO30" s="802"/>
      <c r="CP30" s="802"/>
      <c r="CQ30" s="803"/>
      <c r="CR30" s="801">
        <v>50</v>
      </c>
      <c r="CS30" s="802"/>
      <c r="CT30" s="802"/>
      <c r="CU30" s="802"/>
      <c r="CV30" s="803"/>
      <c r="CW30" s="801" t="s">
        <v>468</v>
      </c>
      <c r="CX30" s="802"/>
      <c r="CY30" s="802"/>
      <c r="CZ30" s="802"/>
      <c r="DA30" s="803"/>
      <c r="DB30" s="801" t="s">
        <v>468</v>
      </c>
      <c r="DC30" s="802"/>
      <c r="DD30" s="802"/>
      <c r="DE30" s="802"/>
      <c r="DF30" s="803"/>
      <c r="DG30" s="801" t="s">
        <v>468</v>
      </c>
      <c r="DH30" s="802"/>
      <c r="DI30" s="802"/>
      <c r="DJ30" s="802"/>
      <c r="DK30" s="803"/>
      <c r="DL30" s="801" t="s">
        <v>468</v>
      </c>
      <c r="DM30" s="802"/>
      <c r="DN30" s="802"/>
      <c r="DO30" s="802"/>
      <c r="DP30" s="803"/>
      <c r="DQ30" s="801" t="s">
        <v>468</v>
      </c>
      <c r="DR30" s="802"/>
      <c r="DS30" s="802"/>
      <c r="DT30" s="802"/>
      <c r="DU30" s="803"/>
      <c r="DV30" s="804"/>
      <c r="DW30" s="805"/>
      <c r="DX30" s="805"/>
      <c r="DY30" s="805"/>
      <c r="DZ30" s="806"/>
      <c r="EA30" s="197"/>
    </row>
    <row r="31" spans="1:131" s="198" customFormat="1" ht="26.25" customHeight="1" x14ac:dyDescent="0.2">
      <c r="A31" s="217">
        <v>4</v>
      </c>
      <c r="B31" s="773" t="s">
        <v>542</v>
      </c>
      <c r="C31" s="774"/>
      <c r="D31" s="774"/>
      <c r="E31" s="774"/>
      <c r="F31" s="774"/>
      <c r="G31" s="774"/>
      <c r="H31" s="774"/>
      <c r="I31" s="774"/>
      <c r="J31" s="774"/>
      <c r="K31" s="774"/>
      <c r="L31" s="774"/>
      <c r="M31" s="774"/>
      <c r="N31" s="774"/>
      <c r="O31" s="774"/>
      <c r="P31" s="775"/>
      <c r="Q31" s="776">
        <v>10485</v>
      </c>
      <c r="R31" s="777"/>
      <c r="S31" s="777"/>
      <c r="T31" s="777"/>
      <c r="U31" s="777"/>
      <c r="V31" s="777">
        <v>10420</v>
      </c>
      <c r="W31" s="777"/>
      <c r="X31" s="777"/>
      <c r="Y31" s="777"/>
      <c r="Z31" s="777"/>
      <c r="AA31" s="777">
        <v>65</v>
      </c>
      <c r="AB31" s="777"/>
      <c r="AC31" s="777"/>
      <c r="AD31" s="777"/>
      <c r="AE31" s="778"/>
      <c r="AF31" s="779">
        <v>65</v>
      </c>
      <c r="AG31" s="780"/>
      <c r="AH31" s="780"/>
      <c r="AI31" s="780"/>
      <c r="AJ31" s="781"/>
      <c r="AK31" s="850">
        <v>1803</v>
      </c>
      <c r="AL31" s="851"/>
      <c r="AM31" s="851"/>
      <c r="AN31" s="851"/>
      <c r="AO31" s="851"/>
      <c r="AP31" s="851" t="s">
        <v>468</v>
      </c>
      <c r="AQ31" s="851"/>
      <c r="AR31" s="851"/>
      <c r="AS31" s="851"/>
      <c r="AT31" s="851"/>
      <c r="AU31" s="851" t="s">
        <v>468</v>
      </c>
      <c r="AV31" s="851"/>
      <c r="AW31" s="851"/>
      <c r="AX31" s="851"/>
      <c r="AY31" s="851"/>
      <c r="AZ31" s="852" t="s">
        <v>468</v>
      </c>
      <c r="BA31" s="852"/>
      <c r="BB31" s="852"/>
      <c r="BC31" s="852"/>
      <c r="BD31" s="852"/>
      <c r="BE31" s="848" t="s">
        <v>539</v>
      </c>
      <c r="BF31" s="848"/>
      <c r="BG31" s="848"/>
      <c r="BH31" s="848"/>
      <c r="BI31" s="849"/>
      <c r="BJ31" s="203"/>
      <c r="BK31" s="203"/>
      <c r="BL31" s="203"/>
      <c r="BM31" s="203"/>
      <c r="BN31" s="203"/>
      <c r="BO31" s="216"/>
      <c r="BP31" s="216"/>
      <c r="BQ31" s="213">
        <v>25</v>
      </c>
      <c r="BR31" s="214"/>
      <c r="BS31" s="787" t="s">
        <v>579</v>
      </c>
      <c r="BT31" s="788"/>
      <c r="BU31" s="788"/>
      <c r="BV31" s="788"/>
      <c r="BW31" s="788"/>
      <c r="BX31" s="788"/>
      <c r="BY31" s="788"/>
      <c r="BZ31" s="788"/>
      <c r="CA31" s="788"/>
      <c r="CB31" s="788"/>
      <c r="CC31" s="788"/>
      <c r="CD31" s="788"/>
      <c r="CE31" s="788"/>
      <c r="CF31" s="788"/>
      <c r="CG31" s="789"/>
      <c r="CH31" s="801">
        <v>7</v>
      </c>
      <c r="CI31" s="802"/>
      <c r="CJ31" s="802"/>
      <c r="CK31" s="802"/>
      <c r="CL31" s="803"/>
      <c r="CM31" s="801">
        <v>480</v>
      </c>
      <c r="CN31" s="802"/>
      <c r="CO31" s="802"/>
      <c r="CP31" s="802"/>
      <c r="CQ31" s="803"/>
      <c r="CR31" s="801">
        <v>75</v>
      </c>
      <c r="CS31" s="802"/>
      <c r="CT31" s="802"/>
      <c r="CU31" s="802"/>
      <c r="CV31" s="803"/>
      <c r="CW31" s="801" t="s">
        <v>468</v>
      </c>
      <c r="CX31" s="802"/>
      <c r="CY31" s="802"/>
      <c r="CZ31" s="802"/>
      <c r="DA31" s="803"/>
      <c r="DB31" s="801" t="s">
        <v>468</v>
      </c>
      <c r="DC31" s="802"/>
      <c r="DD31" s="802"/>
      <c r="DE31" s="802"/>
      <c r="DF31" s="803"/>
      <c r="DG31" s="801" t="s">
        <v>468</v>
      </c>
      <c r="DH31" s="802"/>
      <c r="DI31" s="802"/>
      <c r="DJ31" s="802"/>
      <c r="DK31" s="803"/>
      <c r="DL31" s="801" t="s">
        <v>468</v>
      </c>
      <c r="DM31" s="802"/>
      <c r="DN31" s="802"/>
      <c r="DO31" s="802"/>
      <c r="DP31" s="803"/>
      <c r="DQ31" s="801" t="s">
        <v>468</v>
      </c>
      <c r="DR31" s="802"/>
      <c r="DS31" s="802"/>
      <c r="DT31" s="802"/>
      <c r="DU31" s="803"/>
      <c r="DV31" s="804"/>
      <c r="DW31" s="805"/>
      <c r="DX31" s="805"/>
      <c r="DY31" s="805"/>
      <c r="DZ31" s="806"/>
      <c r="EA31" s="197"/>
    </row>
    <row r="32" spans="1:131" s="198" customFormat="1" ht="26.25" customHeight="1" x14ac:dyDescent="0.2">
      <c r="A32" s="217">
        <v>5</v>
      </c>
      <c r="B32" s="773" t="s">
        <v>543</v>
      </c>
      <c r="C32" s="774"/>
      <c r="D32" s="774"/>
      <c r="E32" s="774"/>
      <c r="F32" s="774"/>
      <c r="G32" s="774"/>
      <c r="H32" s="774"/>
      <c r="I32" s="774"/>
      <c r="J32" s="774"/>
      <c r="K32" s="774"/>
      <c r="L32" s="774"/>
      <c r="M32" s="774"/>
      <c r="N32" s="774"/>
      <c r="O32" s="774"/>
      <c r="P32" s="775"/>
      <c r="Q32" s="776">
        <v>33921</v>
      </c>
      <c r="R32" s="777"/>
      <c r="S32" s="777"/>
      <c r="T32" s="777"/>
      <c r="U32" s="777"/>
      <c r="V32" s="777">
        <v>30676</v>
      </c>
      <c r="W32" s="777"/>
      <c r="X32" s="777"/>
      <c r="Y32" s="777"/>
      <c r="Z32" s="777"/>
      <c r="AA32" s="777">
        <v>3245</v>
      </c>
      <c r="AB32" s="777"/>
      <c r="AC32" s="777"/>
      <c r="AD32" s="777"/>
      <c r="AE32" s="778"/>
      <c r="AF32" s="779">
        <v>9994</v>
      </c>
      <c r="AG32" s="780"/>
      <c r="AH32" s="780"/>
      <c r="AI32" s="780"/>
      <c r="AJ32" s="781"/>
      <c r="AK32" s="850">
        <v>13384</v>
      </c>
      <c r="AL32" s="851"/>
      <c r="AM32" s="851"/>
      <c r="AN32" s="851"/>
      <c r="AO32" s="851"/>
      <c r="AP32" s="851">
        <v>212901</v>
      </c>
      <c r="AQ32" s="851"/>
      <c r="AR32" s="851"/>
      <c r="AS32" s="851"/>
      <c r="AT32" s="851"/>
      <c r="AU32" s="851">
        <v>67490</v>
      </c>
      <c r="AV32" s="851"/>
      <c r="AW32" s="851"/>
      <c r="AX32" s="851"/>
      <c r="AY32" s="851"/>
      <c r="AZ32" s="852" t="s">
        <v>468</v>
      </c>
      <c r="BA32" s="852"/>
      <c r="BB32" s="852"/>
      <c r="BC32" s="852"/>
      <c r="BD32" s="852"/>
      <c r="BE32" s="848" t="s">
        <v>544</v>
      </c>
      <c r="BF32" s="848"/>
      <c r="BG32" s="848"/>
      <c r="BH32" s="848"/>
      <c r="BI32" s="849"/>
      <c r="BJ32" s="203"/>
      <c r="BK32" s="203"/>
      <c r="BL32" s="203"/>
      <c r="BM32" s="203"/>
      <c r="BN32" s="203"/>
      <c r="BO32" s="216"/>
      <c r="BP32" s="216"/>
      <c r="BQ32" s="213">
        <v>26</v>
      </c>
      <c r="BR32" s="214"/>
      <c r="BS32" s="787" t="s">
        <v>580</v>
      </c>
      <c r="BT32" s="788"/>
      <c r="BU32" s="788"/>
      <c r="BV32" s="788"/>
      <c r="BW32" s="788"/>
      <c r="BX32" s="788"/>
      <c r="BY32" s="788"/>
      <c r="BZ32" s="788"/>
      <c r="CA32" s="788"/>
      <c r="CB32" s="788"/>
      <c r="CC32" s="788"/>
      <c r="CD32" s="788"/>
      <c r="CE32" s="788"/>
      <c r="CF32" s="788"/>
      <c r="CG32" s="789"/>
      <c r="CH32" s="801">
        <v>4</v>
      </c>
      <c r="CI32" s="802"/>
      <c r="CJ32" s="802"/>
      <c r="CK32" s="802"/>
      <c r="CL32" s="803"/>
      <c r="CM32" s="801">
        <v>368</v>
      </c>
      <c r="CN32" s="802"/>
      <c r="CO32" s="802"/>
      <c r="CP32" s="802"/>
      <c r="CQ32" s="803"/>
      <c r="CR32" s="801">
        <v>10</v>
      </c>
      <c r="CS32" s="802"/>
      <c r="CT32" s="802"/>
      <c r="CU32" s="802"/>
      <c r="CV32" s="803"/>
      <c r="CW32" s="801" t="s">
        <v>468</v>
      </c>
      <c r="CX32" s="802"/>
      <c r="CY32" s="802"/>
      <c r="CZ32" s="802"/>
      <c r="DA32" s="803"/>
      <c r="DB32" s="801" t="s">
        <v>468</v>
      </c>
      <c r="DC32" s="802"/>
      <c r="DD32" s="802"/>
      <c r="DE32" s="802"/>
      <c r="DF32" s="803"/>
      <c r="DG32" s="801" t="s">
        <v>468</v>
      </c>
      <c r="DH32" s="802"/>
      <c r="DI32" s="802"/>
      <c r="DJ32" s="802"/>
      <c r="DK32" s="803"/>
      <c r="DL32" s="801" t="s">
        <v>468</v>
      </c>
      <c r="DM32" s="802"/>
      <c r="DN32" s="802"/>
      <c r="DO32" s="802"/>
      <c r="DP32" s="803"/>
      <c r="DQ32" s="801" t="s">
        <v>468</v>
      </c>
      <c r="DR32" s="802"/>
      <c r="DS32" s="802"/>
      <c r="DT32" s="802"/>
      <c r="DU32" s="803"/>
      <c r="DV32" s="804"/>
      <c r="DW32" s="805"/>
      <c r="DX32" s="805"/>
      <c r="DY32" s="805"/>
      <c r="DZ32" s="806"/>
      <c r="EA32" s="197"/>
    </row>
    <row r="33" spans="1:131" s="198" customFormat="1" ht="26.25" customHeight="1" x14ac:dyDescent="0.2">
      <c r="A33" s="217">
        <v>6</v>
      </c>
      <c r="B33" s="773" t="s">
        <v>545</v>
      </c>
      <c r="C33" s="774"/>
      <c r="D33" s="774"/>
      <c r="E33" s="774"/>
      <c r="F33" s="774"/>
      <c r="G33" s="774"/>
      <c r="H33" s="774"/>
      <c r="I33" s="774"/>
      <c r="J33" s="774"/>
      <c r="K33" s="774"/>
      <c r="L33" s="774"/>
      <c r="M33" s="774"/>
      <c r="N33" s="774"/>
      <c r="O33" s="774"/>
      <c r="P33" s="775"/>
      <c r="Q33" s="776">
        <v>9840</v>
      </c>
      <c r="R33" s="777"/>
      <c r="S33" s="777"/>
      <c r="T33" s="777"/>
      <c r="U33" s="777"/>
      <c r="V33" s="777">
        <v>10342</v>
      </c>
      <c r="W33" s="777"/>
      <c r="X33" s="777"/>
      <c r="Y33" s="777"/>
      <c r="Z33" s="777"/>
      <c r="AA33" s="777">
        <v>-502</v>
      </c>
      <c r="AB33" s="777"/>
      <c r="AC33" s="777"/>
      <c r="AD33" s="777"/>
      <c r="AE33" s="778"/>
      <c r="AF33" s="779">
        <v>-220</v>
      </c>
      <c r="AG33" s="780"/>
      <c r="AH33" s="780"/>
      <c r="AI33" s="780"/>
      <c r="AJ33" s="781"/>
      <c r="AK33" s="850">
        <v>3130</v>
      </c>
      <c r="AL33" s="851"/>
      <c r="AM33" s="851"/>
      <c r="AN33" s="851"/>
      <c r="AO33" s="851"/>
      <c r="AP33" s="851">
        <v>3368</v>
      </c>
      <c r="AQ33" s="851"/>
      <c r="AR33" s="851"/>
      <c r="AS33" s="851"/>
      <c r="AT33" s="851"/>
      <c r="AU33" s="851">
        <v>2310</v>
      </c>
      <c r="AV33" s="851"/>
      <c r="AW33" s="851"/>
      <c r="AX33" s="851"/>
      <c r="AY33" s="851"/>
      <c r="AZ33" s="852">
        <v>3.1</v>
      </c>
      <c r="BA33" s="852"/>
      <c r="BB33" s="852"/>
      <c r="BC33" s="852"/>
      <c r="BD33" s="852"/>
      <c r="BE33" s="848" t="s">
        <v>544</v>
      </c>
      <c r="BF33" s="848"/>
      <c r="BG33" s="848"/>
      <c r="BH33" s="848"/>
      <c r="BI33" s="849"/>
      <c r="BJ33" s="203"/>
      <c r="BK33" s="203"/>
      <c r="BL33" s="203"/>
      <c r="BM33" s="203"/>
      <c r="BN33" s="203"/>
      <c r="BO33" s="216"/>
      <c r="BP33" s="216"/>
      <c r="BQ33" s="213">
        <v>27</v>
      </c>
      <c r="BR33" s="214"/>
      <c r="BS33" s="787" t="s">
        <v>581</v>
      </c>
      <c r="BT33" s="788"/>
      <c r="BU33" s="788"/>
      <c r="BV33" s="788"/>
      <c r="BW33" s="788"/>
      <c r="BX33" s="788"/>
      <c r="BY33" s="788"/>
      <c r="BZ33" s="788"/>
      <c r="CA33" s="788"/>
      <c r="CB33" s="788"/>
      <c r="CC33" s="788"/>
      <c r="CD33" s="788"/>
      <c r="CE33" s="788"/>
      <c r="CF33" s="788"/>
      <c r="CG33" s="789"/>
      <c r="CH33" s="801">
        <v>120</v>
      </c>
      <c r="CI33" s="802"/>
      <c r="CJ33" s="802"/>
      <c r="CK33" s="802"/>
      <c r="CL33" s="803"/>
      <c r="CM33" s="801">
        <v>841</v>
      </c>
      <c r="CN33" s="802"/>
      <c r="CO33" s="802"/>
      <c r="CP33" s="802"/>
      <c r="CQ33" s="803"/>
      <c r="CR33" s="801">
        <v>250</v>
      </c>
      <c r="CS33" s="802"/>
      <c r="CT33" s="802"/>
      <c r="CU33" s="802"/>
      <c r="CV33" s="803"/>
      <c r="CW33" s="801" t="s">
        <v>468</v>
      </c>
      <c r="CX33" s="802"/>
      <c r="CY33" s="802"/>
      <c r="CZ33" s="802"/>
      <c r="DA33" s="803"/>
      <c r="DB33" s="801" t="s">
        <v>468</v>
      </c>
      <c r="DC33" s="802"/>
      <c r="DD33" s="802"/>
      <c r="DE33" s="802"/>
      <c r="DF33" s="803"/>
      <c r="DG33" s="801" t="s">
        <v>468</v>
      </c>
      <c r="DH33" s="802"/>
      <c r="DI33" s="802"/>
      <c r="DJ33" s="802"/>
      <c r="DK33" s="803"/>
      <c r="DL33" s="801" t="s">
        <v>468</v>
      </c>
      <c r="DM33" s="802"/>
      <c r="DN33" s="802"/>
      <c r="DO33" s="802"/>
      <c r="DP33" s="803"/>
      <c r="DQ33" s="801" t="s">
        <v>468</v>
      </c>
      <c r="DR33" s="802"/>
      <c r="DS33" s="802"/>
      <c r="DT33" s="802"/>
      <c r="DU33" s="803"/>
      <c r="DV33" s="804"/>
      <c r="DW33" s="805"/>
      <c r="DX33" s="805"/>
      <c r="DY33" s="805"/>
      <c r="DZ33" s="806"/>
      <c r="EA33" s="197"/>
    </row>
    <row r="34" spans="1:131" s="198" customFormat="1" ht="26.25" customHeight="1" x14ac:dyDescent="0.2">
      <c r="A34" s="217">
        <v>7</v>
      </c>
      <c r="B34" s="773" t="s">
        <v>546</v>
      </c>
      <c r="C34" s="774"/>
      <c r="D34" s="774"/>
      <c r="E34" s="774"/>
      <c r="F34" s="774"/>
      <c r="G34" s="774"/>
      <c r="H34" s="774"/>
      <c r="I34" s="774"/>
      <c r="J34" s="774"/>
      <c r="K34" s="774"/>
      <c r="L34" s="774"/>
      <c r="M34" s="774"/>
      <c r="N34" s="774"/>
      <c r="O34" s="774"/>
      <c r="P34" s="775"/>
      <c r="Q34" s="776">
        <v>18056</v>
      </c>
      <c r="R34" s="777"/>
      <c r="S34" s="777"/>
      <c r="T34" s="777"/>
      <c r="U34" s="777"/>
      <c r="V34" s="777">
        <v>16212</v>
      </c>
      <c r="W34" s="777"/>
      <c r="X34" s="777"/>
      <c r="Y34" s="777"/>
      <c r="Z34" s="777"/>
      <c r="AA34" s="777">
        <v>1844</v>
      </c>
      <c r="AB34" s="777"/>
      <c r="AC34" s="777"/>
      <c r="AD34" s="777"/>
      <c r="AE34" s="778"/>
      <c r="AF34" s="779" t="s">
        <v>468</v>
      </c>
      <c r="AG34" s="780"/>
      <c r="AH34" s="780"/>
      <c r="AI34" s="780"/>
      <c r="AJ34" s="781"/>
      <c r="AK34" s="850">
        <v>15495</v>
      </c>
      <c r="AL34" s="851"/>
      <c r="AM34" s="851"/>
      <c r="AN34" s="851"/>
      <c r="AO34" s="851"/>
      <c r="AP34" s="851">
        <v>145014</v>
      </c>
      <c r="AQ34" s="851"/>
      <c r="AR34" s="851"/>
      <c r="AS34" s="851"/>
      <c r="AT34" s="851"/>
      <c r="AU34" s="851">
        <v>43649</v>
      </c>
      <c r="AV34" s="851"/>
      <c r="AW34" s="851"/>
      <c r="AX34" s="851"/>
      <c r="AY34" s="851"/>
      <c r="AZ34" s="852" t="s">
        <v>468</v>
      </c>
      <c r="BA34" s="852"/>
      <c r="BB34" s="852"/>
      <c r="BC34" s="852"/>
      <c r="BD34" s="852"/>
      <c r="BE34" s="848" t="s">
        <v>544</v>
      </c>
      <c r="BF34" s="848"/>
      <c r="BG34" s="848"/>
      <c r="BH34" s="848"/>
      <c r="BI34" s="849"/>
      <c r="BJ34" s="203"/>
      <c r="BK34" s="203"/>
      <c r="BL34" s="203"/>
      <c r="BM34" s="203"/>
      <c r="BN34" s="203"/>
      <c r="BO34" s="216"/>
      <c r="BP34" s="216"/>
      <c r="BQ34" s="213">
        <v>28</v>
      </c>
      <c r="BR34" s="214"/>
      <c r="BS34" s="787" t="s">
        <v>582</v>
      </c>
      <c r="BT34" s="788"/>
      <c r="BU34" s="788"/>
      <c r="BV34" s="788"/>
      <c r="BW34" s="788"/>
      <c r="BX34" s="788"/>
      <c r="BY34" s="788"/>
      <c r="BZ34" s="788"/>
      <c r="CA34" s="788"/>
      <c r="CB34" s="788"/>
      <c r="CC34" s="788"/>
      <c r="CD34" s="788"/>
      <c r="CE34" s="788"/>
      <c r="CF34" s="788"/>
      <c r="CG34" s="789"/>
      <c r="CH34" s="801">
        <v>16</v>
      </c>
      <c r="CI34" s="802"/>
      <c r="CJ34" s="802"/>
      <c r="CK34" s="802"/>
      <c r="CL34" s="803"/>
      <c r="CM34" s="801">
        <v>242</v>
      </c>
      <c r="CN34" s="802"/>
      <c r="CO34" s="802"/>
      <c r="CP34" s="802"/>
      <c r="CQ34" s="803"/>
      <c r="CR34" s="801">
        <v>24</v>
      </c>
      <c r="CS34" s="802"/>
      <c r="CT34" s="802"/>
      <c r="CU34" s="802"/>
      <c r="CV34" s="803"/>
      <c r="CW34" s="801" t="s">
        <v>468</v>
      </c>
      <c r="CX34" s="802"/>
      <c r="CY34" s="802"/>
      <c r="CZ34" s="802"/>
      <c r="DA34" s="803"/>
      <c r="DB34" s="801" t="s">
        <v>468</v>
      </c>
      <c r="DC34" s="802"/>
      <c r="DD34" s="802"/>
      <c r="DE34" s="802"/>
      <c r="DF34" s="803"/>
      <c r="DG34" s="801" t="s">
        <v>468</v>
      </c>
      <c r="DH34" s="802"/>
      <c r="DI34" s="802"/>
      <c r="DJ34" s="802"/>
      <c r="DK34" s="803"/>
      <c r="DL34" s="801" t="s">
        <v>468</v>
      </c>
      <c r="DM34" s="802"/>
      <c r="DN34" s="802"/>
      <c r="DO34" s="802"/>
      <c r="DP34" s="803"/>
      <c r="DQ34" s="801" t="s">
        <v>468</v>
      </c>
      <c r="DR34" s="802"/>
      <c r="DS34" s="802"/>
      <c r="DT34" s="802"/>
      <c r="DU34" s="803"/>
      <c r="DV34" s="804"/>
      <c r="DW34" s="805"/>
      <c r="DX34" s="805"/>
      <c r="DY34" s="805"/>
      <c r="DZ34" s="806"/>
      <c r="EA34" s="197"/>
    </row>
    <row r="35" spans="1:131" s="198" customFormat="1" ht="26.25" customHeight="1" x14ac:dyDescent="0.2">
      <c r="A35" s="217">
        <v>8</v>
      </c>
      <c r="B35" s="773" t="s">
        <v>547</v>
      </c>
      <c r="C35" s="774"/>
      <c r="D35" s="774"/>
      <c r="E35" s="774"/>
      <c r="F35" s="774"/>
      <c r="G35" s="774"/>
      <c r="H35" s="774"/>
      <c r="I35" s="774"/>
      <c r="J35" s="774"/>
      <c r="K35" s="774"/>
      <c r="L35" s="774"/>
      <c r="M35" s="774"/>
      <c r="N35" s="774"/>
      <c r="O35" s="774"/>
      <c r="P35" s="775"/>
      <c r="Q35" s="776">
        <v>27671</v>
      </c>
      <c r="R35" s="777"/>
      <c r="S35" s="777"/>
      <c r="T35" s="777"/>
      <c r="U35" s="777"/>
      <c r="V35" s="777">
        <v>24638</v>
      </c>
      <c r="W35" s="777"/>
      <c r="X35" s="777"/>
      <c r="Y35" s="777"/>
      <c r="Z35" s="777"/>
      <c r="AA35" s="777">
        <v>3033</v>
      </c>
      <c r="AB35" s="777"/>
      <c r="AC35" s="777"/>
      <c r="AD35" s="777"/>
      <c r="AE35" s="778"/>
      <c r="AF35" s="779">
        <v>14195</v>
      </c>
      <c r="AG35" s="780"/>
      <c r="AH35" s="780"/>
      <c r="AI35" s="780"/>
      <c r="AJ35" s="781"/>
      <c r="AK35" s="850">
        <v>1110</v>
      </c>
      <c r="AL35" s="851"/>
      <c r="AM35" s="851"/>
      <c r="AN35" s="851"/>
      <c r="AO35" s="851"/>
      <c r="AP35" s="851">
        <v>67164</v>
      </c>
      <c r="AQ35" s="851"/>
      <c r="AR35" s="851"/>
      <c r="AS35" s="851"/>
      <c r="AT35" s="851"/>
      <c r="AU35" s="851">
        <v>4097</v>
      </c>
      <c r="AV35" s="851"/>
      <c r="AW35" s="851"/>
      <c r="AX35" s="851"/>
      <c r="AY35" s="851"/>
      <c r="AZ35" s="852" t="s">
        <v>468</v>
      </c>
      <c r="BA35" s="852"/>
      <c r="BB35" s="852"/>
      <c r="BC35" s="852"/>
      <c r="BD35" s="852"/>
      <c r="BE35" s="848" t="s">
        <v>544</v>
      </c>
      <c r="BF35" s="848"/>
      <c r="BG35" s="848"/>
      <c r="BH35" s="848"/>
      <c r="BI35" s="849"/>
      <c r="BJ35" s="203"/>
      <c r="BK35" s="203"/>
      <c r="BL35" s="203"/>
      <c r="BM35" s="203"/>
      <c r="BN35" s="203"/>
      <c r="BO35" s="216"/>
      <c r="BP35" s="216"/>
      <c r="BQ35" s="213">
        <v>29</v>
      </c>
      <c r="BR35" s="214"/>
      <c r="BS35" s="787" t="s">
        <v>583</v>
      </c>
      <c r="BT35" s="788"/>
      <c r="BU35" s="788"/>
      <c r="BV35" s="788"/>
      <c r="BW35" s="788"/>
      <c r="BX35" s="788"/>
      <c r="BY35" s="788"/>
      <c r="BZ35" s="788"/>
      <c r="CA35" s="788"/>
      <c r="CB35" s="788"/>
      <c r="CC35" s="788"/>
      <c r="CD35" s="788"/>
      <c r="CE35" s="788"/>
      <c r="CF35" s="788"/>
      <c r="CG35" s="789"/>
      <c r="CH35" s="801">
        <v>8</v>
      </c>
      <c r="CI35" s="802"/>
      <c r="CJ35" s="802"/>
      <c r="CK35" s="802"/>
      <c r="CL35" s="803"/>
      <c r="CM35" s="801">
        <v>106</v>
      </c>
      <c r="CN35" s="802"/>
      <c r="CO35" s="802"/>
      <c r="CP35" s="802"/>
      <c r="CQ35" s="803"/>
      <c r="CR35" s="801">
        <v>14</v>
      </c>
      <c r="CS35" s="802"/>
      <c r="CT35" s="802"/>
      <c r="CU35" s="802"/>
      <c r="CV35" s="803"/>
      <c r="CW35" s="801" t="s">
        <v>468</v>
      </c>
      <c r="CX35" s="802"/>
      <c r="CY35" s="802"/>
      <c r="CZ35" s="802"/>
      <c r="DA35" s="803"/>
      <c r="DB35" s="801" t="s">
        <v>468</v>
      </c>
      <c r="DC35" s="802"/>
      <c r="DD35" s="802"/>
      <c r="DE35" s="802"/>
      <c r="DF35" s="803"/>
      <c r="DG35" s="801" t="s">
        <v>468</v>
      </c>
      <c r="DH35" s="802"/>
      <c r="DI35" s="802"/>
      <c r="DJ35" s="802"/>
      <c r="DK35" s="803"/>
      <c r="DL35" s="801" t="s">
        <v>468</v>
      </c>
      <c r="DM35" s="802"/>
      <c r="DN35" s="802"/>
      <c r="DO35" s="802"/>
      <c r="DP35" s="803"/>
      <c r="DQ35" s="801" t="s">
        <v>468</v>
      </c>
      <c r="DR35" s="802"/>
      <c r="DS35" s="802"/>
      <c r="DT35" s="802"/>
      <c r="DU35" s="803"/>
      <c r="DV35" s="804"/>
      <c r="DW35" s="805"/>
      <c r="DX35" s="805"/>
      <c r="DY35" s="805"/>
      <c r="DZ35" s="806"/>
      <c r="EA35" s="197"/>
    </row>
    <row r="36" spans="1:131" s="198" customFormat="1" ht="26.25" customHeight="1" x14ac:dyDescent="0.2">
      <c r="A36" s="217">
        <v>9</v>
      </c>
      <c r="B36" s="773" t="s">
        <v>548</v>
      </c>
      <c r="C36" s="774"/>
      <c r="D36" s="774"/>
      <c r="E36" s="774"/>
      <c r="F36" s="774"/>
      <c r="G36" s="774"/>
      <c r="H36" s="774"/>
      <c r="I36" s="774"/>
      <c r="J36" s="774"/>
      <c r="K36" s="774"/>
      <c r="L36" s="774"/>
      <c r="M36" s="774"/>
      <c r="N36" s="774"/>
      <c r="O36" s="774"/>
      <c r="P36" s="775"/>
      <c r="Q36" s="776">
        <v>39484</v>
      </c>
      <c r="R36" s="777"/>
      <c r="S36" s="777"/>
      <c r="T36" s="777"/>
      <c r="U36" s="777"/>
      <c r="V36" s="777">
        <v>36218</v>
      </c>
      <c r="W36" s="777"/>
      <c r="X36" s="777"/>
      <c r="Y36" s="777"/>
      <c r="Z36" s="777"/>
      <c r="AA36" s="777">
        <v>3266</v>
      </c>
      <c r="AB36" s="777"/>
      <c r="AC36" s="777"/>
      <c r="AD36" s="777"/>
      <c r="AE36" s="778"/>
      <c r="AF36" s="779">
        <v>4525</v>
      </c>
      <c r="AG36" s="780"/>
      <c r="AH36" s="780"/>
      <c r="AI36" s="780"/>
      <c r="AJ36" s="781"/>
      <c r="AK36" s="850">
        <v>509</v>
      </c>
      <c r="AL36" s="851"/>
      <c r="AM36" s="851"/>
      <c r="AN36" s="851"/>
      <c r="AO36" s="851"/>
      <c r="AP36" s="851">
        <v>47951</v>
      </c>
      <c r="AQ36" s="851"/>
      <c r="AR36" s="851"/>
      <c r="AS36" s="851"/>
      <c r="AT36" s="851"/>
      <c r="AU36" s="851">
        <v>0</v>
      </c>
      <c r="AV36" s="851"/>
      <c r="AW36" s="851"/>
      <c r="AX36" s="851"/>
      <c r="AY36" s="851"/>
      <c r="AZ36" s="852" t="s">
        <v>468</v>
      </c>
      <c r="BA36" s="852"/>
      <c r="BB36" s="852"/>
      <c r="BC36" s="852"/>
      <c r="BD36" s="852"/>
      <c r="BE36" s="848" t="s">
        <v>544</v>
      </c>
      <c r="BF36" s="848"/>
      <c r="BG36" s="848"/>
      <c r="BH36" s="848"/>
      <c r="BI36" s="849"/>
      <c r="BJ36" s="203"/>
      <c r="BK36" s="203"/>
      <c r="BL36" s="203"/>
      <c r="BM36" s="203"/>
      <c r="BN36" s="203"/>
      <c r="BO36" s="216"/>
      <c r="BP36" s="216"/>
      <c r="BQ36" s="213">
        <v>30</v>
      </c>
      <c r="BR36" s="214"/>
      <c r="BS36" s="787"/>
      <c r="BT36" s="788"/>
      <c r="BU36" s="788"/>
      <c r="BV36" s="788"/>
      <c r="BW36" s="788"/>
      <c r="BX36" s="788"/>
      <c r="BY36" s="788"/>
      <c r="BZ36" s="788"/>
      <c r="CA36" s="788"/>
      <c r="CB36" s="788"/>
      <c r="CC36" s="788"/>
      <c r="CD36" s="788"/>
      <c r="CE36" s="788"/>
      <c r="CF36" s="788"/>
      <c r="CG36" s="789"/>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7"/>
    </row>
    <row r="37" spans="1:131" s="198" customFormat="1" ht="26.25" customHeight="1" x14ac:dyDescent="0.2">
      <c r="A37" s="217">
        <v>10</v>
      </c>
      <c r="B37" s="773" t="s">
        <v>549</v>
      </c>
      <c r="C37" s="774"/>
      <c r="D37" s="774"/>
      <c r="E37" s="774"/>
      <c r="F37" s="774"/>
      <c r="G37" s="774"/>
      <c r="H37" s="774"/>
      <c r="I37" s="774"/>
      <c r="J37" s="774"/>
      <c r="K37" s="774"/>
      <c r="L37" s="774"/>
      <c r="M37" s="774"/>
      <c r="N37" s="774"/>
      <c r="O37" s="774"/>
      <c r="P37" s="775"/>
      <c r="Q37" s="776">
        <v>15269</v>
      </c>
      <c r="R37" s="777"/>
      <c r="S37" s="777"/>
      <c r="T37" s="777"/>
      <c r="U37" s="777"/>
      <c r="V37" s="777">
        <v>15965</v>
      </c>
      <c r="W37" s="777"/>
      <c r="X37" s="777"/>
      <c r="Y37" s="777"/>
      <c r="Z37" s="777"/>
      <c r="AA37" s="777">
        <v>-696</v>
      </c>
      <c r="AB37" s="777"/>
      <c r="AC37" s="777"/>
      <c r="AD37" s="777"/>
      <c r="AE37" s="778"/>
      <c r="AF37" s="779">
        <v>4123</v>
      </c>
      <c r="AG37" s="780"/>
      <c r="AH37" s="780"/>
      <c r="AI37" s="780"/>
      <c r="AJ37" s="781"/>
      <c r="AK37" s="850">
        <v>2358</v>
      </c>
      <c r="AL37" s="851"/>
      <c r="AM37" s="851"/>
      <c r="AN37" s="851"/>
      <c r="AO37" s="851"/>
      <c r="AP37" s="851">
        <v>30513</v>
      </c>
      <c r="AQ37" s="851"/>
      <c r="AR37" s="851"/>
      <c r="AS37" s="851"/>
      <c r="AT37" s="851"/>
      <c r="AU37" s="851">
        <v>16965</v>
      </c>
      <c r="AV37" s="851"/>
      <c r="AW37" s="851"/>
      <c r="AX37" s="851"/>
      <c r="AY37" s="851"/>
      <c r="AZ37" s="852" t="s">
        <v>468</v>
      </c>
      <c r="BA37" s="852"/>
      <c r="BB37" s="852"/>
      <c r="BC37" s="852"/>
      <c r="BD37" s="852"/>
      <c r="BE37" s="848" t="s">
        <v>544</v>
      </c>
      <c r="BF37" s="848"/>
      <c r="BG37" s="848"/>
      <c r="BH37" s="848"/>
      <c r="BI37" s="849"/>
      <c r="BJ37" s="203"/>
      <c r="BK37" s="203"/>
      <c r="BL37" s="203"/>
      <c r="BM37" s="203"/>
      <c r="BN37" s="203"/>
      <c r="BO37" s="216"/>
      <c r="BP37" s="216"/>
      <c r="BQ37" s="213">
        <v>31</v>
      </c>
      <c r="BR37" s="214"/>
      <c r="BS37" s="787"/>
      <c r="BT37" s="788"/>
      <c r="BU37" s="788"/>
      <c r="BV37" s="788"/>
      <c r="BW37" s="788"/>
      <c r="BX37" s="788"/>
      <c r="BY37" s="788"/>
      <c r="BZ37" s="788"/>
      <c r="CA37" s="788"/>
      <c r="CB37" s="788"/>
      <c r="CC37" s="788"/>
      <c r="CD37" s="788"/>
      <c r="CE37" s="788"/>
      <c r="CF37" s="788"/>
      <c r="CG37" s="789"/>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7"/>
    </row>
    <row r="38" spans="1:131" s="198" customFormat="1" ht="26.25" customHeight="1" x14ac:dyDescent="0.2">
      <c r="A38" s="217">
        <v>11</v>
      </c>
      <c r="B38" s="773" t="s">
        <v>550</v>
      </c>
      <c r="C38" s="774"/>
      <c r="D38" s="774"/>
      <c r="E38" s="774"/>
      <c r="F38" s="774"/>
      <c r="G38" s="774"/>
      <c r="H38" s="774"/>
      <c r="I38" s="774"/>
      <c r="J38" s="774"/>
      <c r="K38" s="774"/>
      <c r="L38" s="774"/>
      <c r="M38" s="774"/>
      <c r="N38" s="774"/>
      <c r="O38" s="774"/>
      <c r="P38" s="775"/>
      <c r="Q38" s="776">
        <v>5546</v>
      </c>
      <c r="R38" s="777"/>
      <c r="S38" s="777"/>
      <c r="T38" s="777"/>
      <c r="U38" s="777"/>
      <c r="V38" s="777">
        <v>5528</v>
      </c>
      <c r="W38" s="777"/>
      <c r="X38" s="777"/>
      <c r="Y38" s="777"/>
      <c r="Z38" s="777"/>
      <c r="AA38" s="777">
        <v>18</v>
      </c>
      <c r="AB38" s="777"/>
      <c r="AC38" s="777"/>
      <c r="AD38" s="777"/>
      <c r="AE38" s="778"/>
      <c r="AF38" s="779">
        <v>0</v>
      </c>
      <c r="AG38" s="780"/>
      <c r="AH38" s="780"/>
      <c r="AI38" s="780"/>
      <c r="AJ38" s="781"/>
      <c r="AK38" s="850">
        <v>489</v>
      </c>
      <c r="AL38" s="851"/>
      <c r="AM38" s="851"/>
      <c r="AN38" s="851"/>
      <c r="AO38" s="851"/>
      <c r="AP38" s="851">
        <v>10864</v>
      </c>
      <c r="AQ38" s="851"/>
      <c r="AR38" s="851"/>
      <c r="AS38" s="851"/>
      <c r="AT38" s="851"/>
      <c r="AU38" s="851">
        <v>5432</v>
      </c>
      <c r="AV38" s="851"/>
      <c r="AW38" s="851"/>
      <c r="AX38" s="851"/>
      <c r="AY38" s="851"/>
      <c r="AZ38" s="852" t="s">
        <v>468</v>
      </c>
      <c r="BA38" s="852"/>
      <c r="BB38" s="852"/>
      <c r="BC38" s="852"/>
      <c r="BD38" s="852"/>
      <c r="BE38" s="848" t="s">
        <v>551</v>
      </c>
      <c r="BF38" s="848"/>
      <c r="BG38" s="848"/>
      <c r="BH38" s="848"/>
      <c r="BI38" s="849"/>
      <c r="BJ38" s="203"/>
      <c r="BK38" s="203"/>
      <c r="BL38" s="203"/>
      <c r="BM38" s="203"/>
      <c r="BN38" s="203"/>
      <c r="BO38" s="216"/>
      <c r="BP38" s="216"/>
      <c r="BQ38" s="213">
        <v>32</v>
      </c>
      <c r="BR38" s="214"/>
      <c r="BS38" s="787"/>
      <c r="BT38" s="788"/>
      <c r="BU38" s="788"/>
      <c r="BV38" s="788"/>
      <c r="BW38" s="788"/>
      <c r="BX38" s="788"/>
      <c r="BY38" s="788"/>
      <c r="BZ38" s="788"/>
      <c r="CA38" s="788"/>
      <c r="CB38" s="788"/>
      <c r="CC38" s="788"/>
      <c r="CD38" s="788"/>
      <c r="CE38" s="788"/>
      <c r="CF38" s="788"/>
      <c r="CG38" s="789"/>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7"/>
    </row>
    <row r="39" spans="1:131" s="198" customFormat="1" ht="26.25" customHeight="1" x14ac:dyDescent="0.2">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3"/>
      <c r="BK39" s="203"/>
      <c r="BL39" s="203"/>
      <c r="BM39" s="203"/>
      <c r="BN39" s="203"/>
      <c r="BO39" s="216"/>
      <c r="BP39" s="216"/>
      <c r="BQ39" s="213">
        <v>33</v>
      </c>
      <c r="BR39" s="214"/>
      <c r="BS39" s="787"/>
      <c r="BT39" s="788"/>
      <c r="BU39" s="788"/>
      <c r="BV39" s="788"/>
      <c r="BW39" s="788"/>
      <c r="BX39" s="788"/>
      <c r="BY39" s="788"/>
      <c r="BZ39" s="788"/>
      <c r="CA39" s="788"/>
      <c r="CB39" s="788"/>
      <c r="CC39" s="788"/>
      <c r="CD39" s="788"/>
      <c r="CE39" s="788"/>
      <c r="CF39" s="788"/>
      <c r="CG39" s="789"/>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7"/>
    </row>
    <row r="40" spans="1:131" s="198" customFormat="1" ht="26.25" customHeight="1" x14ac:dyDescent="0.2">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3"/>
      <c r="BK40" s="203"/>
      <c r="BL40" s="203"/>
      <c r="BM40" s="203"/>
      <c r="BN40" s="203"/>
      <c r="BO40" s="216"/>
      <c r="BP40" s="216"/>
      <c r="BQ40" s="213">
        <v>34</v>
      </c>
      <c r="BR40" s="214"/>
      <c r="BS40" s="787"/>
      <c r="BT40" s="788"/>
      <c r="BU40" s="788"/>
      <c r="BV40" s="788"/>
      <c r="BW40" s="788"/>
      <c r="BX40" s="788"/>
      <c r="BY40" s="788"/>
      <c r="BZ40" s="788"/>
      <c r="CA40" s="788"/>
      <c r="CB40" s="788"/>
      <c r="CC40" s="788"/>
      <c r="CD40" s="788"/>
      <c r="CE40" s="788"/>
      <c r="CF40" s="788"/>
      <c r="CG40" s="789"/>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7"/>
    </row>
    <row r="41" spans="1:131" s="198" customFormat="1" ht="26.25" customHeight="1" x14ac:dyDescent="0.2">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3"/>
      <c r="BK41" s="203"/>
      <c r="BL41" s="203"/>
      <c r="BM41" s="203"/>
      <c r="BN41" s="203"/>
      <c r="BO41" s="216"/>
      <c r="BP41" s="216"/>
      <c r="BQ41" s="213">
        <v>35</v>
      </c>
      <c r="BR41" s="214"/>
      <c r="BS41" s="787"/>
      <c r="BT41" s="788"/>
      <c r="BU41" s="788"/>
      <c r="BV41" s="788"/>
      <c r="BW41" s="788"/>
      <c r="BX41" s="788"/>
      <c r="BY41" s="788"/>
      <c r="BZ41" s="788"/>
      <c r="CA41" s="788"/>
      <c r="CB41" s="788"/>
      <c r="CC41" s="788"/>
      <c r="CD41" s="788"/>
      <c r="CE41" s="788"/>
      <c r="CF41" s="788"/>
      <c r="CG41" s="789"/>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7"/>
    </row>
    <row r="42" spans="1:131" s="198" customFormat="1" ht="26.25" customHeight="1" x14ac:dyDescent="0.2">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3"/>
      <c r="BK42" s="203"/>
      <c r="BL42" s="203"/>
      <c r="BM42" s="203"/>
      <c r="BN42" s="203"/>
      <c r="BO42" s="216"/>
      <c r="BP42" s="216"/>
      <c r="BQ42" s="213">
        <v>36</v>
      </c>
      <c r="BR42" s="214"/>
      <c r="BS42" s="787"/>
      <c r="BT42" s="788"/>
      <c r="BU42" s="788"/>
      <c r="BV42" s="788"/>
      <c r="BW42" s="788"/>
      <c r="BX42" s="788"/>
      <c r="BY42" s="788"/>
      <c r="BZ42" s="788"/>
      <c r="CA42" s="788"/>
      <c r="CB42" s="788"/>
      <c r="CC42" s="788"/>
      <c r="CD42" s="788"/>
      <c r="CE42" s="788"/>
      <c r="CF42" s="788"/>
      <c r="CG42" s="789"/>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7"/>
    </row>
    <row r="43" spans="1:131" s="198" customFormat="1" ht="26.25" customHeight="1" x14ac:dyDescent="0.2">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3"/>
      <c r="BK43" s="203"/>
      <c r="BL43" s="203"/>
      <c r="BM43" s="203"/>
      <c r="BN43" s="203"/>
      <c r="BO43" s="216"/>
      <c r="BP43" s="216"/>
      <c r="BQ43" s="213">
        <v>37</v>
      </c>
      <c r="BR43" s="214"/>
      <c r="BS43" s="787"/>
      <c r="BT43" s="788"/>
      <c r="BU43" s="788"/>
      <c r="BV43" s="788"/>
      <c r="BW43" s="788"/>
      <c r="BX43" s="788"/>
      <c r="BY43" s="788"/>
      <c r="BZ43" s="788"/>
      <c r="CA43" s="788"/>
      <c r="CB43" s="788"/>
      <c r="CC43" s="788"/>
      <c r="CD43" s="788"/>
      <c r="CE43" s="788"/>
      <c r="CF43" s="788"/>
      <c r="CG43" s="789"/>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7"/>
    </row>
    <row r="44" spans="1:131" s="198" customFormat="1" ht="26.25" customHeight="1" x14ac:dyDescent="0.2">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3"/>
      <c r="BK44" s="203"/>
      <c r="BL44" s="203"/>
      <c r="BM44" s="203"/>
      <c r="BN44" s="203"/>
      <c r="BO44" s="216"/>
      <c r="BP44" s="216"/>
      <c r="BQ44" s="213">
        <v>38</v>
      </c>
      <c r="BR44" s="214"/>
      <c r="BS44" s="787"/>
      <c r="BT44" s="788"/>
      <c r="BU44" s="788"/>
      <c r="BV44" s="788"/>
      <c r="BW44" s="788"/>
      <c r="BX44" s="788"/>
      <c r="BY44" s="788"/>
      <c r="BZ44" s="788"/>
      <c r="CA44" s="788"/>
      <c r="CB44" s="788"/>
      <c r="CC44" s="788"/>
      <c r="CD44" s="788"/>
      <c r="CE44" s="788"/>
      <c r="CF44" s="788"/>
      <c r="CG44" s="789"/>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7"/>
    </row>
    <row r="45" spans="1:131" s="198" customFormat="1" ht="26.25" customHeight="1" x14ac:dyDescent="0.2">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3"/>
      <c r="BK45" s="203"/>
      <c r="BL45" s="203"/>
      <c r="BM45" s="203"/>
      <c r="BN45" s="203"/>
      <c r="BO45" s="216"/>
      <c r="BP45" s="216"/>
      <c r="BQ45" s="213">
        <v>39</v>
      </c>
      <c r="BR45" s="214"/>
      <c r="BS45" s="787"/>
      <c r="BT45" s="788"/>
      <c r="BU45" s="788"/>
      <c r="BV45" s="788"/>
      <c r="BW45" s="788"/>
      <c r="BX45" s="788"/>
      <c r="BY45" s="788"/>
      <c r="BZ45" s="788"/>
      <c r="CA45" s="788"/>
      <c r="CB45" s="788"/>
      <c r="CC45" s="788"/>
      <c r="CD45" s="788"/>
      <c r="CE45" s="788"/>
      <c r="CF45" s="788"/>
      <c r="CG45" s="789"/>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7"/>
    </row>
    <row r="46" spans="1:131" s="198" customFormat="1" ht="26.25" customHeight="1" x14ac:dyDescent="0.2">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3"/>
      <c r="BK46" s="203"/>
      <c r="BL46" s="203"/>
      <c r="BM46" s="203"/>
      <c r="BN46" s="203"/>
      <c r="BO46" s="216"/>
      <c r="BP46" s="216"/>
      <c r="BQ46" s="213">
        <v>40</v>
      </c>
      <c r="BR46" s="214"/>
      <c r="BS46" s="787"/>
      <c r="BT46" s="788"/>
      <c r="BU46" s="788"/>
      <c r="BV46" s="788"/>
      <c r="BW46" s="788"/>
      <c r="BX46" s="788"/>
      <c r="BY46" s="788"/>
      <c r="BZ46" s="788"/>
      <c r="CA46" s="788"/>
      <c r="CB46" s="788"/>
      <c r="CC46" s="788"/>
      <c r="CD46" s="788"/>
      <c r="CE46" s="788"/>
      <c r="CF46" s="788"/>
      <c r="CG46" s="789"/>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7"/>
    </row>
    <row r="47" spans="1:131" s="198" customFormat="1" ht="26.25" customHeight="1" x14ac:dyDescent="0.2">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3"/>
      <c r="BK47" s="203"/>
      <c r="BL47" s="203"/>
      <c r="BM47" s="203"/>
      <c r="BN47" s="203"/>
      <c r="BO47" s="216"/>
      <c r="BP47" s="216"/>
      <c r="BQ47" s="213">
        <v>41</v>
      </c>
      <c r="BR47" s="214"/>
      <c r="BS47" s="787"/>
      <c r="BT47" s="788"/>
      <c r="BU47" s="788"/>
      <c r="BV47" s="788"/>
      <c r="BW47" s="788"/>
      <c r="BX47" s="788"/>
      <c r="BY47" s="788"/>
      <c r="BZ47" s="788"/>
      <c r="CA47" s="788"/>
      <c r="CB47" s="788"/>
      <c r="CC47" s="788"/>
      <c r="CD47" s="788"/>
      <c r="CE47" s="788"/>
      <c r="CF47" s="788"/>
      <c r="CG47" s="789"/>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7"/>
    </row>
    <row r="48" spans="1:131" s="198" customFormat="1" ht="26.25" customHeight="1" x14ac:dyDescent="0.2">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3"/>
      <c r="BK48" s="203"/>
      <c r="BL48" s="203"/>
      <c r="BM48" s="203"/>
      <c r="BN48" s="203"/>
      <c r="BO48" s="216"/>
      <c r="BP48" s="216"/>
      <c r="BQ48" s="213">
        <v>42</v>
      </c>
      <c r="BR48" s="214"/>
      <c r="BS48" s="787"/>
      <c r="BT48" s="788"/>
      <c r="BU48" s="788"/>
      <c r="BV48" s="788"/>
      <c r="BW48" s="788"/>
      <c r="BX48" s="788"/>
      <c r="BY48" s="788"/>
      <c r="BZ48" s="788"/>
      <c r="CA48" s="788"/>
      <c r="CB48" s="788"/>
      <c r="CC48" s="788"/>
      <c r="CD48" s="788"/>
      <c r="CE48" s="788"/>
      <c r="CF48" s="788"/>
      <c r="CG48" s="789"/>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7"/>
    </row>
    <row r="49" spans="1:131" s="198" customFormat="1" ht="26.25" customHeight="1" x14ac:dyDescent="0.2">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3"/>
      <c r="BK49" s="203"/>
      <c r="BL49" s="203"/>
      <c r="BM49" s="203"/>
      <c r="BN49" s="203"/>
      <c r="BO49" s="216"/>
      <c r="BP49" s="216"/>
      <c r="BQ49" s="213">
        <v>43</v>
      </c>
      <c r="BR49" s="214"/>
      <c r="BS49" s="787"/>
      <c r="BT49" s="788"/>
      <c r="BU49" s="788"/>
      <c r="BV49" s="788"/>
      <c r="BW49" s="788"/>
      <c r="BX49" s="788"/>
      <c r="BY49" s="788"/>
      <c r="BZ49" s="788"/>
      <c r="CA49" s="788"/>
      <c r="CB49" s="788"/>
      <c r="CC49" s="788"/>
      <c r="CD49" s="788"/>
      <c r="CE49" s="788"/>
      <c r="CF49" s="788"/>
      <c r="CG49" s="789"/>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7"/>
    </row>
    <row r="50" spans="1:131" s="198" customFormat="1" ht="26.25" customHeight="1" x14ac:dyDescent="0.2">
      <c r="A50" s="212">
        <v>23</v>
      </c>
      <c r="B50" s="773"/>
      <c r="C50" s="774"/>
      <c r="D50" s="774"/>
      <c r="E50" s="774"/>
      <c r="F50" s="774"/>
      <c r="G50" s="774"/>
      <c r="H50" s="774"/>
      <c r="I50" s="774"/>
      <c r="J50" s="774"/>
      <c r="K50" s="774"/>
      <c r="L50" s="774"/>
      <c r="M50" s="774"/>
      <c r="N50" s="774"/>
      <c r="O50" s="774"/>
      <c r="P50" s="775"/>
      <c r="Q50" s="854"/>
      <c r="R50" s="855"/>
      <c r="S50" s="855"/>
      <c r="T50" s="855"/>
      <c r="U50" s="855"/>
      <c r="V50" s="855"/>
      <c r="W50" s="855"/>
      <c r="X50" s="855"/>
      <c r="Y50" s="855"/>
      <c r="Z50" s="855"/>
      <c r="AA50" s="855"/>
      <c r="AB50" s="855"/>
      <c r="AC50" s="855"/>
      <c r="AD50" s="855"/>
      <c r="AE50" s="856"/>
      <c r="AF50" s="779"/>
      <c r="AG50" s="780"/>
      <c r="AH50" s="780"/>
      <c r="AI50" s="780"/>
      <c r="AJ50" s="781"/>
      <c r="AK50" s="857"/>
      <c r="AL50" s="855"/>
      <c r="AM50" s="855"/>
      <c r="AN50" s="855"/>
      <c r="AO50" s="855"/>
      <c r="AP50" s="855"/>
      <c r="AQ50" s="855"/>
      <c r="AR50" s="855"/>
      <c r="AS50" s="855"/>
      <c r="AT50" s="855"/>
      <c r="AU50" s="855"/>
      <c r="AV50" s="855"/>
      <c r="AW50" s="855"/>
      <c r="AX50" s="855"/>
      <c r="AY50" s="855"/>
      <c r="AZ50" s="858"/>
      <c r="BA50" s="858"/>
      <c r="BB50" s="858"/>
      <c r="BC50" s="858"/>
      <c r="BD50" s="858"/>
      <c r="BE50" s="848"/>
      <c r="BF50" s="848"/>
      <c r="BG50" s="848"/>
      <c r="BH50" s="848"/>
      <c r="BI50" s="849"/>
      <c r="BJ50" s="203"/>
      <c r="BK50" s="203"/>
      <c r="BL50" s="203"/>
      <c r="BM50" s="203"/>
      <c r="BN50" s="203"/>
      <c r="BO50" s="216"/>
      <c r="BP50" s="216"/>
      <c r="BQ50" s="213">
        <v>44</v>
      </c>
      <c r="BR50" s="214"/>
      <c r="BS50" s="787"/>
      <c r="BT50" s="788"/>
      <c r="BU50" s="788"/>
      <c r="BV50" s="788"/>
      <c r="BW50" s="788"/>
      <c r="BX50" s="788"/>
      <c r="BY50" s="788"/>
      <c r="BZ50" s="788"/>
      <c r="CA50" s="788"/>
      <c r="CB50" s="788"/>
      <c r="CC50" s="788"/>
      <c r="CD50" s="788"/>
      <c r="CE50" s="788"/>
      <c r="CF50" s="788"/>
      <c r="CG50" s="789"/>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7"/>
    </row>
    <row r="51" spans="1:131" s="198" customFormat="1" ht="26.25" customHeight="1" x14ac:dyDescent="0.2">
      <c r="A51" s="212">
        <v>24</v>
      </c>
      <c r="B51" s="773"/>
      <c r="C51" s="774"/>
      <c r="D51" s="774"/>
      <c r="E51" s="774"/>
      <c r="F51" s="774"/>
      <c r="G51" s="774"/>
      <c r="H51" s="774"/>
      <c r="I51" s="774"/>
      <c r="J51" s="774"/>
      <c r="K51" s="774"/>
      <c r="L51" s="774"/>
      <c r="M51" s="774"/>
      <c r="N51" s="774"/>
      <c r="O51" s="774"/>
      <c r="P51" s="775"/>
      <c r="Q51" s="854"/>
      <c r="R51" s="855"/>
      <c r="S51" s="855"/>
      <c r="T51" s="855"/>
      <c r="U51" s="855"/>
      <c r="V51" s="855"/>
      <c r="W51" s="855"/>
      <c r="X51" s="855"/>
      <c r="Y51" s="855"/>
      <c r="Z51" s="855"/>
      <c r="AA51" s="855"/>
      <c r="AB51" s="855"/>
      <c r="AC51" s="855"/>
      <c r="AD51" s="855"/>
      <c r="AE51" s="856"/>
      <c r="AF51" s="779"/>
      <c r="AG51" s="780"/>
      <c r="AH51" s="780"/>
      <c r="AI51" s="780"/>
      <c r="AJ51" s="781"/>
      <c r="AK51" s="857"/>
      <c r="AL51" s="855"/>
      <c r="AM51" s="855"/>
      <c r="AN51" s="855"/>
      <c r="AO51" s="855"/>
      <c r="AP51" s="855"/>
      <c r="AQ51" s="855"/>
      <c r="AR51" s="855"/>
      <c r="AS51" s="855"/>
      <c r="AT51" s="855"/>
      <c r="AU51" s="855"/>
      <c r="AV51" s="855"/>
      <c r="AW51" s="855"/>
      <c r="AX51" s="855"/>
      <c r="AY51" s="855"/>
      <c r="AZ51" s="858"/>
      <c r="BA51" s="858"/>
      <c r="BB51" s="858"/>
      <c r="BC51" s="858"/>
      <c r="BD51" s="858"/>
      <c r="BE51" s="848"/>
      <c r="BF51" s="848"/>
      <c r="BG51" s="848"/>
      <c r="BH51" s="848"/>
      <c r="BI51" s="849"/>
      <c r="BJ51" s="203"/>
      <c r="BK51" s="203"/>
      <c r="BL51" s="203"/>
      <c r="BM51" s="203"/>
      <c r="BN51" s="203"/>
      <c r="BO51" s="216"/>
      <c r="BP51" s="216"/>
      <c r="BQ51" s="213">
        <v>45</v>
      </c>
      <c r="BR51" s="214"/>
      <c r="BS51" s="787"/>
      <c r="BT51" s="788"/>
      <c r="BU51" s="788"/>
      <c r="BV51" s="788"/>
      <c r="BW51" s="788"/>
      <c r="BX51" s="788"/>
      <c r="BY51" s="788"/>
      <c r="BZ51" s="788"/>
      <c r="CA51" s="788"/>
      <c r="CB51" s="788"/>
      <c r="CC51" s="788"/>
      <c r="CD51" s="788"/>
      <c r="CE51" s="788"/>
      <c r="CF51" s="788"/>
      <c r="CG51" s="789"/>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7"/>
    </row>
    <row r="52" spans="1:131" s="198" customFormat="1" ht="26.25" customHeight="1" x14ac:dyDescent="0.2">
      <c r="A52" s="212">
        <v>25</v>
      </c>
      <c r="B52" s="773"/>
      <c r="C52" s="774"/>
      <c r="D52" s="774"/>
      <c r="E52" s="774"/>
      <c r="F52" s="774"/>
      <c r="G52" s="774"/>
      <c r="H52" s="774"/>
      <c r="I52" s="774"/>
      <c r="J52" s="774"/>
      <c r="K52" s="774"/>
      <c r="L52" s="774"/>
      <c r="M52" s="774"/>
      <c r="N52" s="774"/>
      <c r="O52" s="774"/>
      <c r="P52" s="775"/>
      <c r="Q52" s="854"/>
      <c r="R52" s="855"/>
      <c r="S52" s="855"/>
      <c r="T52" s="855"/>
      <c r="U52" s="855"/>
      <c r="V52" s="855"/>
      <c r="W52" s="855"/>
      <c r="X52" s="855"/>
      <c r="Y52" s="855"/>
      <c r="Z52" s="855"/>
      <c r="AA52" s="855"/>
      <c r="AB52" s="855"/>
      <c r="AC52" s="855"/>
      <c r="AD52" s="855"/>
      <c r="AE52" s="856"/>
      <c r="AF52" s="779"/>
      <c r="AG52" s="780"/>
      <c r="AH52" s="780"/>
      <c r="AI52" s="780"/>
      <c r="AJ52" s="781"/>
      <c r="AK52" s="857"/>
      <c r="AL52" s="855"/>
      <c r="AM52" s="855"/>
      <c r="AN52" s="855"/>
      <c r="AO52" s="855"/>
      <c r="AP52" s="855"/>
      <c r="AQ52" s="855"/>
      <c r="AR52" s="855"/>
      <c r="AS52" s="855"/>
      <c r="AT52" s="855"/>
      <c r="AU52" s="855"/>
      <c r="AV52" s="855"/>
      <c r="AW52" s="855"/>
      <c r="AX52" s="855"/>
      <c r="AY52" s="855"/>
      <c r="AZ52" s="858"/>
      <c r="BA52" s="858"/>
      <c r="BB52" s="858"/>
      <c r="BC52" s="858"/>
      <c r="BD52" s="858"/>
      <c r="BE52" s="848"/>
      <c r="BF52" s="848"/>
      <c r="BG52" s="848"/>
      <c r="BH52" s="848"/>
      <c r="BI52" s="849"/>
      <c r="BJ52" s="203"/>
      <c r="BK52" s="203"/>
      <c r="BL52" s="203"/>
      <c r="BM52" s="203"/>
      <c r="BN52" s="203"/>
      <c r="BO52" s="216"/>
      <c r="BP52" s="216"/>
      <c r="BQ52" s="213">
        <v>46</v>
      </c>
      <c r="BR52" s="214"/>
      <c r="BS52" s="787"/>
      <c r="BT52" s="788"/>
      <c r="BU52" s="788"/>
      <c r="BV52" s="788"/>
      <c r="BW52" s="788"/>
      <c r="BX52" s="788"/>
      <c r="BY52" s="788"/>
      <c r="BZ52" s="788"/>
      <c r="CA52" s="788"/>
      <c r="CB52" s="788"/>
      <c r="CC52" s="788"/>
      <c r="CD52" s="788"/>
      <c r="CE52" s="788"/>
      <c r="CF52" s="788"/>
      <c r="CG52" s="789"/>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7"/>
    </row>
    <row r="53" spans="1:131" s="198" customFormat="1" ht="26.25" customHeight="1" x14ac:dyDescent="0.2">
      <c r="A53" s="212">
        <v>26</v>
      </c>
      <c r="B53" s="773"/>
      <c r="C53" s="774"/>
      <c r="D53" s="774"/>
      <c r="E53" s="774"/>
      <c r="F53" s="774"/>
      <c r="G53" s="774"/>
      <c r="H53" s="774"/>
      <c r="I53" s="774"/>
      <c r="J53" s="774"/>
      <c r="K53" s="774"/>
      <c r="L53" s="774"/>
      <c r="M53" s="774"/>
      <c r="N53" s="774"/>
      <c r="O53" s="774"/>
      <c r="P53" s="775"/>
      <c r="Q53" s="854"/>
      <c r="R53" s="855"/>
      <c r="S53" s="855"/>
      <c r="T53" s="855"/>
      <c r="U53" s="855"/>
      <c r="V53" s="855"/>
      <c r="W53" s="855"/>
      <c r="X53" s="855"/>
      <c r="Y53" s="855"/>
      <c r="Z53" s="855"/>
      <c r="AA53" s="855"/>
      <c r="AB53" s="855"/>
      <c r="AC53" s="855"/>
      <c r="AD53" s="855"/>
      <c r="AE53" s="856"/>
      <c r="AF53" s="779"/>
      <c r="AG53" s="780"/>
      <c r="AH53" s="780"/>
      <c r="AI53" s="780"/>
      <c r="AJ53" s="781"/>
      <c r="AK53" s="857"/>
      <c r="AL53" s="855"/>
      <c r="AM53" s="855"/>
      <c r="AN53" s="855"/>
      <c r="AO53" s="855"/>
      <c r="AP53" s="855"/>
      <c r="AQ53" s="855"/>
      <c r="AR53" s="855"/>
      <c r="AS53" s="855"/>
      <c r="AT53" s="855"/>
      <c r="AU53" s="855"/>
      <c r="AV53" s="855"/>
      <c r="AW53" s="855"/>
      <c r="AX53" s="855"/>
      <c r="AY53" s="855"/>
      <c r="AZ53" s="858"/>
      <c r="BA53" s="858"/>
      <c r="BB53" s="858"/>
      <c r="BC53" s="858"/>
      <c r="BD53" s="858"/>
      <c r="BE53" s="848"/>
      <c r="BF53" s="848"/>
      <c r="BG53" s="848"/>
      <c r="BH53" s="848"/>
      <c r="BI53" s="849"/>
      <c r="BJ53" s="203"/>
      <c r="BK53" s="203"/>
      <c r="BL53" s="203"/>
      <c r="BM53" s="203"/>
      <c r="BN53" s="203"/>
      <c r="BO53" s="216"/>
      <c r="BP53" s="216"/>
      <c r="BQ53" s="213">
        <v>47</v>
      </c>
      <c r="BR53" s="214"/>
      <c r="BS53" s="787"/>
      <c r="BT53" s="788"/>
      <c r="BU53" s="788"/>
      <c r="BV53" s="788"/>
      <c r="BW53" s="788"/>
      <c r="BX53" s="788"/>
      <c r="BY53" s="788"/>
      <c r="BZ53" s="788"/>
      <c r="CA53" s="788"/>
      <c r="CB53" s="788"/>
      <c r="CC53" s="788"/>
      <c r="CD53" s="788"/>
      <c r="CE53" s="788"/>
      <c r="CF53" s="788"/>
      <c r="CG53" s="789"/>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7"/>
    </row>
    <row r="54" spans="1:131" s="198" customFormat="1" ht="26.25" customHeight="1" x14ac:dyDescent="0.2">
      <c r="A54" s="212">
        <v>27</v>
      </c>
      <c r="B54" s="773"/>
      <c r="C54" s="774"/>
      <c r="D54" s="774"/>
      <c r="E54" s="774"/>
      <c r="F54" s="774"/>
      <c r="G54" s="774"/>
      <c r="H54" s="774"/>
      <c r="I54" s="774"/>
      <c r="J54" s="774"/>
      <c r="K54" s="774"/>
      <c r="L54" s="774"/>
      <c r="M54" s="774"/>
      <c r="N54" s="774"/>
      <c r="O54" s="774"/>
      <c r="P54" s="775"/>
      <c r="Q54" s="854"/>
      <c r="R54" s="855"/>
      <c r="S54" s="855"/>
      <c r="T54" s="855"/>
      <c r="U54" s="855"/>
      <c r="V54" s="855"/>
      <c r="W54" s="855"/>
      <c r="X54" s="855"/>
      <c r="Y54" s="855"/>
      <c r="Z54" s="855"/>
      <c r="AA54" s="855"/>
      <c r="AB54" s="855"/>
      <c r="AC54" s="855"/>
      <c r="AD54" s="855"/>
      <c r="AE54" s="856"/>
      <c r="AF54" s="779"/>
      <c r="AG54" s="780"/>
      <c r="AH54" s="780"/>
      <c r="AI54" s="780"/>
      <c r="AJ54" s="781"/>
      <c r="AK54" s="857"/>
      <c r="AL54" s="855"/>
      <c r="AM54" s="855"/>
      <c r="AN54" s="855"/>
      <c r="AO54" s="855"/>
      <c r="AP54" s="855"/>
      <c r="AQ54" s="855"/>
      <c r="AR54" s="855"/>
      <c r="AS54" s="855"/>
      <c r="AT54" s="855"/>
      <c r="AU54" s="855"/>
      <c r="AV54" s="855"/>
      <c r="AW54" s="855"/>
      <c r="AX54" s="855"/>
      <c r="AY54" s="855"/>
      <c r="AZ54" s="858"/>
      <c r="BA54" s="858"/>
      <c r="BB54" s="858"/>
      <c r="BC54" s="858"/>
      <c r="BD54" s="858"/>
      <c r="BE54" s="848"/>
      <c r="BF54" s="848"/>
      <c r="BG54" s="848"/>
      <c r="BH54" s="848"/>
      <c r="BI54" s="849"/>
      <c r="BJ54" s="203"/>
      <c r="BK54" s="203"/>
      <c r="BL54" s="203"/>
      <c r="BM54" s="203"/>
      <c r="BN54" s="203"/>
      <c r="BO54" s="216"/>
      <c r="BP54" s="216"/>
      <c r="BQ54" s="213">
        <v>48</v>
      </c>
      <c r="BR54" s="214"/>
      <c r="BS54" s="787"/>
      <c r="BT54" s="788"/>
      <c r="BU54" s="788"/>
      <c r="BV54" s="788"/>
      <c r="BW54" s="788"/>
      <c r="BX54" s="788"/>
      <c r="BY54" s="788"/>
      <c r="BZ54" s="788"/>
      <c r="CA54" s="788"/>
      <c r="CB54" s="788"/>
      <c r="CC54" s="788"/>
      <c r="CD54" s="788"/>
      <c r="CE54" s="788"/>
      <c r="CF54" s="788"/>
      <c r="CG54" s="789"/>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7"/>
    </row>
    <row r="55" spans="1:131" s="198" customFormat="1" ht="26.25" customHeight="1" x14ac:dyDescent="0.2">
      <c r="A55" s="212">
        <v>28</v>
      </c>
      <c r="B55" s="773"/>
      <c r="C55" s="774"/>
      <c r="D55" s="774"/>
      <c r="E55" s="774"/>
      <c r="F55" s="774"/>
      <c r="G55" s="774"/>
      <c r="H55" s="774"/>
      <c r="I55" s="774"/>
      <c r="J55" s="774"/>
      <c r="K55" s="774"/>
      <c r="L55" s="774"/>
      <c r="M55" s="774"/>
      <c r="N55" s="774"/>
      <c r="O55" s="774"/>
      <c r="P55" s="775"/>
      <c r="Q55" s="854"/>
      <c r="R55" s="855"/>
      <c r="S55" s="855"/>
      <c r="T55" s="855"/>
      <c r="U55" s="855"/>
      <c r="V55" s="855"/>
      <c r="W55" s="855"/>
      <c r="X55" s="855"/>
      <c r="Y55" s="855"/>
      <c r="Z55" s="855"/>
      <c r="AA55" s="855"/>
      <c r="AB55" s="855"/>
      <c r="AC55" s="855"/>
      <c r="AD55" s="855"/>
      <c r="AE55" s="856"/>
      <c r="AF55" s="779"/>
      <c r="AG55" s="780"/>
      <c r="AH55" s="780"/>
      <c r="AI55" s="780"/>
      <c r="AJ55" s="781"/>
      <c r="AK55" s="857"/>
      <c r="AL55" s="855"/>
      <c r="AM55" s="855"/>
      <c r="AN55" s="855"/>
      <c r="AO55" s="855"/>
      <c r="AP55" s="855"/>
      <c r="AQ55" s="855"/>
      <c r="AR55" s="855"/>
      <c r="AS55" s="855"/>
      <c r="AT55" s="855"/>
      <c r="AU55" s="855"/>
      <c r="AV55" s="855"/>
      <c r="AW55" s="855"/>
      <c r="AX55" s="855"/>
      <c r="AY55" s="855"/>
      <c r="AZ55" s="858"/>
      <c r="BA55" s="858"/>
      <c r="BB55" s="858"/>
      <c r="BC55" s="858"/>
      <c r="BD55" s="858"/>
      <c r="BE55" s="848"/>
      <c r="BF55" s="848"/>
      <c r="BG55" s="848"/>
      <c r="BH55" s="848"/>
      <c r="BI55" s="849"/>
      <c r="BJ55" s="203"/>
      <c r="BK55" s="203"/>
      <c r="BL55" s="203"/>
      <c r="BM55" s="203"/>
      <c r="BN55" s="203"/>
      <c r="BO55" s="216"/>
      <c r="BP55" s="216"/>
      <c r="BQ55" s="213">
        <v>49</v>
      </c>
      <c r="BR55" s="214"/>
      <c r="BS55" s="787"/>
      <c r="BT55" s="788"/>
      <c r="BU55" s="788"/>
      <c r="BV55" s="788"/>
      <c r="BW55" s="788"/>
      <c r="BX55" s="788"/>
      <c r="BY55" s="788"/>
      <c r="BZ55" s="788"/>
      <c r="CA55" s="788"/>
      <c r="CB55" s="788"/>
      <c r="CC55" s="788"/>
      <c r="CD55" s="788"/>
      <c r="CE55" s="788"/>
      <c r="CF55" s="788"/>
      <c r="CG55" s="789"/>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7"/>
    </row>
    <row r="56" spans="1:131" s="198" customFormat="1" ht="26.25" customHeight="1" x14ac:dyDescent="0.2">
      <c r="A56" s="212">
        <v>29</v>
      </c>
      <c r="B56" s="773"/>
      <c r="C56" s="774"/>
      <c r="D56" s="774"/>
      <c r="E56" s="774"/>
      <c r="F56" s="774"/>
      <c r="G56" s="774"/>
      <c r="H56" s="774"/>
      <c r="I56" s="774"/>
      <c r="J56" s="774"/>
      <c r="K56" s="774"/>
      <c r="L56" s="774"/>
      <c r="M56" s="774"/>
      <c r="N56" s="774"/>
      <c r="O56" s="774"/>
      <c r="P56" s="775"/>
      <c r="Q56" s="854"/>
      <c r="R56" s="855"/>
      <c r="S56" s="855"/>
      <c r="T56" s="855"/>
      <c r="U56" s="855"/>
      <c r="V56" s="855"/>
      <c r="W56" s="855"/>
      <c r="X56" s="855"/>
      <c r="Y56" s="855"/>
      <c r="Z56" s="855"/>
      <c r="AA56" s="855"/>
      <c r="AB56" s="855"/>
      <c r="AC56" s="855"/>
      <c r="AD56" s="855"/>
      <c r="AE56" s="856"/>
      <c r="AF56" s="779"/>
      <c r="AG56" s="780"/>
      <c r="AH56" s="780"/>
      <c r="AI56" s="780"/>
      <c r="AJ56" s="781"/>
      <c r="AK56" s="857"/>
      <c r="AL56" s="855"/>
      <c r="AM56" s="855"/>
      <c r="AN56" s="855"/>
      <c r="AO56" s="855"/>
      <c r="AP56" s="855"/>
      <c r="AQ56" s="855"/>
      <c r="AR56" s="855"/>
      <c r="AS56" s="855"/>
      <c r="AT56" s="855"/>
      <c r="AU56" s="855"/>
      <c r="AV56" s="855"/>
      <c r="AW56" s="855"/>
      <c r="AX56" s="855"/>
      <c r="AY56" s="855"/>
      <c r="AZ56" s="858"/>
      <c r="BA56" s="858"/>
      <c r="BB56" s="858"/>
      <c r="BC56" s="858"/>
      <c r="BD56" s="858"/>
      <c r="BE56" s="848"/>
      <c r="BF56" s="848"/>
      <c r="BG56" s="848"/>
      <c r="BH56" s="848"/>
      <c r="BI56" s="849"/>
      <c r="BJ56" s="203"/>
      <c r="BK56" s="203"/>
      <c r="BL56" s="203"/>
      <c r="BM56" s="203"/>
      <c r="BN56" s="203"/>
      <c r="BO56" s="216"/>
      <c r="BP56" s="216"/>
      <c r="BQ56" s="213">
        <v>50</v>
      </c>
      <c r="BR56" s="214"/>
      <c r="BS56" s="787"/>
      <c r="BT56" s="788"/>
      <c r="BU56" s="788"/>
      <c r="BV56" s="788"/>
      <c r="BW56" s="788"/>
      <c r="BX56" s="788"/>
      <c r="BY56" s="788"/>
      <c r="BZ56" s="788"/>
      <c r="CA56" s="788"/>
      <c r="CB56" s="788"/>
      <c r="CC56" s="788"/>
      <c r="CD56" s="788"/>
      <c r="CE56" s="788"/>
      <c r="CF56" s="788"/>
      <c r="CG56" s="789"/>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7"/>
    </row>
    <row r="57" spans="1:131" s="198" customFormat="1" ht="26.25" customHeight="1" x14ac:dyDescent="0.2">
      <c r="A57" s="212">
        <v>30</v>
      </c>
      <c r="B57" s="773"/>
      <c r="C57" s="774"/>
      <c r="D57" s="774"/>
      <c r="E57" s="774"/>
      <c r="F57" s="774"/>
      <c r="G57" s="774"/>
      <c r="H57" s="774"/>
      <c r="I57" s="774"/>
      <c r="J57" s="774"/>
      <c r="K57" s="774"/>
      <c r="L57" s="774"/>
      <c r="M57" s="774"/>
      <c r="N57" s="774"/>
      <c r="O57" s="774"/>
      <c r="P57" s="775"/>
      <c r="Q57" s="854"/>
      <c r="R57" s="855"/>
      <c r="S57" s="855"/>
      <c r="T57" s="855"/>
      <c r="U57" s="855"/>
      <c r="V57" s="855"/>
      <c r="W57" s="855"/>
      <c r="X57" s="855"/>
      <c r="Y57" s="855"/>
      <c r="Z57" s="855"/>
      <c r="AA57" s="855"/>
      <c r="AB57" s="855"/>
      <c r="AC57" s="855"/>
      <c r="AD57" s="855"/>
      <c r="AE57" s="856"/>
      <c r="AF57" s="779"/>
      <c r="AG57" s="780"/>
      <c r="AH57" s="780"/>
      <c r="AI57" s="780"/>
      <c r="AJ57" s="781"/>
      <c r="AK57" s="857"/>
      <c r="AL57" s="855"/>
      <c r="AM57" s="855"/>
      <c r="AN57" s="855"/>
      <c r="AO57" s="855"/>
      <c r="AP57" s="855"/>
      <c r="AQ57" s="855"/>
      <c r="AR57" s="855"/>
      <c r="AS57" s="855"/>
      <c r="AT57" s="855"/>
      <c r="AU57" s="855"/>
      <c r="AV57" s="855"/>
      <c r="AW57" s="855"/>
      <c r="AX57" s="855"/>
      <c r="AY57" s="855"/>
      <c r="AZ57" s="858"/>
      <c r="BA57" s="858"/>
      <c r="BB57" s="858"/>
      <c r="BC57" s="858"/>
      <c r="BD57" s="858"/>
      <c r="BE57" s="848"/>
      <c r="BF57" s="848"/>
      <c r="BG57" s="848"/>
      <c r="BH57" s="848"/>
      <c r="BI57" s="849"/>
      <c r="BJ57" s="203"/>
      <c r="BK57" s="203"/>
      <c r="BL57" s="203"/>
      <c r="BM57" s="203"/>
      <c r="BN57" s="203"/>
      <c r="BO57" s="216"/>
      <c r="BP57" s="216"/>
      <c r="BQ57" s="213">
        <v>51</v>
      </c>
      <c r="BR57" s="214"/>
      <c r="BS57" s="787"/>
      <c r="BT57" s="788"/>
      <c r="BU57" s="788"/>
      <c r="BV57" s="788"/>
      <c r="BW57" s="788"/>
      <c r="BX57" s="788"/>
      <c r="BY57" s="788"/>
      <c r="BZ57" s="788"/>
      <c r="CA57" s="788"/>
      <c r="CB57" s="788"/>
      <c r="CC57" s="788"/>
      <c r="CD57" s="788"/>
      <c r="CE57" s="788"/>
      <c r="CF57" s="788"/>
      <c r="CG57" s="789"/>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7"/>
    </row>
    <row r="58" spans="1:131" s="198" customFormat="1" ht="26.25" customHeight="1" x14ac:dyDescent="0.2">
      <c r="A58" s="212">
        <v>31</v>
      </c>
      <c r="B58" s="773"/>
      <c r="C58" s="774"/>
      <c r="D58" s="774"/>
      <c r="E58" s="774"/>
      <c r="F58" s="774"/>
      <c r="G58" s="774"/>
      <c r="H58" s="774"/>
      <c r="I58" s="774"/>
      <c r="J58" s="774"/>
      <c r="K58" s="774"/>
      <c r="L58" s="774"/>
      <c r="M58" s="774"/>
      <c r="N58" s="774"/>
      <c r="O58" s="774"/>
      <c r="P58" s="775"/>
      <c r="Q58" s="854"/>
      <c r="R58" s="855"/>
      <c r="S58" s="855"/>
      <c r="T58" s="855"/>
      <c r="U58" s="855"/>
      <c r="V58" s="855"/>
      <c r="W58" s="855"/>
      <c r="X58" s="855"/>
      <c r="Y58" s="855"/>
      <c r="Z58" s="855"/>
      <c r="AA58" s="855"/>
      <c r="AB58" s="855"/>
      <c r="AC58" s="855"/>
      <c r="AD58" s="855"/>
      <c r="AE58" s="856"/>
      <c r="AF58" s="779"/>
      <c r="AG58" s="780"/>
      <c r="AH58" s="780"/>
      <c r="AI58" s="780"/>
      <c r="AJ58" s="781"/>
      <c r="AK58" s="857"/>
      <c r="AL58" s="855"/>
      <c r="AM58" s="855"/>
      <c r="AN58" s="855"/>
      <c r="AO58" s="855"/>
      <c r="AP58" s="855"/>
      <c r="AQ58" s="855"/>
      <c r="AR58" s="855"/>
      <c r="AS58" s="855"/>
      <c r="AT58" s="855"/>
      <c r="AU58" s="855"/>
      <c r="AV58" s="855"/>
      <c r="AW58" s="855"/>
      <c r="AX58" s="855"/>
      <c r="AY58" s="855"/>
      <c r="AZ58" s="858"/>
      <c r="BA58" s="858"/>
      <c r="BB58" s="858"/>
      <c r="BC58" s="858"/>
      <c r="BD58" s="858"/>
      <c r="BE58" s="848"/>
      <c r="BF58" s="848"/>
      <c r="BG58" s="848"/>
      <c r="BH58" s="848"/>
      <c r="BI58" s="849"/>
      <c r="BJ58" s="203"/>
      <c r="BK58" s="203"/>
      <c r="BL58" s="203"/>
      <c r="BM58" s="203"/>
      <c r="BN58" s="203"/>
      <c r="BO58" s="216"/>
      <c r="BP58" s="216"/>
      <c r="BQ58" s="213">
        <v>52</v>
      </c>
      <c r="BR58" s="214"/>
      <c r="BS58" s="787"/>
      <c r="BT58" s="788"/>
      <c r="BU58" s="788"/>
      <c r="BV58" s="788"/>
      <c r="BW58" s="788"/>
      <c r="BX58" s="788"/>
      <c r="BY58" s="788"/>
      <c r="BZ58" s="788"/>
      <c r="CA58" s="788"/>
      <c r="CB58" s="788"/>
      <c r="CC58" s="788"/>
      <c r="CD58" s="788"/>
      <c r="CE58" s="788"/>
      <c r="CF58" s="788"/>
      <c r="CG58" s="789"/>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7"/>
    </row>
    <row r="59" spans="1:131" s="198" customFormat="1" ht="26.25" customHeight="1" x14ac:dyDescent="0.2">
      <c r="A59" s="212">
        <v>32</v>
      </c>
      <c r="B59" s="773"/>
      <c r="C59" s="774"/>
      <c r="D59" s="774"/>
      <c r="E59" s="774"/>
      <c r="F59" s="774"/>
      <c r="G59" s="774"/>
      <c r="H59" s="774"/>
      <c r="I59" s="774"/>
      <c r="J59" s="774"/>
      <c r="K59" s="774"/>
      <c r="L59" s="774"/>
      <c r="M59" s="774"/>
      <c r="N59" s="774"/>
      <c r="O59" s="774"/>
      <c r="P59" s="775"/>
      <c r="Q59" s="854"/>
      <c r="R59" s="855"/>
      <c r="S59" s="855"/>
      <c r="T59" s="855"/>
      <c r="U59" s="855"/>
      <c r="V59" s="855"/>
      <c r="W59" s="855"/>
      <c r="X59" s="855"/>
      <c r="Y59" s="855"/>
      <c r="Z59" s="855"/>
      <c r="AA59" s="855"/>
      <c r="AB59" s="855"/>
      <c r="AC59" s="855"/>
      <c r="AD59" s="855"/>
      <c r="AE59" s="856"/>
      <c r="AF59" s="779"/>
      <c r="AG59" s="780"/>
      <c r="AH59" s="780"/>
      <c r="AI59" s="780"/>
      <c r="AJ59" s="781"/>
      <c r="AK59" s="857"/>
      <c r="AL59" s="855"/>
      <c r="AM59" s="855"/>
      <c r="AN59" s="855"/>
      <c r="AO59" s="855"/>
      <c r="AP59" s="855"/>
      <c r="AQ59" s="855"/>
      <c r="AR59" s="855"/>
      <c r="AS59" s="855"/>
      <c r="AT59" s="855"/>
      <c r="AU59" s="855"/>
      <c r="AV59" s="855"/>
      <c r="AW59" s="855"/>
      <c r="AX59" s="855"/>
      <c r="AY59" s="855"/>
      <c r="AZ59" s="858"/>
      <c r="BA59" s="858"/>
      <c r="BB59" s="858"/>
      <c r="BC59" s="858"/>
      <c r="BD59" s="858"/>
      <c r="BE59" s="848"/>
      <c r="BF59" s="848"/>
      <c r="BG59" s="848"/>
      <c r="BH59" s="848"/>
      <c r="BI59" s="849"/>
      <c r="BJ59" s="203"/>
      <c r="BK59" s="203"/>
      <c r="BL59" s="203"/>
      <c r="BM59" s="203"/>
      <c r="BN59" s="203"/>
      <c r="BO59" s="216"/>
      <c r="BP59" s="216"/>
      <c r="BQ59" s="213">
        <v>53</v>
      </c>
      <c r="BR59" s="214"/>
      <c r="BS59" s="787"/>
      <c r="BT59" s="788"/>
      <c r="BU59" s="788"/>
      <c r="BV59" s="788"/>
      <c r="BW59" s="788"/>
      <c r="BX59" s="788"/>
      <c r="BY59" s="788"/>
      <c r="BZ59" s="788"/>
      <c r="CA59" s="788"/>
      <c r="CB59" s="788"/>
      <c r="CC59" s="788"/>
      <c r="CD59" s="788"/>
      <c r="CE59" s="788"/>
      <c r="CF59" s="788"/>
      <c r="CG59" s="789"/>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7"/>
    </row>
    <row r="60" spans="1:131" s="198" customFormat="1" ht="26.25" customHeight="1" x14ac:dyDescent="0.2">
      <c r="A60" s="212">
        <v>33</v>
      </c>
      <c r="B60" s="773"/>
      <c r="C60" s="774"/>
      <c r="D60" s="774"/>
      <c r="E60" s="774"/>
      <c r="F60" s="774"/>
      <c r="G60" s="774"/>
      <c r="H60" s="774"/>
      <c r="I60" s="774"/>
      <c r="J60" s="774"/>
      <c r="K60" s="774"/>
      <c r="L60" s="774"/>
      <c r="M60" s="774"/>
      <c r="N60" s="774"/>
      <c r="O60" s="774"/>
      <c r="P60" s="775"/>
      <c r="Q60" s="854"/>
      <c r="R60" s="855"/>
      <c r="S60" s="855"/>
      <c r="T60" s="855"/>
      <c r="U60" s="855"/>
      <c r="V60" s="855"/>
      <c r="W60" s="855"/>
      <c r="X60" s="855"/>
      <c r="Y60" s="855"/>
      <c r="Z60" s="855"/>
      <c r="AA60" s="855"/>
      <c r="AB60" s="855"/>
      <c r="AC60" s="855"/>
      <c r="AD60" s="855"/>
      <c r="AE60" s="856"/>
      <c r="AF60" s="779"/>
      <c r="AG60" s="780"/>
      <c r="AH60" s="780"/>
      <c r="AI60" s="780"/>
      <c r="AJ60" s="781"/>
      <c r="AK60" s="857"/>
      <c r="AL60" s="855"/>
      <c r="AM60" s="855"/>
      <c r="AN60" s="855"/>
      <c r="AO60" s="855"/>
      <c r="AP60" s="855"/>
      <c r="AQ60" s="855"/>
      <c r="AR60" s="855"/>
      <c r="AS60" s="855"/>
      <c r="AT60" s="855"/>
      <c r="AU60" s="855"/>
      <c r="AV60" s="855"/>
      <c r="AW60" s="855"/>
      <c r="AX60" s="855"/>
      <c r="AY60" s="855"/>
      <c r="AZ60" s="858"/>
      <c r="BA60" s="858"/>
      <c r="BB60" s="858"/>
      <c r="BC60" s="858"/>
      <c r="BD60" s="858"/>
      <c r="BE60" s="848"/>
      <c r="BF60" s="848"/>
      <c r="BG60" s="848"/>
      <c r="BH60" s="848"/>
      <c r="BI60" s="849"/>
      <c r="BJ60" s="203"/>
      <c r="BK60" s="203"/>
      <c r="BL60" s="203"/>
      <c r="BM60" s="203"/>
      <c r="BN60" s="203"/>
      <c r="BO60" s="216"/>
      <c r="BP60" s="216"/>
      <c r="BQ60" s="213">
        <v>54</v>
      </c>
      <c r="BR60" s="214"/>
      <c r="BS60" s="787"/>
      <c r="BT60" s="788"/>
      <c r="BU60" s="788"/>
      <c r="BV60" s="788"/>
      <c r="BW60" s="788"/>
      <c r="BX60" s="788"/>
      <c r="BY60" s="788"/>
      <c r="BZ60" s="788"/>
      <c r="CA60" s="788"/>
      <c r="CB60" s="788"/>
      <c r="CC60" s="788"/>
      <c r="CD60" s="788"/>
      <c r="CE60" s="788"/>
      <c r="CF60" s="788"/>
      <c r="CG60" s="789"/>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7"/>
    </row>
    <row r="61" spans="1:131" s="198" customFormat="1" ht="26.25" customHeight="1" thickBot="1" x14ac:dyDescent="0.25">
      <c r="A61" s="212">
        <v>34</v>
      </c>
      <c r="B61" s="773"/>
      <c r="C61" s="774"/>
      <c r="D61" s="774"/>
      <c r="E61" s="774"/>
      <c r="F61" s="774"/>
      <c r="G61" s="774"/>
      <c r="H61" s="774"/>
      <c r="I61" s="774"/>
      <c r="J61" s="774"/>
      <c r="K61" s="774"/>
      <c r="L61" s="774"/>
      <c r="M61" s="774"/>
      <c r="N61" s="774"/>
      <c r="O61" s="774"/>
      <c r="P61" s="775"/>
      <c r="Q61" s="854"/>
      <c r="R61" s="855"/>
      <c r="S61" s="855"/>
      <c r="T61" s="855"/>
      <c r="U61" s="855"/>
      <c r="V61" s="855"/>
      <c r="W61" s="855"/>
      <c r="X61" s="855"/>
      <c r="Y61" s="855"/>
      <c r="Z61" s="855"/>
      <c r="AA61" s="855"/>
      <c r="AB61" s="855"/>
      <c r="AC61" s="855"/>
      <c r="AD61" s="855"/>
      <c r="AE61" s="856"/>
      <c r="AF61" s="779"/>
      <c r="AG61" s="780"/>
      <c r="AH61" s="780"/>
      <c r="AI61" s="780"/>
      <c r="AJ61" s="781"/>
      <c r="AK61" s="857"/>
      <c r="AL61" s="855"/>
      <c r="AM61" s="855"/>
      <c r="AN61" s="855"/>
      <c r="AO61" s="855"/>
      <c r="AP61" s="855"/>
      <c r="AQ61" s="855"/>
      <c r="AR61" s="855"/>
      <c r="AS61" s="855"/>
      <c r="AT61" s="855"/>
      <c r="AU61" s="855"/>
      <c r="AV61" s="855"/>
      <c r="AW61" s="855"/>
      <c r="AX61" s="855"/>
      <c r="AY61" s="855"/>
      <c r="AZ61" s="858"/>
      <c r="BA61" s="858"/>
      <c r="BB61" s="858"/>
      <c r="BC61" s="858"/>
      <c r="BD61" s="858"/>
      <c r="BE61" s="848"/>
      <c r="BF61" s="848"/>
      <c r="BG61" s="848"/>
      <c r="BH61" s="848"/>
      <c r="BI61" s="849"/>
      <c r="BJ61" s="203"/>
      <c r="BK61" s="203"/>
      <c r="BL61" s="203"/>
      <c r="BM61" s="203"/>
      <c r="BN61" s="203"/>
      <c r="BO61" s="216"/>
      <c r="BP61" s="216"/>
      <c r="BQ61" s="213">
        <v>55</v>
      </c>
      <c r="BR61" s="214"/>
      <c r="BS61" s="787"/>
      <c r="BT61" s="788"/>
      <c r="BU61" s="788"/>
      <c r="BV61" s="788"/>
      <c r="BW61" s="788"/>
      <c r="BX61" s="788"/>
      <c r="BY61" s="788"/>
      <c r="BZ61" s="788"/>
      <c r="CA61" s="788"/>
      <c r="CB61" s="788"/>
      <c r="CC61" s="788"/>
      <c r="CD61" s="788"/>
      <c r="CE61" s="788"/>
      <c r="CF61" s="788"/>
      <c r="CG61" s="789"/>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7"/>
    </row>
    <row r="62" spans="1:131" s="198" customFormat="1" ht="26.25" customHeight="1" x14ac:dyDescent="0.2">
      <c r="A62" s="212">
        <v>35</v>
      </c>
      <c r="B62" s="773"/>
      <c r="C62" s="774"/>
      <c r="D62" s="774"/>
      <c r="E62" s="774"/>
      <c r="F62" s="774"/>
      <c r="G62" s="774"/>
      <c r="H62" s="774"/>
      <c r="I62" s="774"/>
      <c r="J62" s="774"/>
      <c r="K62" s="774"/>
      <c r="L62" s="774"/>
      <c r="M62" s="774"/>
      <c r="N62" s="774"/>
      <c r="O62" s="774"/>
      <c r="P62" s="775"/>
      <c r="Q62" s="854"/>
      <c r="R62" s="855"/>
      <c r="S62" s="855"/>
      <c r="T62" s="855"/>
      <c r="U62" s="855"/>
      <c r="V62" s="855"/>
      <c r="W62" s="855"/>
      <c r="X62" s="855"/>
      <c r="Y62" s="855"/>
      <c r="Z62" s="855"/>
      <c r="AA62" s="855"/>
      <c r="AB62" s="855"/>
      <c r="AC62" s="855"/>
      <c r="AD62" s="855"/>
      <c r="AE62" s="856"/>
      <c r="AF62" s="779"/>
      <c r="AG62" s="780"/>
      <c r="AH62" s="780"/>
      <c r="AI62" s="780"/>
      <c r="AJ62" s="781"/>
      <c r="AK62" s="857"/>
      <c r="AL62" s="855"/>
      <c r="AM62" s="855"/>
      <c r="AN62" s="855"/>
      <c r="AO62" s="855"/>
      <c r="AP62" s="855"/>
      <c r="AQ62" s="855"/>
      <c r="AR62" s="855"/>
      <c r="AS62" s="855"/>
      <c r="AT62" s="855"/>
      <c r="AU62" s="855"/>
      <c r="AV62" s="855"/>
      <c r="AW62" s="855"/>
      <c r="AX62" s="855"/>
      <c r="AY62" s="855"/>
      <c r="AZ62" s="858"/>
      <c r="BA62" s="858"/>
      <c r="BB62" s="858"/>
      <c r="BC62" s="858"/>
      <c r="BD62" s="858"/>
      <c r="BE62" s="848"/>
      <c r="BF62" s="848"/>
      <c r="BG62" s="848"/>
      <c r="BH62" s="848"/>
      <c r="BI62" s="849"/>
      <c r="BJ62" s="866" t="s">
        <v>379</v>
      </c>
      <c r="BK62" s="828"/>
      <c r="BL62" s="828"/>
      <c r="BM62" s="828"/>
      <c r="BN62" s="829"/>
      <c r="BO62" s="216"/>
      <c r="BP62" s="216"/>
      <c r="BQ62" s="213">
        <v>56</v>
      </c>
      <c r="BR62" s="214"/>
      <c r="BS62" s="787"/>
      <c r="BT62" s="788"/>
      <c r="BU62" s="788"/>
      <c r="BV62" s="788"/>
      <c r="BW62" s="788"/>
      <c r="BX62" s="788"/>
      <c r="BY62" s="788"/>
      <c r="BZ62" s="788"/>
      <c r="CA62" s="788"/>
      <c r="CB62" s="788"/>
      <c r="CC62" s="788"/>
      <c r="CD62" s="788"/>
      <c r="CE62" s="788"/>
      <c r="CF62" s="788"/>
      <c r="CG62" s="789"/>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7"/>
    </row>
    <row r="63" spans="1:131" s="198" customFormat="1" ht="26.25" customHeight="1" thickBot="1" x14ac:dyDescent="0.25">
      <c r="A63" s="215" t="s">
        <v>363</v>
      </c>
      <c r="B63" s="810" t="s">
        <v>380</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36651</v>
      </c>
      <c r="AG63" s="863"/>
      <c r="AH63" s="863"/>
      <c r="AI63" s="863"/>
      <c r="AJ63" s="864"/>
      <c r="AK63" s="865"/>
      <c r="AL63" s="860"/>
      <c r="AM63" s="860"/>
      <c r="AN63" s="860"/>
      <c r="AO63" s="860"/>
      <c r="AP63" s="863"/>
      <c r="AQ63" s="863"/>
      <c r="AR63" s="863"/>
      <c r="AS63" s="863"/>
      <c r="AT63" s="863"/>
      <c r="AU63" s="863"/>
      <c r="AV63" s="863"/>
      <c r="AW63" s="863"/>
      <c r="AX63" s="863"/>
      <c r="AY63" s="863"/>
      <c r="AZ63" s="867"/>
      <c r="BA63" s="867"/>
      <c r="BB63" s="867"/>
      <c r="BC63" s="867"/>
      <c r="BD63" s="867"/>
      <c r="BE63" s="868"/>
      <c r="BF63" s="868"/>
      <c r="BG63" s="868"/>
      <c r="BH63" s="868"/>
      <c r="BI63" s="869"/>
      <c r="BJ63" s="870" t="s">
        <v>535</v>
      </c>
      <c r="BK63" s="871"/>
      <c r="BL63" s="871"/>
      <c r="BM63" s="871"/>
      <c r="BN63" s="872"/>
      <c r="BO63" s="216"/>
      <c r="BP63" s="216"/>
      <c r="BQ63" s="213">
        <v>57</v>
      </c>
      <c r="BR63" s="214"/>
      <c r="BS63" s="787"/>
      <c r="BT63" s="788"/>
      <c r="BU63" s="788"/>
      <c r="BV63" s="788"/>
      <c r="BW63" s="788"/>
      <c r="BX63" s="788"/>
      <c r="BY63" s="788"/>
      <c r="BZ63" s="788"/>
      <c r="CA63" s="788"/>
      <c r="CB63" s="788"/>
      <c r="CC63" s="788"/>
      <c r="CD63" s="788"/>
      <c r="CE63" s="788"/>
      <c r="CF63" s="788"/>
      <c r="CG63" s="789"/>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7"/>
      <c r="BT64" s="788"/>
      <c r="BU64" s="788"/>
      <c r="BV64" s="788"/>
      <c r="BW64" s="788"/>
      <c r="BX64" s="788"/>
      <c r="BY64" s="788"/>
      <c r="BZ64" s="788"/>
      <c r="CA64" s="788"/>
      <c r="CB64" s="788"/>
      <c r="CC64" s="788"/>
      <c r="CD64" s="788"/>
      <c r="CE64" s="788"/>
      <c r="CF64" s="788"/>
      <c r="CG64" s="789"/>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7"/>
    </row>
    <row r="65" spans="1:131" s="198" customFormat="1" ht="26.25" customHeight="1" thickBot="1" x14ac:dyDescent="0.25">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7"/>
      <c r="BT65" s="788"/>
      <c r="BU65" s="788"/>
      <c r="BV65" s="788"/>
      <c r="BW65" s="788"/>
      <c r="BX65" s="788"/>
      <c r="BY65" s="788"/>
      <c r="BZ65" s="788"/>
      <c r="CA65" s="788"/>
      <c r="CB65" s="788"/>
      <c r="CC65" s="788"/>
      <c r="CD65" s="788"/>
      <c r="CE65" s="788"/>
      <c r="CF65" s="788"/>
      <c r="CG65" s="789"/>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7"/>
    </row>
    <row r="66" spans="1:131" s="198" customFormat="1" ht="26.25" customHeight="1" x14ac:dyDescent="0.2">
      <c r="A66" s="758" t="s">
        <v>382</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3" t="s">
        <v>370</v>
      </c>
      <c r="AG66" s="832"/>
      <c r="AH66" s="832"/>
      <c r="AI66" s="832"/>
      <c r="AJ66" s="874"/>
      <c r="AK66" s="735" t="s">
        <v>371</v>
      </c>
      <c r="AL66" s="759"/>
      <c r="AM66" s="759"/>
      <c r="AN66" s="759"/>
      <c r="AO66" s="760"/>
      <c r="AP66" s="735" t="s">
        <v>372</v>
      </c>
      <c r="AQ66" s="736"/>
      <c r="AR66" s="736"/>
      <c r="AS66" s="736"/>
      <c r="AT66" s="737"/>
      <c r="AU66" s="735" t="s">
        <v>383</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7"/>
    </row>
    <row r="67" spans="1:131" s="198" customFormat="1" ht="26.25" customHeight="1" thickBot="1" x14ac:dyDescent="0.25">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5"/>
      <c r="AG67" s="835"/>
      <c r="AH67" s="835"/>
      <c r="AI67" s="835"/>
      <c r="AJ67" s="876"/>
      <c r="AK67" s="87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7"/>
    </row>
    <row r="68" spans="1:131" s="198" customFormat="1" ht="26.25" customHeight="1" thickTop="1" x14ac:dyDescent="0.2">
      <c r="A68" s="209">
        <v>1</v>
      </c>
      <c r="B68" s="891" t="s">
        <v>552</v>
      </c>
      <c r="C68" s="892"/>
      <c r="D68" s="892"/>
      <c r="E68" s="892"/>
      <c r="F68" s="892"/>
      <c r="G68" s="892"/>
      <c r="H68" s="892"/>
      <c r="I68" s="892"/>
      <c r="J68" s="892"/>
      <c r="K68" s="892"/>
      <c r="L68" s="892"/>
      <c r="M68" s="892"/>
      <c r="N68" s="892"/>
      <c r="O68" s="892"/>
      <c r="P68" s="893"/>
      <c r="Q68" s="894">
        <v>247959</v>
      </c>
      <c r="R68" s="887"/>
      <c r="S68" s="887"/>
      <c r="T68" s="887"/>
      <c r="U68" s="887"/>
      <c r="V68" s="887">
        <v>238883</v>
      </c>
      <c r="W68" s="887"/>
      <c r="X68" s="887"/>
      <c r="Y68" s="887"/>
      <c r="Z68" s="887"/>
      <c r="AA68" s="887">
        <v>9076</v>
      </c>
      <c r="AB68" s="887"/>
      <c r="AC68" s="887"/>
      <c r="AD68" s="887"/>
      <c r="AE68" s="887"/>
      <c r="AF68" s="887">
        <v>9076</v>
      </c>
      <c r="AG68" s="887"/>
      <c r="AH68" s="887"/>
      <c r="AI68" s="887"/>
      <c r="AJ68" s="887"/>
      <c r="AK68" s="887">
        <v>6648</v>
      </c>
      <c r="AL68" s="887"/>
      <c r="AM68" s="887"/>
      <c r="AN68" s="887"/>
      <c r="AO68" s="887"/>
      <c r="AP68" s="887" t="s">
        <v>468</v>
      </c>
      <c r="AQ68" s="887"/>
      <c r="AR68" s="887"/>
      <c r="AS68" s="887"/>
      <c r="AT68" s="887"/>
      <c r="AU68" s="887" t="s">
        <v>468</v>
      </c>
      <c r="AV68" s="887"/>
      <c r="AW68" s="887"/>
      <c r="AX68" s="887"/>
      <c r="AY68" s="887"/>
      <c r="AZ68" s="888" t="s">
        <v>553</v>
      </c>
      <c r="BA68" s="889"/>
      <c r="BB68" s="889"/>
      <c r="BC68" s="889"/>
      <c r="BD68" s="890"/>
      <c r="BE68" s="216"/>
      <c r="BF68" s="216"/>
      <c r="BG68" s="216"/>
      <c r="BH68" s="216"/>
      <c r="BI68" s="216"/>
      <c r="BJ68" s="216"/>
      <c r="BK68" s="216"/>
      <c r="BL68" s="216"/>
      <c r="BM68" s="216"/>
      <c r="BN68" s="216"/>
      <c r="BO68" s="216"/>
      <c r="BP68" s="216"/>
      <c r="BQ68" s="213">
        <v>62</v>
      </c>
      <c r="BR68" s="218"/>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7"/>
    </row>
    <row r="69" spans="1:131" s="198" customFormat="1" ht="26.25" customHeight="1" x14ac:dyDescent="0.2">
      <c r="A69" s="212">
        <v>2</v>
      </c>
      <c r="B69" s="895"/>
      <c r="C69" s="896"/>
      <c r="D69" s="896"/>
      <c r="E69" s="896"/>
      <c r="F69" s="896"/>
      <c r="G69" s="896"/>
      <c r="H69" s="896"/>
      <c r="I69" s="896"/>
      <c r="J69" s="896"/>
      <c r="K69" s="896"/>
      <c r="L69" s="896"/>
      <c r="M69" s="896"/>
      <c r="N69" s="896"/>
      <c r="O69" s="896"/>
      <c r="P69" s="897"/>
      <c r="Q69" s="898"/>
      <c r="R69" s="851"/>
      <c r="S69" s="851"/>
      <c r="T69" s="851"/>
      <c r="U69" s="851"/>
      <c r="V69" s="851"/>
      <c r="W69" s="851"/>
      <c r="X69" s="851"/>
      <c r="Y69" s="851"/>
      <c r="Z69" s="851"/>
      <c r="AA69" s="851"/>
      <c r="AB69" s="851"/>
      <c r="AC69" s="851"/>
      <c r="AD69" s="851"/>
      <c r="AE69" s="851"/>
      <c r="AF69" s="851"/>
      <c r="AG69" s="851"/>
      <c r="AH69" s="851"/>
      <c r="AI69" s="851"/>
      <c r="AJ69" s="851"/>
      <c r="AK69" s="851"/>
      <c r="AL69" s="851"/>
      <c r="AM69" s="851"/>
      <c r="AN69" s="851"/>
      <c r="AO69" s="851"/>
      <c r="AP69" s="851"/>
      <c r="AQ69" s="851"/>
      <c r="AR69" s="851"/>
      <c r="AS69" s="851"/>
      <c r="AT69" s="851"/>
      <c r="AU69" s="851"/>
      <c r="AV69" s="851"/>
      <c r="AW69" s="851"/>
      <c r="AX69" s="851"/>
      <c r="AY69" s="851"/>
      <c r="AZ69" s="899"/>
      <c r="BA69" s="899"/>
      <c r="BB69" s="899"/>
      <c r="BC69" s="899"/>
      <c r="BD69" s="900"/>
      <c r="BE69" s="216"/>
      <c r="BF69" s="216"/>
      <c r="BG69" s="216"/>
      <c r="BH69" s="216"/>
      <c r="BI69" s="216"/>
      <c r="BJ69" s="216"/>
      <c r="BK69" s="216"/>
      <c r="BL69" s="216"/>
      <c r="BM69" s="216"/>
      <c r="BN69" s="216"/>
      <c r="BO69" s="216"/>
      <c r="BP69" s="216"/>
      <c r="BQ69" s="213">
        <v>63</v>
      </c>
      <c r="BR69" s="218"/>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7"/>
    </row>
    <row r="70" spans="1:131" s="198" customFormat="1" ht="26.25" customHeight="1" x14ac:dyDescent="0.2">
      <c r="A70" s="212">
        <v>3</v>
      </c>
      <c r="B70" s="895"/>
      <c r="C70" s="896"/>
      <c r="D70" s="896"/>
      <c r="E70" s="896"/>
      <c r="F70" s="896"/>
      <c r="G70" s="896"/>
      <c r="H70" s="896"/>
      <c r="I70" s="896"/>
      <c r="J70" s="896"/>
      <c r="K70" s="896"/>
      <c r="L70" s="896"/>
      <c r="M70" s="896"/>
      <c r="N70" s="896"/>
      <c r="O70" s="896"/>
      <c r="P70" s="897"/>
      <c r="Q70" s="898"/>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9"/>
      <c r="BA70" s="899"/>
      <c r="BB70" s="899"/>
      <c r="BC70" s="899"/>
      <c r="BD70" s="900"/>
      <c r="BE70" s="216"/>
      <c r="BF70" s="216"/>
      <c r="BG70" s="216"/>
      <c r="BH70" s="216"/>
      <c r="BI70" s="216"/>
      <c r="BJ70" s="216"/>
      <c r="BK70" s="216"/>
      <c r="BL70" s="216"/>
      <c r="BM70" s="216"/>
      <c r="BN70" s="216"/>
      <c r="BO70" s="216"/>
      <c r="BP70" s="216"/>
      <c r="BQ70" s="213">
        <v>64</v>
      </c>
      <c r="BR70" s="218"/>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7"/>
    </row>
    <row r="71" spans="1:131" s="198" customFormat="1" ht="26.25" customHeight="1" x14ac:dyDescent="0.2">
      <c r="A71" s="212">
        <v>4</v>
      </c>
      <c r="B71" s="895"/>
      <c r="C71" s="896"/>
      <c r="D71" s="896"/>
      <c r="E71" s="896"/>
      <c r="F71" s="896"/>
      <c r="G71" s="896"/>
      <c r="H71" s="896"/>
      <c r="I71" s="896"/>
      <c r="J71" s="896"/>
      <c r="K71" s="896"/>
      <c r="L71" s="896"/>
      <c r="M71" s="896"/>
      <c r="N71" s="896"/>
      <c r="O71" s="896"/>
      <c r="P71" s="897"/>
      <c r="Q71" s="898"/>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9"/>
      <c r="BA71" s="899"/>
      <c r="BB71" s="899"/>
      <c r="BC71" s="899"/>
      <c r="BD71" s="900"/>
      <c r="BE71" s="216"/>
      <c r="BF71" s="216"/>
      <c r="BG71" s="216"/>
      <c r="BH71" s="216"/>
      <c r="BI71" s="216"/>
      <c r="BJ71" s="216"/>
      <c r="BK71" s="216"/>
      <c r="BL71" s="216"/>
      <c r="BM71" s="216"/>
      <c r="BN71" s="216"/>
      <c r="BO71" s="216"/>
      <c r="BP71" s="216"/>
      <c r="BQ71" s="213">
        <v>65</v>
      </c>
      <c r="BR71" s="218"/>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7"/>
    </row>
    <row r="72" spans="1:131" s="198" customFormat="1" ht="26.25" customHeight="1" x14ac:dyDescent="0.2">
      <c r="A72" s="212">
        <v>5</v>
      </c>
      <c r="B72" s="895"/>
      <c r="C72" s="896"/>
      <c r="D72" s="896"/>
      <c r="E72" s="896"/>
      <c r="F72" s="896"/>
      <c r="G72" s="896"/>
      <c r="H72" s="896"/>
      <c r="I72" s="896"/>
      <c r="J72" s="896"/>
      <c r="K72" s="896"/>
      <c r="L72" s="896"/>
      <c r="M72" s="896"/>
      <c r="N72" s="896"/>
      <c r="O72" s="896"/>
      <c r="P72" s="897"/>
      <c r="Q72" s="898"/>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9"/>
      <c r="BA72" s="899"/>
      <c r="BB72" s="899"/>
      <c r="BC72" s="899"/>
      <c r="BD72" s="900"/>
      <c r="BE72" s="216"/>
      <c r="BF72" s="216"/>
      <c r="BG72" s="216"/>
      <c r="BH72" s="216"/>
      <c r="BI72" s="216"/>
      <c r="BJ72" s="216"/>
      <c r="BK72" s="216"/>
      <c r="BL72" s="216"/>
      <c r="BM72" s="216"/>
      <c r="BN72" s="216"/>
      <c r="BO72" s="216"/>
      <c r="BP72" s="216"/>
      <c r="BQ72" s="213">
        <v>66</v>
      </c>
      <c r="BR72" s="218"/>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7"/>
    </row>
    <row r="73" spans="1:131" s="198" customFormat="1" ht="26.25" customHeight="1" x14ac:dyDescent="0.2">
      <c r="A73" s="212">
        <v>6</v>
      </c>
      <c r="B73" s="895"/>
      <c r="C73" s="896"/>
      <c r="D73" s="896"/>
      <c r="E73" s="896"/>
      <c r="F73" s="896"/>
      <c r="G73" s="896"/>
      <c r="H73" s="896"/>
      <c r="I73" s="896"/>
      <c r="J73" s="896"/>
      <c r="K73" s="896"/>
      <c r="L73" s="896"/>
      <c r="M73" s="896"/>
      <c r="N73" s="896"/>
      <c r="O73" s="896"/>
      <c r="P73" s="897"/>
      <c r="Q73" s="898"/>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9"/>
      <c r="BA73" s="899"/>
      <c r="BB73" s="899"/>
      <c r="BC73" s="899"/>
      <c r="BD73" s="900"/>
      <c r="BE73" s="216"/>
      <c r="BF73" s="216"/>
      <c r="BG73" s="216"/>
      <c r="BH73" s="216"/>
      <c r="BI73" s="216"/>
      <c r="BJ73" s="216"/>
      <c r="BK73" s="216"/>
      <c r="BL73" s="216"/>
      <c r="BM73" s="216"/>
      <c r="BN73" s="216"/>
      <c r="BO73" s="216"/>
      <c r="BP73" s="216"/>
      <c r="BQ73" s="213">
        <v>67</v>
      </c>
      <c r="BR73" s="218"/>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7"/>
    </row>
    <row r="74" spans="1:131" s="198" customFormat="1" ht="26.25" customHeight="1" x14ac:dyDescent="0.2">
      <c r="A74" s="212">
        <v>7</v>
      </c>
      <c r="B74" s="895"/>
      <c r="C74" s="896"/>
      <c r="D74" s="896"/>
      <c r="E74" s="896"/>
      <c r="F74" s="896"/>
      <c r="G74" s="896"/>
      <c r="H74" s="896"/>
      <c r="I74" s="896"/>
      <c r="J74" s="896"/>
      <c r="K74" s="896"/>
      <c r="L74" s="896"/>
      <c r="M74" s="896"/>
      <c r="N74" s="896"/>
      <c r="O74" s="896"/>
      <c r="P74" s="897"/>
      <c r="Q74" s="898"/>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9"/>
      <c r="BA74" s="899"/>
      <c r="BB74" s="899"/>
      <c r="BC74" s="899"/>
      <c r="BD74" s="900"/>
      <c r="BE74" s="216"/>
      <c r="BF74" s="216"/>
      <c r="BG74" s="216"/>
      <c r="BH74" s="216"/>
      <c r="BI74" s="216"/>
      <c r="BJ74" s="216"/>
      <c r="BK74" s="216"/>
      <c r="BL74" s="216"/>
      <c r="BM74" s="216"/>
      <c r="BN74" s="216"/>
      <c r="BO74" s="216"/>
      <c r="BP74" s="216"/>
      <c r="BQ74" s="213">
        <v>68</v>
      </c>
      <c r="BR74" s="218"/>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7"/>
    </row>
    <row r="75" spans="1:131" s="198" customFormat="1" ht="26.25" customHeight="1" x14ac:dyDescent="0.2">
      <c r="A75" s="212">
        <v>8</v>
      </c>
      <c r="B75" s="895"/>
      <c r="C75" s="896"/>
      <c r="D75" s="896"/>
      <c r="E75" s="896"/>
      <c r="F75" s="896"/>
      <c r="G75" s="896"/>
      <c r="H75" s="896"/>
      <c r="I75" s="896"/>
      <c r="J75" s="896"/>
      <c r="K75" s="896"/>
      <c r="L75" s="896"/>
      <c r="M75" s="896"/>
      <c r="N75" s="896"/>
      <c r="O75" s="896"/>
      <c r="P75" s="897"/>
      <c r="Q75" s="901"/>
      <c r="R75" s="902"/>
      <c r="S75" s="902"/>
      <c r="T75" s="902"/>
      <c r="U75" s="850"/>
      <c r="V75" s="903"/>
      <c r="W75" s="902"/>
      <c r="X75" s="902"/>
      <c r="Y75" s="902"/>
      <c r="Z75" s="850"/>
      <c r="AA75" s="903"/>
      <c r="AB75" s="902"/>
      <c r="AC75" s="902"/>
      <c r="AD75" s="902"/>
      <c r="AE75" s="850"/>
      <c r="AF75" s="903"/>
      <c r="AG75" s="902"/>
      <c r="AH75" s="902"/>
      <c r="AI75" s="902"/>
      <c r="AJ75" s="850"/>
      <c r="AK75" s="903"/>
      <c r="AL75" s="902"/>
      <c r="AM75" s="902"/>
      <c r="AN75" s="902"/>
      <c r="AO75" s="850"/>
      <c r="AP75" s="903"/>
      <c r="AQ75" s="902"/>
      <c r="AR75" s="902"/>
      <c r="AS75" s="902"/>
      <c r="AT75" s="850"/>
      <c r="AU75" s="903"/>
      <c r="AV75" s="902"/>
      <c r="AW75" s="902"/>
      <c r="AX75" s="902"/>
      <c r="AY75" s="850"/>
      <c r="AZ75" s="899"/>
      <c r="BA75" s="899"/>
      <c r="BB75" s="899"/>
      <c r="BC75" s="899"/>
      <c r="BD75" s="900"/>
      <c r="BE75" s="216"/>
      <c r="BF75" s="216"/>
      <c r="BG75" s="216"/>
      <c r="BH75" s="216"/>
      <c r="BI75" s="216"/>
      <c r="BJ75" s="216"/>
      <c r="BK75" s="216"/>
      <c r="BL75" s="216"/>
      <c r="BM75" s="216"/>
      <c r="BN75" s="216"/>
      <c r="BO75" s="216"/>
      <c r="BP75" s="216"/>
      <c r="BQ75" s="213">
        <v>69</v>
      </c>
      <c r="BR75" s="218"/>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7"/>
    </row>
    <row r="76" spans="1:131" s="198" customFormat="1" ht="26.25" customHeight="1" x14ac:dyDescent="0.2">
      <c r="A76" s="212">
        <v>9</v>
      </c>
      <c r="B76" s="895"/>
      <c r="C76" s="896"/>
      <c r="D76" s="896"/>
      <c r="E76" s="896"/>
      <c r="F76" s="896"/>
      <c r="G76" s="896"/>
      <c r="H76" s="896"/>
      <c r="I76" s="896"/>
      <c r="J76" s="896"/>
      <c r="K76" s="896"/>
      <c r="L76" s="896"/>
      <c r="M76" s="896"/>
      <c r="N76" s="896"/>
      <c r="O76" s="896"/>
      <c r="P76" s="897"/>
      <c r="Q76" s="901"/>
      <c r="R76" s="902"/>
      <c r="S76" s="902"/>
      <c r="T76" s="902"/>
      <c r="U76" s="850"/>
      <c r="V76" s="903"/>
      <c r="W76" s="902"/>
      <c r="X76" s="902"/>
      <c r="Y76" s="902"/>
      <c r="Z76" s="850"/>
      <c r="AA76" s="903"/>
      <c r="AB76" s="902"/>
      <c r="AC76" s="902"/>
      <c r="AD76" s="902"/>
      <c r="AE76" s="850"/>
      <c r="AF76" s="903"/>
      <c r="AG76" s="902"/>
      <c r="AH76" s="902"/>
      <c r="AI76" s="902"/>
      <c r="AJ76" s="850"/>
      <c r="AK76" s="903"/>
      <c r="AL76" s="902"/>
      <c r="AM76" s="902"/>
      <c r="AN76" s="902"/>
      <c r="AO76" s="850"/>
      <c r="AP76" s="903"/>
      <c r="AQ76" s="902"/>
      <c r="AR76" s="902"/>
      <c r="AS76" s="902"/>
      <c r="AT76" s="850"/>
      <c r="AU76" s="903"/>
      <c r="AV76" s="902"/>
      <c r="AW76" s="902"/>
      <c r="AX76" s="902"/>
      <c r="AY76" s="850"/>
      <c r="AZ76" s="899"/>
      <c r="BA76" s="899"/>
      <c r="BB76" s="899"/>
      <c r="BC76" s="899"/>
      <c r="BD76" s="900"/>
      <c r="BE76" s="216"/>
      <c r="BF76" s="216"/>
      <c r="BG76" s="216"/>
      <c r="BH76" s="216"/>
      <c r="BI76" s="216"/>
      <c r="BJ76" s="216"/>
      <c r="BK76" s="216"/>
      <c r="BL76" s="216"/>
      <c r="BM76" s="216"/>
      <c r="BN76" s="216"/>
      <c r="BO76" s="216"/>
      <c r="BP76" s="216"/>
      <c r="BQ76" s="213">
        <v>70</v>
      </c>
      <c r="BR76" s="218"/>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7"/>
    </row>
    <row r="77" spans="1:131" s="198" customFormat="1" ht="26.25" customHeight="1" x14ac:dyDescent="0.2">
      <c r="A77" s="212">
        <v>10</v>
      </c>
      <c r="B77" s="895"/>
      <c r="C77" s="896"/>
      <c r="D77" s="896"/>
      <c r="E77" s="896"/>
      <c r="F77" s="896"/>
      <c r="G77" s="896"/>
      <c r="H77" s="896"/>
      <c r="I77" s="896"/>
      <c r="J77" s="896"/>
      <c r="K77" s="896"/>
      <c r="L77" s="896"/>
      <c r="M77" s="896"/>
      <c r="N77" s="896"/>
      <c r="O77" s="896"/>
      <c r="P77" s="897"/>
      <c r="Q77" s="901"/>
      <c r="R77" s="902"/>
      <c r="S77" s="902"/>
      <c r="T77" s="902"/>
      <c r="U77" s="850"/>
      <c r="V77" s="903"/>
      <c r="W77" s="902"/>
      <c r="X77" s="902"/>
      <c r="Y77" s="902"/>
      <c r="Z77" s="850"/>
      <c r="AA77" s="903"/>
      <c r="AB77" s="902"/>
      <c r="AC77" s="902"/>
      <c r="AD77" s="902"/>
      <c r="AE77" s="850"/>
      <c r="AF77" s="903"/>
      <c r="AG77" s="902"/>
      <c r="AH77" s="902"/>
      <c r="AI77" s="902"/>
      <c r="AJ77" s="850"/>
      <c r="AK77" s="903"/>
      <c r="AL77" s="902"/>
      <c r="AM77" s="902"/>
      <c r="AN77" s="902"/>
      <c r="AO77" s="850"/>
      <c r="AP77" s="903"/>
      <c r="AQ77" s="902"/>
      <c r="AR77" s="902"/>
      <c r="AS77" s="902"/>
      <c r="AT77" s="850"/>
      <c r="AU77" s="903"/>
      <c r="AV77" s="902"/>
      <c r="AW77" s="902"/>
      <c r="AX77" s="902"/>
      <c r="AY77" s="850"/>
      <c r="AZ77" s="899"/>
      <c r="BA77" s="899"/>
      <c r="BB77" s="899"/>
      <c r="BC77" s="899"/>
      <c r="BD77" s="900"/>
      <c r="BE77" s="216"/>
      <c r="BF77" s="216"/>
      <c r="BG77" s="216"/>
      <c r="BH77" s="216"/>
      <c r="BI77" s="216"/>
      <c r="BJ77" s="216"/>
      <c r="BK77" s="216"/>
      <c r="BL77" s="216"/>
      <c r="BM77" s="216"/>
      <c r="BN77" s="216"/>
      <c r="BO77" s="216"/>
      <c r="BP77" s="216"/>
      <c r="BQ77" s="213">
        <v>71</v>
      </c>
      <c r="BR77" s="218"/>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7"/>
    </row>
    <row r="78" spans="1:131" s="198" customFormat="1" ht="26.25" customHeight="1" x14ac:dyDescent="0.2">
      <c r="A78" s="212">
        <v>11</v>
      </c>
      <c r="B78" s="895"/>
      <c r="C78" s="896"/>
      <c r="D78" s="896"/>
      <c r="E78" s="896"/>
      <c r="F78" s="896"/>
      <c r="G78" s="896"/>
      <c r="H78" s="896"/>
      <c r="I78" s="896"/>
      <c r="J78" s="896"/>
      <c r="K78" s="896"/>
      <c r="L78" s="896"/>
      <c r="M78" s="896"/>
      <c r="N78" s="896"/>
      <c r="O78" s="896"/>
      <c r="P78" s="897"/>
      <c r="Q78" s="898"/>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9"/>
      <c r="BA78" s="899"/>
      <c r="BB78" s="899"/>
      <c r="BC78" s="899"/>
      <c r="BD78" s="900"/>
      <c r="BE78" s="216"/>
      <c r="BF78" s="216"/>
      <c r="BG78" s="216"/>
      <c r="BH78" s="216"/>
      <c r="BI78" s="216"/>
      <c r="BJ78" s="219"/>
      <c r="BK78" s="219"/>
      <c r="BL78" s="219"/>
      <c r="BM78" s="219"/>
      <c r="BN78" s="219"/>
      <c r="BO78" s="216"/>
      <c r="BP78" s="216"/>
      <c r="BQ78" s="213">
        <v>72</v>
      </c>
      <c r="BR78" s="218"/>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7"/>
    </row>
    <row r="79" spans="1:131" s="198" customFormat="1" ht="26.25" customHeight="1" x14ac:dyDescent="0.2">
      <c r="A79" s="212">
        <v>12</v>
      </c>
      <c r="B79" s="895"/>
      <c r="C79" s="896"/>
      <c r="D79" s="896"/>
      <c r="E79" s="896"/>
      <c r="F79" s="896"/>
      <c r="G79" s="896"/>
      <c r="H79" s="896"/>
      <c r="I79" s="896"/>
      <c r="J79" s="896"/>
      <c r="K79" s="896"/>
      <c r="L79" s="896"/>
      <c r="M79" s="896"/>
      <c r="N79" s="896"/>
      <c r="O79" s="896"/>
      <c r="P79" s="897"/>
      <c r="Q79" s="898"/>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9"/>
      <c r="BA79" s="899"/>
      <c r="BB79" s="899"/>
      <c r="BC79" s="899"/>
      <c r="BD79" s="900"/>
      <c r="BE79" s="216"/>
      <c r="BF79" s="216"/>
      <c r="BG79" s="216"/>
      <c r="BH79" s="216"/>
      <c r="BI79" s="216"/>
      <c r="BJ79" s="219"/>
      <c r="BK79" s="219"/>
      <c r="BL79" s="219"/>
      <c r="BM79" s="219"/>
      <c r="BN79" s="219"/>
      <c r="BO79" s="216"/>
      <c r="BP79" s="216"/>
      <c r="BQ79" s="213">
        <v>73</v>
      </c>
      <c r="BR79" s="218"/>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7"/>
    </row>
    <row r="80" spans="1:131" s="198" customFormat="1" ht="26.25" customHeight="1" x14ac:dyDescent="0.2">
      <c r="A80" s="212">
        <v>13</v>
      </c>
      <c r="B80" s="895"/>
      <c r="C80" s="896"/>
      <c r="D80" s="896"/>
      <c r="E80" s="896"/>
      <c r="F80" s="896"/>
      <c r="G80" s="896"/>
      <c r="H80" s="896"/>
      <c r="I80" s="896"/>
      <c r="J80" s="896"/>
      <c r="K80" s="896"/>
      <c r="L80" s="896"/>
      <c r="M80" s="896"/>
      <c r="N80" s="896"/>
      <c r="O80" s="896"/>
      <c r="P80" s="897"/>
      <c r="Q80" s="898"/>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9"/>
      <c r="BA80" s="899"/>
      <c r="BB80" s="899"/>
      <c r="BC80" s="899"/>
      <c r="BD80" s="900"/>
      <c r="BE80" s="216"/>
      <c r="BF80" s="216"/>
      <c r="BG80" s="216"/>
      <c r="BH80" s="216"/>
      <c r="BI80" s="216"/>
      <c r="BJ80" s="216"/>
      <c r="BK80" s="216"/>
      <c r="BL80" s="216"/>
      <c r="BM80" s="216"/>
      <c r="BN80" s="216"/>
      <c r="BO80" s="216"/>
      <c r="BP80" s="216"/>
      <c r="BQ80" s="213">
        <v>74</v>
      </c>
      <c r="BR80" s="218"/>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7"/>
    </row>
    <row r="81" spans="1:131" s="198" customFormat="1" ht="26.25" customHeight="1" x14ac:dyDescent="0.2">
      <c r="A81" s="212">
        <v>14</v>
      </c>
      <c r="B81" s="895"/>
      <c r="C81" s="896"/>
      <c r="D81" s="896"/>
      <c r="E81" s="896"/>
      <c r="F81" s="896"/>
      <c r="G81" s="896"/>
      <c r="H81" s="896"/>
      <c r="I81" s="896"/>
      <c r="J81" s="896"/>
      <c r="K81" s="896"/>
      <c r="L81" s="896"/>
      <c r="M81" s="896"/>
      <c r="N81" s="896"/>
      <c r="O81" s="896"/>
      <c r="P81" s="897"/>
      <c r="Q81" s="898"/>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6"/>
      <c r="BF81" s="216"/>
      <c r="BG81" s="216"/>
      <c r="BH81" s="216"/>
      <c r="BI81" s="216"/>
      <c r="BJ81" s="216"/>
      <c r="BK81" s="216"/>
      <c r="BL81" s="216"/>
      <c r="BM81" s="216"/>
      <c r="BN81" s="216"/>
      <c r="BO81" s="216"/>
      <c r="BP81" s="216"/>
      <c r="BQ81" s="213">
        <v>75</v>
      </c>
      <c r="BR81" s="218"/>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7"/>
    </row>
    <row r="82" spans="1:131" s="198" customFormat="1" ht="26.25" customHeight="1" x14ac:dyDescent="0.2">
      <c r="A82" s="212">
        <v>15</v>
      </c>
      <c r="B82" s="895"/>
      <c r="C82" s="896"/>
      <c r="D82" s="896"/>
      <c r="E82" s="896"/>
      <c r="F82" s="896"/>
      <c r="G82" s="896"/>
      <c r="H82" s="896"/>
      <c r="I82" s="896"/>
      <c r="J82" s="896"/>
      <c r="K82" s="896"/>
      <c r="L82" s="896"/>
      <c r="M82" s="896"/>
      <c r="N82" s="896"/>
      <c r="O82" s="896"/>
      <c r="P82" s="897"/>
      <c r="Q82" s="898"/>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6"/>
      <c r="BF82" s="216"/>
      <c r="BG82" s="216"/>
      <c r="BH82" s="216"/>
      <c r="BI82" s="216"/>
      <c r="BJ82" s="216"/>
      <c r="BK82" s="216"/>
      <c r="BL82" s="216"/>
      <c r="BM82" s="216"/>
      <c r="BN82" s="216"/>
      <c r="BO82" s="216"/>
      <c r="BP82" s="216"/>
      <c r="BQ82" s="213">
        <v>76</v>
      </c>
      <c r="BR82" s="218"/>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7"/>
    </row>
    <row r="83" spans="1:131" s="198" customFormat="1" ht="26.25" customHeight="1" x14ac:dyDescent="0.2">
      <c r="A83" s="212">
        <v>16</v>
      </c>
      <c r="B83" s="895"/>
      <c r="C83" s="896"/>
      <c r="D83" s="896"/>
      <c r="E83" s="896"/>
      <c r="F83" s="896"/>
      <c r="G83" s="896"/>
      <c r="H83" s="896"/>
      <c r="I83" s="896"/>
      <c r="J83" s="896"/>
      <c r="K83" s="896"/>
      <c r="L83" s="896"/>
      <c r="M83" s="896"/>
      <c r="N83" s="896"/>
      <c r="O83" s="896"/>
      <c r="P83" s="897"/>
      <c r="Q83" s="898"/>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6"/>
      <c r="BF83" s="216"/>
      <c r="BG83" s="216"/>
      <c r="BH83" s="216"/>
      <c r="BI83" s="216"/>
      <c r="BJ83" s="216"/>
      <c r="BK83" s="216"/>
      <c r="BL83" s="216"/>
      <c r="BM83" s="216"/>
      <c r="BN83" s="216"/>
      <c r="BO83" s="216"/>
      <c r="BP83" s="216"/>
      <c r="BQ83" s="213">
        <v>77</v>
      </c>
      <c r="BR83" s="218"/>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7"/>
    </row>
    <row r="84" spans="1:131" s="198" customFormat="1" ht="26.25" customHeight="1" x14ac:dyDescent="0.2">
      <c r="A84" s="212">
        <v>17</v>
      </c>
      <c r="B84" s="895"/>
      <c r="C84" s="896"/>
      <c r="D84" s="896"/>
      <c r="E84" s="896"/>
      <c r="F84" s="896"/>
      <c r="G84" s="896"/>
      <c r="H84" s="896"/>
      <c r="I84" s="896"/>
      <c r="J84" s="896"/>
      <c r="K84" s="896"/>
      <c r="L84" s="896"/>
      <c r="M84" s="896"/>
      <c r="N84" s="896"/>
      <c r="O84" s="896"/>
      <c r="P84" s="897"/>
      <c r="Q84" s="898"/>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6"/>
      <c r="BF84" s="216"/>
      <c r="BG84" s="216"/>
      <c r="BH84" s="216"/>
      <c r="BI84" s="216"/>
      <c r="BJ84" s="216"/>
      <c r="BK84" s="216"/>
      <c r="BL84" s="216"/>
      <c r="BM84" s="216"/>
      <c r="BN84" s="216"/>
      <c r="BO84" s="216"/>
      <c r="BP84" s="216"/>
      <c r="BQ84" s="213">
        <v>78</v>
      </c>
      <c r="BR84" s="218"/>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7"/>
    </row>
    <row r="85" spans="1:131" s="198" customFormat="1" ht="26.25" customHeight="1" x14ac:dyDescent="0.2">
      <c r="A85" s="212">
        <v>18</v>
      </c>
      <c r="B85" s="895"/>
      <c r="C85" s="896"/>
      <c r="D85" s="896"/>
      <c r="E85" s="896"/>
      <c r="F85" s="896"/>
      <c r="G85" s="896"/>
      <c r="H85" s="896"/>
      <c r="I85" s="896"/>
      <c r="J85" s="896"/>
      <c r="K85" s="896"/>
      <c r="L85" s="896"/>
      <c r="M85" s="896"/>
      <c r="N85" s="896"/>
      <c r="O85" s="896"/>
      <c r="P85" s="897"/>
      <c r="Q85" s="898"/>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6"/>
      <c r="BF85" s="216"/>
      <c r="BG85" s="216"/>
      <c r="BH85" s="216"/>
      <c r="BI85" s="216"/>
      <c r="BJ85" s="216"/>
      <c r="BK85" s="216"/>
      <c r="BL85" s="216"/>
      <c r="BM85" s="216"/>
      <c r="BN85" s="216"/>
      <c r="BO85" s="216"/>
      <c r="BP85" s="216"/>
      <c r="BQ85" s="213">
        <v>79</v>
      </c>
      <c r="BR85" s="218"/>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7"/>
    </row>
    <row r="86" spans="1:131" s="198" customFormat="1" ht="26.25" customHeight="1" x14ac:dyDescent="0.2">
      <c r="A86" s="212">
        <v>19</v>
      </c>
      <c r="B86" s="895"/>
      <c r="C86" s="896"/>
      <c r="D86" s="896"/>
      <c r="E86" s="896"/>
      <c r="F86" s="896"/>
      <c r="G86" s="896"/>
      <c r="H86" s="896"/>
      <c r="I86" s="896"/>
      <c r="J86" s="896"/>
      <c r="K86" s="896"/>
      <c r="L86" s="896"/>
      <c r="M86" s="896"/>
      <c r="N86" s="896"/>
      <c r="O86" s="896"/>
      <c r="P86" s="897"/>
      <c r="Q86" s="898"/>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6"/>
      <c r="BF86" s="216"/>
      <c r="BG86" s="216"/>
      <c r="BH86" s="216"/>
      <c r="BI86" s="216"/>
      <c r="BJ86" s="216"/>
      <c r="BK86" s="216"/>
      <c r="BL86" s="216"/>
      <c r="BM86" s="216"/>
      <c r="BN86" s="216"/>
      <c r="BO86" s="216"/>
      <c r="BP86" s="216"/>
      <c r="BQ86" s="213">
        <v>80</v>
      </c>
      <c r="BR86" s="218"/>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7"/>
    </row>
    <row r="87" spans="1:131" s="198" customFormat="1" ht="26.25" customHeight="1" x14ac:dyDescent="0.2">
      <c r="A87" s="220">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6"/>
      <c r="BF87" s="216"/>
      <c r="BG87" s="216"/>
      <c r="BH87" s="216"/>
      <c r="BI87" s="216"/>
      <c r="BJ87" s="216"/>
      <c r="BK87" s="216"/>
      <c r="BL87" s="216"/>
      <c r="BM87" s="216"/>
      <c r="BN87" s="216"/>
      <c r="BO87" s="216"/>
      <c r="BP87" s="216"/>
      <c r="BQ87" s="213">
        <v>81</v>
      </c>
      <c r="BR87" s="218"/>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7"/>
    </row>
    <row r="88" spans="1:131" s="198" customFormat="1" ht="26.25" customHeight="1" thickBot="1" x14ac:dyDescent="0.25">
      <c r="A88" s="215" t="s">
        <v>363</v>
      </c>
      <c r="B88" s="810" t="s">
        <v>384</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v>9076</v>
      </c>
      <c r="AG88" s="863"/>
      <c r="AH88" s="863"/>
      <c r="AI88" s="863"/>
      <c r="AJ88" s="863"/>
      <c r="AK88" s="860"/>
      <c r="AL88" s="860"/>
      <c r="AM88" s="860"/>
      <c r="AN88" s="860"/>
      <c r="AO88" s="860"/>
      <c r="AP88" s="863"/>
      <c r="AQ88" s="863"/>
      <c r="AR88" s="863"/>
      <c r="AS88" s="863"/>
      <c r="AT88" s="863"/>
      <c r="AU88" s="863"/>
      <c r="AV88" s="863"/>
      <c r="AW88" s="863"/>
      <c r="AX88" s="863"/>
      <c r="AY88" s="863"/>
      <c r="AZ88" s="868"/>
      <c r="BA88" s="868"/>
      <c r="BB88" s="868"/>
      <c r="BC88" s="868"/>
      <c r="BD88" s="869"/>
      <c r="BE88" s="216"/>
      <c r="BF88" s="216"/>
      <c r="BG88" s="216"/>
      <c r="BH88" s="216"/>
      <c r="BI88" s="216"/>
      <c r="BJ88" s="216"/>
      <c r="BK88" s="216"/>
      <c r="BL88" s="216"/>
      <c r="BM88" s="216"/>
      <c r="BN88" s="216"/>
      <c r="BO88" s="216"/>
      <c r="BP88" s="216"/>
      <c r="BQ88" s="213">
        <v>82</v>
      </c>
      <c r="BR88" s="218"/>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10" t="s">
        <v>385</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v>5853</v>
      </c>
      <c r="CS102" s="871"/>
      <c r="CT102" s="871"/>
      <c r="CU102" s="871"/>
      <c r="CV102" s="915"/>
      <c r="CW102" s="914">
        <v>3133</v>
      </c>
      <c r="CX102" s="871"/>
      <c r="CY102" s="871"/>
      <c r="CZ102" s="871"/>
      <c r="DA102" s="915"/>
      <c r="DB102" s="914">
        <v>4789</v>
      </c>
      <c r="DC102" s="871"/>
      <c r="DD102" s="871"/>
      <c r="DE102" s="871"/>
      <c r="DF102" s="915"/>
      <c r="DG102" s="914" t="s">
        <v>468</v>
      </c>
      <c r="DH102" s="871"/>
      <c r="DI102" s="871"/>
      <c r="DJ102" s="871"/>
      <c r="DK102" s="915"/>
      <c r="DL102" s="914">
        <v>259</v>
      </c>
      <c r="DM102" s="871"/>
      <c r="DN102" s="871"/>
      <c r="DO102" s="871"/>
      <c r="DP102" s="915"/>
      <c r="DQ102" s="914">
        <v>4182</v>
      </c>
      <c r="DR102" s="871"/>
      <c r="DS102" s="871"/>
      <c r="DT102" s="871"/>
      <c r="DU102" s="915"/>
      <c r="DV102" s="940" t="s">
        <v>468</v>
      </c>
      <c r="DW102" s="941"/>
      <c r="DX102" s="941"/>
      <c r="DY102" s="941"/>
      <c r="DZ102" s="942"/>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3" t="s">
        <v>386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4" t="s">
        <v>387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45" t="s">
        <v>390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391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7" customFormat="1" ht="26.25" customHeight="1" x14ac:dyDescent="0.2">
      <c r="A109" s="938" t="s">
        <v>392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393</v>
      </c>
      <c r="AB109" s="917"/>
      <c r="AC109" s="917"/>
      <c r="AD109" s="917"/>
      <c r="AE109" s="918"/>
      <c r="AF109" s="916" t="s">
        <v>285</v>
      </c>
      <c r="AG109" s="917"/>
      <c r="AH109" s="917"/>
      <c r="AI109" s="917"/>
      <c r="AJ109" s="918"/>
      <c r="AK109" s="916" t="s">
        <v>284</v>
      </c>
      <c r="AL109" s="917"/>
      <c r="AM109" s="917"/>
      <c r="AN109" s="917"/>
      <c r="AO109" s="918"/>
      <c r="AP109" s="916" t="s">
        <v>394</v>
      </c>
      <c r="AQ109" s="917"/>
      <c r="AR109" s="917"/>
      <c r="AS109" s="917"/>
      <c r="AT109" s="919"/>
      <c r="AU109" s="938" t="s">
        <v>392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393</v>
      </c>
      <c r="BR109" s="917"/>
      <c r="BS109" s="917"/>
      <c r="BT109" s="917"/>
      <c r="BU109" s="918"/>
      <c r="BV109" s="916" t="s">
        <v>285</v>
      </c>
      <c r="BW109" s="917"/>
      <c r="BX109" s="917"/>
      <c r="BY109" s="917"/>
      <c r="BZ109" s="918"/>
      <c r="CA109" s="916" t="s">
        <v>284</v>
      </c>
      <c r="CB109" s="917"/>
      <c r="CC109" s="917"/>
      <c r="CD109" s="917"/>
      <c r="CE109" s="918"/>
      <c r="CF109" s="939" t="s">
        <v>394</v>
      </c>
      <c r="CG109" s="939"/>
      <c r="CH109" s="939"/>
      <c r="CI109" s="939"/>
      <c r="CJ109" s="939"/>
      <c r="CK109" s="916" t="s">
        <v>395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393</v>
      </c>
      <c r="DH109" s="917"/>
      <c r="DI109" s="917"/>
      <c r="DJ109" s="917"/>
      <c r="DK109" s="918"/>
      <c r="DL109" s="916" t="s">
        <v>285</v>
      </c>
      <c r="DM109" s="917"/>
      <c r="DN109" s="917"/>
      <c r="DO109" s="917"/>
      <c r="DP109" s="918"/>
      <c r="DQ109" s="916" t="s">
        <v>284</v>
      </c>
      <c r="DR109" s="917"/>
      <c r="DS109" s="917"/>
      <c r="DT109" s="917"/>
      <c r="DU109" s="918"/>
      <c r="DV109" s="916" t="s">
        <v>394</v>
      </c>
      <c r="DW109" s="917"/>
      <c r="DX109" s="917"/>
      <c r="DY109" s="917"/>
      <c r="DZ109" s="919"/>
    </row>
    <row r="110" spans="1:131" s="197" customFormat="1" ht="26.25" customHeight="1" x14ac:dyDescent="0.2">
      <c r="A110" s="920" t="s">
        <v>396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40467966</v>
      </c>
      <c r="AB110" s="924"/>
      <c r="AC110" s="924"/>
      <c r="AD110" s="924"/>
      <c r="AE110" s="925"/>
      <c r="AF110" s="926">
        <v>37434230</v>
      </c>
      <c r="AG110" s="924"/>
      <c r="AH110" s="924"/>
      <c r="AI110" s="924"/>
      <c r="AJ110" s="925"/>
      <c r="AK110" s="926">
        <v>35687820</v>
      </c>
      <c r="AL110" s="924"/>
      <c r="AM110" s="924"/>
      <c r="AN110" s="924"/>
      <c r="AO110" s="925"/>
      <c r="AP110" s="927">
        <v>17.8</v>
      </c>
      <c r="AQ110" s="928"/>
      <c r="AR110" s="928"/>
      <c r="AS110" s="928"/>
      <c r="AT110" s="929"/>
      <c r="AU110" s="930" t="s">
        <v>60</v>
      </c>
      <c r="AV110" s="931"/>
      <c r="AW110" s="931"/>
      <c r="AX110" s="931"/>
      <c r="AY110" s="932"/>
      <c r="AZ110" s="974" t="s">
        <v>397</v>
      </c>
      <c r="BA110" s="921"/>
      <c r="BB110" s="921"/>
      <c r="BC110" s="921"/>
      <c r="BD110" s="921"/>
      <c r="BE110" s="921"/>
      <c r="BF110" s="921"/>
      <c r="BG110" s="921"/>
      <c r="BH110" s="921"/>
      <c r="BI110" s="921"/>
      <c r="BJ110" s="921"/>
      <c r="BK110" s="921"/>
      <c r="BL110" s="921"/>
      <c r="BM110" s="921"/>
      <c r="BN110" s="921"/>
      <c r="BO110" s="921"/>
      <c r="BP110" s="922"/>
      <c r="BQ110" s="960">
        <v>847435969</v>
      </c>
      <c r="BR110" s="961"/>
      <c r="BS110" s="961"/>
      <c r="BT110" s="961"/>
      <c r="BU110" s="961"/>
      <c r="BV110" s="961">
        <v>863549115</v>
      </c>
      <c r="BW110" s="961"/>
      <c r="BX110" s="961"/>
      <c r="BY110" s="961"/>
      <c r="BZ110" s="961"/>
      <c r="CA110" s="961">
        <v>875407168</v>
      </c>
      <c r="CB110" s="961"/>
      <c r="CC110" s="961"/>
      <c r="CD110" s="961"/>
      <c r="CE110" s="961"/>
      <c r="CF110" s="975">
        <v>436.4</v>
      </c>
      <c r="CG110" s="976"/>
      <c r="CH110" s="976"/>
      <c r="CI110" s="976"/>
      <c r="CJ110" s="976"/>
      <c r="CK110" s="977" t="s">
        <v>398</v>
      </c>
      <c r="CL110" s="978"/>
      <c r="CM110" s="957" t="s">
        <v>399</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v>11040213</v>
      </c>
      <c r="DH110" s="961"/>
      <c r="DI110" s="961"/>
      <c r="DJ110" s="961"/>
      <c r="DK110" s="961"/>
      <c r="DL110" s="961">
        <v>10549710</v>
      </c>
      <c r="DM110" s="961"/>
      <c r="DN110" s="961"/>
      <c r="DO110" s="961"/>
      <c r="DP110" s="961"/>
      <c r="DQ110" s="961">
        <v>9631261</v>
      </c>
      <c r="DR110" s="961"/>
      <c r="DS110" s="961"/>
      <c r="DT110" s="961"/>
      <c r="DU110" s="961"/>
      <c r="DV110" s="962">
        <v>4.8</v>
      </c>
      <c r="DW110" s="962"/>
      <c r="DX110" s="962"/>
      <c r="DY110" s="962"/>
      <c r="DZ110" s="963"/>
    </row>
    <row r="111" spans="1:131" s="197" customFormat="1" ht="26.25" customHeight="1" x14ac:dyDescent="0.2">
      <c r="A111" s="964" t="s">
        <v>400</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109</v>
      </c>
      <c r="AB111" s="968"/>
      <c r="AC111" s="968"/>
      <c r="AD111" s="968"/>
      <c r="AE111" s="969"/>
      <c r="AF111" s="970" t="s">
        <v>109</v>
      </c>
      <c r="AG111" s="968"/>
      <c r="AH111" s="968"/>
      <c r="AI111" s="968"/>
      <c r="AJ111" s="969"/>
      <c r="AK111" s="970" t="s">
        <v>109</v>
      </c>
      <c r="AL111" s="968"/>
      <c r="AM111" s="968"/>
      <c r="AN111" s="968"/>
      <c r="AO111" s="969"/>
      <c r="AP111" s="971" t="s">
        <v>109</v>
      </c>
      <c r="AQ111" s="972"/>
      <c r="AR111" s="972"/>
      <c r="AS111" s="972"/>
      <c r="AT111" s="973"/>
      <c r="AU111" s="933"/>
      <c r="AV111" s="934"/>
      <c r="AW111" s="934"/>
      <c r="AX111" s="934"/>
      <c r="AY111" s="935"/>
      <c r="AZ111" s="983" t="s">
        <v>401</v>
      </c>
      <c r="BA111" s="984"/>
      <c r="BB111" s="984"/>
      <c r="BC111" s="984"/>
      <c r="BD111" s="984"/>
      <c r="BE111" s="984"/>
      <c r="BF111" s="984"/>
      <c r="BG111" s="984"/>
      <c r="BH111" s="984"/>
      <c r="BI111" s="984"/>
      <c r="BJ111" s="984"/>
      <c r="BK111" s="984"/>
      <c r="BL111" s="984"/>
      <c r="BM111" s="984"/>
      <c r="BN111" s="984"/>
      <c r="BO111" s="984"/>
      <c r="BP111" s="985"/>
      <c r="BQ111" s="953">
        <v>20463304</v>
      </c>
      <c r="BR111" s="954"/>
      <c r="BS111" s="954"/>
      <c r="BT111" s="954"/>
      <c r="BU111" s="954"/>
      <c r="BV111" s="954">
        <v>21719047</v>
      </c>
      <c r="BW111" s="954"/>
      <c r="BX111" s="954"/>
      <c r="BY111" s="954"/>
      <c r="BZ111" s="954"/>
      <c r="CA111" s="954">
        <v>19791571</v>
      </c>
      <c r="CB111" s="954"/>
      <c r="CC111" s="954"/>
      <c r="CD111" s="954"/>
      <c r="CE111" s="954"/>
      <c r="CF111" s="948">
        <v>9.9</v>
      </c>
      <c r="CG111" s="949"/>
      <c r="CH111" s="949"/>
      <c r="CI111" s="949"/>
      <c r="CJ111" s="949"/>
      <c r="CK111" s="979"/>
      <c r="CL111" s="980"/>
      <c r="CM111" s="950" t="s">
        <v>402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v>5208288</v>
      </c>
      <c r="DH111" s="954"/>
      <c r="DI111" s="954"/>
      <c r="DJ111" s="954"/>
      <c r="DK111" s="954"/>
      <c r="DL111" s="954">
        <v>4724182</v>
      </c>
      <c r="DM111" s="954"/>
      <c r="DN111" s="954"/>
      <c r="DO111" s="954"/>
      <c r="DP111" s="954"/>
      <c r="DQ111" s="954">
        <v>4415914</v>
      </c>
      <c r="DR111" s="954"/>
      <c r="DS111" s="954"/>
      <c r="DT111" s="954"/>
      <c r="DU111" s="954"/>
      <c r="DV111" s="955">
        <v>2.2000000000000002</v>
      </c>
      <c r="DW111" s="955"/>
      <c r="DX111" s="955"/>
      <c r="DY111" s="955"/>
      <c r="DZ111" s="956"/>
    </row>
    <row r="112" spans="1:131" s="197" customFormat="1" ht="26.25" customHeight="1" x14ac:dyDescent="0.2">
      <c r="A112" s="986" t="s">
        <v>403</v>
      </c>
      <c r="B112" s="987"/>
      <c r="C112" s="984" t="s">
        <v>404</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v>17986802</v>
      </c>
      <c r="AB112" s="993"/>
      <c r="AC112" s="993"/>
      <c r="AD112" s="993"/>
      <c r="AE112" s="994"/>
      <c r="AF112" s="995">
        <v>19505765</v>
      </c>
      <c r="AG112" s="993"/>
      <c r="AH112" s="993"/>
      <c r="AI112" s="993"/>
      <c r="AJ112" s="994"/>
      <c r="AK112" s="995">
        <v>20289935</v>
      </c>
      <c r="AL112" s="993"/>
      <c r="AM112" s="993"/>
      <c r="AN112" s="993"/>
      <c r="AO112" s="994"/>
      <c r="AP112" s="996">
        <v>10.1</v>
      </c>
      <c r="AQ112" s="997"/>
      <c r="AR112" s="997"/>
      <c r="AS112" s="997"/>
      <c r="AT112" s="998"/>
      <c r="AU112" s="933"/>
      <c r="AV112" s="934"/>
      <c r="AW112" s="934"/>
      <c r="AX112" s="934"/>
      <c r="AY112" s="935"/>
      <c r="AZ112" s="983" t="s">
        <v>405</v>
      </c>
      <c r="BA112" s="984"/>
      <c r="BB112" s="984"/>
      <c r="BC112" s="984"/>
      <c r="BD112" s="984"/>
      <c r="BE112" s="984"/>
      <c r="BF112" s="984"/>
      <c r="BG112" s="984"/>
      <c r="BH112" s="984"/>
      <c r="BI112" s="984"/>
      <c r="BJ112" s="984"/>
      <c r="BK112" s="984"/>
      <c r="BL112" s="984"/>
      <c r="BM112" s="984"/>
      <c r="BN112" s="984"/>
      <c r="BO112" s="984"/>
      <c r="BP112" s="985"/>
      <c r="BQ112" s="953">
        <v>143771874</v>
      </c>
      <c r="BR112" s="954"/>
      <c r="BS112" s="954"/>
      <c r="BT112" s="954"/>
      <c r="BU112" s="954"/>
      <c r="BV112" s="954">
        <v>144928332</v>
      </c>
      <c r="BW112" s="954"/>
      <c r="BX112" s="954"/>
      <c r="BY112" s="954"/>
      <c r="BZ112" s="954"/>
      <c r="CA112" s="954">
        <v>139943456</v>
      </c>
      <c r="CB112" s="954"/>
      <c r="CC112" s="954"/>
      <c r="CD112" s="954"/>
      <c r="CE112" s="954"/>
      <c r="CF112" s="948">
        <v>69.8</v>
      </c>
      <c r="CG112" s="949"/>
      <c r="CH112" s="949"/>
      <c r="CI112" s="949"/>
      <c r="CJ112" s="949"/>
      <c r="CK112" s="979"/>
      <c r="CL112" s="980"/>
      <c r="CM112" s="950" t="s">
        <v>406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109</v>
      </c>
      <c r="DH112" s="954"/>
      <c r="DI112" s="954"/>
      <c r="DJ112" s="954"/>
      <c r="DK112" s="954"/>
      <c r="DL112" s="954" t="s">
        <v>109</v>
      </c>
      <c r="DM112" s="954"/>
      <c r="DN112" s="954"/>
      <c r="DO112" s="954"/>
      <c r="DP112" s="954"/>
      <c r="DQ112" s="954" t="s">
        <v>109</v>
      </c>
      <c r="DR112" s="954"/>
      <c r="DS112" s="954"/>
      <c r="DT112" s="954"/>
      <c r="DU112" s="954"/>
      <c r="DV112" s="955" t="s">
        <v>109</v>
      </c>
      <c r="DW112" s="955"/>
      <c r="DX112" s="955"/>
      <c r="DY112" s="955"/>
      <c r="DZ112" s="956"/>
    </row>
    <row r="113" spans="1:130" s="197" customFormat="1" ht="26.25" customHeight="1" x14ac:dyDescent="0.2">
      <c r="A113" s="988"/>
      <c r="B113" s="989"/>
      <c r="C113" s="984" t="s">
        <v>407</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11440415</v>
      </c>
      <c r="AB113" s="968"/>
      <c r="AC113" s="968"/>
      <c r="AD113" s="968"/>
      <c r="AE113" s="969"/>
      <c r="AF113" s="970">
        <v>11026768</v>
      </c>
      <c r="AG113" s="968"/>
      <c r="AH113" s="968"/>
      <c r="AI113" s="968"/>
      <c r="AJ113" s="969"/>
      <c r="AK113" s="970">
        <v>10244737</v>
      </c>
      <c r="AL113" s="968"/>
      <c r="AM113" s="968"/>
      <c r="AN113" s="968"/>
      <c r="AO113" s="969"/>
      <c r="AP113" s="971">
        <v>5.0999999999999996</v>
      </c>
      <c r="AQ113" s="972"/>
      <c r="AR113" s="972"/>
      <c r="AS113" s="972"/>
      <c r="AT113" s="973"/>
      <c r="AU113" s="933"/>
      <c r="AV113" s="934"/>
      <c r="AW113" s="934"/>
      <c r="AX113" s="934"/>
      <c r="AY113" s="935"/>
      <c r="AZ113" s="983" t="s">
        <v>408</v>
      </c>
      <c r="BA113" s="984"/>
      <c r="BB113" s="984"/>
      <c r="BC113" s="984"/>
      <c r="BD113" s="984"/>
      <c r="BE113" s="984"/>
      <c r="BF113" s="984"/>
      <c r="BG113" s="984"/>
      <c r="BH113" s="984"/>
      <c r="BI113" s="984"/>
      <c r="BJ113" s="984"/>
      <c r="BK113" s="984"/>
      <c r="BL113" s="984"/>
      <c r="BM113" s="984"/>
      <c r="BN113" s="984"/>
      <c r="BO113" s="984"/>
      <c r="BP113" s="985"/>
      <c r="BQ113" s="953" t="s">
        <v>109</v>
      </c>
      <c r="BR113" s="954"/>
      <c r="BS113" s="954"/>
      <c r="BT113" s="954"/>
      <c r="BU113" s="954"/>
      <c r="BV113" s="954" t="s">
        <v>109</v>
      </c>
      <c r="BW113" s="954"/>
      <c r="BX113" s="954"/>
      <c r="BY113" s="954"/>
      <c r="BZ113" s="954"/>
      <c r="CA113" s="954" t="s">
        <v>109</v>
      </c>
      <c r="CB113" s="954"/>
      <c r="CC113" s="954"/>
      <c r="CD113" s="954"/>
      <c r="CE113" s="954"/>
      <c r="CF113" s="948" t="s">
        <v>109</v>
      </c>
      <c r="CG113" s="949"/>
      <c r="CH113" s="949"/>
      <c r="CI113" s="949"/>
      <c r="CJ113" s="949"/>
      <c r="CK113" s="979"/>
      <c r="CL113" s="980"/>
      <c r="CM113" s="950" t="s">
        <v>409</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109</v>
      </c>
      <c r="DH113" s="993"/>
      <c r="DI113" s="993"/>
      <c r="DJ113" s="993"/>
      <c r="DK113" s="994"/>
      <c r="DL113" s="995" t="s">
        <v>109</v>
      </c>
      <c r="DM113" s="993"/>
      <c r="DN113" s="993"/>
      <c r="DO113" s="993"/>
      <c r="DP113" s="994"/>
      <c r="DQ113" s="995" t="s">
        <v>109</v>
      </c>
      <c r="DR113" s="993"/>
      <c r="DS113" s="993"/>
      <c r="DT113" s="993"/>
      <c r="DU113" s="994"/>
      <c r="DV113" s="996" t="s">
        <v>109</v>
      </c>
      <c r="DW113" s="997"/>
      <c r="DX113" s="997"/>
      <c r="DY113" s="997"/>
      <c r="DZ113" s="998"/>
    </row>
    <row r="114" spans="1:130" s="197" customFormat="1" ht="26.25" customHeight="1" x14ac:dyDescent="0.2">
      <c r="A114" s="988"/>
      <c r="B114" s="989"/>
      <c r="C114" s="984" t="s">
        <v>410</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t="s">
        <v>109</v>
      </c>
      <c r="AB114" s="993"/>
      <c r="AC114" s="993"/>
      <c r="AD114" s="993"/>
      <c r="AE114" s="994"/>
      <c r="AF114" s="995" t="s">
        <v>109</v>
      </c>
      <c r="AG114" s="993"/>
      <c r="AH114" s="993"/>
      <c r="AI114" s="993"/>
      <c r="AJ114" s="994"/>
      <c r="AK114" s="995" t="s">
        <v>109</v>
      </c>
      <c r="AL114" s="993"/>
      <c r="AM114" s="993"/>
      <c r="AN114" s="993"/>
      <c r="AO114" s="994"/>
      <c r="AP114" s="996" t="s">
        <v>109</v>
      </c>
      <c r="AQ114" s="997"/>
      <c r="AR114" s="997"/>
      <c r="AS114" s="997"/>
      <c r="AT114" s="998"/>
      <c r="AU114" s="933"/>
      <c r="AV114" s="934"/>
      <c r="AW114" s="934"/>
      <c r="AX114" s="934"/>
      <c r="AY114" s="935"/>
      <c r="AZ114" s="983" t="s">
        <v>411</v>
      </c>
      <c r="BA114" s="984"/>
      <c r="BB114" s="984"/>
      <c r="BC114" s="984"/>
      <c r="BD114" s="984"/>
      <c r="BE114" s="984"/>
      <c r="BF114" s="984"/>
      <c r="BG114" s="984"/>
      <c r="BH114" s="984"/>
      <c r="BI114" s="984"/>
      <c r="BJ114" s="984"/>
      <c r="BK114" s="984"/>
      <c r="BL114" s="984"/>
      <c r="BM114" s="984"/>
      <c r="BN114" s="984"/>
      <c r="BO114" s="984"/>
      <c r="BP114" s="985"/>
      <c r="BQ114" s="953">
        <v>67177276</v>
      </c>
      <c r="BR114" s="954"/>
      <c r="BS114" s="954"/>
      <c r="BT114" s="954"/>
      <c r="BU114" s="954"/>
      <c r="BV114" s="954">
        <v>67248294</v>
      </c>
      <c r="BW114" s="954"/>
      <c r="BX114" s="954"/>
      <c r="BY114" s="954"/>
      <c r="BZ114" s="954"/>
      <c r="CA114" s="954">
        <v>58551005</v>
      </c>
      <c r="CB114" s="954"/>
      <c r="CC114" s="954"/>
      <c r="CD114" s="954"/>
      <c r="CE114" s="954"/>
      <c r="CF114" s="948">
        <v>29.2</v>
      </c>
      <c r="CG114" s="949"/>
      <c r="CH114" s="949"/>
      <c r="CI114" s="949"/>
      <c r="CJ114" s="949"/>
      <c r="CK114" s="979"/>
      <c r="CL114" s="980"/>
      <c r="CM114" s="950" t="s">
        <v>412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109</v>
      </c>
      <c r="DH114" s="993"/>
      <c r="DI114" s="993"/>
      <c r="DJ114" s="993"/>
      <c r="DK114" s="994"/>
      <c r="DL114" s="995" t="s">
        <v>109</v>
      </c>
      <c r="DM114" s="993"/>
      <c r="DN114" s="993"/>
      <c r="DO114" s="993"/>
      <c r="DP114" s="994"/>
      <c r="DQ114" s="995" t="s">
        <v>109</v>
      </c>
      <c r="DR114" s="993"/>
      <c r="DS114" s="993"/>
      <c r="DT114" s="993"/>
      <c r="DU114" s="994"/>
      <c r="DV114" s="996" t="s">
        <v>109</v>
      </c>
      <c r="DW114" s="997"/>
      <c r="DX114" s="997"/>
      <c r="DY114" s="997"/>
      <c r="DZ114" s="998"/>
    </row>
    <row r="115" spans="1:130" s="197" customFormat="1" ht="26.25" customHeight="1" x14ac:dyDescent="0.2">
      <c r="A115" s="988"/>
      <c r="B115" s="989"/>
      <c r="C115" s="984" t="s">
        <v>413</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1775491</v>
      </c>
      <c r="AB115" s="968"/>
      <c r="AC115" s="968"/>
      <c r="AD115" s="968"/>
      <c r="AE115" s="969"/>
      <c r="AF115" s="970">
        <v>1804534</v>
      </c>
      <c r="AG115" s="968"/>
      <c r="AH115" s="968"/>
      <c r="AI115" s="968"/>
      <c r="AJ115" s="969"/>
      <c r="AK115" s="970">
        <v>1388508</v>
      </c>
      <c r="AL115" s="968"/>
      <c r="AM115" s="968"/>
      <c r="AN115" s="968"/>
      <c r="AO115" s="969"/>
      <c r="AP115" s="971">
        <v>0.7</v>
      </c>
      <c r="AQ115" s="972"/>
      <c r="AR115" s="972"/>
      <c r="AS115" s="972"/>
      <c r="AT115" s="973"/>
      <c r="AU115" s="933"/>
      <c r="AV115" s="934"/>
      <c r="AW115" s="934"/>
      <c r="AX115" s="934"/>
      <c r="AY115" s="935"/>
      <c r="AZ115" s="983" t="s">
        <v>414</v>
      </c>
      <c r="BA115" s="984"/>
      <c r="BB115" s="984"/>
      <c r="BC115" s="984"/>
      <c r="BD115" s="984"/>
      <c r="BE115" s="984"/>
      <c r="BF115" s="984"/>
      <c r="BG115" s="984"/>
      <c r="BH115" s="984"/>
      <c r="BI115" s="984"/>
      <c r="BJ115" s="984"/>
      <c r="BK115" s="984"/>
      <c r="BL115" s="984"/>
      <c r="BM115" s="984"/>
      <c r="BN115" s="984"/>
      <c r="BO115" s="984"/>
      <c r="BP115" s="985"/>
      <c r="BQ115" s="953">
        <v>5996633</v>
      </c>
      <c r="BR115" s="954"/>
      <c r="BS115" s="954"/>
      <c r="BT115" s="954"/>
      <c r="BU115" s="954"/>
      <c r="BV115" s="954">
        <v>5038508</v>
      </c>
      <c r="BW115" s="954"/>
      <c r="BX115" s="954"/>
      <c r="BY115" s="954"/>
      <c r="BZ115" s="954"/>
      <c r="CA115" s="954">
        <v>4706391</v>
      </c>
      <c r="CB115" s="954"/>
      <c r="CC115" s="954"/>
      <c r="CD115" s="954"/>
      <c r="CE115" s="954"/>
      <c r="CF115" s="948">
        <v>2.2999999999999998</v>
      </c>
      <c r="CG115" s="949"/>
      <c r="CH115" s="949"/>
      <c r="CI115" s="949"/>
      <c r="CJ115" s="949"/>
      <c r="CK115" s="979"/>
      <c r="CL115" s="980"/>
      <c r="CM115" s="983" t="s">
        <v>415</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985"/>
      <c r="DG115" s="992">
        <v>195737</v>
      </c>
      <c r="DH115" s="993"/>
      <c r="DI115" s="993"/>
      <c r="DJ115" s="993"/>
      <c r="DK115" s="994"/>
      <c r="DL115" s="995">
        <v>135157</v>
      </c>
      <c r="DM115" s="993"/>
      <c r="DN115" s="993"/>
      <c r="DO115" s="993"/>
      <c r="DP115" s="994"/>
      <c r="DQ115" s="995">
        <v>109102</v>
      </c>
      <c r="DR115" s="993"/>
      <c r="DS115" s="993"/>
      <c r="DT115" s="993"/>
      <c r="DU115" s="994"/>
      <c r="DV115" s="996">
        <v>0.1</v>
      </c>
      <c r="DW115" s="997"/>
      <c r="DX115" s="997"/>
      <c r="DY115" s="997"/>
      <c r="DZ115" s="998"/>
    </row>
    <row r="116" spans="1:130" s="197" customFormat="1" ht="26.25" customHeight="1" x14ac:dyDescent="0.2">
      <c r="A116" s="990"/>
      <c r="B116" s="991"/>
      <c r="C116" s="1005" t="s">
        <v>416</v>
      </c>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6"/>
      <c r="AA116" s="992">
        <v>52073</v>
      </c>
      <c r="AB116" s="993"/>
      <c r="AC116" s="993"/>
      <c r="AD116" s="993"/>
      <c r="AE116" s="994"/>
      <c r="AF116" s="995">
        <v>44872</v>
      </c>
      <c r="AG116" s="993"/>
      <c r="AH116" s="993"/>
      <c r="AI116" s="993"/>
      <c r="AJ116" s="994"/>
      <c r="AK116" s="995">
        <v>61611</v>
      </c>
      <c r="AL116" s="993"/>
      <c r="AM116" s="993"/>
      <c r="AN116" s="993"/>
      <c r="AO116" s="994"/>
      <c r="AP116" s="996">
        <v>0</v>
      </c>
      <c r="AQ116" s="997"/>
      <c r="AR116" s="997"/>
      <c r="AS116" s="997"/>
      <c r="AT116" s="998"/>
      <c r="AU116" s="933"/>
      <c r="AV116" s="934"/>
      <c r="AW116" s="934"/>
      <c r="AX116" s="934"/>
      <c r="AY116" s="935"/>
      <c r="AZ116" s="983" t="s">
        <v>417</v>
      </c>
      <c r="BA116" s="984"/>
      <c r="BB116" s="984"/>
      <c r="BC116" s="984"/>
      <c r="BD116" s="984"/>
      <c r="BE116" s="984"/>
      <c r="BF116" s="984"/>
      <c r="BG116" s="984"/>
      <c r="BH116" s="984"/>
      <c r="BI116" s="984"/>
      <c r="BJ116" s="984"/>
      <c r="BK116" s="984"/>
      <c r="BL116" s="984"/>
      <c r="BM116" s="984"/>
      <c r="BN116" s="984"/>
      <c r="BO116" s="984"/>
      <c r="BP116" s="985"/>
      <c r="BQ116" s="953" t="s">
        <v>109</v>
      </c>
      <c r="BR116" s="954"/>
      <c r="BS116" s="954"/>
      <c r="BT116" s="954"/>
      <c r="BU116" s="954"/>
      <c r="BV116" s="954" t="s">
        <v>109</v>
      </c>
      <c r="BW116" s="954"/>
      <c r="BX116" s="954"/>
      <c r="BY116" s="954"/>
      <c r="BZ116" s="954"/>
      <c r="CA116" s="954" t="s">
        <v>109</v>
      </c>
      <c r="CB116" s="954"/>
      <c r="CC116" s="954"/>
      <c r="CD116" s="954"/>
      <c r="CE116" s="954"/>
      <c r="CF116" s="948" t="s">
        <v>109</v>
      </c>
      <c r="CG116" s="949"/>
      <c r="CH116" s="949"/>
      <c r="CI116" s="949"/>
      <c r="CJ116" s="949"/>
      <c r="CK116" s="979"/>
      <c r="CL116" s="980"/>
      <c r="CM116" s="950" t="s">
        <v>418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t="s">
        <v>109</v>
      </c>
      <c r="DH116" s="993"/>
      <c r="DI116" s="993"/>
      <c r="DJ116" s="993"/>
      <c r="DK116" s="994"/>
      <c r="DL116" s="995" t="s">
        <v>109</v>
      </c>
      <c r="DM116" s="993"/>
      <c r="DN116" s="993"/>
      <c r="DO116" s="993"/>
      <c r="DP116" s="994"/>
      <c r="DQ116" s="995" t="s">
        <v>109</v>
      </c>
      <c r="DR116" s="993"/>
      <c r="DS116" s="993"/>
      <c r="DT116" s="993"/>
      <c r="DU116" s="994"/>
      <c r="DV116" s="996" t="s">
        <v>109</v>
      </c>
      <c r="DW116" s="997"/>
      <c r="DX116" s="997"/>
      <c r="DY116" s="997"/>
      <c r="DZ116" s="998"/>
    </row>
    <row r="117" spans="1:130" s="197" customFormat="1" ht="26.25" customHeight="1" x14ac:dyDescent="0.2">
      <c r="A117" s="938" t="s">
        <v>168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27" t="s">
        <v>419</v>
      </c>
      <c r="Z117" s="918"/>
      <c r="AA117" s="1030">
        <v>71722747</v>
      </c>
      <c r="AB117" s="1000"/>
      <c r="AC117" s="1000"/>
      <c r="AD117" s="1000"/>
      <c r="AE117" s="1001"/>
      <c r="AF117" s="999">
        <v>69816169</v>
      </c>
      <c r="AG117" s="1000"/>
      <c r="AH117" s="1000"/>
      <c r="AI117" s="1000"/>
      <c r="AJ117" s="1001"/>
      <c r="AK117" s="999">
        <v>67672611</v>
      </c>
      <c r="AL117" s="1000"/>
      <c r="AM117" s="1000"/>
      <c r="AN117" s="1000"/>
      <c r="AO117" s="1001"/>
      <c r="AP117" s="1002"/>
      <c r="AQ117" s="1003"/>
      <c r="AR117" s="1003"/>
      <c r="AS117" s="1003"/>
      <c r="AT117" s="1004"/>
      <c r="AU117" s="933"/>
      <c r="AV117" s="934"/>
      <c r="AW117" s="934"/>
      <c r="AX117" s="934"/>
      <c r="AY117" s="935"/>
      <c r="AZ117" s="1029" t="s">
        <v>420</v>
      </c>
      <c r="BA117" s="1005"/>
      <c r="BB117" s="1005"/>
      <c r="BC117" s="1005"/>
      <c r="BD117" s="1005"/>
      <c r="BE117" s="1005"/>
      <c r="BF117" s="1005"/>
      <c r="BG117" s="1005"/>
      <c r="BH117" s="1005"/>
      <c r="BI117" s="1005"/>
      <c r="BJ117" s="1005"/>
      <c r="BK117" s="1005"/>
      <c r="BL117" s="1005"/>
      <c r="BM117" s="1005"/>
      <c r="BN117" s="1005"/>
      <c r="BO117" s="1005"/>
      <c r="BP117" s="1006"/>
      <c r="BQ117" s="1019" t="s">
        <v>109</v>
      </c>
      <c r="BR117" s="1020"/>
      <c r="BS117" s="1020"/>
      <c r="BT117" s="1020"/>
      <c r="BU117" s="1020"/>
      <c r="BV117" s="1020" t="s">
        <v>109</v>
      </c>
      <c r="BW117" s="1020"/>
      <c r="BX117" s="1020"/>
      <c r="BY117" s="1020"/>
      <c r="BZ117" s="1020"/>
      <c r="CA117" s="1020" t="s">
        <v>109</v>
      </c>
      <c r="CB117" s="1020"/>
      <c r="CC117" s="1020"/>
      <c r="CD117" s="1020"/>
      <c r="CE117" s="1020"/>
      <c r="CF117" s="948" t="s">
        <v>109</v>
      </c>
      <c r="CG117" s="949"/>
      <c r="CH117" s="949"/>
      <c r="CI117" s="949"/>
      <c r="CJ117" s="949"/>
      <c r="CK117" s="979"/>
      <c r="CL117" s="980"/>
      <c r="CM117" s="950" t="s">
        <v>421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109</v>
      </c>
      <c r="DH117" s="993"/>
      <c r="DI117" s="993"/>
      <c r="DJ117" s="993"/>
      <c r="DK117" s="994"/>
      <c r="DL117" s="995" t="s">
        <v>109</v>
      </c>
      <c r="DM117" s="993"/>
      <c r="DN117" s="993"/>
      <c r="DO117" s="993"/>
      <c r="DP117" s="994"/>
      <c r="DQ117" s="995" t="s">
        <v>109</v>
      </c>
      <c r="DR117" s="993"/>
      <c r="DS117" s="993"/>
      <c r="DT117" s="993"/>
      <c r="DU117" s="994"/>
      <c r="DV117" s="996" t="s">
        <v>109</v>
      </c>
      <c r="DW117" s="997"/>
      <c r="DX117" s="997"/>
      <c r="DY117" s="997"/>
      <c r="DZ117" s="998"/>
    </row>
    <row r="118" spans="1:130" s="197" customFormat="1" ht="26.25" customHeight="1" x14ac:dyDescent="0.2">
      <c r="A118" s="938" t="s">
        <v>395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393</v>
      </c>
      <c r="AB118" s="917"/>
      <c r="AC118" s="917"/>
      <c r="AD118" s="917"/>
      <c r="AE118" s="918"/>
      <c r="AF118" s="916" t="s">
        <v>285</v>
      </c>
      <c r="AG118" s="917"/>
      <c r="AH118" s="917"/>
      <c r="AI118" s="917"/>
      <c r="AJ118" s="918"/>
      <c r="AK118" s="916" t="s">
        <v>284</v>
      </c>
      <c r="AL118" s="917"/>
      <c r="AM118" s="917"/>
      <c r="AN118" s="917"/>
      <c r="AO118" s="918"/>
      <c r="AP118" s="1024" t="s">
        <v>394</v>
      </c>
      <c r="AQ118" s="1025"/>
      <c r="AR118" s="1025"/>
      <c r="AS118" s="1025"/>
      <c r="AT118" s="1026"/>
      <c r="AU118" s="936"/>
      <c r="AV118" s="937"/>
      <c r="AW118" s="937"/>
      <c r="AX118" s="937"/>
      <c r="AY118" s="937"/>
      <c r="AZ118" s="228" t="s">
        <v>168</v>
      </c>
      <c r="BA118" s="228"/>
      <c r="BB118" s="228"/>
      <c r="BC118" s="228"/>
      <c r="BD118" s="228"/>
      <c r="BE118" s="228"/>
      <c r="BF118" s="228"/>
      <c r="BG118" s="228"/>
      <c r="BH118" s="228"/>
      <c r="BI118" s="228"/>
      <c r="BJ118" s="228"/>
      <c r="BK118" s="228"/>
      <c r="BL118" s="228"/>
      <c r="BM118" s="228"/>
      <c r="BN118" s="228"/>
      <c r="BO118" s="1027" t="s">
        <v>422</v>
      </c>
      <c r="BP118" s="1028"/>
      <c r="BQ118" s="1019">
        <v>1084845056</v>
      </c>
      <c r="BR118" s="1020"/>
      <c r="BS118" s="1020"/>
      <c r="BT118" s="1020"/>
      <c r="BU118" s="1020"/>
      <c r="BV118" s="1020">
        <v>1102483296</v>
      </c>
      <c r="BW118" s="1020"/>
      <c r="BX118" s="1020"/>
      <c r="BY118" s="1020"/>
      <c r="BZ118" s="1020"/>
      <c r="CA118" s="1020">
        <v>1098399591</v>
      </c>
      <c r="CB118" s="1020"/>
      <c r="CC118" s="1020"/>
      <c r="CD118" s="1020"/>
      <c r="CE118" s="1020"/>
      <c r="CF118" s="1021"/>
      <c r="CG118" s="1022"/>
      <c r="CH118" s="1022"/>
      <c r="CI118" s="1022"/>
      <c r="CJ118" s="1023"/>
      <c r="CK118" s="979"/>
      <c r="CL118" s="980"/>
      <c r="CM118" s="950" t="s">
        <v>423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109</v>
      </c>
      <c r="DH118" s="993"/>
      <c r="DI118" s="993"/>
      <c r="DJ118" s="993"/>
      <c r="DK118" s="994"/>
      <c r="DL118" s="995" t="s">
        <v>109</v>
      </c>
      <c r="DM118" s="993"/>
      <c r="DN118" s="993"/>
      <c r="DO118" s="993"/>
      <c r="DP118" s="994"/>
      <c r="DQ118" s="995" t="s">
        <v>109</v>
      </c>
      <c r="DR118" s="993"/>
      <c r="DS118" s="993"/>
      <c r="DT118" s="993"/>
      <c r="DU118" s="994"/>
      <c r="DV118" s="996" t="s">
        <v>109</v>
      </c>
      <c r="DW118" s="997"/>
      <c r="DX118" s="997"/>
      <c r="DY118" s="997"/>
      <c r="DZ118" s="998"/>
    </row>
    <row r="119" spans="1:130" s="197" customFormat="1" ht="26.25" customHeight="1" x14ac:dyDescent="0.2">
      <c r="A119" s="1008" t="s">
        <v>398</v>
      </c>
      <c r="B119" s="978"/>
      <c r="C119" s="957" t="s">
        <v>399</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3">
        <v>846857</v>
      </c>
      <c r="AB119" s="924"/>
      <c r="AC119" s="924"/>
      <c r="AD119" s="924"/>
      <c r="AE119" s="925"/>
      <c r="AF119" s="926">
        <v>830197</v>
      </c>
      <c r="AG119" s="924"/>
      <c r="AH119" s="924"/>
      <c r="AI119" s="924"/>
      <c r="AJ119" s="925"/>
      <c r="AK119" s="926">
        <v>826626</v>
      </c>
      <c r="AL119" s="924"/>
      <c r="AM119" s="924"/>
      <c r="AN119" s="924"/>
      <c r="AO119" s="925"/>
      <c r="AP119" s="927">
        <v>0.4</v>
      </c>
      <c r="AQ119" s="928"/>
      <c r="AR119" s="928"/>
      <c r="AS119" s="928"/>
      <c r="AT119" s="929"/>
      <c r="AU119" s="1011" t="s">
        <v>424</v>
      </c>
      <c r="AV119" s="1012"/>
      <c r="AW119" s="1012"/>
      <c r="AX119" s="1012"/>
      <c r="AY119" s="1013"/>
      <c r="AZ119" s="974" t="s">
        <v>425</v>
      </c>
      <c r="BA119" s="921"/>
      <c r="BB119" s="921"/>
      <c r="BC119" s="921"/>
      <c r="BD119" s="921"/>
      <c r="BE119" s="921"/>
      <c r="BF119" s="921"/>
      <c r="BG119" s="921"/>
      <c r="BH119" s="921"/>
      <c r="BI119" s="921"/>
      <c r="BJ119" s="921"/>
      <c r="BK119" s="921"/>
      <c r="BL119" s="921"/>
      <c r="BM119" s="921"/>
      <c r="BN119" s="921"/>
      <c r="BO119" s="921"/>
      <c r="BP119" s="922"/>
      <c r="BQ119" s="960">
        <v>188881183</v>
      </c>
      <c r="BR119" s="961"/>
      <c r="BS119" s="961"/>
      <c r="BT119" s="961"/>
      <c r="BU119" s="961"/>
      <c r="BV119" s="961">
        <v>197205406</v>
      </c>
      <c r="BW119" s="961"/>
      <c r="BX119" s="961"/>
      <c r="BY119" s="961"/>
      <c r="BZ119" s="961"/>
      <c r="CA119" s="961">
        <v>214341681</v>
      </c>
      <c r="CB119" s="961"/>
      <c r="CC119" s="961"/>
      <c r="CD119" s="961"/>
      <c r="CE119" s="961"/>
      <c r="CF119" s="975">
        <v>106.8</v>
      </c>
      <c r="CG119" s="976"/>
      <c r="CH119" s="976"/>
      <c r="CI119" s="976"/>
      <c r="CJ119" s="976"/>
      <c r="CK119" s="981"/>
      <c r="CL119" s="982"/>
      <c r="CM119" s="1038" t="s">
        <v>426</v>
      </c>
      <c r="CN119" s="1039"/>
      <c r="CO119" s="1039"/>
      <c r="CP119" s="1039"/>
      <c r="CQ119" s="1039"/>
      <c r="CR119" s="1039"/>
      <c r="CS119" s="1039"/>
      <c r="CT119" s="1039"/>
      <c r="CU119" s="1039"/>
      <c r="CV119" s="1039"/>
      <c r="CW119" s="1039"/>
      <c r="CX119" s="1039"/>
      <c r="CY119" s="1039"/>
      <c r="CZ119" s="1039"/>
      <c r="DA119" s="1039"/>
      <c r="DB119" s="1039"/>
      <c r="DC119" s="1039"/>
      <c r="DD119" s="1039"/>
      <c r="DE119" s="1039"/>
      <c r="DF119" s="1040"/>
      <c r="DG119" s="1031">
        <v>4019066</v>
      </c>
      <c r="DH119" s="1032"/>
      <c r="DI119" s="1032"/>
      <c r="DJ119" s="1032"/>
      <c r="DK119" s="1033"/>
      <c r="DL119" s="1034">
        <v>6309998</v>
      </c>
      <c r="DM119" s="1032"/>
      <c r="DN119" s="1032"/>
      <c r="DO119" s="1032"/>
      <c r="DP119" s="1033"/>
      <c r="DQ119" s="1034">
        <v>5635294</v>
      </c>
      <c r="DR119" s="1032"/>
      <c r="DS119" s="1032"/>
      <c r="DT119" s="1032"/>
      <c r="DU119" s="1033"/>
      <c r="DV119" s="1035">
        <v>2.8</v>
      </c>
      <c r="DW119" s="1036"/>
      <c r="DX119" s="1036"/>
      <c r="DY119" s="1036"/>
      <c r="DZ119" s="1037"/>
    </row>
    <row r="120" spans="1:130" s="197" customFormat="1" ht="26.25" customHeight="1" x14ac:dyDescent="0.2">
      <c r="A120" s="1009"/>
      <c r="B120" s="980"/>
      <c r="C120" s="950" t="s">
        <v>402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v>389279</v>
      </c>
      <c r="AB120" s="993"/>
      <c r="AC120" s="993"/>
      <c r="AD120" s="993"/>
      <c r="AE120" s="994"/>
      <c r="AF120" s="995">
        <v>384052</v>
      </c>
      <c r="AG120" s="993"/>
      <c r="AH120" s="993"/>
      <c r="AI120" s="993"/>
      <c r="AJ120" s="994"/>
      <c r="AK120" s="995">
        <v>378825</v>
      </c>
      <c r="AL120" s="993"/>
      <c r="AM120" s="993"/>
      <c r="AN120" s="993"/>
      <c r="AO120" s="994"/>
      <c r="AP120" s="996">
        <v>0.2</v>
      </c>
      <c r="AQ120" s="997"/>
      <c r="AR120" s="997"/>
      <c r="AS120" s="997"/>
      <c r="AT120" s="998"/>
      <c r="AU120" s="1014"/>
      <c r="AV120" s="1015"/>
      <c r="AW120" s="1015"/>
      <c r="AX120" s="1015"/>
      <c r="AY120" s="1016"/>
      <c r="AZ120" s="983" t="s">
        <v>427</v>
      </c>
      <c r="BA120" s="984"/>
      <c r="BB120" s="984"/>
      <c r="BC120" s="984"/>
      <c r="BD120" s="984"/>
      <c r="BE120" s="984"/>
      <c r="BF120" s="984"/>
      <c r="BG120" s="984"/>
      <c r="BH120" s="984"/>
      <c r="BI120" s="984"/>
      <c r="BJ120" s="984"/>
      <c r="BK120" s="984"/>
      <c r="BL120" s="984"/>
      <c r="BM120" s="984"/>
      <c r="BN120" s="984"/>
      <c r="BO120" s="984"/>
      <c r="BP120" s="985"/>
      <c r="BQ120" s="953">
        <v>130112355</v>
      </c>
      <c r="BR120" s="954"/>
      <c r="BS120" s="954"/>
      <c r="BT120" s="954"/>
      <c r="BU120" s="954"/>
      <c r="BV120" s="954">
        <v>130415874</v>
      </c>
      <c r="BW120" s="954"/>
      <c r="BX120" s="954"/>
      <c r="BY120" s="954"/>
      <c r="BZ120" s="954"/>
      <c r="CA120" s="954">
        <v>130949464</v>
      </c>
      <c r="CB120" s="954"/>
      <c r="CC120" s="954"/>
      <c r="CD120" s="954"/>
      <c r="CE120" s="954"/>
      <c r="CF120" s="948">
        <v>65.3</v>
      </c>
      <c r="CG120" s="949"/>
      <c r="CH120" s="949"/>
      <c r="CI120" s="949"/>
      <c r="CJ120" s="949"/>
      <c r="CK120" s="1047" t="s">
        <v>428</v>
      </c>
      <c r="CL120" s="1048"/>
      <c r="CM120" s="1048"/>
      <c r="CN120" s="1048"/>
      <c r="CO120" s="1049"/>
      <c r="CP120" s="1055" t="s">
        <v>375</v>
      </c>
      <c r="CQ120" s="1056"/>
      <c r="CR120" s="1056"/>
      <c r="CS120" s="1056"/>
      <c r="CT120" s="1056"/>
      <c r="CU120" s="1056"/>
      <c r="CV120" s="1056"/>
      <c r="CW120" s="1056"/>
      <c r="CX120" s="1056"/>
      <c r="CY120" s="1056"/>
      <c r="CZ120" s="1056"/>
      <c r="DA120" s="1056"/>
      <c r="DB120" s="1056"/>
      <c r="DC120" s="1056"/>
      <c r="DD120" s="1056"/>
      <c r="DE120" s="1056"/>
      <c r="DF120" s="1057"/>
      <c r="DG120" s="960">
        <v>76554136</v>
      </c>
      <c r="DH120" s="961"/>
      <c r="DI120" s="961"/>
      <c r="DJ120" s="961"/>
      <c r="DK120" s="961"/>
      <c r="DL120" s="961">
        <v>69714098</v>
      </c>
      <c r="DM120" s="961"/>
      <c r="DN120" s="961"/>
      <c r="DO120" s="961"/>
      <c r="DP120" s="961"/>
      <c r="DQ120" s="961">
        <v>67489557</v>
      </c>
      <c r="DR120" s="961"/>
      <c r="DS120" s="961"/>
      <c r="DT120" s="961"/>
      <c r="DU120" s="961"/>
      <c r="DV120" s="962">
        <v>33.6</v>
      </c>
      <c r="DW120" s="962"/>
      <c r="DX120" s="962"/>
      <c r="DY120" s="962"/>
      <c r="DZ120" s="963"/>
    </row>
    <row r="121" spans="1:130" s="197" customFormat="1" ht="26.25" customHeight="1" x14ac:dyDescent="0.2">
      <c r="A121" s="1009"/>
      <c r="B121" s="980"/>
      <c r="C121" s="1044" t="s">
        <v>429</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992" t="s">
        <v>109</v>
      </c>
      <c r="AB121" s="993"/>
      <c r="AC121" s="993"/>
      <c r="AD121" s="993"/>
      <c r="AE121" s="994"/>
      <c r="AF121" s="995" t="s">
        <v>109</v>
      </c>
      <c r="AG121" s="993"/>
      <c r="AH121" s="993"/>
      <c r="AI121" s="993"/>
      <c r="AJ121" s="994"/>
      <c r="AK121" s="995" t="s">
        <v>109</v>
      </c>
      <c r="AL121" s="993"/>
      <c r="AM121" s="993"/>
      <c r="AN121" s="993"/>
      <c r="AO121" s="994"/>
      <c r="AP121" s="996" t="s">
        <v>109</v>
      </c>
      <c r="AQ121" s="997"/>
      <c r="AR121" s="997"/>
      <c r="AS121" s="997"/>
      <c r="AT121" s="998"/>
      <c r="AU121" s="1014"/>
      <c r="AV121" s="1015"/>
      <c r="AW121" s="1015"/>
      <c r="AX121" s="1015"/>
      <c r="AY121" s="1016"/>
      <c r="AZ121" s="1029" t="s">
        <v>430</v>
      </c>
      <c r="BA121" s="1005"/>
      <c r="BB121" s="1005"/>
      <c r="BC121" s="1005"/>
      <c r="BD121" s="1005"/>
      <c r="BE121" s="1005"/>
      <c r="BF121" s="1005"/>
      <c r="BG121" s="1005"/>
      <c r="BH121" s="1005"/>
      <c r="BI121" s="1005"/>
      <c r="BJ121" s="1005"/>
      <c r="BK121" s="1005"/>
      <c r="BL121" s="1005"/>
      <c r="BM121" s="1005"/>
      <c r="BN121" s="1005"/>
      <c r="BO121" s="1005"/>
      <c r="BP121" s="1006"/>
      <c r="BQ121" s="1019">
        <v>502824507</v>
      </c>
      <c r="BR121" s="1020"/>
      <c r="BS121" s="1020"/>
      <c r="BT121" s="1020"/>
      <c r="BU121" s="1020"/>
      <c r="BV121" s="1020">
        <v>509190451</v>
      </c>
      <c r="BW121" s="1020"/>
      <c r="BX121" s="1020"/>
      <c r="BY121" s="1020"/>
      <c r="BZ121" s="1020"/>
      <c r="CA121" s="1020">
        <v>506677716</v>
      </c>
      <c r="CB121" s="1020"/>
      <c r="CC121" s="1020"/>
      <c r="CD121" s="1020"/>
      <c r="CE121" s="1020"/>
      <c r="CF121" s="1058">
        <v>252.6</v>
      </c>
      <c r="CG121" s="1059"/>
      <c r="CH121" s="1059"/>
      <c r="CI121" s="1059"/>
      <c r="CJ121" s="1059"/>
      <c r="CK121" s="1050"/>
      <c r="CL121" s="1051"/>
      <c r="CM121" s="1051"/>
      <c r="CN121" s="1051"/>
      <c r="CO121" s="1052"/>
      <c r="CP121" s="1041" t="s">
        <v>376</v>
      </c>
      <c r="CQ121" s="1042"/>
      <c r="CR121" s="1042"/>
      <c r="CS121" s="1042"/>
      <c r="CT121" s="1042"/>
      <c r="CU121" s="1042"/>
      <c r="CV121" s="1042"/>
      <c r="CW121" s="1042"/>
      <c r="CX121" s="1042"/>
      <c r="CY121" s="1042"/>
      <c r="CZ121" s="1042"/>
      <c r="DA121" s="1042"/>
      <c r="DB121" s="1042"/>
      <c r="DC121" s="1042"/>
      <c r="DD121" s="1042"/>
      <c r="DE121" s="1042"/>
      <c r="DF121" s="1043"/>
      <c r="DG121" s="953">
        <v>46181469</v>
      </c>
      <c r="DH121" s="954"/>
      <c r="DI121" s="954"/>
      <c r="DJ121" s="954"/>
      <c r="DK121" s="954"/>
      <c r="DL121" s="954">
        <v>46186973</v>
      </c>
      <c r="DM121" s="954"/>
      <c r="DN121" s="954"/>
      <c r="DO121" s="954"/>
      <c r="DP121" s="954"/>
      <c r="DQ121" s="954">
        <v>43649474</v>
      </c>
      <c r="DR121" s="954"/>
      <c r="DS121" s="954"/>
      <c r="DT121" s="954"/>
      <c r="DU121" s="954"/>
      <c r="DV121" s="955">
        <v>21.8</v>
      </c>
      <c r="DW121" s="955"/>
      <c r="DX121" s="955"/>
      <c r="DY121" s="955"/>
      <c r="DZ121" s="956"/>
    </row>
    <row r="122" spans="1:130" s="197" customFormat="1" ht="26.25" customHeight="1" x14ac:dyDescent="0.2">
      <c r="A122" s="1009"/>
      <c r="B122" s="980"/>
      <c r="C122" s="950" t="s">
        <v>412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109</v>
      </c>
      <c r="AB122" s="993"/>
      <c r="AC122" s="993"/>
      <c r="AD122" s="993"/>
      <c r="AE122" s="994"/>
      <c r="AF122" s="995" t="s">
        <v>109</v>
      </c>
      <c r="AG122" s="993"/>
      <c r="AH122" s="993"/>
      <c r="AI122" s="993"/>
      <c r="AJ122" s="994"/>
      <c r="AK122" s="995" t="s">
        <v>109</v>
      </c>
      <c r="AL122" s="993"/>
      <c r="AM122" s="993"/>
      <c r="AN122" s="993"/>
      <c r="AO122" s="994"/>
      <c r="AP122" s="996" t="s">
        <v>109</v>
      </c>
      <c r="AQ122" s="997"/>
      <c r="AR122" s="997"/>
      <c r="AS122" s="997"/>
      <c r="AT122" s="998"/>
      <c r="AU122" s="1017"/>
      <c r="AV122" s="1018"/>
      <c r="AW122" s="1018"/>
      <c r="AX122" s="1018"/>
      <c r="AY122" s="1018"/>
      <c r="AZ122" s="228" t="s">
        <v>168</v>
      </c>
      <c r="BA122" s="228"/>
      <c r="BB122" s="228"/>
      <c r="BC122" s="228"/>
      <c r="BD122" s="228"/>
      <c r="BE122" s="228"/>
      <c r="BF122" s="228"/>
      <c r="BG122" s="228"/>
      <c r="BH122" s="228"/>
      <c r="BI122" s="228"/>
      <c r="BJ122" s="228"/>
      <c r="BK122" s="228"/>
      <c r="BL122" s="228"/>
      <c r="BM122" s="228"/>
      <c r="BN122" s="228"/>
      <c r="BO122" s="1027" t="s">
        <v>431</v>
      </c>
      <c r="BP122" s="1028"/>
      <c r="BQ122" s="1068">
        <v>821818045</v>
      </c>
      <c r="BR122" s="1069"/>
      <c r="BS122" s="1069"/>
      <c r="BT122" s="1069"/>
      <c r="BU122" s="1069"/>
      <c r="BV122" s="1069">
        <v>836811731</v>
      </c>
      <c r="BW122" s="1069"/>
      <c r="BX122" s="1069"/>
      <c r="BY122" s="1069"/>
      <c r="BZ122" s="1069"/>
      <c r="CA122" s="1069">
        <v>851968861</v>
      </c>
      <c r="CB122" s="1069"/>
      <c r="CC122" s="1069"/>
      <c r="CD122" s="1069"/>
      <c r="CE122" s="1069"/>
      <c r="CF122" s="1021"/>
      <c r="CG122" s="1022"/>
      <c r="CH122" s="1022"/>
      <c r="CI122" s="1022"/>
      <c r="CJ122" s="1023"/>
      <c r="CK122" s="1050"/>
      <c r="CL122" s="1051"/>
      <c r="CM122" s="1051"/>
      <c r="CN122" s="1051"/>
      <c r="CO122" s="1052"/>
      <c r="CP122" s="1041" t="s">
        <v>377</v>
      </c>
      <c r="CQ122" s="1042"/>
      <c r="CR122" s="1042"/>
      <c r="CS122" s="1042"/>
      <c r="CT122" s="1042"/>
      <c r="CU122" s="1042"/>
      <c r="CV122" s="1042"/>
      <c r="CW122" s="1042"/>
      <c r="CX122" s="1042"/>
      <c r="CY122" s="1042"/>
      <c r="CZ122" s="1042"/>
      <c r="DA122" s="1042"/>
      <c r="DB122" s="1042"/>
      <c r="DC122" s="1042"/>
      <c r="DD122" s="1042"/>
      <c r="DE122" s="1042"/>
      <c r="DF122" s="1043"/>
      <c r="DG122" s="953">
        <v>11444699</v>
      </c>
      <c r="DH122" s="954"/>
      <c r="DI122" s="954"/>
      <c r="DJ122" s="954"/>
      <c r="DK122" s="954"/>
      <c r="DL122" s="954">
        <v>17905855</v>
      </c>
      <c r="DM122" s="954"/>
      <c r="DN122" s="954"/>
      <c r="DO122" s="954"/>
      <c r="DP122" s="954"/>
      <c r="DQ122" s="954">
        <v>16965396</v>
      </c>
      <c r="DR122" s="954"/>
      <c r="DS122" s="954"/>
      <c r="DT122" s="954"/>
      <c r="DU122" s="954"/>
      <c r="DV122" s="955">
        <v>8.5</v>
      </c>
      <c r="DW122" s="955"/>
      <c r="DX122" s="955"/>
      <c r="DY122" s="955"/>
      <c r="DZ122" s="956"/>
    </row>
    <row r="123" spans="1:130" s="197" customFormat="1" ht="26.25" customHeight="1" thickBot="1" x14ac:dyDescent="0.25">
      <c r="A123" s="1009"/>
      <c r="B123" s="980"/>
      <c r="C123" s="950" t="s">
        <v>418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t="s">
        <v>109</v>
      </c>
      <c r="AB123" s="993"/>
      <c r="AC123" s="993"/>
      <c r="AD123" s="993"/>
      <c r="AE123" s="994"/>
      <c r="AF123" s="995" t="s">
        <v>109</v>
      </c>
      <c r="AG123" s="993"/>
      <c r="AH123" s="993"/>
      <c r="AI123" s="993"/>
      <c r="AJ123" s="994"/>
      <c r="AK123" s="995" t="s">
        <v>109</v>
      </c>
      <c r="AL123" s="993"/>
      <c r="AM123" s="993"/>
      <c r="AN123" s="993"/>
      <c r="AO123" s="994"/>
      <c r="AP123" s="996" t="s">
        <v>109</v>
      </c>
      <c r="AQ123" s="997"/>
      <c r="AR123" s="997"/>
      <c r="AS123" s="997"/>
      <c r="AT123" s="998"/>
      <c r="AU123" s="1065" t="s">
        <v>432</v>
      </c>
      <c r="AV123" s="1066"/>
      <c r="AW123" s="1066"/>
      <c r="AX123" s="1066"/>
      <c r="AY123" s="1066"/>
      <c r="AZ123" s="1066"/>
      <c r="BA123" s="1066"/>
      <c r="BB123" s="1066"/>
      <c r="BC123" s="1066"/>
      <c r="BD123" s="1066"/>
      <c r="BE123" s="1066"/>
      <c r="BF123" s="1066"/>
      <c r="BG123" s="1066"/>
      <c r="BH123" s="1066"/>
      <c r="BI123" s="1066"/>
      <c r="BJ123" s="1066"/>
      <c r="BK123" s="1066"/>
      <c r="BL123" s="1066"/>
      <c r="BM123" s="1066"/>
      <c r="BN123" s="1066"/>
      <c r="BO123" s="1066"/>
      <c r="BP123" s="1067"/>
      <c r="BQ123" s="1060">
        <v>134.6</v>
      </c>
      <c r="BR123" s="1061"/>
      <c r="BS123" s="1061"/>
      <c r="BT123" s="1061"/>
      <c r="BU123" s="1061"/>
      <c r="BV123" s="1061">
        <v>133.19999999999999</v>
      </c>
      <c r="BW123" s="1061"/>
      <c r="BX123" s="1061"/>
      <c r="BY123" s="1061"/>
      <c r="BZ123" s="1061"/>
      <c r="CA123" s="1061">
        <v>122.8</v>
      </c>
      <c r="CB123" s="1061"/>
      <c r="CC123" s="1061"/>
      <c r="CD123" s="1061"/>
      <c r="CE123" s="1061"/>
      <c r="CF123" s="1062"/>
      <c r="CG123" s="1063"/>
      <c r="CH123" s="1063"/>
      <c r="CI123" s="1063"/>
      <c r="CJ123" s="1064"/>
      <c r="CK123" s="1050"/>
      <c r="CL123" s="1051"/>
      <c r="CM123" s="1051"/>
      <c r="CN123" s="1051"/>
      <c r="CO123" s="1052"/>
      <c r="CP123" s="1041" t="s">
        <v>378</v>
      </c>
      <c r="CQ123" s="1042"/>
      <c r="CR123" s="1042"/>
      <c r="CS123" s="1042"/>
      <c r="CT123" s="1042"/>
      <c r="CU123" s="1042"/>
      <c r="CV123" s="1042"/>
      <c r="CW123" s="1042"/>
      <c r="CX123" s="1042"/>
      <c r="CY123" s="1042"/>
      <c r="CZ123" s="1042"/>
      <c r="DA123" s="1042"/>
      <c r="DB123" s="1042"/>
      <c r="DC123" s="1042"/>
      <c r="DD123" s="1042"/>
      <c r="DE123" s="1042"/>
      <c r="DF123" s="1043"/>
      <c r="DG123" s="992">
        <v>4382168</v>
      </c>
      <c r="DH123" s="993"/>
      <c r="DI123" s="993"/>
      <c r="DJ123" s="993"/>
      <c r="DK123" s="994"/>
      <c r="DL123" s="995">
        <v>5450190</v>
      </c>
      <c r="DM123" s="993"/>
      <c r="DN123" s="993"/>
      <c r="DO123" s="993"/>
      <c r="DP123" s="994"/>
      <c r="DQ123" s="995">
        <v>5431753</v>
      </c>
      <c r="DR123" s="993"/>
      <c r="DS123" s="993"/>
      <c r="DT123" s="993"/>
      <c r="DU123" s="994"/>
      <c r="DV123" s="996">
        <v>2.7</v>
      </c>
      <c r="DW123" s="997"/>
      <c r="DX123" s="997"/>
      <c r="DY123" s="997"/>
      <c r="DZ123" s="998"/>
    </row>
    <row r="124" spans="1:130" s="197" customFormat="1" ht="26.25" customHeight="1" x14ac:dyDescent="0.2">
      <c r="A124" s="1009"/>
      <c r="B124" s="980"/>
      <c r="C124" s="950" t="s">
        <v>421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109</v>
      </c>
      <c r="AB124" s="993"/>
      <c r="AC124" s="993"/>
      <c r="AD124" s="993"/>
      <c r="AE124" s="994"/>
      <c r="AF124" s="995" t="s">
        <v>109</v>
      </c>
      <c r="AG124" s="993"/>
      <c r="AH124" s="993"/>
      <c r="AI124" s="993"/>
      <c r="AJ124" s="994"/>
      <c r="AK124" s="995" t="s">
        <v>109</v>
      </c>
      <c r="AL124" s="993"/>
      <c r="AM124" s="993"/>
      <c r="AN124" s="993"/>
      <c r="AO124" s="994"/>
      <c r="AP124" s="996" t="s">
        <v>109</v>
      </c>
      <c r="AQ124" s="997"/>
      <c r="AR124" s="997"/>
      <c r="AS124" s="997"/>
      <c r="AT124" s="99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3"/>
      <c r="CL124" s="1053"/>
      <c r="CM124" s="1053"/>
      <c r="CN124" s="1053"/>
      <c r="CO124" s="1054"/>
      <c r="CP124" s="1041" t="s">
        <v>433</v>
      </c>
      <c r="CQ124" s="1042"/>
      <c r="CR124" s="1042"/>
      <c r="CS124" s="1042"/>
      <c r="CT124" s="1042"/>
      <c r="CU124" s="1042"/>
      <c r="CV124" s="1042"/>
      <c r="CW124" s="1042"/>
      <c r="CX124" s="1042"/>
      <c r="CY124" s="1042"/>
      <c r="CZ124" s="1042"/>
      <c r="DA124" s="1042"/>
      <c r="DB124" s="1042"/>
      <c r="DC124" s="1042"/>
      <c r="DD124" s="1042"/>
      <c r="DE124" s="1042"/>
      <c r="DF124" s="1043"/>
      <c r="DG124" s="1031">
        <v>5209402</v>
      </c>
      <c r="DH124" s="1032"/>
      <c r="DI124" s="1032"/>
      <c r="DJ124" s="1032"/>
      <c r="DK124" s="1033"/>
      <c r="DL124" s="1034">
        <v>5671216</v>
      </c>
      <c r="DM124" s="1032"/>
      <c r="DN124" s="1032"/>
      <c r="DO124" s="1032"/>
      <c r="DP124" s="1033"/>
      <c r="DQ124" s="1034">
        <v>6407276</v>
      </c>
      <c r="DR124" s="1032"/>
      <c r="DS124" s="1032"/>
      <c r="DT124" s="1032"/>
      <c r="DU124" s="1033"/>
      <c r="DV124" s="1035">
        <v>3.2</v>
      </c>
      <c r="DW124" s="1036"/>
      <c r="DX124" s="1036"/>
      <c r="DY124" s="1036"/>
      <c r="DZ124" s="1037"/>
    </row>
    <row r="125" spans="1:130" s="197" customFormat="1" ht="26.25" customHeight="1" thickBot="1" x14ac:dyDescent="0.25">
      <c r="A125" s="1009"/>
      <c r="B125" s="980"/>
      <c r="C125" s="950" t="s">
        <v>423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109</v>
      </c>
      <c r="AB125" s="993"/>
      <c r="AC125" s="993"/>
      <c r="AD125" s="993"/>
      <c r="AE125" s="994"/>
      <c r="AF125" s="995" t="s">
        <v>109</v>
      </c>
      <c r="AG125" s="993"/>
      <c r="AH125" s="993"/>
      <c r="AI125" s="993"/>
      <c r="AJ125" s="994"/>
      <c r="AK125" s="995" t="s">
        <v>109</v>
      </c>
      <c r="AL125" s="993"/>
      <c r="AM125" s="993"/>
      <c r="AN125" s="993"/>
      <c r="AO125" s="994"/>
      <c r="AP125" s="996" t="s">
        <v>109</v>
      </c>
      <c r="AQ125" s="997"/>
      <c r="AR125" s="997"/>
      <c r="AS125" s="997"/>
      <c r="AT125" s="99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8" t="s">
        <v>434</v>
      </c>
      <c r="CL125" s="1048"/>
      <c r="CM125" s="1048"/>
      <c r="CN125" s="1048"/>
      <c r="CO125" s="1049"/>
      <c r="CP125" s="974" t="s">
        <v>435</v>
      </c>
      <c r="CQ125" s="921"/>
      <c r="CR125" s="921"/>
      <c r="CS125" s="921"/>
      <c r="CT125" s="921"/>
      <c r="CU125" s="921"/>
      <c r="CV125" s="921"/>
      <c r="CW125" s="921"/>
      <c r="CX125" s="921"/>
      <c r="CY125" s="921"/>
      <c r="CZ125" s="921"/>
      <c r="DA125" s="921"/>
      <c r="DB125" s="921"/>
      <c r="DC125" s="921"/>
      <c r="DD125" s="921"/>
      <c r="DE125" s="921"/>
      <c r="DF125" s="922"/>
      <c r="DG125" s="960" t="s">
        <v>109</v>
      </c>
      <c r="DH125" s="961"/>
      <c r="DI125" s="961"/>
      <c r="DJ125" s="961"/>
      <c r="DK125" s="961"/>
      <c r="DL125" s="961" t="s">
        <v>109</v>
      </c>
      <c r="DM125" s="961"/>
      <c r="DN125" s="961"/>
      <c r="DO125" s="961"/>
      <c r="DP125" s="961"/>
      <c r="DQ125" s="961" t="s">
        <v>109</v>
      </c>
      <c r="DR125" s="961"/>
      <c r="DS125" s="961"/>
      <c r="DT125" s="961"/>
      <c r="DU125" s="961"/>
      <c r="DV125" s="962" t="s">
        <v>109</v>
      </c>
      <c r="DW125" s="962"/>
      <c r="DX125" s="962"/>
      <c r="DY125" s="962"/>
      <c r="DZ125" s="963"/>
    </row>
    <row r="126" spans="1:130" s="197" customFormat="1" ht="26.25" customHeight="1" x14ac:dyDescent="0.2">
      <c r="A126" s="1009"/>
      <c r="B126" s="980"/>
      <c r="C126" s="950" t="s">
        <v>426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v>536725</v>
      </c>
      <c r="AB126" s="993"/>
      <c r="AC126" s="993"/>
      <c r="AD126" s="993"/>
      <c r="AE126" s="994"/>
      <c r="AF126" s="995">
        <v>588108</v>
      </c>
      <c r="AG126" s="993"/>
      <c r="AH126" s="993"/>
      <c r="AI126" s="993"/>
      <c r="AJ126" s="994"/>
      <c r="AK126" s="995">
        <v>181488</v>
      </c>
      <c r="AL126" s="993"/>
      <c r="AM126" s="993"/>
      <c r="AN126" s="993"/>
      <c r="AO126" s="994"/>
      <c r="AP126" s="996">
        <v>0.1</v>
      </c>
      <c r="AQ126" s="997"/>
      <c r="AR126" s="997"/>
      <c r="AS126" s="997"/>
      <c r="AT126" s="998"/>
      <c r="AU126" s="233"/>
      <c r="AV126" s="233"/>
      <c r="AW126" s="233"/>
      <c r="AX126" s="1070" t="s">
        <v>436</v>
      </c>
      <c r="AY126" s="1071"/>
      <c r="AZ126" s="1071"/>
      <c r="BA126" s="1071"/>
      <c r="BB126" s="1071"/>
      <c r="BC126" s="1071"/>
      <c r="BD126" s="1071"/>
      <c r="BE126" s="1072"/>
      <c r="BF126" s="1086" t="s">
        <v>437</v>
      </c>
      <c r="BG126" s="1071"/>
      <c r="BH126" s="1071"/>
      <c r="BI126" s="1071"/>
      <c r="BJ126" s="1071"/>
      <c r="BK126" s="1071"/>
      <c r="BL126" s="1072"/>
      <c r="BM126" s="1086" t="s">
        <v>438</v>
      </c>
      <c r="BN126" s="1071"/>
      <c r="BO126" s="1071"/>
      <c r="BP126" s="1071"/>
      <c r="BQ126" s="1071"/>
      <c r="BR126" s="1071"/>
      <c r="BS126" s="1072"/>
      <c r="BT126" s="1086" t="s">
        <v>439</v>
      </c>
      <c r="BU126" s="1071"/>
      <c r="BV126" s="1071"/>
      <c r="BW126" s="1071"/>
      <c r="BX126" s="1071"/>
      <c r="BY126" s="1071"/>
      <c r="BZ126" s="1087"/>
      <c r="CA126" s="233"/>
      <c r="CB126" s="233"/>
      <c r="CC126" s="233"/>
      <c r="CD126" s="234"/>
      <c r="CE126" s="234"/>
      <c r="CF126" s="234"/>
      <c r="CG126" s="231"/>
      <c r="CH126" s="231"/>
      <c r="CI126" s="231"/>
      <c r="CJ126" s="232"/>
      <c r="CK126" s="1051"/>
      <c r="CL126" s="1051"/>
      <c r="CM126" s="1051"/>
      <c r="CN126" s="1051"/>
      <c r="CO126" s="1052"/>
      <c r="CP126" s="983" t="s">
        <v>440</v>
      </c>
      <c r="CQ126" s="984"/>
      <c r="CR126" s="984"/>
      <c r="CS126" s="984"/>
      <c r="CT126" s="984"/>
      <c r="CU126" s="984"/>
      <c r="CV126" s="984"/>
      <c r="CW126" s="984"/>
      <c r="CX126" s="984"/>
      <c r="CY126" s="984"/>
      <c r="CZ126" s="984"/>
      <c r="DA126" s="984"/>
      <c r="DB126" s="984"/>
      <c r="DC126" s="984"/>
      <c r="DD126" s="984"/>
      <c r="DE126" s="984"/>
      <c r="DF126" s="985"/>
      <c r="DG126" s="953">
        <v>5147864</v>
      </c>
      <c r="DH126" s="954"/>
      <c r="DI126" s="954"/>
      <c r="DJ126" s="954"/>
      <c r="DK126" s="954"/>
      <c r="DL126" s="954">
        <v>4653492</v>
      </c>
      <c r="DM126" s="954"/>
      <c r="DN126" s="954"/>
      <c r="DO126" s="954"/>
      <c r="DP126" s="954"/>
      <c r="DQ126" s="954">
        <v>4156285</v>
      </c>
      <c r="DR126" s="954"/>
      <c r="DS126" s="954"/>
      <c r="DT126" s="954"/>
      <c r="DU126" s="954"/>
      <c r="DV126" s="955">
        <v>2.1</v>
      </c>
      <c r="DW126" s="955"/>
      <c r="DX126" s="955"/>
      <c r="DY126" s="955"/>
      <c r="DZ126" s="956"/>
    </row>
    <row r="127" spans="1:130" s="197" customFormat="1" ht="26.25" customHeight="1" thickBot="1" x14ac:dyDescent="0.25">
      <c r="A127" s="1010"/>
      <c r="B127" s="982"/>
      <c r="C127" s="1038" t="s">
        <v>441</v>
      </c>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40"/>
      <c r="AA127" s="992">
        <v>2630</v>
      </c>
      <c r="AB127" s="993"/>
      <c r="AC127" s="993"/>
      <c r="AD127" s="993"/>
      <c r="AE127" s="994"/>
      <c r="AF127" s="995">
        <v>2177</v>
      </c>
      <c r="AG127" s="993"/>
      <c r="AH127" s="993"/>
      <c r="AI127" s="993"/>
      <c r="AJ127" s="994"/>
      <c r="AK127" s="995">
        <v>1569</v>
      </c>
      <c r="AL127" s="993"/>
      <c r="AM127" s="993"/>
      <c r="AN127" s="993"/>
      <c r="AO127" s="994"/>
      <c r="AP127" s="996">
        <v>0</v>
      </c>
      <c r="AQ127" s="997"/>
      <c r="AR127" s="997"/>
      <c r="AS127" s="997"/>
      <c r="AT127" s="998"/>
      <c r="AU127" s="233"/>
      <c r="AV127" s="233"/>
      <c r="AW127" s="233"/>
      <c r="AX127" s="920" t="s">
        <v>442</v>
      </c>
      <c r="AY127" s="921"/>
      <c r="AZ127" s="921"/>
      <c r="BA127" s="921"/>
      <c r="BB127" s="921"/>
      <c r="BC127" s="921"/>
      <c r="BD127" s="921"/>
      <c r="BE127" s="922"/>
      <c r="BF127" s="1075" t="s">
        <v>109</v>
      </c>
      <c r="BG127" s="1076"/>
      <c r="BH127" s="1076"/>
      <c r="BI127" s="1076"/>
      <c r="BJ127" s="1076"/>
      <c r="BK127" s="1076"/>
      <c r="BL127" s="1085"/>
      <c r="BM127" s="1075">
        <v>11.25</v>
      </c>
      <c r="BN127" s="1076"/>
      <c r="BO127" s="1076"/>
      <c r="BP127" s="1076"/>
      <c r="BQ127" s="1076"/>
      <c r="BR127" s="1076"/>
      <c r="BS127" s="1085"/>
      <c r="BT127" s="1075">
        <v>20</v>
      </c>
      <c r="BU127" s="1076"/>
      <c r="BV127" s="1076"/>
      <c r="BW127" s="1076"/>
      <c r="BX127" s="1076"/>
      <c r="BY127" s="1076"/>
      <c r="BZ127" s="1077"/>
      <c r="CA127" s="234"/>
      <c r="CB127" s="234"/>
      <c r="CC127" s="234"/>
      <c r="CD127" s="234"/>
      <c r="CE127" s="234"/>
      <c r="CF127" s="234"/>
      <c r="CG127" s="231"/>
      <c r="CH127" s="231"/>
      <c r="CI127" s="231"/>
      <c r="CJ127" s="232"/>
      <c r="CK127" s="1073"/>
      <c r="CL127" s="1073"/>
      <c r="CM127" s="1073"/>
      <c r="CN127" s="1073"/>
      <c r="CO127" s="1074"/>
      <c r="CP127" s="1078" t="s">
        <v>443</v>
      </c>
      <c r="CQ127" s="1079"/>
      <c r="CR127" s="1079"/>
      <c r="CS127" s="1079"/>
      <c r="CT127" s="1079"/>
      <c r="CU127" s="1079"/>
      <c r="CV127" s="1079"/>
      <c r="CW127" s="1079"/>
      <c r="CX127" s="1079"/>
      <c r="CY127" s="1079"/>
      <c r="CZ127" s="1079"/>
      <c r="DA127" s="1079"/>
      <c r="DB127" s="1079"/>
      <c r="DC127" s="1079"/>
      <c r="DD127" s="1079"/>
      <c r="DE127" s="1079"/>
      <c r="DF127" s="1080"/>
      <c r="DG127" s="1081">
        <v>848769</v>
      </c>
      <c r="DH127" s="1082"/>
      <c r="DI127" s="1082"/>
      <c r="DJ127" s="1082"/>
      <c r="DK127" s="1082"/>
      <c r="DL127" s="1082">
        <v>385016</v>
      </c>
      <c r="DM127" s="1082"/>
      <c r="DN127" s="1082"/>
      <c r="DO127" s="1082"/>
      <c r="DP127" s="1082"/>
      <c r="DQ127" s="1082">
        <v>550106</v>
      </c>
      <c r="DR127" s="1082"/>
      <c r="DS127" s="1082"/>
      <c r="DT127" s="1082"/>
      <c r="DU127" s="1082"/>
      <c r="DV127" s="1083">
        <v>0.3</v>
      </c>
      <c r="DW127" s="1083"/>
      <c r="DX127" s="1083"/>
      <c r="DY127" s="1083"/>
      <c r="DZ127" s="1084"/>
    </row>
    <row r="128" spans="1:130" s="197" customFormat="1" ht="26.25" customHeight="1" x14ac:dyDescent="0.2">
      <c r="A128" s="1105" t="s">
        <v>444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445</v>
      </c>
      <c r="X128" s="1107"/>
      <c r="Y128" s="1107"/>
      <c r="Z128" s="1108"/>
      <c r="AA128" s="1123">
        <v>12728675</v>
      </c>
      <c r="AB128" s="1124"/>
      <c r="AC128" s="1124"/>
      <c r="AD128" s="1124"/>
      <c r="AE128" s="1125"/>
      <c r="AF128" s="1126">
        <v>13956479</v>
      </c>
      <c r="AG128" s="1124"/>
      <c r="AH128" s="1124"/>
      <c r="AI128" s="1124"/>
      <c r="AJ128" s="1125"/>
      <c r="AK128" s="1126">
        <v>13207547</v>
      </c>
      <c r="AL128" s="1124"/>
      <c r="AM128" s="1124"/>
      <c r="AN128" s="1124"/>
      <c r="AO128" s="1125"/>
      <c r="AP128" s="1127"/>
      <c r="AQ128" s="1128"/>
      <c r="AR128" s="1128"/>
      <c r="AS128" s="1128"/>
      <c r="AT128" s="1129"/>
      <c r="AU128" s="235"/>
      <c r="AV128" s="235"/>
      <c r="AW128" s="235"/>
      <c r="AX128" s="1088" t="s">
        <v>446</v>
      </c>
      <c r="AY128" s="984"/>
      <c r="AZ128" s="984"/>
      <c r="BA128" s="984"/>
      <c r="BB128" s="984"/>
      <c r="BC128" s="984"/>
      <c r="BD128" s="984"/>
      <c r="BE128" s="985"/>
      <c r="BF128" s="1100" t="s">
        <v>109</v>
      </c>
      <c r="BG128" s="1101"/>
      <c r="BH128" s="1101"/>
      <c r="BI128" s="1101"/>
      <c r="BJ128" s="1101"/>
      <c r="BK128" s="1101"/>
      <c r="BL128" s="1102"/>
      <c r="BM128" s="1100">
        <v>16.25</v>
      </c>
      <c r="BN128" s="1101"/>
      <c r="BO128" s="1101"/>
      <c r="BP128" s="1101"/>
      <c r="BQ128" s="1101"/>
      <c r="BR128" s="1101"/>
      <c r="BS128" s="1102"/>
      <c r="BT128" s="1100">
        <v>30</v>
      </c>
      <c r="BU128" s="1103"/>
      <c r="BV128" s="1103"/>
      <c r="BW128" s="1103"/>
      <c r="BX128" s="1103"/>
      <c r="BY128" s="1103"/>
      <c r="BZ128" s="110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964" t="s">
        <v>89</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094" t="s">
        <v>447</v>
      </c>
      <c r="X129" s="1095"/>
      <c r="Y129" s="1095"/>
      <c r="Z129" s="1096"/>
      <c r="AA129" s="992">
        <v>232817718</v>
      </c>
      <c r="AB129" s="993"/>
      <c r="AC129" s="993"/>
      <c r="AD129" s="993"/>
      <c r="AE129" s="994"/>
      <c r="AF129" s="995">
        <v>236229003</v>
      </c>
      <c r="AG129" s="993"/>
      <c r="AH129" s="993"/>
      <c r="AI129" s="993"/>
      <c r="AJ129" s="994"/>
      <c r="AK129" s="995">
        <v>236960836</v>
      </c>
      <c r="AL129" s="993"/>
      <c r="AM129" s="993"/>
      <c r="AN129" s="993"/>
      <c r="AO129" s="994"/>
      <c r="AP129" s="1097"/>
      <c r="AQ129" s="1098"/>
      <c r="AR129" s="1098"/>
      <c r="AS129" s="1098"/>
      <c r="AT129" s="1099"/>
      <c r="AU129" s="235"/>
      <c r="AV129" s="235"/>
      <c r="AW129" s="235"/>
      <c r="AX129" s="1088" t="s">
        <v>448</v>
      </c>
      <c r="AY129" s="984"/>
      <c r="AZ129" s="984"/>
      <c r="BA129" s="984"/>
      <c r="BB129" s="984"/>
      <c r="BC129" s="984"/>
      <c r="BD129" s="984"/>
      <c r="BE129" s="985"/>
      <c r="BF129" s="1089">
        <v>9.8000000000000007</v>
      </c>
      <c r="BG129" s="1090"/>
      <c r="BH129" s="1090"/>
      <c r="BI129" s="1090"/>
      <c r="BJ129" s="1090"/>
      <c r="BK129" s="1090"/>
      <c r="BL129" s="1091"/>
      <c r="BM129" s="1089">
        <v>25</v>
      </c>
      <c r="BN129" s="1090"/>
      <c r="BO129" s="1090"/>
      <c r="BP129" s="1090"/>
      <c r="BQ129" s="1090"/>
      <c r="BR129" s="1090"/>
      <c r="BS129" s="1091"/>
      <c r="BT129" s="1089">
        <v>35</v>
      </c>
      <c r="BU129" s="1092"/>
      <c r="BV129" s="1092"/>
      <c r="BW129" s="1092"/>
      <c r="BX129" s="1092"/>
      <c r="BY129" s="1092"/>
      <c r="BZ129" s="109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964" t="s">
        <v>449</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094" t="s">
        <v>450</v>
      </c>
      <c r="X130" s="1095"/>
      <c r="Y130" s="1095"/>
      <c r="Z130" s="1096"/>
      <c r="AA130" s="992">
        <v>37428845</v>
      </c>
      <c r="AB130" s="993"/>
      <c r="AC130" s="993"/>
      <c r="AD130" s="993"/>
      <c r="AE130" s="994"/>
      <c r="AF130" s="995">
        <v>36921752</v>
      </c>
      <c r="AG130" s="993"/>
      <c r="AH130" s="993"/>
      <c r="AI130" s="993"/>
      <c r="AJ130" s="994"/>
      <c r="AK130" s="995">
        <v>36340774</v>
      </c>
      <c r="AL130" s="993"/>
      <c r="AM130" s="993"/>
      <c r="AN130" s="993"/>
      <c r="AO130" s="994"/>
      <c r="AP130" s="1097"/>
      <c r="AQ130" s="1098"/>
      <c r="AR130" s="1098"/>
      <c r="AS130" s="1098"/>
      <c r="AT130" s="1099"/>
      <c r="AU130" s="235"/>
      <c r="AV130" s="235"/>
      <c r="AW130" s="235"/>
      <c r="AX130" s="1147" t="s">
        <v>451</v>
      </c>
      <c r="AY130" s="1079"/>
      <c r="AZ130" s="1079"/>
      <c r="BA130" s="1079"/>
      <c r="BB130" s="1079"/>
      <c r="BC130" s="1079"/>
      <c r="BD130" s="1079"/>
      <c r="BE130" s="1080"/>
      <c r="BF130" s="1109">
        <v>122.8</v>
      </c>
      <c r="BG130" s="1110"/>
      <c r="BH130" s="1110"/>
      <c r="BI130" s="1110"/>
      <c r="BJ130" s="1110"/>
      <c r="BK130" s="1110"/>
      <c r="BL130" s="1111"/>
      <c r="BM130" s="1109">
        <v>400</v>
      </c>
      <c r="BN130" s="1110"/>
      <c r="BO130" s="1110"/>
      <c r="BP130" s="1110"/>
      <c r="BQ130" s="1110"/>
      <c r="BR130" s="1110"/>
      <c r="BS130" s="1111"/>
      <c r="BT130" s="1112"/>
      <c r="BU130" s="1113"/>
      <c r="BV130" s="1113"/>
      <c r="BW130" s="1113"/>
      <c r="BX130" s="1113"/>
      <c r="BY130" s="1113"/>
      <c r="BZ130" s="111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452</v>
      </c>
      <c r="X131" s="1118"/>
      <c r="Y131" s="1118"/>
      <c r="Z131" s="1119"/>
      <c r="AA131" s="1031">
        <v>195388873</v>
      </c>
      <c r="AB131" s="1032"/>
      <c r="AC131" s="1032"/>
      <c r="AD131" s="1032"/>
      <c r="AE131" s="1033"/>
      <c r="AF131" s="1034">
        <v>199307251</v>
      </c>
      <c r="AG131" s="1032"/>
      <c r="AH131" s="1032"/>
      <c r="AI131" s="1032"/>
      <c r="AJ131" s="1033"/>
      <c r="AK131" s="1034">
        <v>200620062</v>
      </c>
      <c r="AL131" s="1032"/>
      <c r="AM131" s="1032"/>
      <c r="AN131" s="1032"/>
      <c r="AO131" s="1033"/>
      <c r="AP131" s="1120"/>
      <c r="AQ131" s="1121"/>
      <c r="AR131" s="1121"/>
      <c r="AS131" s="1121"/>
      <c r="AT131" s="11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1131" t="s">
        <v>453</v>
      </c>
      <c r="B132" s="1132"/>
      <c r="C132" s="1132"/>
      <c r="D132" s="1132"/>
      <c r="E132" s="1132"/>
      <c r="F132" s="1132"/>
      <c r="G132" s="1132"/>
      <c r="H132" s="1132"/>
      <c r="I132" s="1132"/>
      <c r="J132" s="1132"/>
      <c r="K132" s="1132"/>
      <c r="L132" s="1132"/>
      <c r="M132" s="1132"/>
      <c r="N132" s="1132"/>
      <c r="O132" s="1132"/>
      <c r="P132" s="1132"/>
      <c r="Q132" s="1132"/>
      <c r="R132" s="1132"/>
      <c r="S132" s="1132"/>
      <c r="T132" s="1132"/>
      <c r="U132" s="1132"/>
      <c r="V132" s="1135" t="s">
        <v>454</v>
      </c>
      <c r="W132" s="1135"/>
      <c r="X132" s="1135"/>
      <c r="Y132" s="1135"/>
      <c r="Z132" s="1136"/>
      <c r="AA132" s="1137">
        <v>11.037080400000001</v>
      </c>
      <c r="AB132" s="1138"/>
      <c r="AC132" s="1138"/>
      <c r="AD132" s="1138"/>
      <c r="AE132" s="1139"/>
      <c r="AF132" s="1140">
        <v>9.5018810929999997</v>
      </c>
      <c r="AG132" s="1138"/>
      <c r="AH132" s="1138"/>
      <c r="AI132" s="1138"/>
      <c r="AJ132" s="1139"/>
      <c r="AK132" s="1140">
        <v>9.0341365590000002</v>
      </c>
      <c r="AL132" s="1138"/>
      <c r="AM132" s="1138"/>
      <c r="AN132" s="1138"/>
      <c r="AO132" s="1139"/>
      <c r="AP132" s="1021"/>
      <c r="AQ132" s="1022"/>
      <c r="AR132" s="1022"/>
      <c r="AS132" s="1022"/>
      <c r="AT132" s="114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1133"/>
      <c r="B133" s="1134"/>
      <c r="C133" s="1134"/>
      <c r="D133" s="1134"/>
      <c r="E133" s="1134"/>
      <c r="F133" s="1134"/>
      <c r="G133" s="1134"/>
      <c r="H133" s="1134"/>
      <c r="I133" s="1134"/>
      <c r="J133" s="1134"/>
      <c r="K133" s="1134"/>
      <c r="L133" s="1134"/>
      <c r="M133" s="1134"/>
      <c r="N133" s="1134"/>
      <c r="O133" s="1134"/>
      <c r="P133" s="1134"/>
      <c r="Q133" s="1134"/>
      <c r="R133" s="1134"/>
      <c r="S133" s="1134"/>
      <c r="T133" s="1134"/>
      <c r="U133" s="1134"/>
      <c r="V133" s="1142" t="s">
        <v>455</v>
      </c>
      <c r="W133" s="1142"/>
      <c r="X133" s="1142"/>
      <c r="Y133" s="1142"/>
      <c r="Z133" s="1143"/>
      <c r="AA133" s="1144">
        <v>11.3</v>
      </c>
      <c r="AB133" s="1145"/>
      <c r="AC133" s="1145"/>
      <c r="AD133" s="1145"/>
      <c r="AE133" s="1146"/>
      <c r="AF133" s="1144">
        <v>10.8</v>
      </c>
      <c r="AG133" s="1145"/>
      <c r="AH133" s="1145"/>
      <c r="AI133" s="1145"/>
      <c r="AJ133" s="1146"/>
      <c r="AK133" s="1144">
        <v>9.8000000000000007</v>
      </c>
      <c r="AL133" s="1145"/>
      <c r="AM133" s="1145"/>
      <c r="AN133" s="1145"/>
      <c r="AO133" s="1146"/>
      <c r="AP133" s="1062"/>
      <c r="AQ133" s="1063"/>
      <c r="AR133" s="1063"/>
      <c r="AS133" s="1063"/>
      <c r="AT133" s="11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2"/>
  <cols>
    <col min="1" max="36" width="9" style="242" customWidth="1"/>
    <col min="37" max="16384" width="9" style="241" hidden="1"/>
  </cols>
  <sheetData>
    <row r="1" spans="2:36"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1"/>
    </row>
    <row r="17" spans="34:36" ht="13.2" x14ac:dyDescent="0.2">
      <c r="AJ17" s="241"/>
    </row>
    <row r="18" spans="34:36" ht="13.2" x14ac:dyDescent="0.2"/>
    <row r="19" spans="34:36" ht="13.2" x14ac:dyDescent="0.2"/>
    <row r="20" spans="34:36" ht="13.2" x14ac:dyDescent="0.2">
      <c r="AI20" s="241"/>
      <c r="AJ20" s="241"/>
    </row>
    <row r="21" spans="34:36" ht="13.2" x14ac:dyDescent="0.2">
      <c r="AJ21" s="241"/>
    </row>
    <row r="22" spans="34:36" ht="13.2" x14ac:dyDescent="0.2"/>
    <row r="23" spans="34:36" ht="13.2" x14ac:dyDescent="0.2">
      <c r="AI23" s="241"/>
      <c r="AJ23" s="241"/>
    </row>
    <row r="24" spans="34:36" ht="13.2" x14ac:dyDescent="0.2">
      <c r="AJ24" s="241"/>
    </row>
    <row r="25" spans="34:36" ht="13.2" x14ac:dyDescent="0.2">
      <c r="AJ25" s="241"/>
    </row>
    <row r="26" spans="34:36" ht="13.2" x14ac:dyDescent="0.2">
      <c r="AI26" s="241"/>
      <c r="AJ26" s="241"/>
    </row>
    <row r="27" spans="34:36" ht="13.2" x14ac:dyDescent="0.2"/>
    <row r="28" spans="34:36" ht="13.2" x14ac:dyDescent="0.2">
      <c r="AI28" s="241"/>
      <c r="AJ28" s="241"/>
    </row>
    <row r="29" spans="34:36" ht="13.2" x14ac:dyDescent="0.2">
      <c r="AJ29" s="241"/>
    </row>
    <row r="30" spans="34:36" ht="13.2" x14ac:dyDescent="0.2"/>
    <row r="31" spans="34:36" ht="13.2" x14ac:dyDescent="0.2">
      <c r="AH31" s="241"/>
      <c r="AI31" s="241"/>
      <c r="AJ31" s="241"/>
    </row>
    <row r="32" spans="34:36" ht="13.2" x14ac:dyDescent="0.2"/>
    <row r="33" spans="28:36" ht="13.2" x14ac:dyDescent="0.2">
      <c r="AI33" s="241"/>
      <c r="AJ33" s="241"/>
    </row>
    <row r="34" spans="28:36" ht="13.2" x14ac:dyDescent="0.2">
      <c r="AF34" s="241"/>
    </row>
    <row r="35" spans="28:36" ht="13.2" x14ac:dyDescent="0.2">
      <c r="AB35" s="241"/>
      <c r="AC35" s="241"/>
      <c r="AD35" s="241"/>
      <c r="AF35" s="241"/>
      <c r="AG35" s="241"/>
      <c r="AH35" s="241"/>
      <c r="AI35" s="241"/>
      <c r="AJ35" s="241"/>
    </row>
    <row r="36" spans="28:36" ht="13.2" x14ac:dyDescent="0.2"/>
    <row r="37" spans="28:36" ht="13.2" x14ac:dyDescent="0.2">
      <c r="AE37" s="241"/>
      <c r="AJ37" s="241"/>
    </row>
    <row r="38" spans="28:36" ht="13.2" x14ac:dyDescent="0.2">
      <c r="AB38" s="241"/>
      <c r="AC38" s="241"/>
      <c r="AD38" s="241"/>
      <c r="AE38" s="241"/>
      <c r="AG38" s="241"/>
      <c r="AH38" s="241"/>
      <c r="AI38" s="241"/>
      <c r="AJ38" s="24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1"/>
      <c r="AH49" s="241"/>
      <c r="AI49" s="241"/>
      <c r="AJ49" s="24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1"/>
      <c r="AA63" s="241"/>
    </row>
    <row r="64" spans="22:36" ht="13.2" x14ac:dyDescent="0.2">
      <c r="V64" s="241"/>
    </row>
    <row r="65" spans="15:36" ht="13.2" x14ac:dyDescent="0.2">
      <c r="X65" s="241"/>
      <c r="Z65" s="241"/>
      <c r="AC65" s="241"/>
    </row>
    <row r="66" spans="15:36" ht="13.2" x14ac:dyDescent="0.2">
      <c r="Q66" s="241"/>
      <c r="S66" s="241"/>
      <c r="U66" s="241"/>
      <c r="AF66" s="241"/>
    </row>
    <row r="67" spans="15:36" ht="13.2" x14ac:dyDescent="0.2">
      <c r="O67" s="241"/>
      <c r="P67" s="241"/>
      <c r="R67" s="241"/>
      <c r="T67" s="241"/>
      <c r="Y67" s="241"/>
      <c r="AB67" s="241"/>
      <c r="AD67" s="241"/>
      <c r="AE67" s="241"/>
      <c r="AG67" s="241"/>
      <c r="AH67" s="241"/>
      <c r="AI67" s="241"/>
      <c r="AJ67" s="241"/>
    </row>
    <row r="68" spans="15:36" ht="13.2" x14ac:dyDescent="0.2"/>
    <row r="69" spans="15:36" ht="13.2" x14ac:dyDescent="0.2"/>
    <row r="70" spans="15:36" ht="13.2" x14ac:dyDescent="0.2"/>
    <row r="71" spans="15:36" ht="13.2" x14ac:dyDescent="0.2"/>
    <row r="72" spans="15:36" ht="13.2" x14ac:dyDescent="0.2">
      <c r="AJ72" s="241"/>
    </row>
    <row r="73" spans="15:36" ht="13.2" x14ac:dyDescent="0.2">
      <c r="AJ73" s="24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1"/>
    </row>
    <row r="97" spans="24:36" ht="13.2" x14ac:dyDescent="0.2">
      <c r="AA97" s="241"/>
    </row>
    <row r="98" spans="24:36" ht="13.2" hidden="1" x14ac:dyDescent="0.2">
      <c r="AA98" s="241"/>
    </row>
    <row r="99" spans="24:36" ht="13.2" hidden="1" x14ac:dyDescent="0.2">
      <c r="AA99" s="241"/>
    </row>
    <row r="100" spans="24:36" ht="13.2" hidden="1" x14ac:dyDescent="0.2"/>
    <row r="101" spans="24:36" ht="12" hidden="1" customHeight="1" x14ac:dyDescent="0.2">
      <c r="X101" s="241"/>
      <c r="Y101" s="241"/>
      <c r="Z101" s="241"/>
      <c r="AC101" s="241"/>
    </row>
    <row r="102" spans="24:36" ht="1.5" hidden="1" customHeight="1" x14ac:dyDescent="0.2">
      <c r="AC102" s="241"/>
      <c r="AF102" s="241"/>
    </row>
    <row r="103" spans="24:36" ht="13.2" hidden="1" x14ac:dyDescent="0.2">
      <c r="AB103" s="241"/>
      <c r="AD103" s="241"/>
      <c r="AE103" s="241"/>
      <c r="AF103" s="241"/>
      <c r="AG103" s="241"/>
      <c r="AH103" s="241"/>
      <c r="AI103" s="241"/>
      <c r="AJ103" s="241"/>
    </row>
    <row r="104" spans="24:36" ht="13.2" hidden="1" x14ac:dyDescent="0.2">
      <c r="AD104" s="241"/>
      <c r="AE104" s="241"/>
      <c r="AG104" s="241"/>
      <c r="AH104" s="241"/>
      <c r="AI104" s="241"/>
      <c r="AJ104" s="24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algorithmName="SHA-512" hashValue="p4Ua/s6KxhzvCL9UUBtWBo1TC45P7/rbhCrF9A37eXT6zh7yj5atj0Z4CwWMjDLyT/yRSNVzosyB4MLh8AL82Q==" saltValue="pWzQ6w44GWNQuUne2x2K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2"/>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x14ac:dyDescent="0.2"/>
    <row r="3" spans="1:34" ht="13.2" x14ac:dyDescent="0.2"/>
    <row r="4" spans="1:34" ht="13.2" x14ac:dyDescent="0.2">
      <c r="R4" s="241"/>
      <c r="S4" s="241"/>
      <c r="T4" s="241"/>
      <c r="U4" s="241"/>
      <c r="V4" s="241"/>
      <c r="W4" s="241"/>
      <c r="X4" s="241"/>
      <c r="Y4" s="241"/>
      <c r="Z4" s="241"/>
      <c r="AA4" s="241"/>
      <c r="AB4" s="241"/>
      <c r="AC4" s="241"/>
      <c r="AD4" s="241"/>
      <c r="AE4" s="241"/>
      <c r="AF4" s="241"/>
      <c r="AG4" s="241"/>
      <c r="AH4" s="241"/>
    </row>
    <row r="5" spans="1:34" ht="13.2" x14ac:dyDescent="0.2">
      <c r="R5" s="241"/>
      <c r="S5" s="241"/>
      <c r="T5" s="241"/>
      <c r="U5" s="241"/>
      <c r="V5" s="241"/>
      <c r="W5" s="241"/>
      <c r="X5" s="241"/>
      <c r="Y5" s="241"/>
      <c r="Z5" s="241"/>
      <c r="AA5" s="241"/>
      <c r="AB5" s="241"/>
      <c r="AC5" s="241"/>
      <c r="AD5" s="241"/>
      <c r="AE5" s="241"/>
      <c r="AF5" s="241"/>
      <c r="AG5" s="241"/>
      <c r="AH5" s="241"/>
    </row>
    <row r="6" spans="1:34" ht="13.2" x14ac:dyDescent="0.2"/>
    <row r="7" spans="1:34" ht="13.2" x14ac:dyDescent="0.2"/>
    <row r="8" spans="1:34" ht="13.2" x14ac:dyDescent="0.2"/>
    <row r="9" spans="1:34" ht="13.2" x14ac:dyDescent="0.2"/>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9:34" ht="13.2" x14ac:dyDescent="0.2"/>
    <row r="18" spans="9:34"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x14ac:dyDescent="0.2"/>
    <row r="20" spans="9:34" ht="13.2" x14ac:dyDescent="0.2"/>
    <row r="21" spans="9:34" ht="13.2" x14ac:dyDescent="0.2">
      <c r="AH21" s="241"/>
    </row>
    <row r="22" spans="9:34" ht="13.2" x14ac:dyDescent="0.2">
      <c r="AE22" s="241"/>
      <c r="AF22" s="241"/>
      <c r="AG22" s="241"/>
      <c r="AH22" s="241"/>
    </row>
    <row r="23" spans="9:34" ht="13.2" x14ac:dyDescent="0.2">
      <c r="U23" s="241"/>
      <c r="V23" s="241"/>
      <c r="W23" s="241"/>
      <c r="X23" s="241"/>
      <c r="Y23" s="241"/>
      <c r="Z23" s="241"/>
      <c r="AA23" s="241"/>
      <c r="AB23" s="241"/>
      <c r="AC23" s="241"/>
      <c r="AD23" s="241"/>
      <c r="AE23" s="241"/>
      <c r="AF23" s="241"/>
      <c r="AG23" s="241"/>
      <c r="AH23" s="241"/>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1"/>
      <c r="W35" s="241"/>
      <c r="X35" s="241"/>
      <c r="Y35" s="241"/>
      <c r="Z35" s="241"/>
      <c r="AA35" s="241"/>
      <c r="AB35" s="241"/>
      <c r="AC35" s="241"/>
      <c r="AD35" s="241"/>
      <c r="AE35" s="241"/>
      <c r="AF35" s="241"/>
      <c r="AG35" s="241"/>
      <c r="AH35" s="241"/>
    </row>
    <row r="36" spans="15:34" ht="13.2" x14ac:dyDescent="0.2"/>
    <row r="37" spans="15:34" ht="13.2" x14ac:dyDescent="0.2">
      <c r="AH37" s="241"/>
    </row>
    <row r="38" spans="15:34" ht="13.2" x14ac:dyDescent="0.2">
      <c r="AE38" s="241"/>
      <c r="AF38" s="241"/>
      <c r="AG38" s="241"/>
      <c r="AH38" s="241"/>
    </row>
    <row r="39" spans="15:34" ht="13.2" x14ac:dyDescent="0.2"/>
    <row r="40" spans="15:34" ht="13.2" x14ac:dyDescent="0.2"/>
    <row r="41" spans="15:34" ht="13.2" x14ac:dyDescent="0.2"/>
    <row r="42" spans="15:34" ht="13.2" x14ac:dyDescent="0.2"/>
    <row r="43" spans="15:34" ht="13.2"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2" x14ac:dyDescent="0.2">
      <c r="AH44" s="241"/>
    </row>
    <row r="45" spans="15:34" ht="13.2" x14ac:dyDescent="0.2"/>
    <row r="46" spans="15:34" ht="13.2" x14ac:dyDescent="0.2">
      <c r="W46" s="241"/>
      <c r="X46" s="241"/>
      <c r="Y46" s="241"/>
      <c r="Z46" s="241"/>
      <c r="AA46" s="241"/>
      <c r="AB46" s="241"/>
      <c r="AC46" s="241"/>
      <c r="AD46" s="241"/>
      <c r="AE46" s="241"/>
      <c r="AF46" s="241"/>
      <c r="AG46" s="241"/>
      <c r="AH46" s="241"/>
    </row>
    <row r="47" spans="15:34" ht="13.2" x14ac:dyDescent="0.2"/>
    <row r="48" spans="15:34" ht="13.2" x14ac:dyDescent="0.2"/>
    <row r="49" spans="22:34" ht="13.2" x14ac:dyDescent="0.2"/>
    <row r="50" spans="22:34" ht="13.2" x14ac:dyDescent="0.2">
      <c r="V50" s="241"/>
      <c r="W50" s="241"/>
      <c r="X50" s="241"/>
      <c r="Y50" s="241"/>
      <c r="Z50" s="241"/>
      <c r="AA50" s="241"/>
      <c r="AB50" s="241"/>
      <c r="AC50" s="241"/>
      <c r="AD50" s="241"/>
      <c r="AE50" s="241"/>
      <c r="AF50" s="241"/>
      <c r="AG50" s="241"/>
      <c r="AH50" s="241"/>
    </row>
    <row r="51" spans="22:34" ht="13.2" x14ac:dyDescent="0.2"/>
    <row r="52" spans="22:34" ht="13.2" x14ac:dyDescent="0.2"/>
    <row r="53" spans="22:34" ht="13.2" x14ac:dyDescent="0.2">
      <c r="AH53" s="241"/>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1"/>
      <c r="Z67" s="241"/>
      <c r="AA67" s="241"/>
      <c r="AB67" s="241"/>
      <c r="AC67" s="241"/>
      <c r="AD67" s="241"/>
      <c r="AE67" s="241"/>
      <c r="AF67" s="241"/>
      <c r="AG67" s="241"/>
      <c r="AH67" s="241"/>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2"/>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x14ac:dyDescent="0.2">
      <c r="O1" s="244"/>
      <c r="P1" s="244"/>
    </row>
    <row r="2" spans="1:16" ht="13.2" x14ac:dyDescent="0.2">
      <c r="O2" s="244"/>
      <c r="P2" s="244"/>
    </row>
    <row r="3" spans="1:16" ht="13.2" x14ac:dyDescent="0.2">
      <c r="O3" s="244"/>
      <c r="P3" s="244"/>
    </row>
    <row r="4" spans="1:16" ht="13.2" x14ac:dyDescent="0.2">
      <c r="O4" s="244"/>
      <c r="P4" s="244"/>
    </row>
    <row r="5" spans="1:16" ht="16.2" x14ac:dyDescent="0.2">
      <c r="A5" s="245" t="s">
        <v>456</v>
      </c>
      <c r="B5" s="246"/>
      <c r="C5" s="246"/>
      <c r="D5" s="246"/>
      <c r="E5" s="246"/>
      <c r="F5" s="246"/>
      <c r="G5" s="246"/>
      <c r="H5" s="246"/>
      <c r="I5" s="246"/>
      <c r="J5" s="246"/>
      <c r="K5" s="246"/>
      <c r="L5" s="246"/>
      <c r="M5" s="246"/>
      <c r="N5" s="246"/>
      <c r="O5" s="247"/>
    </row>
    <row r="6" spans="1:16" ht="13.2" x14ac:dyDescent="0.2">
      <c r="A6" s="248"/>
      <c r="B6" s="244"/>
      <c r="C6" s="244"/>
      <c r="D6" s="244"/>
      <c r="E6" s="244"/>
      <c r="F6" s="244"/>
      <c r="G6" s="249" t="s">
        <v>457</v>
      </c>
      <c r="H6" s="249"/>
      <c r="I6" s="249"/>
      <c r="J6" s="249"/>
      <c r="K6" s="244"/>
      <c r="L6" s="244"/>
      <c r="M6" s="244"/>
      <c r="N6" s="244"/>
    </row>
    <row r="7" spans="1:16" ht="13.2" x14ac:dyDescent="0.2">
      <c r="A7" s="248"/>
      <c r="B7" s="244"/>
      <c r="C7" s="244"/>
      <c r="D7" s="244"/>
      <c r="E7" s="244"/>
      <c r="F7" s="244"/>
      <c r="G7" s="251"/>
      <c r="H7" s="252"/>
      <c r="I7" s="252"/>
      <c r="J7" s="253"/>
      <c r="K7" s="1151" t="s">
        <v>458</v>
      </c>
      <c r="L7" s="254"/>
      <c r="M7" s="255" t="s">
        <v>459</v>
      </c>
      <c r="N7" s="256"/>
    </row>
    <row r="8" spans="1:16" ht="13.2" x14ac:dyDescent="0.2">
      <c r="A8" s="248"/>
      <c r="B8" s="244"/>
      <c r="C8" s="244"/>
      <c r="D8" s="244"/>
      <c r="E8" s="244"/>
      <c r="F8" s="244"/>
      <c r="G8" s="257"/>
      <c r="H8" s="258"/>
      <c r="I8" s="258"/>
      <c r="J8" s="259"/>
      <c r="K8" s="1152"/>
      <c r="L8" s="260" t="s">
        <v>460</v>
      </c>
      <c r="M8" s="261" t="s">
        <v>461</v>
      </c>
      <c r="N8" s="262" t="s">
        <v>462</v>
      </c>
    </row>
    <row r="9" spans="1:16" ht="13.2" x14ac:dyDescent="0.2">
      <c r="A9" s="248"/>
      <c r="B9" s="244"/>
      <c r="C9" s="244"/>
      <c r="D9" s="244"/>
      <c r="E9" s="244"/>
      <c r="F9" s="244"/>
      <c r="G9" s="1153" t="s">
        <v>463</v>
      </c>
      <c r="H9" s="1154"/>
      <c r="I9" s="1154"/>
      <c r="J9" s="1155"/>
      <c r="K9" s="263">
        <v>65714024</v>
      </c>
      <c r="L9" s="264">
        <v>62200</v>
      </c>
      <c r="M9" s="265">
        <v>63252</v>
      </c>
      <c r="N9" s="266">
        <v>-1.7</v>
      </c>
    </row>
    <row r="10" spans="1:16" ht="13.2" x14ac:dyDescent="0.2">
      <c r="A10" s="248"/>
      <c r="B10" s="244"/>
      <c r="C10" s="244"/>
      <c r="D10" s="244"/>
      <c r="E10" s="244"/>
      <c r="F10" s="244"/>
      <c r="G10" s="1153" t="s">
        <v>464</v>
      </c>
      <c r="H10" s="1154"/>
      <c r="I10" s="1154"/>
      <c r="J10" s="1155"/>
      <c r="K10" s="267">
        <v>1741174</v>
      </c>
      <c r="L10" s="268">
        <v>1648</v>
      </c>
      <c r="M10" s="269">
        <v>1436</v>
      </c>
      <c r="N10" s="270">
        <v>14.8</v>
      </c>
    </row>
    <row r="11" spans="1:16" ht="13.5" customHeight="1" x14ac:dyDescent="0.2">
      <c r="A11" s="248"/>
      <c r="B11" s="244"/>
      <c r="C11" s="244"/>
      <c r="D11" s="244"/>
      <c r="E11" s="244"/>
      <c r="F11" s="244"/>
      <c r="G11" s="1153" t="s">
        <v>465</v>
      </c>
      <c r="H11" s="1154"/>
      <c r="I11" s="1154"/>
      <c r="J11" s="1155"/>
      <c r="K11" s="267">
        <v>663</v>
      </c>
      <c r="L11" s="268">
        <v>1</v>
      </c>
      <c r="M11" s="269">
        <v>146</v>
      </c>
      <c r="N11" s="270">
        <v>-99.3</v>
      </c>
    </row>
    <row r="12" spans="1:16" ht="13.5" customHeight="1" x14ac:dyDescent="0.2">
      <c r="A12" s="248"/>
      <c r="B12" s="244"/>
      <c r="C12" s="244"/>
      <c r="D12" s="244"/>
      <c r="E12" s="244"/>
      <c r="F12" s="244"/>
      <c r="G12" s="1153" t="s">
        <v>466</v>
      </c>
      <c r="H12" s="1154"/>
      <c r="I12" s="1154"/>
      <c r="J12" s="1155"/>
      <c r="K12" s="267">
        <v>5289545</v>
      </c>
      <c r="L12" s="268">
        <v>5007</v>
      </c>
      <c r="M12" s="269">
        <v>1351</v>
      </c>
      <c r="N12" s="270">
        <v>270.60000000000002</v>
      </c>
    </row>
    <row r="13" spans="1:16" ht="13.5" customHeight="1" x14ac:dyDescent="0.2">
      <c r="A13" s="248"/>
      <c r="B13" s="244"/>
      <c r="C13" s="244"/>
      <c r="D13" s="244"/>
      <c r="E13" s="244"/>
      <c r="F13" s="244"/>
      <c r="G13" s="1153" t="s">
        <v>467</v>
      </c>
      <c r="H13" s="1154"/>
      <c r="I13" s="1154"/>
      <c r="J13" s="1155"/>
      <c r="K13" s="267" t="s">
        <v>468</v>
      </c>
      <c r="L13" s="268" t="s">
        <v>468</v>
      </c>
      <c r="M13" s="269">
        <v>5</v>
      </c>
      <c r="N13" s="270" t="s">
        <v>468</v>
      </c>
    </row>
    <row r="14" spans="1:16" ht="13.5" customHeight="1" x14ac:dyDescent="0.2">
      <c r="A14" s="248"/>
      <c r="B14" s="244"/>
      <c r="C14" s="244"/>
      <c r="D14" s="244"/>
      <c r="E14" s="244"/>
      <c r="F14" s="244"/>
      <c r="G14" s="1153" t="s">
        <v>469</v>
      </c>
      <c r="H14" s="1154"/>
      <c r="I14" s="1154"/>
      <c r="J14" s="1155"/>
      <c r="K14" s="267">
        <v>2330431</v>
      </c>
      <c r="L14" s="268">
        <v>2206</v>
      </c>
      <c r="M14" s="269">
        <v>1904</v>
      </c>
      <c r="N14" s="270">
        <v>15.9</v>
      </c>
    </row>
    <row r="15" spans="1:16" ht="13.5" customHeight="1" x14ac:dyDescent="0.2">
      <c r="A15" s="248"/>
      <c r="B15" s="244"/>
      <c r="C15" s="244"/>
      <c r="D15" s="244"/>
      <c r="E15" s="244"/>
      <c r="F15" s="244"/>
      <c r="G15" s="1153" t="s">
        <v>470</v>
      </c>
      <c r="H15" s="1154"/>
      <c r="I15" s="1154"/>
      <c r="J15" s="1155"/>
      <c r="K15" s="267">
        <v>1283909</v>
      </c>
      <c r="L15" s="268">
        <v>1215</v>
      </c>
      <c r="M15" s="269">
        <v>1197</v>
      </c>
      <c r="N15" s="270">
        <v>1.5</v>
      </c>
    </row>
    <row r="16" spans="1:16" ht="13.2" x14ac:dyDescent="0.2">
      <c r="A16" s="248"/>
      <c r="B16" s="244"/>
      <c r="C16" s="244"/>
      <c r="D16" s="244"/>
      <c r="E16" s="244"/>
      <c r="F16" s="244"/>
      <c r="G16" s="1156" t="s">
        <v>471</v>
      </c>
      <c r="H16" s="1157"/>
      <c r="I16" s="1157"/>
      <c r="J16" s="1158"/>
      <c r="K16" s="268">
        <v>-6263920</v>
      </c>
      <c r="L16" s="268">
        <v>-5929</v>
      </c>
      <c r="M16" s="269">
        <v>-5399</v>
      </c>
      <c r="N16" s="270">
        <v>9.8000000000000007</v>
      </c>
    </row>
    <row r="17" spans="1:16" ht="13.2" x14ac:dyDescent="0.2">
      <c r="A17" s="248"/>
      <c r="B17" s="244"/>
      <c r="C17" s="244"/>
      <c r="D17" s="244"/>
      <c r="E17" s="244"/>
      <c r="F17" s="244"/>
      <c r="G17" s="1156" t="s">
        <v>168</v>
      </c>
      <c r="H17" s="1157"/>
      <c r="I17" s="1157"/>
      <c r="J17" s="1158"/>
      <c r="K17" s="268">
        <v>70095826</v>
      </c>
      <c r="L17" s="268">
        <v>66347</v>
      </c>
      <c r="M17" s="269">
        <v>63891</v>
      </c>
      <c r="N17" s="270">
        <v>3.8</v>
      </c>
    </row>
    <row r="18" spans="1:16" ht="13.2" x14ac:dyDescent="0.2">
      <c r="A18" s="248"/>
      <c r="B18" s="244"/>
      <c r="C18" s="244"/>
      <c r="D18" s="244"/>
      <c r="E18" s="244"/>
      <c r="F18" s="244"/>
      <c r="G18" s="244"/>
      <c r="H18" s="244"/>
      <c r="I18" s="244"/>
      <c r="J18" s="244"/>
      <c r="K18" s="244"/>
      <c r="L18" s="244"/>
      <c r="M18" s="271"/>
      <c r="N18" s="271"/>
    </row>
    <row r="19" spans="1:16" ht="13.2" x14ac:dyDescent="0.2">
      <c r="A19" s="248"/>
      <c r="B19" s="244"/>
      <c r="C19" s="244"/>
      <c r="D19" s="244"/>
      <c r="E19" s="244"/>
      <c r="F19" s="244"/>
      <c r="G19" s="244" t="s">
        <v>472</v>
      </c>
      <c r="H19" s="244"/>
      <c r="I19" s="244"/>
      <c r="J19" s="244"/>
      <c r="K19" s="244"/>
      <c r="L19" s="244"/>
      <c r="M19" s="244"/>
      <c r="N19" s="244"/>
    </row>
    <row r="20" spans="1:16" ht="13.2" x14ac:dyDescent="0.2">
      <c r="A20" s="248"/>
      <c r="B20" s="244"/>
      <c r="C20" s="244"/>
      <c r="D20" s="244"/>
      <c r="E20" s="244"/>
      <c r="F20" s="244"/>
      <c r="G20" s="272"/>
      <c r="H20" s="273"/>
      <c r="I20" s="273"/>
      <c r="J20" s="274"/>
      <c r="K20" s="275" t="s">
        <v>473</v>
      </c>
      <c r="L20" s="276" t="s">
        <v>474</v>
      </c>
      <c r="M20" s="277" t="s">
        <v>475</v>
      </c>
      <c r="N20" s="278"/>
    </row>
    <row r="21" spans="1:16" s="284" customFormat="1" ht="13.2" x14ac:dyDescent="0.2">
      <c r="A21" s="279"/>
      <c r="B21" s="249"/>
      <c r="C21" s="249"/>
      <c r="D21" s="249"/>
      <c r="E21" s="249"/>
      <c r="F21" s="249"/>
      <c r="G21" s="1148" t="s">
        <v>476</v>
      </c>
      <c r="H21" s="1149"/>
      <c r="I21" s="1149"/>
      <c r="J21" s="1150"/>
      <c r="K21" s="280">
        <v>6.18</v>
      </c>
      <c r="L21" s="281">
        <v>6.54</v>
      </c>
      <c r="M21" s="282">
        <v>-0.36</v>
      </c>
      <c r="N21" s="249"/>
      <c r="O21" s="283"/>
      <c r="P21" s="279"/>
    </row>
    <row r="22" spans="1:16" s="284" customFormat="1" ht="13.2" x14ac:dyDescent="0.2">
      <c r="A22" s="279"/>
      <c r="B22" s="249"/>
      <c r="C22" s="249"/>
      <c r="D22" s="249"/>
      <c r="E22" s="249"/>
      <c r="F22" s="249"/>
      <c r="G22" s="1148" t="s">
        <v>477</v>
      </c>
      <c r="H22" s="1149"/>
      <c r="I22" s="1149"/>
      <c r="J22" s="1150"/>
      <c r="K22" s="285">
        <v>103.1</v>
      </c>
      <c r="L22" s="286">
        <v>100.1</v>
      </c>
      <c r="M22" s="287">
        <v>3</v>
      </c>
      <c r="N22" s="271"/>
      <c r="O22" s="283"/>
      <c r="P22" s="279"/>
    </row>
    <row r="23" spans="1:16" s="284" customFormat="1" ht="13.2" x14ac:dyDescent="0.2">
      <c r="A23" s="279"/>
      <c r="B23" s="249"/>
      <c r="C23" s="249"/>
      <c r="D23" s="249"/>
      <c r="E23" s="249"/>
      <c r="F23" s="249"/>
      <c r="G23" s="249"/>
      <c r="H23" s="249"/>
      <c r="I23" s="249"/>
      <c r="J23" s="249"/>
      <c r="K23" s="249"/>
      <c r="L23" s="271"/>
      <c r="M23" s="271"/>
      <c r="N23" s="271"/>
      <c r="O23" s="283"/>
      <c r="P23" s="279"/>
    </row>
    <row r="24" spans="1:16" s="284" customFormat="1" ht="13.2" x14ac:dyDescent="0.2">
      <c r="A24" s="279"/>
      <c r="B24" s="249"/>
      <c r="C24" s="249"/>
      <c r="D24" s="249"/>
      <c r="E24" s="249"/>
      <c r="F24" s="249"/>
      <c r="G24" s="249"/>
      <c r="H24" s="249"/>
      <c r="I24" s="249"/>
      <c r="J24" s="249"/>
      <c r="K24" s="249"/>
      <c r="L24" s="271"/>
      <c r="M24" s="271"/>
      <c r="N24" s="271"/>
      <c r="O24" s="283"/>
      <c r="P24" s="279"/>
    </row>
    <row r="25" spans="1:16" s="284" customFormat="1" ht="13.2" x14ac:dyDescent="0.2">
      <c r="A25" s="288"/>
      <c r="B25" s="289"/>
      <c r="C25" s="289"/>
      <c r="D25" s="289"/>
      <c r="E25" s="289"/>
      <c r="F25" s="289"/>
      <c r="G25" s="289"/>
      <c r="H25" s="289"/>
      <c r="I25" s="289"/>
      <c r="J25" s="289"/>
      <c r="K25" s="289"/>
      <c r="L25" s="290"/>
      <c r="M25" s="290"/>
      <c r="N25" s="290"/>
      <c r="O25" s="291"/>
      <c r="P25" s="279"/>
    </row>
    <row r="26" spans="1:16" s="284" customFormat="1" ht="13.2" x14ac:dyDescent="0.2">
      <c r="A26" s="249" t="s">
        <v>478</v>
      </c>
      <c r="B26" s="249"/>
      <c r="C26" s="249"/>
      <c r="D26" s="249"/>
      <c r="E26" s="249"/>
      <c r="F26" s="249"/>
      <c r="G26" s="249"/>
      <c r="H26" s="249"/>
      <c r="I26" s="249"/>
      <c r="J26" s="249"/>
      <c r="K26" s="249"/>
      <c r="L26" s="271"/>
      <c r="M26" s="271"/>
      <c r="N26" s="271"/>
      <c r="O26" s="249"/>
      <c r="P26" s="249"/>
    </row>
    <row r="27" spans="1:16" ht="13.2" x14ac:dyDescent="0.2">
      <c r="K27" s="244"/>
      <c r="L27" s="244"/>
      <c r="M27" s="244"/>
      <c r="N27" s="244"/>
      <c r="O27" s="244"/>
      <c r="P27" s="244"/>
    </row>
    <row r="28" spans="1:16" ht="16.2" x14ac:dyDescent="0.2">
      <c r="A28" s="245" t="s">
        <v>479</v>
      </c>
      <c r="B28" s="246"/>
      <c r="C28" s="246"/>
      <c r="D28" s="246"/>
      <c r="E28" s="246"/>
      <c r="F28" s="246"/>
      <c r="G28" s="246"/>
      <c r="H28" s="246"/>
      <c r="I28" s="246"/>
      <c r="J28" s="246"/>
      <c r="K28" s="246"/>
      <c r="L28" s="246"/>
      <c r="M28" s="246"/>
      <c r="N28" s="246"/>
      <c r="O28" s="292"/>
    </row>
    <row r="29" spans="1:16" ht="13.2" x14ac:dyDescent="0.2">
      <c r="A29" s="248"/>
      <c r="B29" s="244"/>
      <c r="C29" s="244"/>
      <c r="D29" s="244"/>
      <c r="E29" s="244"/>
      <c r="F29" s="244"/>
      <c r="G29" s="249" t="s">
        <v>480</v>
      </c>
      <c r="H29" s="249"/>
      <c r="I29" s="249"/>
      <c r="J29" s="249"/>
      <c r="K29" s="244"/>
      <c r="L29" s="244"/>
      <c r="M29" s="244"/>
      <c r="N29" s="244"/>
      <c r="O29" s="293"/>
    </row>
    <row r="30" spans="1:16" ht="13.2" x14ac:dyDescent="0.2">
      <c r="A30" s="248"/>
      <c r="B30" s="244"/>
      <c r="C30" s="244"/>
      <c r="D30" s="244"/>
      <c r="E30" s="244"/>
      <c r="F30" s="244"/>
      <c r="G30" s="251"/>
      <c r="H30" s="252"/>
      <c r="I30" s="252"/>
      <c r="J30" s="253"/>
      <c r="K30" s="1151" t="s">
        <v>458</v>
      </c>
      <c r="L30" s="254"/>
      <c r="M30" s="255" t="s">
        <v>459</v>
      </c>
      <c r="N30" s="256"/>
    </row>
    <row r="31" spans="1:16" ht="13.2" x14ac:dyDescent="0.2">
      <c r="A31" s="248"/>
      <c r="B31" s="244"/>
      <c r="C31" s="244"/>
      <c r="D31" s="244"/>
      <c r="E31" s="244"/>
      <c r="F31" s="244"/>
      <c r="G31" s="257"/>
      <c r="H31" s="258"/>
      <c r="I31" s="258"/>
      <c r="J31" s="259"/>
      <c r="K31" s="1152"/>
      <c r="L31" s="260" t="s">
        <v>460</v>
      </c>
      <c r="M31" s="261" t="s">
        <v>461</v>
      </c>
      <c r="N31" s="262" t="s">
        <v>462</v>
      </c>
    </row>
    <row r="32" spans="1:16" ht="27" customHeight="1" x14ac:dyDescent="0.2">
      <c r="A32" s="248"/>
      <c r="B32" s="244"/>
      <c r="C32" s="244"/>
      <c r="D32" s="244"/>
      <c r="E32" s="244"/>
      <c r="F32" s="244"/>
      <c r="G32" s="1164" t="s">
        <v>481</v>
      </c>
      <c r="H32" s="1165"/>
      <c r="I32" s="1165"/>
      <c r="J32" s="1166"/>
      <c r="K32" s="294">
        <v>35687820</v>
      </c>
      <c r="L32" s="294">
        <v>33779</v>
      </c>
      <c r="M32" s="295">
        <v>33324</v>
      </c>
      <c r="N32" s="296">
        <v>1.4</v>
      </c>
    </row>
    <row r="33" spans="1:16" ht="13.5" customHeight="1" x14ac:dyDescent="0.2">
      <c r="A33" s="248"/>
      <c r="B33" s="244"/>
      <c r="C33" s="244"/>
      <c r="D33" s="244"/>
      <c r="E33" s="244"/>
      <c r="F33" s="244"/>
      <c r="G33" s="1164" t="s">
        <v>482</v>
      </c>
      <c r="H33" s="1165"/>
      <c r="I33" s="1165"/>
      <c r="J33" s="1166"/>
      <c r="K33" s="294" t="s">
        <v>468</v>
      </c>
      <c r="L33" s="294" t="s">
        <v>468</v>
      </c>
      <c r="M33" s="295">
        <v>3817</v>
      </c>
      <c r="N33" s="296" t="s">
        <v>468</v>
      </c>
    </row>
    <row r="34" spans="1:16" ht="27" customHeight="1" x14ac:dyDescent="0.2">
      <c r="A34" s="248"/>
      <c r="B34" s="244"/>
      <c r="C34" s="244"/>
      <c r="D34" s="244"/>
      <c r="E34" s="244"/>
      <c r="F34" s="244"/>
      <c r="G34" s="1164" t="s">
        <v>483</v>
      </c>
      <c r="H34" s="1165"/>
      <c r="I34" s="1165"/>
      <c r="J34" s="1166"/>
      <c r="K34" s="294">
        <v>20289935</v>
      </c>
      <c r="L34" s="294">
        <v>19205</v>
      </c>
      <c r="M34" s="295">
        <v>20478</v>
      </c>
      <c r="N34" s="296">
        <v>-6.2</v>
      </c>
    </row>
    <row r="35" spans="1:16" ht="27" customHeight="1" x14ac:dyDescent="0.2">
      <c r="A35" s="248"/>
      <c r="B35" s="244"/>
      <c r="C35" s="244"/>
      <c r="D35" s="244"/>
      <c r="E35" s="244"/>
      <c r="F35" s="244"/>
      <c r="G35" s="1164" t="s">
        <v>484</v>
      </c>
      <c r="H35" s="1165"/>
      <c r="I35" s="1165"/>
      <c r="J35" s="1166"/>
      <c r="K35" s="294">
        <v>10244737</v>
      </c>
      <c r="L35" s="294">
        <v>9697</v>
      </c>
      <c r="M35" s="295">
        <v>13245</v>
      </c>
      <c r="N35" s="296">
        <v>-26.8</v>
      </c>
    </row>
    <row r="36" spans="1:16" ht="27" customHeight="1" x14ac:dyDescent="0.2">
      <c r="A36" s="248"/>
      <c r="B36" s="244"/>
      <c r="C36" s="244"/>
      <c r="D36" s="244"/>
      <c r="E36" s="244"/>
      <c r="F36" s="244"/>
      <c r="G36" s="1164" t="s">
        <v>485</v>
      </c>
      <c r="H36" s="1165"/>
      <c r="I36" s="1165"/>
      <c r="J36" s="1166"/>
      <c r="K36" s="294" t="s">
        <v>468</v>
      </c>
      <c r="L36" s="294" t="s">
        <v>468</v>
      </c>
      <c r="M36" s="295">
        <v>284</v>
      </c>
      <c r="N36" s="296" t="s">
        <v>468</v>
      </c>
    </row>
    <row r="37" spans="1:16" ht="13.5" customHeight="1" x14ac:dyDescent="0.2">
      <c r="A37" s="248"/>
      <c r="B37" s="244"/>
      <c r="C37" s="244"/>
      <c r="D37" s="244"/>
      <c r="E37" s="244"/>
      <c r="F37" s="244"/>
      <c r="G37" s="1164" t="s">
        <v>486</v>
      </c>
      <c r="H37" s="1165"/>
      <c r="I37" s="1165"/>
      <c r="J37" s="1166"/>
      <c r="K37" s="294">
        <v>1388508</v>
      </c>
      <c r="L37" s="294">
        <v>1314</v>
      </c>
      <c r="M37" s="295">
        <v>1142</v>
      </c>
      <c r="N37" s="296">
        <v>15.1</v>
      </c>
    </row>
    <row r="38" spans="1:16" ht="27" customHeight="1" x14ac:dyDescent="0.2">
      <c r="A38" s="248"/>
      <c r="B38" s="244"/>
      <c r="C38" s="244"/>
      <c r="D38" s="244"/>
      <c r="E38" s="244"/>
      <c r="F38" s="244"/>
      <c r="G38" s="1167" t="s">
        <v>487</v>
      </c>
      <c r="H38" s="1168"/>
      <c r="I38" s="1168"/>
      <c r="J38" s="1169"/>
      <c r="K38" s="297">
        <v>61611</v>
      </c>
      <c r="L38" s="297">
        <v>58</v>
      </c>
      <c r="M38" s="298">
        <v>6</v>
      </c>
      <c r="N38" s="299">
        <v>866.7</v>
      </c>
      <c r="O38" s="293"/>
    </row>
    <row r="39" spans="1:16" ht="13.2" x14ac:dyDescent="0.2">
      <c r="A39" s="248"/>
      <c r="B39" s="244"/>
      <c r="C39" s="244"/>
      <c r="D39" s="244"/>
      <c r="E39" s="244"/>
      <c r="F39" s="244"/>
      <c r="G39" s="1167" t="s">
        <v>488</v>
      </c>
      <c r="H39" s="1168"/>
      <c r="I39" s="1168"/>
      <c r="J39" s="1169"/>
      <c r="K39" s="300">
        <v>-13207547</v>
      </c>
      <c r="L39" s="300">
        <v>-12501</v>
      </c>
      <c r="M39" s="301">
        <v>-16991</v>
      </c>
      <c r="N39" s="302">
        <v>-26.4</v>
      </c>
      <c r="O39" s="293"/>
    </row>
    <row r="40" spans="1:16" ht="27" customHeight="1" x14ac:dyDescent="0.2">
      <c r="A40" s="248"/>
      <c r="B40" s="244"/>
      <c r="C40" s="244"/>
      <c r="D40" s="244"/>
      <c r="E40" s="244"/>
      <c r="F40" s="244"/>
      <c r="G40" s="1164" t="s">
        <v>489</v>
      </c>
      <c r="H40" s="1165"/>
      <c r="I40" s="1165"/>
      <c r="J40" s="1166"/>
      <c r="K40" s="300">
        <v>-36340774</v>
      </c>
      <c r="L40" s="300">
        <v>-34397</v>
      </c>
      <c r="M40" s="301">
        <v>-34589</v>
      </c>
      <c r="N40" s="302">
        <v>-0.6</v>
      </c>
      <c r="O40" s="293"/>
    </row>
    <row r="41" spans="1:16" ht="13.2" x14ac:dyDescent="0.2">
      <c r="A41" s="248"/>
      <c r="B41" s="244"/>
      <c r="C41" s="244"/>
      <c r="D41" s="244"/>
      <c r="E41" s="244"/>
      <c r="F41" s="244"/>
      <c r="G41" s="1170" t="s">
        <v>279</v>
      </c>
      <c r="H41" s="1171"/>
      <c r="I41" s="1171"/>
      <c r="J41" s="1172"/>
      <c r="K41" s="294">
        <v>18124290</v>
      </c>
      <c r="L41" s="300">
        <v>17155</v>
      </c>
      <c r="M41" s="301">
        <v>20717</v>
      </c>
      <c r="N41" s="302">
        <v>-17.2</v>
      </c>
      <c r="O41" s="293"/>
    </row>
    <row r="42" spans="1:16" ht="13.2" x14ac:dyDescent="0.2">
      <c r="A42" s="248"/>
      <c r="B42" s="244"/>
      <c r="C42" s="244"/>
      <c r="D42" s="244"/>
      <c r="E42" s="244"/>
      <c r="F42" s="244"/>
      <c r="G42" s="303" t="s">
        <v>490</v>
      </c>
      <c r="H42" s="244"/>
      <c r="I42" s="244"/>
      <c r="J42" s="244"/>
      <c r="K42" s="244"/>
      <c r="L42" s="244"/>
      <c r="M42" s="271"/>
      <c r="N42" s="271"/>
      <c r="O42" s="293"/>
    </row>
    <row r="43" spans="1:16" ht="13.2" x14ac:dyDescent="0.2">
      <c r="A43" s="248"/>
      <c r="B43" s="244"/>
      <c r="C43" s="244"/>
      <c r="D43" s="244"/>
      <c r="E43" s="244"/>
      <c r="F43" s="244"/>
      <c r="G43" s="244"/>
      <c r="H43" s="244"/>
      <c r="I43" s="244"/>
      <c r="J43" s="244"/>
      <c r="K43" s="244"/>
      <c r="L43" s="304"/>
      <c r="M43" s="271"/>
      <c r="N43" s="244"/>
      <c r="O43" s="293"/>
    </row>
    <row r="44" spans="1:16" ht="13.2" x14ac:dyDescent="0.2">
      <c r="A44" s="248"/>
      <c r="B44" s="244"/>
      <c r="C44" s="244"/>
      <c r="D44" s="244"/>
      <c r="E44" s="244"/>
      <c r="F44" s="244"/>
      <c r="G44" s="244"/>
      <c r="H44" s="244"/>
      <c r="I44" s="244"/>
      <c r="J44" s="244"/>
      <c r="K44" s="244"/>
      <c r="L44" s="244"/>
      <c r="M44" s="271"/>
      <c r="N44" s="244"/>
    </row>
    <row r="45" spans="1:16" ht="13.2" x14ac:dyDescent="0.2">
      <c r="A45" s="246"/>
      <c r="B45" s="246"/>
      <c r="C45" s="246"/>
      <c r="D45" s="246"/>
      <c r="E45" s="246"/>
      <c r="F45" s="246"/>
      <c r="G45" s="246"/>
      <c r="H45" s="246"/>
      <c r="I45" s="246"/>
      <c r="J45" s="246"/>
      <c r="K45" s="246"/>
      <c r="L45" s="246"/>
      <c r="M45" s="305"/>
      <c r="N45" s="246"/>
      <c r="O45" s="246"/>
      <c r="P45" s="244"/>
    </row>
    <row r="46" spans="1:16" ht="13.2"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491</v>
      </c>
      <c r="B47" s="244"/>
      <c r="C47" s="244"/>
      <c r="D47" s="244"/>
      <c r="E47" s="244"/>
      <c r="F47" s="244"/>
      <c r="G47" s="244"/>
      <c r="H47" s="244"/>
      <c r="I47" s="244"/>
      <c r="J47" s="244"/>
      <c r="K47" s="244"/>
      <c r="L47" s="244"/>
      <c r="M47" s="244"/>
      <c r="N47" s="244"/>
    </row>
    <row r="48" spans="1:16" ht="13.2" x14ac:dyDescent="0.2">
      <c r="A48" s="248"/>
      <c r="B48" s="244"/>
      <c r="C48" s="244"/>
      <c r="D48" s="244"/>
      <c r="E48" s="244"/>
      <c r="F48" s="244"/>
      <c r="G48" s="308" t="s">
        <v>492</v>
      </c>
      <c r="H48" s="308"/>
      <c r="I48" s="308"/>
      <c r="J48" s="308"/>
      <c r="K48" s="308"/>
      <c r="L48" s="308"/>
      <c r="M48" s="309"/>
      <c r="N48" s="308"/>
    </row>
    <row r="49" spans="1:14" ht="13.5" customHeight="1" x14ac:dyDescent="0.2">
      <c r="A49" s="248"/>
      <c r="B49" s="244"/>
      <c r="C49" s="244"/>
      <c r="D49" s="244"/>
      <c r="E49" s="244"/>
      <c r="F49" s="244"/>
      <c r="G49" s="310"/>
      <c r="H49" s="311"/>
      <c r="I49" s="1159" t="s">
        <v>458</v>
      </c>
      <c r="J49" s="1161" t="s">
        <v>493</v>
      </c>
      <c r="K49" s="1162"/>
      <c r="L49" s="1162"/>
      <c r="M49" s="1162"/>
      <c r="N49" s="1163"/>
    </row>
    <row r="50" spans="1:14" ht="13.2" x14ac:dyDescent="0.2">
      <c r="A50" s="248"/>
      <c r="B50" s="244"/>
      <c r="C50" s="244"/>
      <c r="D50" s="244"/>
      <c r="E50" s="244"/>
      <c r="F50" s="244"/>
      <c r="G50" s="312"/>
      <c r="H50" s="313"/>
      <c r="I50" s="1160"/>
      <c r="J50" s="314" t="s">
        <v>494</v>
      </c>
      <c r="K50" s="315" t="s">
        <v>495</v>
      </c>
      <c r="L50" s="316" t="s">
        <v>496</v>
      </c>
      <c r="M50" s="317" t="s">
        <v>497</v>
      </c>
      <c r="N50" s="318" t="s">
        <v>498</v>
      </c>
    </row>
    <row r="51" spans="1:14" ht="13.2" x14ac:dyDescent="0.2">
      <c r="A51" s="248"/>
      <c r="B51" s="244"/>
      <c r="C51" s="244"/>
      <c r="D51" s="244"/>
      <c r="E51" s="244"/>
      <c r="F51" s="244"/>
      <c r="G51" s="310" t="s">
        <v>499</v>
      </c>
      <c r="H51" s="311"/>
      <c r="I51" s="319">
        <v>30781220</v>
      </c>
      <c r="J51" s="320">
        <v>30171</v>
      </c>
      <c r="K51" s="321">
        <v>-28.7</v>
      </c>
      <c r="L51" s="322">
        <v>48794</v>
      </c>
      <c r="M51" s="323">
        <v>-6.8</v>
      </c>
      <c r="N51" s="324">
        <v>-21.9</v>
      </c>
    </row>
    <row r="52" spans="1:14" ht="13.2" x14ac:dyDescent="0.2">
      <c r="A52" s="248"/>
      <c r="B52" s="244"/>
      <c r="C52" s="244"/>
      <c r="D52" s="244"/>
      <c r="E52" s="244"/>
      <c r="F52" s="244"/>
      <c r="G52" s="325"/>
      <c r="H52" s="326" t="s">
        <v>500</v>
      </c>
      <c r="I52" s="327">
        <v>18116651</v>
      </c>
      <c r="J52" s="328">
        <v>17757</v>
      </c>
      <c r="K52" s="329">
        <v>-35.5</v>
      </c>
      <c r="L52" s="330">
        <v>25698</v>
      </c>
      <c r="M52" s="331">
        <v>-14.2</v>
      </c>
      <c r="N52" s="332">
        <v>-21.3</v>
      </c>
    </row>
    <row r="53" spans="1:14" ht="13.2" x14ac:dyDescent="0.2">
      <c r="A53" s="248"/>
      <c r="B53" s="244"/>
      <c r="C53" s="244"/>
      <c r="D53" s="244"/>
      <c r="E53" s="244"/>
      <c r="F53" s="244"/>
      <c r="G53" s="310" t="s">
        <v>501</v>
      </c>
      <c r="H53" s="311"/>
      <c r="I53" s="319">
        <v>55785736</v>
      </c>
      <c r="J53" s="320">
        <v>53716</v>
      </c>
      <c r="K53" s="321">
        <v>78</v>
      </c>
      <c r="L53" s="322">
        <v>47129</v>
      </c>
      <c r="M53" s="323">
        <v>-3.4</v>
      </c>
      <c r="N53" s="324">
        <v>81.400000000000006</v>
      </c>
    </row>
    <row r="54" spans="1:14" ht="13.2" x14ac:dyDescent="0.2">
      <c r="A54" s="248"/>
      <c r="B54" s="244"/>
      <c r="C54" s="244"/>
      <c r="D54" s="244"/>
      <c r="E54" s="244"/>
      <c r="F54" s="244"/>
      <c r="G54" s="325"/>
      <c r="H54" s="326" t="s">
        <v>500</v>
      </c>
      <c r="I54" s="327">
        <v>19038603</v>
      </c>
      <c r="J54" s="328">
        <v>18332</v>
      </c>
      <c r="K54" s="329">
        <v>3.2</v>
      </c>
      <c r="L54" s="330">
        <v>23069</v>
      </c>
      <c r="M54" s="331">
        <v>-10.199999999999999</v>
      </c>
      <c r="N54" s="332">
        <v>13.4</v>
      </c>
    </row>
    <row r="55" spans="1:14" ht="13.2" x14ac:dyDescent="0.2">
      <c r="A55" s="248"/>
      <c r="B55" s="244"/>
      <c r="C55" s="244"/>
      <c r="D55" s="244"/>
      <c r="E55" s="244"/>
      <c r="F55" s="244"/>
      <c r="G55" s="310" t="s">
        <v>502</v>
      </c>
      <c r="H55" s="311"/>
      <c r="I55" s="319">
        <v>83827731</v>
      </c>
      <c r="J55" s="320">
        <v>79868</v>
      </c>
      <c r="K55" s="321">
        <v>48.7</v>
      </c>
      <c r="L55" s="322">
        <v>50848</v>
      </c>
      <c r="M55" s="323">
        <v>7.9</v>
      </c>
      <c r="N55" s="324">
        <v>40.799999999999997</v>
      </c>
    </row>
    <row r="56" spans="1:14" ht="13.2" x14ac:dyDescent="0.2">
      <c r="A56" s="248"/>
      <c r="B56" s="244"/>
      <c r="C56" s="244"/>
      <c r="D56" s="244"/>
      <c r="E56" s="244"/>
      <c r="F56" s="244"/>
      <c r="G56" s="325"/>
      <c r="H56" s="326" t="s">
        <v>500</v>
      </c>
      <c r="I56" s="327">
        <v>19648684</v>
      </c>
      <c r="J56" s="328">
        <v>18721</v>
      </c>
      <c r="K56" s="329">
        <v>2.1</v>
      </c>
      <c r="L56" s="330">
        <v>22583</v>
      </c>
      <c r="M56" s="331">
        <v>-2.1</v>
      </c>
      <c r="N56" s="332">
        <v>4.2</v>
      </c>
    </row>
    <row r="57" spans="1:14" ht="13.2" x14ac:dyDescent="0.2">
      <c r="A57" s="248"/>
      <c r="B57" s="244"/>
      <c r="C57" s="244"/>
      <c r="D57" s="244"/>
      <c r="E57" s="244"/>
      <c r="F57" s="244"/>
      <c r="G57" s="310" t="s">
        <v>503</v>
      </c>
      <c r="H57" s="311"/>
      <c r="I57" s="319">
        <v>110669169</v>
      </c>
      <c r="J57" s="320">
        <v>105048</v>
      </c>
      <c r="K57" s="321">
        <v>31.5</v>
      </c>
      <c r="L57" s="322">
        <v>53572</v>
      </c>
      <c r="M57" s="323">
        <v>5.4</v>
      </c>
      <c r="N57" s="324">
        <v>26.1</v>
      </c>
    </row>
    <row r="58" spans="1:14" ht="13.2" x14ac:dyDescent="0.2">
      <c r="A58" s="248"/>
      <c r="B58" s="244"/>
      <c r="C58" s="244"/>
      <c r="D58" s="244"/>
      <c r="E58" s="244"/>
      <c r="F58" s="244"/>
      <c r="G58" s="325"/>
      <c r="H58" s="326" t="s">
        <v>500</v>
      </c>
      <c r="I58" s="327">
        <v>26486868</v>
      </c>
      <c r="J58" s="328">
        <v>25142</v>
      </c>
      <c r="K58" s="329">
        <v>34.299999999999997</v>
      </c>
      <c r="L58" s="330">
        <v>25259</v>
      </c>
      <c r="M58" s="331">
        <v>11.8</v>
      </c>
      <c r="N58" s="332">
        <v>22.5</v>
      </c>
    </row>
    <row r="59" spans="1:14" ht="13.2" x14ac:dyDescent="0.2">
      <c r="A59" s="248"/>
      <c r="B59" s="244"/>
      <c r="C59" s="244"/>
      <c r="D59" s="244"/>
      <c r="E59" s="244"/>
      <c r="F59" s="244"/>
      <c r="G59" s="310" t="s">
        <v>504</v>
      </c>
      <c r="H59" s="311"/>
      <c r="I59" s="319">
        <v>94366546</v>
      </c>
      <c r="J59" s="320">
        <v>89320</v>
      </c>
      <c r="K59" s="321">
        <v>-15</v>
      </c>
      <c r="L59" s="322">
        <v>51898</v>
      </c>
      <c r="M59" s="323">
        <v>-3.1</v>
      </c>
      <c r="N59" s="324">
        <v>-11.9</v>
      </c>
    </row>
    <row r="60" spans="1:14" ht="13.2" x14ac:dyDescent="0.2">
      <c r="A60" s="248"/>
      <c r="B60" s="244"/>
      <c r="C60" s="244"/>
      <c r="D60" s="244"/>
      <c r="E60" s="244"/>
      <c r="F60" s="244"/>
      <c r="G60" s="325"/>
      <c r="H60" s="326" t="s">
        <v>500</v>
      </c>
      <c r="I60" s="333">
        <v>29781434</v>
      </c>
      <c r="J60" s="328">
        <v>28189</v>
      </c>
      <c r="K60" s="329">
        <v>12.1</v>
      </c>
      <c r="L60" s="330">
        <v>25986</v>
      </c>
      <c r="M60" s="331">
        <v>2.9</v>
      </c>
      <c r="N60" s="332">
        <v>9.1999999999999993</v>
      </c>
    </row>
    <row r="61" spans="1:14" ht="13.2" x14ac:dyDescent="0.2">
      <c r="A61" s="248"/>
      <c r="B61" s="244"/>
      <c r="C61" s="244"/>
      <c r="D61" s="244"/>
      <c r="E61" s="244"/>
      <c r="F61" s="244"/>
      <c r="G61" s="310" t="s">
        <v>505</v>
      </c>
      <c r="H61" s="334"/>
      <c r="I61" s="335">
        <v>75086080</v>
      </c>
      <c r="J61" s="336">
        <v>71625</v>
      </c>
      <c r="K61" s="337">
        <v>22.9</v>
      </c>
      <c r="L61" s="338">
        <v>50448</v>
      </c>
      <c r="M61" s="339">
        <v>0</v>
      </c>
      <c r="N61" s="324">
        <v>22.9</v>
      </c>
    </row>
    <row r="62" spans="1:14" ht="13.2" x14ac:dyDescent="0.2">
      <c r="A62" s="248"/>
      <c r="B62" s="244"/>
      <c r="C62" s="244"/>
      <c r="D62" s="244"/>
      <c r="E62" s="244"/>
      <c r="F62" s="244"/>
      <c r="G62" s="325"/>
      <c r="H62" s="326" t="s">
        <v>500</v>
      </c>
      <c r="I62" s="327">
        <v>22614448</v>
      </c>
      <c r="J62" s="328">
        <v>21628</v>
      </c>
      <c r="K62" s="329">
        <v>3.2</v>
      </c>
      <c r="L62" s="330">
        <v>24519</v>
      </c>
      <c r="M62" s="331">
        <v>-2.4</v>
      </c>
      <c r="N62" s="332">
        <v>5.6</v>
      </c>
    </row>
    <row r="63" spans="1:14" ht="13.2" x14ac:dyDescent="0.2">
      <c r="A63" s="248"/>
      <c r="B63" s="244"/>
      <c r="C63" s="244"/>
      <c r="D63" s="244"/>
      <c r="E63" s="244"/>
      <c r="F63" s="244"/>
      <c r="G63" s="244"/>
      <c r="H63" s="244"/>
      <c r="I63" s="244"/>
      <c r="J63" s="244"/>
      <c r="K63" s="244"/>
      <c r="L63" s="244"/>
      <c r="M63" s="244"/>
      <c r="N63" s="244"/>
    </row>
    <row r="64" spans="1:14" ht="13.2" x14ac:dyDescent="0.2">
      <c r="A64" s="248"/>
      <c r="B64" s="244"/>
      <c r="C64" s="244"/>
      <c r="D64" s="244"/>
      <c r="E64" s="244"/>
      <c r="F64" s="244"/>
      <c r="G64" s="244"/>
      <c r="H64" s="244"/>
      <c r="I64" s="244"/>
      <c r="J64" s="244"/>
      <c r="K64" s="244"/>
      <c r="L64" s="244"/>
      <c r="M64" s="244"/>
      <c r="N64" s="244"/>
    </row>
    <row r="65" spans="1:16" ht="13.2" x14ac:dyDescent="0.2">
      <c r="A65" s="248"/>
      <c r="B65" s="244"/>
      <c r="C65" s="244"/>
      <c r="D65" s="244"/>
      <c r="E65" s="244"/>
      <c r="F65" s="244"/>
      <c r="G65" s="244"/>
      <c r="H65" s="244"/>
      <c r="I65" s="244"/>
      <c r="J65" s="244"/>
      <c r="K65" s="244"/>
      <c r="L65" s="244"/>
      <c r="M65" s="244"/>
      <c r="N65" s="244"/>
    </row>
    <row r="66" spans="1:16" ht="13.2"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2" hidden="1" x14ac:dyDescent="0.2">
      <c r="G70" s="244"/>
      <c r="H70" s="244"/>
      <c r="I70" s="244"/>
      <c r="J70" s="244"/>
      <c r="K70" s="244"/>
      <c r="L70" s="244"/>
      <c r="M70" s="244"/>
      <c r="N70" s="244"/>
    </row>
    <row r="71" spans="1:16" ht="13.2" hidden="1" x14ac:dyDescent="0.2">
      <c r="G71" s="244"/>
      <c r="H71" s="244"/>
      <c r="I71" s="244"/>
      <c r="J71" s="244"/>
      <c r="K71" s="244"/>
      <c r="L71" s="244"/>
      <c r="M71" s="244"/>
      <c r="N71" s="244"/>
    </row>
    <row r="72" spans="1:16" ht="13.2" hidden="1" x14ac:dyDescent="0.2">
      <c r="G72" s="244"/>
      <c r="H72" s="244"/>
      <c r="I72" s="244"/>
      <c r="J72" s="244"/>
      <c r="K72" s="244"/>
      <c r="L72" s="244"/>
      <c r="M72" s="244"/>
      <c r="N72" s="244"/>
    </row>
    <row r="73" spans="1:16" ht="13.2" hidden="1" x14ac:dyDescent="0.2">
      <c r="G73" s="244"/>
      <c r="H73" s="244"/>
      <c r="I73" s="244"/>
      <c r="J73" s="244"/>
      <c r="K73" s="244"/>
      <c r="L73" s="244"/>
      <c r="M73" s="244"/>
      <c r="N73" s="244"/>
    </row>
    <row r="74" spans="1:16" ht="13.2" hidden="1" x14ac:dyDescent="0.2"/>
  </sheetData>
  <sheetProtection algorithmName="SHA-512" hashValue="xE4JoFN1ZUoiO/AX+zeIMkX68rjdH3iZDlGpdbw7uFaOvDnRLESUggjZqYDFauakcyhbKMrXyaIJjWpLH8OrNw==" saltValue="QdHCaY9+QjhhkoeAa+kbGw=="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B2" s="241"/>
      <c r="T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1"/>
    </row>
    <row r="18" spans="34:34" ht="13.2" x14ac:dyDescent="0.2"/>
    <row r="19" spans="34:34" ht="13.2" x14ac:dyDescent="0.2"/>
    <row r="20" spans="34:34" ht="13.2" x14ac:dyDescent="0.2">
      <c r="AH20" s="241"/>
    </row>
    <row r="21" spans="34:34" ht="13.2" x14ac:dyDescent="0.2">
      <c r="AH21" s="24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1"/>
    </row>
    <row r="29" spans="34:34" ht="13.2" x14ac:dyDescent="0.2"/>
    <row r="30" spans="34:34" ht="13.2" x14ac:dyDescent="0.2"/>
    <row r="31" spans="34:34" ht="13.2" x14ac:dyDescent="0.2"/>
    <row r="32" spans="34:34" ht="13.2" x14ac:dyDescent="0.2"/>
    <row r="33" spans="2:34" ht="13.2" x14ac:dyDescent="0.2">
      <c r="B33" s="241"/>
      <c r="G33" s="241"/>
      <c r="I33" s="241"/>
    </row>
    <row r="34" spans="2:34" ht="13.2" x14ac:dyDescent="0.2">
      <c r="C34" s="241"/>
      <c r="P34" s="241"/>
      <c r="R34" s="241"/>
      <c r="U34" s="241"/>
    </row>
    <row r="35" spans="2:34" ht="13.2" x14ac:dyDescent="0.2">
      <c r="D35" s="241"/>
      <c r="E35" s="241"/>
      <c r="T35" s="241"/>
      <c r="W35" s="241"/>
      <c r="AC35" s="241"/>
      <c r="AD35" s="241"/>
      <c r="AE35" s="241"/>
      <c r="AF35" s="241"/>
      <c r="AG35" s="241"/>
      <c r="AH35" s="241"/>
    </row>
    <row r="36" spans="2:34" ht="13.2"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U40" s="241"/>
    </row>
    <row r="41" spans="2:34" ht="13.2" x14ac:dyDescent="0.2">
      <c r="R41" s="241"/>
    </row>
    <row r="42" spans="2:34" ht="13.2" x14ac:dyDescent="0.2">
      <c r="T42" s="241"/>
      <c r="W42" s="241"/>
    </row>
    <row r="43" spans="2:34" ht="13.2" x14ac:dyDescent="0.2">
      <c r="Q43" s="241"/>
      <c r="S43" s="241"/>
      <c r="V43" s="241"/>
      <c r="X43" s="241"/>
      <c r="Y43" s="241"/>
      <c r="Z43" s="241"/>
      <c r="AA43" s="241"/>
      <c r="AB43" s="241"/>
      <c r="AC43" s="241"/>
      <c r="AD43" s="241"/>
      <c r="AE43" s="241"/>
      <c r="AF43" s="241"/>
      <c r="AG43" s="241"/>
      <c r="AH43" s="241"/>
    </row>
    <row r="44" spans="2:34" ht="13.2" x14ac:dyDescent="0.2">
      <c r="AH44" s="241"/>
    </row>
    <row r="45" spans="2:34" ht="13.2" x14ac:dyDescent="0.2"/>
    <row r="46" spans="2:34" ht="13.2" x14ac:dyDescent="0.2"/>
    <row r="47" spans="2:34" ht="13.2" x14ac:dyDescent="0.2"/>
    <row r="48" spans="2:34" ht="13.2" x14ac:dyDescent="0.2">
      <c r="AG48" s="241"/>
      <c r="AH48" s="241"/>
    </row>
    <row r="49" spans="29:34" ht="13.2" x14ac:dyDescent="0.2">
      <c r="AH49" s="241"/>
    </row>
    <row r="50" spans="29:34" ht="13.2" x14ac:dyDescent="0.2">
      <c r="AH50" s="241"/>
    </row>
    <row r="51" spans="29:34" ht="13.2" x14ac:dyDescent="0.2">
      <c r="AC51" s="241"/>
      <c r="AD51" s="241"/>
      <c r="AE51" s="241"/>
      <c r="AF51" s="241"/>
      <c r="AG51" s="241"/>
      <c r="AH51" s="241"/>
    </row>
    <row r="52" spans="29:34" ht="13.2" x14ac:dyDescent="0.2"/>
    <row r="53" spans="29:34" ht="13.2" x14ac:dyDescent="0.2"/>
    <row r="54" spans="29:34" ht="13.2" x14ac:dyDescent="0.2">
      <c r="AH54" s="241"/>
    </row>
    <row r="55" spans="29:34" ht="13.2" x14ac:dyDescent="0.2"/>
    <row r="56" spans="29:34" ht="13.2" x14ac:dyDescent="0.2"/>
    <row r="57" spans="29:34" ht="13.2" x14ac:dyDescent="0.2"/>
    <row r="58" spans="29:34" ht="13.2" x14ac:dyDescent="0.2">
      <c r="AH58" s="241"/>
    </row>
    <row r="59" spans="29:34" ht="13.2" x14ac:dyDescent="0.2"/>
    <row r="60" spans="29:34" ht="13.2" x14ac:dyDescent="0.2"/>
    <row r="61" spans="29:34" ht="13.2" x14ac:dyDescent="0.2"/>
    <row r="62" spans="29:34" ht="13.2" x14ac:dyDescent="0.2"/>
    <row r="63" spans="29:34" ht="13.2" x14ac:dyDescent="0.2">
      <c r="AH63" s="241"/>
    </row>
    <row r="64" spans="29:34" ht="13.2" x14ac:dyDescent="0.2">
      <c r="AG64" s="241"/>
      <c r="AH64" s="241"/>
    </row>
    <row r="65" spans="32:34" ht="13.2" x14ac:dyDescent="0.2"/>
    <row r="66" spans="32:34" ht="13.2" x14ac:dyDescent="0.2"/>
    <row r="67" spans="32:34" ht="13.2" x14ac:dyDescent="0.2"/>
    <row r="68" spans="32:34" ht="13.2" x14ac:dyDescent="0.2"/>
    <row r="69" spans="32:34" ht="13.2" x14ac:dyDescent="0.2">
      <c r="AF69" s="241"/>
      <c r="AG69" s="241"/>
      <c r="AH69" s="24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1"/>
    </row>
    <row r="83" spans="25:34" ht="13.2" x14ac:dyDescent="0.2">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x14ac:dyDescent="0.2">
      <c r="B2" s="241"/>
      <c r="T2" s="241"/>
    </row>
    <row r="3" spans="1: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x14ac:dyDescent="0.2"/>
    <row r="5" spans="1:34" ht="13.2" x14ac:dyDescent="0.2"/>
    <row r="6" spans="1:34" ht="13.2" x14ac:dyDescent="0.2"/>
    <row r="7" spans="1:34" ht="13.2" x14ac:dyDescent="0.2"/>
    <row r="8" spans="1:34" ht="13.2" x14ac:dyDescent="0.2"/>
    <row r="9" spans="1:34" ht="13.2" x14ac:dyDescent="0.2">
      <c r="AH9" s="24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1"/>
    </row>
    <row r="18" spans="34:34" ht="13.2" x14ac:dyDescent="0.2"/>
    <row r="19" spans="34:34" ht="13.2" x14ac:dyDescent="0.2"/>
    <row r="20" spans="34:34" ht="13.2" x14ac:dyDescent="0.2">
      <c r="AH20" s="241"/>
    </row>
    <row r="21" spans="34:34" ht="13.2" x14ac:dyDescent="0.2">
      <c r="AH21" s="24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1"/>
    </row>
    <row r="29" spans="34:34" ht="13.2" x14ac:dyDescent="0.2"/>
    <row r="30" spans="34:34" ht="13.2" x14ac:dyDescent="0.2"/>
    <row r="31" spans="34:34" ht="13.2" x14ac:dyDescent="0.2"/>
    <row r="32" spans="34:34" ht="13.2" x14ac:dyDescent="0.2"/>
    <row r="33" spans="2:34" ht="13.2" x14ac:dyDescent="0.2">
      <c r="B33" s="241"/>
      <c r="G33" s="241"/>
      <c r="I33" s="241"/>
    </row>
    <row r="34" spans="2:34" ht="13.2" x14ac:dyDescent="0.2">
      <c r="C34" s="241"/>
      <c r="P34" s="241"/>
      <c r="R34" s="241"/>
      <c r="U34" s="241"/>
    </row>
    <row r="35" spans="2:34" ht="13.2" x14ac:dyDescent="0.2">
      <c r="D35" s="241"/>
      <c r="E35" s="241"/>
      <c r="T35" s="241"/>
      <c r="W35" s="241"/>
      <c r="AC35" s="241"/>
      <c r="AD35" s="241"/>
      <c r="AE35" s="241"/>
      <c r="AF35" s="241"/>
      <c r="AG35" s="241"/>
      <c r="AH35" s="241"/>
    </row>
    <row r="36" spans="2:34" ht="13.2"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U40" s="241"/>
    </row>
    <row r="41" spans="2:34" ht="13.2" x14ac:dyDescent="0.2">
      <c r="R41" s="241"/>
    </row>
    <row r="42" spans="2:34" ht="13.2" x14ac:dyDescent="0.2">
      <c r="T42" s="241"/>
      <c r="W42" s="241"/>
    </row>
    <row r="43" spans="2:34" ht="13.2" x14ac:dyDescent="0.2">
      <c r="Q43" s="241"/>
      <c r="S43" s="241"/>
      <c r="V43" s="241"/>
      <c r="X43" s="241"/>
      <c r="Y43" s="241"/>
      <c r="Z43" s="241"/>
      <c r="AA43" s="241"/>
      <c r="AB43" s="241"/>
      <c r="AC43" s="241"/>
      <c r="AD43" s="241"/>
      <c r="AE43" s="241"/>
      <c r="AF43" s="241"/>
      <c r="AG43" s="241"/>
      <c r="AH43" s="241"/>
    </row>
    <row r="44" spans="2:34" ht="13.2" x14ac:dyDescent="0.2">
      <c r="AH44" s="241"/>
    </row>
    <row r="45" spans="2:34" ht="13.2" x14ac:dyDescent="0.2"/>
    <row r="46" spans="2:34" ht="13.2" x14ac:dyDescent="0.2"/>
    <row r="47" spans="2:34" ht="13.2" x14ac:dyDescent="0.2"/>
    <row r="48" spans="2:34" ht="13.2" x14ac:dyDescent="0.2">
      <c r="AG48" s="241"/>
      <c r="AH48" s="241"/>
    </row>
    <row r="49" spans="29:34" ht="13.2" x14ac:dyDescent="0.2">
      <c r="AH49" s="241"/>
    </row>
    <row r="50" spans="29:34" ht="13.2" x14ac:dyDescent="0.2">
      <c r="AH50" s="241"/>
    </row>
    <row r="51" spans="29:34" ht="13.2" x14ac:dyDescent="0.2">
      <c r="AC51" s="241"/>
      <c r="AD51" s="241"/>
      <c r="AE51" s="241"/>
      <c r="AF51" s="241"/>
      <c r="AG51" s="241"/>
      <c r="AH51" s="241"/>
    </row>
    <row r="52" spans="29:34" ht="13.2" x14ac:dyDescent="0.2"/>
    <row r="53" spans="29:34" ht="13.2" x14ac:dyDescent="0.2"/>
    <row r="54" spans="29:34" ht="13.2" x14ac:dyDescent="0.2">
      <c r="AH54" s="241"/>
    </row>
    <row r="55" spans="29:34" ht="13.2" x14ac:dyDescent="0.2"/>
    <row r="56" spans="29:34" ht="13.2" x14ac:dyDescent="0.2"/>
    <row r="57" spans="29:34" ht="13.2" x14ac:dyDescent="0.2"/>
    <row r="58" spans="29:34" ht="13.2" x14ac:dyDescent="0.2">
      <c r="AH58" s="241"/>
    </row>
    <row r="59" spans="29:34" ht="13.2" x14ac:dyDescent="0.2"/>
    <row r="60" spans="29:34" ht="13.2" x14ac:dyDescent="0.2"/>
    <row r="61" spans="29:34" ht="13.2" x14ac:dyDescent="0.2"/>
    <row r="62" spans="29:34" ht="13.2" x14ac:dyDescent="0.2"/>
    <row r="63" spans="29:34" ht="13.2" x14ac:dyDescent="0.2">
      <c r="AH63" s="241"/>
    </row>
    <row r="64" spans="29:34" ht="13.2" x14ac:dyDescent="0.2">
      <c r="AG64" s="241"/>
      <c r="AH64" s="241"/>
    </row>
    <row r="65" spans="32:34" ht="13.2" x14ac:dyDescent="0.2"/>
    <row r="66" spans="32:34" ht="13.2" x14ac:dyDescent="0.2"/>
    <row r="67" spans="32:34" ht="13.2" x14ac:dyDescent="0.2"/>
    <row r="68" spans="32:34" ht="13.2" x14ac:dyDescent="0.2"/>
    <row r="69" spans="32:34" ht="13.2" x14ac:dyDescent="0.2">
      <c r="AF69" s="241"/>
      <c r="AG69" s="241"/>
      <c r="AH69" s="24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1"/>
    </row>
    <row r="83" spans="25:34" ht="13.2" x14ac:dyDescent="0.2">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507</v>
      </c>
      <c r="G46" s="8" t="s">
        <v>508</v>
      </c>
      <c r="H46" s="8" t="s">
        <v>509</v>
      </c>
      <c r="I46" s="8" t="s">
        <v>510</v>
      </c>
      <c r="J46" s="9" t="s">
        <v>511</v>
      </c>
    </row>
    <row r="47" spans="2:10" ht="57.75" customHeight="1" x14ac:dyDescent="0.2">
      <c r="B47" s="10"/>
      <c r="C47" s="1173" t="s">
        <v>3</v>
      </c>
      <c r="D47" s="1173"/>
      <c r="E47" s="1174"/>
      <c r="F47" s="11">
        <v>10.98</v>
      </c>
      <c r="G47" s="12">
        <v>11.41</v>
      </c>
      <c r="H47" s="12">
        <v>12.74</v>
      </c>
      <c r="I47" s="12">
        <v>12.51</v>
      </c>
      <c r="J47" s="13">
        <v>13.61</v>
      </c>
    </row>
    <row r="48" spans="2:10" ht="57.75" customHeight="1" x14ac:dyDescent="0.2">
      <c r="B48" s="14"/>
      <c r="C48" s="1175" t="s">
        <v>4</v>
      </c>
      <c r="D48" s="1175"/>
      <c r="E48" s="1176"/>
      <c r="F48" s="15">
        <v>0.53</v>
      </c>
      <c r="G48" s="16">
        <v>1.92</v>
      </c>
      <c r="H48" s="16">
        <v>2.5499999999999998</v>
      </c>
      <c r="I48" s="16">
        <v>1.22</v>
      </c>
      <c r="J48" s="17">
        <v>1.36</v>
      </c>
    </row>
    <row r="49" spans="2:10" ht="57.75" customHeight="1" thickBot="1" x14ac:dyDescent="0.25">
      <c r="B49" s="18"/>
      <c r="C49" s="1177" t="s">
        <v>5</v>
      </c>
      <c r="D49" s="1177"/>
      <c r="E49" s="1178"/>
      <c r="F49" s="19">
        <v>3.22</v>
      </c>
      <c r="G49" s="20">
        <v>1.45</v>
      </c>
      <c r="H49" s="20">
        <v>1.73</v>
      </c>
      <c r="I49" s="20" t="s">
        <v>512</v>
      </c>
      <c r="J49" s="21">
        <v>0.65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2017-03-06T05:29:36Z</cp:lastPrinted>
  <dcterms:created xsi:type="dcterms:W3CDTF">2017-02-15T15:32:28Z</dcterms:created>
  <dcterms:modified xsi:type="dcterms:W3CDTF">2017-05-12T06:54:59Z</dcterms:modified>
  <cp:category/>
</cp:coreProperties>
</file>