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8800" windowHeight="113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definedNames>
    <definedName name="_xlnm.Print_Area" localSheetId="4">'経常経費分析表（経常収支比率の分析）'!$A$1:$AM$88</definedName>
    <definedName name="_xlnm.Print_Area" localSheetId="3">財政比較分析表!$A$1:$AM$97</definedName>
  </definedNames>
  <calcPr calcId="152511"/>
</workbook>
</file>

<file path=xl/calcChain.xml><?xml version="1.0" encoding="utf-8"?>
<calcChain xmlns="http://schemas.openxmlformats.org/spreadsheetml/2006/main">
  <c r="DQ102" i="11" l="1"/>
  <c r="DL102" i="11"/>
  <c r="DG102" i="11"/>
  <c r="DB102" i="11"/>
  <c r="CW102" i="11"/>
  <c r="CR102" i="11"/>
  <c r="AU88" i="11"/>
  <c r="AP88" i="11"/>
  <c r="AA76" i="11"/>
  <c r="AF76" i="11" s="1"/>
  <c r="AA75" i="11"/>
  <c r="AF75" i="11" s="1"/>
  <c r="AF88" i="11" s="1"/>
  <c r="AA74" i="11"/>
  <c r="AA72" i="11"/>
  <c r="AA71" i="11"/>
  <c r="AA70" i="11"/>
  <c r="AA69" i="11"/>
  <c r="AA68" i="11"/>
  <c r="AU63" i="11"/>
  <c r="AP63" i="11"/>
  <c r="AF63" i="11"/>
  <c r="AA36" i="11"/>
  <c r="AA35" i="11"/>
  <c r="AA34" i="11"/>
  <c r="AA33" i="11"/>
  <c r="AA32" i="11"/>
  <c r="AA31" i="11"/>
  <c r="AA30" i="11"/>
  <c r="AA29" i="11"/>
  <c r="AA28" i="11"/>
  <c r="BG35" i="9" l="1"/>
  <c r="BG34" i="9"/>
  <c r="AO39" i="9"/>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BE39" i="9"/>
  <c r="U39" i="9"/>
  <c r="BE38" i="9"/>
  <c r="U38" i="9"/>
  <c r="BE37" i="9"/>
  <c r="U37" i="9"/>
  <c r="BE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C40" i="9" s="1"/>
  <c r="U34" i="9" l="1"/>
  <c r="U35" i="9" s="1"/>
  <c r="U36" i="9" s="1"/>
  <c r="AM34" i="9" l="1"/>
  <c r="AM35" i="9" s="1"/>
  <c r="AM36" i="9" s="1"/>
  <c r="AM37" i="9" s="1"/>
  <c r="AM38" i="9" s="1"/>
  <c r="AM39" i="9" s="1"/>
  <c r="BE34" i="9" l="1"/>
  <c r="BE35" i="9" s="1"/>
  <c r="BW34" i="9" l="1"/>
  <c r="BW35" i="9" s="1"/>
  <c r="BW36" i="9" s="1"/>
  <c r="BW37" i="9" s="1"/>
  <c r="BW38" i="9" s="1"/>
  <c r="BW39" i="9" s="1"/>
  <c r="BW40" i="9" s="1"/>
  <c r="BW41" i="9" s="1"/>
  <c r="BW42"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<sst xmlns="http://schemas.openxmlformats.org/spreadsheetml/2006/main" count="1146" uniqueCount="619">
  <si>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</si>
  <si>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</si>
  <si>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</si>
  <si>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</si>
  <si>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</si>
  <si>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</si>
  <si>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</si>
  <si>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</si>
  <si>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</si>
  <si>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</si>
  <si>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</si>
  <si>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</si>
  <si>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</si>
  <si>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</si>
  <si>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</si>
  <si>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</si>
  <si>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</si>
  <si>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</si>
  <si>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</si>
  <si>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</si>
  <si>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</si>
  <si>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</si>
  <si>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</si>
  <si>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</si>
  <si>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</si>
  <si>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</si>
  <si>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</si>
  <si>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</si>
  <si>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</si>
  <si>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</si>
  <si>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</si>
  <si>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</si>
  <si>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</si>
  <si>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</si>
  <si>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</si>
  <si>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</si>
  <si>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</si>
  <si>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</si>
  <si>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</si>
  <si>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</si>
  <si>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</si>
  <si>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</si>
  <si>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</si>
  <si>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</si>
  <si>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</si>
  <si>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</si>
  <si>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</si>
  <si>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</si>
  <si>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</si>
  <si>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</si>
  <si>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</si>
  <si>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</si>
  <si>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</si>
  <si>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</si>
  <si>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</si>
  <si>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</si>
  <si>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</si>
  <si>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</si>
  <si>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</si>
  <si>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</si>
  <si>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</si>
  <si>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</si>
  <si>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</si>
  <si>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</si>
  <si>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</si>
  <si>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</si>
  <si>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</si>
  <si>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</si>
  <si>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</si>
  <si>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</si>
  <si>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</si>
  <si>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</si>
  <si>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</si>
  <si>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</si>
  <si>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</si>
  <si>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</si>
  <si>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</si>
  <si>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</si>
  <si>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</si>
  <si>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</si>
  <si>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</si>
  <si>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</si>
  <si>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</si>
  <si>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</si>
  <si>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</si>
  <si>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</si>
  <si>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</si>
  <si>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</si>
  <si>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</si>
  <si>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</si>
  <si>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</si>
  <si>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</si>
  <si>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</si>
  <si>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</si>
  <si>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</si>
  <si>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</si>
  <si>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</si>
  <si>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</si>
  <si>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</si>
  <si>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</si>
  <si>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</si>
  <si>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</si>
  <si>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</si>
  <si>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</si>
  <si>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</si>
  <si>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</si>
  <si>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</si>
  <si>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</si>
  <si>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</si>
  <si>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</si>
  <si>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</si>
  <si>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</si>
  <si>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</si>
  <si>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</si>
  <si>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</si>
  <si>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</si>
  <si>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</si>
  <si>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</si>
  <si>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</si>
  <si>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</si>
  <si>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</si>
  <si>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</si>
  <si>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</si>
  <si>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</si>
  <si>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</si>
  <si>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</si>
  <si>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</si>
  <si>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</si>
  <si>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</si>
  <si>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</si>
  <si>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</si>
  <si>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</si>
  <si>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</si>
  <si>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</si>
  <si>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自動車運送事業会計</t>
    <phoneticPr fontId="5"/>
  </si>
  <si>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</si>
  <si>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</si>
  <si>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</si>
  <si>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</si>
  <si>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</si>
  <si>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</si>
  <si>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</si>
  <si>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</si>
  <si>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</si>
  <si>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</si>
  <si>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</si>
  <si>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</si>
  <si>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</si>
  <si>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</si>
  <si>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</si>
  <si>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</si>
  <si>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</si>
  <si>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</si>
  <si>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</si>
  <si>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</si>
  <si>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</si>
  <si>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</si>
  <si>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</si>
  <si>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</si>
  <si>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</si>
  <si>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</si>
  <si>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</si>
  <si>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</si>
  <si>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</si>
  <si>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</si>
  <si>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</si>
  <si>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</si>
  <si>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</si>
  <si>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</si>
  <si>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</si>
  <si>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</si>
  <si>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</si>
  <si>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</si>
  <si>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</si>
  <si>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</si>
  <si>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</si>
  <si>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</si>
  <si>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</si>
  <si>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</si>
  <si>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</si>
  <si>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</si>
  <si>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</si>
  <si>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</si>
  <si>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</si>
  <si>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</si>
  <si>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</si>
  <si>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</si>
  <si>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</si>
  <si>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</si>
  <si>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</si>
  <si>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</si>
  <si>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</si>
  <si>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</si>
  <si>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</si>
  <si>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</si>
  <si>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愛知県名古屋市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</si>
  <si>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</si>
  <si>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</si>
  <si>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</si>
  <si>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</si>
  <si>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</si>
  <si>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</si>
  <si>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</si>
  <si>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</si>
  <si>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</si>
  <si>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</si>
  <si>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</si>
  <si>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</si>
  <si>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</si>
  <si>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</si>
  <si>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</si>
  <si>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</si>
  <si>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</si>
  <si>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</si>
  <si>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</si>
  <si>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</si>
  <si>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</si>
  <si>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</si>
  <si>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</si>
  <si>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</si>
  <si>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</si>
  <si>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</si>
  <si>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</si>
  <si>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</si>
  <si>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</si>
  <si>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</si>
  <si>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</si>
  <si>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</si>
  <si>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</si>
  <si>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</si>
  <si>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</si>
  <si>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</si>
  <si>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</si>
  <si>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</si>
  <si>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</si>
  <si>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</si>
  <si>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</si>
  <si>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</si>
  <si>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</si>
  <si>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</si>
  <si>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</si>
  <si>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</si>
  <si>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</si>
  <si>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</si>
  <si>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</si>
  <si>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</si>
  <si>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</si>
  <si>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</si>
  <si>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</si>
  <si>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</si>
  <si>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</si>
  <si>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</si>
  <si>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</si>
  <si>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</si>
  <si>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</si>
  <si>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</si>
  <si>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</si>
  <si>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</si>
  <si>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</si>
  <si>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</si>
  <si>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</si>
  <si>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</si>
  <si>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</si>
  <si>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</si>
  <si>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</si>
  <si>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</si>
  <si>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</si>
  <si>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</si>
  <si>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</si>
  <si>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</si>
  <si>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</si>
  <si>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</si>
  <si>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</si>
  <si>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</si>
  <si>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</si>
  <si>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</si>
  <si>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</si>
  <si>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</si>
  <si>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</si>
  <si>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</si>
  <si>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</si>
  <si>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</si>
  <si>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</si>
  <si>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</si>
  <si>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</si>
  <si>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</si>
  <si>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</si>
  <si>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</si>
  <si>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</si>
  <si>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</si>
  <si>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</si>
  <si>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</si>
  <si>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</si>
  <si>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</si>
  <si>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</si>
  <si>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</si>
  <si>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</si>
  <si>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</si>
  <si>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</si>
  <si>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</si>
  <si>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</si>
  <si>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</si>
  <si>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</si>
  <si>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</si>
  <si>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</si>
  <si>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</si>
  <si>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</si>
  <si>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</si>
  <si>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</si>
  <si>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</si>
  <si>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</si>
  <si>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</si>
  <si>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</si>
  <si>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</si>
  <si>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</si>
  <si>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</si>
  <si>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</si>
  <si>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</si>
  <si>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</si>
  <si>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</si>
  <si>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</si>
  <si>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</si>
  <si>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</si>
  <si>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</si>
  <si>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</si>
  <si>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</si>
  <si>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</si>
  <si>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</si>
  <si>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</si>
  <si>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</si>
  <si>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</si>
  <si>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</si>
  <si>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</si>
  <si>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</si>
  <si>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</si>
  <si>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</si>
  <si>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</si>
  <si>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</si>
  <si>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</si>
  <si>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</si>
  <si>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</si>
  <si>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</si>
  <si>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</si>
  <si>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愛知県名古屋市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</si>
  <si>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</si>
  <si>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</si>
  <si>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</si>
  <si>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</si>
  <si>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</si>
  <si>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</si>
  <si>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</si>
  <si>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</si>
  <si>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</si>
  <si>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</si>
  <si>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</si>
  <si>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</si>
  <si>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</si>
  <si>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</si>
  <si>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</si>
  <si>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</si>
  <si>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</si>
  <si>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</si>
  <si>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</si>
  <si>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</si>
  <si>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</si>
  <si>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土地区画整理組合貸付金特別会計</t>
    <phoneticPr fontId="5"/>
  </si>
  <si>
    <t>墓地公園整備事業特別会計</t>
    <phoneticPr fontId="5"/>
  </si>
  <si>
    <t>基金特別会計</t>
    <phoneticPr fontId="5"/>
  </si>
  <si>
    <t>用地先行取得特別会計</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</si>
  <si>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</si>
  <si>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</si>
  <si>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</si>
  <si>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</si>
  <si>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</si>
  <si>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</si>
  <si>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</si>
  <si>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</si>
  <si>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</si>
  <si>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</si>
  <si>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</si>
  <si>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</si>
  <si>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</si>
  <si>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</si>
  <si>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</si>
  <si>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病院事業会計</t>
    <phoneticPr fontId="5"/>
  </si>
  <si>
    <t>法適用企業</t>
    <phoneticPr fontId="5"/>
  </si>
  <si>
    <t>工業用水道事業会計</t>
    <phoneticPr fontId="5"/>
  </si>
  <si>
    <t>下水道事業会計</t>
    <phoneticPr fontId="5"/>
  </si>
  <si>
    <t>高速度鉄道事業会計</t>
    <phoneticPr fontId="5"/>
  </si>
  <si>
    <t>市場及びと畜場特別会計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</si>
  <si>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</si>
  <si>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</si>
  <si>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</si>
  <si>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</si>
  <si>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</si>
  <si>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</si>
  <si>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</si>
  <si>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</si>
  <si>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</si>
  <si>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</si>
  <si>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</si>
  <si>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</si>
  <si>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</si>
  <si>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</si>
  <si>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</si>
  <si>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</si>
  <si>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</si>
  <si>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</si>
  <si>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</si>
  <si>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</si>
  <si>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</si>
  <si>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</si>
  <si>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</si>
  <si>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</si>
  <si>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</si>
  <si>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</si>
  <si>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</si>
  <si>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</si>
  <si>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</si>
  <si>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</si>
  <si>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</si>
  <si>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</si>
  <si>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</si>
  <si>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</si>
  <si>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</si>
  <si>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</si>
  <si>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</si>
  <si>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</si>
  <si>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</si>
  <si>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</si>
  <si>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</si>
  <si>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</si>
  <si>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</si>
  <si>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</si>
  <si>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</si>
  <si>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</si>
  <si>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</si>
  <si>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</si>
  <si>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</si>
  <si>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</si>
  <si>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</si>
  <si>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</si>
  <si>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</si>
  <si>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</si>
  <si>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</si>
  <si>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</si>
  <si>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</si>
  <si>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</si>
  <si>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</si>
  <si>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</si>
  <si>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</si>
  <si>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</si>
  <si>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</si>
  <si>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</si>
  <si>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</si>
  <si>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</si>
  <si>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</si>
  <si>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</si>
  <si>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</si>
  <si>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</si>
  <si>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</si>
  <si>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</si>
  <si>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</si>
  <si>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</si>
  <si>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</si>
  <si>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</si>
  <si>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</si>
  <si>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</si>
  <si>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</si>
  <si>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</si>
  <si>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</si>
  <si>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</si>
  <si>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</si>
  <si>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</si>
  <si>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</si>
  <si>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</si>
  <si>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</si>
  <si>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</si>
  <si>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</si>
  <si>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</si>
  <si>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</si>
  <si>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</si>
  <si>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</si>
  <si>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</si>
  <si>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</si>
  <si>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</si>
  <si>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</si>
  <si>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</si>
  <si>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</si>
  <si>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</si>
  <si>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</si>
  <si>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</si>
  <si>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</si>
  <si>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</si>
  <si>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</si>
  <si>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</si>
  <si>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</si>
  <si>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</si>
  <si>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</si>
  <si>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</si>
  <si>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</si>
  <si>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</si>
  <si>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</si>
  <si>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</si>
  <si>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</si>
  <si>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</si>
  <si>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</si>
  <si>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</si>
  <si>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</si>
  <si>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</si>
  <si>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</si>
  <si>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</si>
  <si>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</si>
  <si>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</si>
  <si>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</si>
  <si>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</si>
  <si>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</si>
  <si>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</si>
  <si>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</si>
  <si>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</si>
  <si>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</si>
  <si>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</si>
  <si>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</si>
  <si>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</si>
  <si>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0.08</t>
  </si>
  <si>
    <t>▲ 0.16</t>
  </si>
  <si>
    <t>▲ 0.00</t>
  </si>
  <si>
    <t>▲ 0.01</t>
  </si>
  <si>
    <t>自動車運送事業会計</t>
  </si>
  <si>
    <t>▲ 0.90</t>
  </si>
  <si>
    <t>▲ 0.72</t>
  </si>
  <si>
    <t>▲ 0.52</t>
  </si>
  <si>
    <t>▲ 0.38</t>
  </si>
  <si>
    <t>▲ 0.21</t>
  </si>
  <si>
    <t>国民健康保険特別会計</t>
  </si>
  <si>
    <t>▲ 0.02</t>
  </si>
  <si>
    <t>水道事業会計</t>
  </si>
  <si>
    <t>下水道事業会計</t>
  </si>
  <si>
    <t>一般会計</t>
  </si>
  <si>
    <t>病院事業会計</t>
  </si>
  <si>
    <t>▲ 0.09</t>
  </si>
  <si>
    <t>工業用水道事業会計</t>
  </si>
  <si>
    <t>介護保険特別会計</t>
  </si>
  <si>
    <t>その他会計（赤字）</t>
  </si>
  <si>
    <t>その他会計（黒字）</t>
  </si>
  <si>
    <t>-</t>
    <phoneticPr fontId="2"/>
  </si>
  <si>
    <t>-</t>
    <phoneticPr fontId="2"/>
  </si>
  <si>
    <t>後期高齢者医療特別会計</t>
    <phoneticPr fontId="5"/>
  </si>
  <si>
    <t>介護保険特別会計</t>
    <phoneticPr fontId="5"/>
  </si>
  <si>
    <t>病院事業会計</t>
    <phoneticPr fontId="5"/>
  </si>
  <si>
    <t>水道事業会計</t>
    <phoneticPr fontId="5"/>
  </si>
  <si>
    <t>法適用企業</t>
    <phoneticPr fontId="5"/>
  </si>
  <si>
    <t>法適用企業</t>
    <phoneticPr fontId="5"/>
  </si>
  <si>
    <t>下水道事業会計</t>
    <phoneticPr fontId="5"/>
  </si>
  <si>
    <t>高速度鉄道事業会計</t>
    <phoneticPr fontId="5"/>
  </si>
  <si>
    <t>市場及びと畜場特別会計</t>
    <phoneticPr fontId="5"/>
  </si>
  <si>
    <t>-</t>
    <phoneticPr fontId="5"/>
  </si>
  <si>
    <t>法非適用企業</t>
    <phoneticPr fontId="5"/>
  </si>
  <si>
    <t>市街地再開発事業特別会計</t>
    <phoneticPr fontId="5"/>
  </si>
  <si>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</si>
  <si>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</si>
  <si>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</si>
  <si>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法適用企業</t>
    <rPh sb="0" eb="1">
      <t>ホウ</t>
    </rPh>
    <rPh sb="1" eb="3">
      <t>テキヨウ</t>
    </rPh>
    <rPh sb="3" eb="5">
      <t>キギョウ</t>
    </rPh>
    <phoneticPr fontId="1"/>
  </si>
  <si>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</si>
  <si>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愛知県競馬組合</t>
    <rPh sb="0" eb="3">
      <t>アイチケン</t>
    </rPh>
    <rPh sb="3" eb="5">
      <t>ケイバ</t>
    </rPh>
    <rPh sb="5" eb="7">
      <t>クミアイ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</si>
  <si>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</si>
  <si>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</si>
  <si>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</si>
  <si>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</si>
  <si>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名古屋国際センター</t>
    <phoneticPr fontId="2"/>
  </si>
  <si>
    <t>-</t>
    <phoneticPr fontId="2"/>
  </si>
  <si>
    <t>-</t>
    <phoneticPr fontId="2"/>
  </si>
  <si>
    <t>名古屋市民休暇村管理公社</t>
    <phoneticPr fontId="2"/>
  </si>
  <si>
    <t>-</t>
    <phoneticPr fontId="2"/>
  </si>
  <si>
    <t>名古屋フィルハーモニー交響楽団</t>
    <phoneticPr fontId="2"/>
  </si>
  <si>
    <t>名古屋市文化振興事業団</t>
    <phoneticPr fontId="2"/>
  </si>
  <si>
    <t>○</t>
    <phoneticPr fontId="2"/>
  </si>
  <si>
    <t>○</t>
    <phoneticPr fontId="2"/>
  </si>
  <si>
    <t>名古屋産業振興公社</t>
    <phoneticPr fontId="2"/>
  </si>
  <si>
    <t>名古屋市中小企業共済会</t>
    <phoneticPr fontId="2"/>
  </si>
  <si>
    <t>名古屋食肉公社</t>
    <phoneticPr fontId="2"/>
  </si>
  <si>
    <t>名古屋市小規模事業金融公社</t>
    <phoneticPr fontId="2"/>
  </si>
  <si>
    <t>名古屋観光コンベンションビューロー</t>
    <phoneticPr fontId="2"/>
  </si>
  <si>
    <t>名古屋国際芸術文化交流財団</t>
    <phoneticPr fontId="2"/>
  </si>
  <si>
    <t>魚アラ処理公社</t>
    <phoneticPr fontId="2"/>
  </si>
  <si>
    <t>名古屋まちづくり公社</t>
    <phoneticPr fontId="2"/>
  </si>
  <si>
    <t>なごや建設事業サービス財団</t>
    <phoneticPr fontId="2"/>
  </si>
  <si>
    <t>名古屋市教育スポーツ協会</t>
    <phoneticPr fontId="2"/>
  </si>
  <si>
    <t>木曽三川水源造成公社</t>
    <phoneticPr fontId="2"/>
  </si>
  <si>
    <t>暴力追放愛知県民会議</t>
    <phoneticPr fontId="2"/>
  </si>
  <si>
    <t>名古屋食肉市場</t>
    <phoneticPr fontId="2"/>
  </si>
  <si>
    <t>国際デザインセンター</t>
    <phoneticPr fontId="2"/>
  </si>
  <si>
    <t>名古屋埠頭</t>
    <phoneticPr fontId="2"/>
  </si>
  <si>
    <t>名古屋テレビ塔</t>
    <phoneticPr fontId="2"/>
  </si>
  <si>
    <t>名古屋昭和建物サービス</t>
    <phoneticPr fontId="2"/>
  </si>
  <si>
    <t>若宮大通駐車場</t>
    <phoneticPr fontId="2"/>
  </si>
  <si>
    <t>名古屋ガイドウェイバス</t>
    <phoneticPr fontId="2"/>
  </si>
  <si>
    <t>栄公園振興</t>
    <phoneticPr fontId="2"/>
  </si>
  <si>
    <t>名古屋臨海高速鉄道</t>
    <phoneticPr fontId="2"/>
  </si>
  <si>
    <t>名古屋西部ソイルリサイクル</t>
    <phoneticPr fontId="2"/>
  </si>
  <si>
    <t>名古屋交通開発機構</t>
    <phoneticPr fontId="2"/>
  </si>
  <si>
    <t>名古屋市住宅供給公社</t>
    <phoneticPr fontId="2"/>
  </si>
  <si>
    <t>○</t>
    <phoneticPr fontId="2"/>
  </si>
  <si>
    <t>名古屋市土地開発公社</t>
    <phoneticPr fontId="2"/>
  </si>
  <si>
    <t>名古屋高速道路公社</t>
    <phoneticPr fontId="2"/>
  </si>
  <si>
    <t>公立大学法人名古屋市立大学</t>
    <phoneticPr fontId="2"/>
  </si>
  <si>
    <t>名古屋上下水道総合サービス</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</si>
  <si>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</si>
  <si>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</si>
  <si>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</si>
  <si>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</si>
  <si>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</si>
  <si>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将来負担比率及び実質公債費比率ともに、類似団体内平均値と比べて高い水準にある。
　地方債の償還が新規発行を上回ってきたこと等により、将来負担比率については減少傾向にある一方、実質公債費比率は上昇傾向にあったが、平成27年度は地方債の元利償還金が減少したこと等により低下している。予算編成にあたり作成している中期的な財政見通しでは、今後も同程度の地方債の元利償還を見込んでいることから、実質公債費比率についても同水準で推移するものと想定されるが、世代間の負担の公平に配慮しつつ、将来世代に過度な負担を残さないよう、計画的な財政運営に努める。</t>
    <rPh sb="1" eb="3">
      <t>ショウライ</t>
    </rPh>
    <rPh sb="3" eb="5">
      <t>フタン</t>
    </rPh>
    <rPh sb="5" eb="7">
      <t>ヒリツ</t>
    </rPh>
    <rPh sb="7" eb="8">
      <t>オヨ</t>
    </rPh>
    <rPh sb="9" eb="11">
      <t>ジッシツ</t>
    </rPh>
    <rPh sb="11" eb="14">
      <t>コウサイヒ</t>
    </rPh>
    <rPh sb="14" eb="16">
      <t>ヒリツ</t>
    </rPh>
    <rPh sb="20" eb="22">
      <t>ルイジ</t>
    </rPh>
    <rPh sb="22" eb="24">
      <t>ダンタイ</t>
    </rPh>
    <rPh sb="24" eb="25">
      <t>ナイ</t>
    </rPh>
    <rPh sb="25" eb="28">
      <t>ヘイキンチ</t>
    </rPh>
    <rPh sb="29" eb="30">
      <t>クラ</t>
    </rPh>
    <rPh sb="32" eb="33">
      <t>タカ</t>
    </rPh>
    <rPh sb="34" eb="36">
      <t>スイジュン</t>
    </rPh>
    <rPh sb="49" eb="51">
      <t>シンキ</t>
    </rPh>
    <rPh sb="51" eb="53">
      <t>ハッコウ</t>
    </rPh>
    <rPh sb="54" eb="56">
      <t>ウワマワ</t>
    </rPh>
    <rPh sb="62" eb="63">
      <t>トウ</t>
    </rPh>
    <rPh sb="78" eb="80">
      <t>ゲンショウ</t>
    </rPh>
    <rPh sb="80" eb="82">
      <t>ケイコウ</t>
    </rPh>
    <rPh sb="85" eb="87">
      <t>イッポウ</t>
    </rPh>
    <rPh sb="88" eb="90">
      <t>ジッシツ</t>
    </rPh>
    <rPh sb="90" eb="93">
      <t>コウサイヒ</t>
    </rPh>
    <rPh sb="93" eb="95">
      <t>ヒリツ</t>
    </rPh>
    <rPh sb="96" eb="98">
      <t>ジョウショウ</t>
    </rPh>
    <rPh sb="98" eb="100">
      <t>ケイコウ</t>
    </rPh>
    <rPh sb="106" eb="108">
      <t>ヘイセイ</t>
    </rPh>
    <rPh sb="110" eb="111">
      <t>ネン</t>
    </rPh>
    <rPh sb="111" eb="112">
      <t>ド</t>
    </rPh>
    <rPh sb="113" eb="116">
      <t>チホウサイ</t>
    </rPh>
    <rPh sb="117" eb="119">
      <t>ガンリ</t>
    </rPh>
    <rPh sb="119" eb="122">
      <t>ショウカンキン</t>
    </rPh>
    <rPh sb="123" eb="125">
      <t>ゲンショウ</t>
    </rPh>
    <rPh sb="129" eb="130">
      <t>トウ</t>
    </rPh>
    <rPh sb="140" eb="142">
      <t>ヨサン</t>
    </rPh>
    <rPh sb="142" eb="144">
      <t>ヘンセイ</t>
    </rPh>
    <rPh sb="148" eb="150">
      <t>サクセイ</t>
    </rPh>
    <rPh sb="154" eb="157">
      <t>チュウキテキ</t>
    </rPh>
    <rPh sb="158" eb="160">
      <t>ザイセイ</t>
    </rPh>
    <rPh sb="160" eb="162">
      <t>ミトオ</t>
    </rPh>
    <rPh sb="166" eb="168">
      <t>コンゴ</t>
    </rPh>
    <rPh sb="169" eb="172">
      <t>ドウテイド</t>
    </rPh>
    <rPh sb="173" eb="176">
      <t>チホウサイ</t>
    </rPh>
    <rPh sb="177" eb="179">
      <t>ガンリ</t>
    </rPh>
    <rPh sb="179" eb="181">
      <t>ショウカン</t>
    </rPh>
    <rPh sb="182" eb="184">
      <t>ミコ</t>
    </rPh>
    <rPh sb="193" eb="195">
      <t>ジッシツ</t>
    </rPh>
    <rPh sb="195" eb="198">
      <t>コウサイヒ</t>
    </rPh>
    <rPh sb="198" eb="200">
      <t>ヒリツ</t>
    </rPh>
    <rPh sb="205" eb="208">
      <t>ドウスイジュン</t>
    </rPh>
    <rPh sb="209" eb="211">
      <t>スイイ</t>
    </rPh>
    <rPh sb="216" eb="218">
      <t>ソウテイ</t>
    </rPh>
    <rPh sb="223" eb="226">
      <t>セダイカン</t>
    </rPh>
    <rPh sb="227" eb="229">
      <t>フタン</t>
    </rPh>
    <rPh sb="230" eb="232">
      <t>コウヘイ</t>
    </rPh>
    <rPh sb="233" eb="235">
      <t>ハイリョ</t>
    </rPh>
    <rPh sb="239" eb="241">
      <t>ショウライ</t>
    </rPh>
    <rPh sb="241" eb="243">
      <t>セダイ</t>
    </rPh>
    <rPh sb="244" eb="246">
      <t>カド</t>
    </rPh>
    <rPh sb="247" eb="249">
      <t>フタン</t>
    </rPh>
    <rPh sb="250" eb="251">
      <t>ノコ</t>
    </rPh>
    <rPh sb="257" eb="259">
      <t>ケイカク</t>
    </rPh>
    <rPh sb="259" eb="260">
      <t>テキ</t>
    </rPh>
    <rPh sb="261" eb="263">
      <t>ザイセイ</t>
    </rPh>
    <rPh sb="263" eb="265">
      <t>ウンエイ</t>
    </rPh>
    <rPh sb="266" eb="267">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</si>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</sst>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8" borderId="115" xfId="30" applyNumberFormat="1" applyFont="1" applyFill="1" applyBorder="1" applyAlignment="1" applyProtection="1">
      <alignment horizontal="right" vertical="center" shrinkToFit="1"/>
      <protection locked="0"/>
    </xf>
    <xf numFmtId="177" fontId="26" fillId="8" borderId="116" xfId="30" applyNumberFormat="1" applyFont="1" applyFill="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177" fontId="26" fillId="8" borderId="102" xfId="30" applyNumberFormat="1" applyFont="1" applyFill="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8" borderId="101" xfId="30" applyNumberFormat="1" applyFont="1" applyFill="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38562</c:v>
                </c:pt>
                <c:pt idx="1">
                  <c:v>31991</c:v>
                </c:pt>
                <c:pt idx="2">
                  <c:v>40184</c:v>
                </c:pt>
                <c:pt idx="3">
                  <c:v>43709</c:v>
                </c:pt>
                <c:pt idx="4">
                  <c:v>36517</c:v>
                </c:pt>
              </c:numCache>
            </c:numRef>
          </c:val>
          <c:smooth val="0"/>
        </c:ser>
        <c:dLbls>
          <c:showLegendKey val="0"/>
          <c:showVal val="0"/>
          <c:showCatName val="0"/>
          <c:showSerName val="0"/>
          <c:showPercent val="0"/>
          <c:showBubbleSize val="0"/>
        </c:dLbls>
        <c:marker val="1"/>
        <c:smooth val="0"/>
        <c:axId val="674998216"/>
        <c:axId val="674997432"/>
      </c:lineChart>
      <c:catAx>
        <c:axId val="674998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4997432"/>
        <c:crosses val="autoZero"/>
        <c:auto val="1"/>
        <c:lblAlgn val="ctr"/>
        <c:lblOffset val="100"/>
        <c:tickLblSkip val="1"/>
        <c:tickMarkSkip val="1"/>
        <c:noMultiLvlLbl val="0"/>
      </c:catAx>
      <c:valAx>
        <c:axId val="6749974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4998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0.28000000000000003</c:v>
                </c:pt>
                <c:pt idx="1">
                  <c:v>0.21</c:v>
                </c:pt>
                <c:pt idx="2">
                  <c:v>0.32</c:v>
                </c:pt>
                <c:pt idx="3">
                  <c:v>0.31</c:v>
                </c:pt>
                <c:pt idx="4">
                  <c:v>1.1000000000000001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2.56</c:v>
                </c:pt>
                <c:pt idx="1">
                  <c:v>2.69</c:v>
                </c:pt>
                <c:pt idx="2">
                  <c:v>2.46</c:v>
                </c:pt>
                <c:pt idx="3">
                  <c:v>2.63</c:v>
                </c:pt>
                <c:pt idx="4">
                  <c:v>1.95</c:v>
                </c:pt>
              </c:numCache>
            </c:numRef>
          </c:val>
        </c:ser>
        <c:dLbls>
          <c:showLegendKey val="0"/>
          <c:showVal val="0"/>
          <c:showCatName val="0"/>
          <c:showSerName val="0"/>
          <c:showPercent val="0"/>
          <c:showBubbleSize val="0"/>
        </c:dLbls>
        <c:gapWidth val="250"/>
        <c:overlap val="100"/>
        <c:axId val="674999392"/>
        <c:axId val="674998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0.77</c:v>
                </c:pt>
                <c:pt idx="1">
                  <c:v>-0.08</c:v>
                </c:pt>
                <c:pt idx="2">
                  <c:v>-0.16</c:v>
                </c:pt>
                <c:pt idx="3">
                  <c:v>0</c:v>
                </c:pt>
                <c:pt idx="4">
                  <c:v>-0.01</c:v>
                </c:pt>
              </c:numCache>
            </c:numRef>
          </c:val>
          <c:smooth val="0"/>
        </c:ser>
        <c:dLbls>
          <c:showLegendKey val="0"/>
          <c:showVal val="0"/>
          <c:showCatName val="0"/>
          <c:showSerName val="0"/>
          <c:showPercent val="0"/>
          <c:showBubbleSize val="0"/>
        </c:dLbls>
        <c:marker val="1"/>
        <c:smooth val="0"/>
        <c:axId val="674999392"/>
        <c:axId val="674998608"/>
      </c:lineChart>
      <c:catAx>
        <c:axId val="67499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4998608"/>
        <c:crosses val="autoZero"/>
        <c:auto val="1"/>
        <c:lblAlgn val="ctr"/>
        <c:lblOffset val="100"/>
        <c:tickLblSkip val="1"/>
        <c:tickMarkSkip val="1"/>
        <c:noMultiLvlLbl val="0"/>
      </c:catAx>
      <c:valAx>
        <c:axId val="67499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499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0.18</c:v>
                </c:pt>
                <c:pt idx="4">
                  <c:v>#N/A</c:v>
                </c:pt>
                <c:pt idx="5">
                  <c:v>0.18</c:v>
                </c:pt>
                <c:pt idx="6">
                  <c:v>#N/A</c:v>
                </c:pt>
                <c:pt idx="7">
                  <c:v>0.19</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0.26</c:v>
                </c:pt>
                <c:pt idx="2">
                  <c:v>#N/A</c:v>
                </c:pt>
                <c:pt idx="3">
                  <c:v>0.2</c:v>
                </c:pt>
                <c:pt idx="4">
                  <c:v>#N/A</c:v>
                </c:pt>
                <c:pt idx="5">
                  <c:v>0.17</c:v>
                </c:pt>
                <c:pt idx="6">
                  <c:v>#N/A</c:v>
                </c:pt>
                <c:pt idx="7">
                  <c:v>0.17</c:v>
                </c:pt>
                <c:pt idx="8">
                  <c:v>#N/A</c:v>
                </c:pt>
                <c:pt idx="9">
                  <c:v>0.21</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0.32</c:v>
                </c:pt>
                <c:pt idx="2">
                  <c:v>#N/A</c:v>
                </c:pt>
                <c:pt idx="3">
                  <c:v>0.34</c:v>
                </c:pt>
                <c:pt idx="4">
                  <c:v>#N/A</c:v>
                </c:pt>
                <c:pt idx="5">
                  <c:v>0.33</c:v>
                </c:pt>
                <c:pt idx="6">
                  <c:v>#N/A</c:v>
                </c:pt>
                <c:pt idx="7">
                  <c:v>0.32</c:v>
                </c:pt>
                <c:pt idx="8">
                  <c:v>#N/A</c:v>
                </c:pt>
                <c:pt idx="9">
                  <c:v>0.37</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0.09</c:v>
                </c:pt>
                <c:pt idx="1">
                  <c:v>#N/A</c:v>
                </c:pt>
                <c:pt idx="2">
                  <c:v>#N/A</c:v>
                </c:pt>
                <c:pt idx="3">
                  <c:v>0</c:v>
                </c:pt>
                <c:pt idx="4">
                  <c:v>#N/A</c:v>
                </c:pt>
                <c:pt idx="5">
                  <c:v>0.15</c:v>
                </c:pt>
                <c:pt idx="6">
                  <c:v>#N/A</c:v>
                </c:pt>
                <c:pt idx="7">
                  <c:v>0.57999999999999996</c:v>
                </c:pt>
                <c:pt idx="8">
                  <c:v>#N/A</c:v>
                </c:pt>
                <c:pt idx="9">
                  <c:v>0.56000000000000005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0.2</c:v>
                </c:pt>
                <c:pt idx="4">
                  <c:v>#N/A</c:v>
                </c:pt>
                <c:pt idx="5">
                  <c:v>0.31</c:v>
                </c:pt>
                <c:pt idx="6">
                  <c:v>#N/A</c:v>
                </c:pt>
                <c:pt idx="7">
                  <c:v>0.31</c:v>
                </c:pt>
                <c:pt idx="8">
                  <c:v>#N/A</c:v>
                </c:pt>
                <c:pt idx="9">
                  <c:v>1.1100000000000001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3.3</c:v>
                </c:pt>
                <c:pt idx="2">
                  <c:v>#N/A</c:v>
                </c:pt>
                <c:pt idx="3">
                  <c:v>3.66</c:v>
                </c:pt>
                <c:pt idx="4">
                  <c:v>#N/A</c:v>
                </c:pt>
                <c:pt idx="5">
                  <c:v>3.96</c:v>
                </c:pt>
                <c:pt idx="6">
                  <c:v>#N/A</c:v>
                </c:pt>
                <c:pt idx="7">
                  <c:v>4.57</c:v>
                </c:pt>
                <c:pt idx="8">
                  <c:v>#N/A</c:v>
                </c:pt>
                <c:pt idx="9">
                  <c:v>4.2699999999999996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4.3</c:v>
                </c:pt>
                <c:pt idx="2">
                  <c:v>#N/A</c:v>
                </c:pt>
                <c:pt idx="3">
                  <c:v>4.67</c:v>
                </c:pt>
                <c:pt idx="4">
                  <c:v>#N/A</c:v>
                </c:pt>
                <c:pt idx="5">
                  <c:v>5.17</c:v>
                </c:pt>
                <c:pt idx="6">
                  <c:v>#N/A</c:v>
                </c:pt>
                <c:pt idx="7">
                  <c:v>5.15</c:v>
                </c:pt>
                <c:pt idx="8">
                  <c:v>#N/A</c:v>
                </c:pt>
                <c:pt idx="9">
                  <c:v>5.52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0.51</c:v>
                </c:pt>
                <c:pt idx="2">
                  <c:v>#N/A</c:v>
                </c:pt>
                <c:pt idx="3">
                  <c:v>0.43</c:v>
                </c:pt>
                <c:pt idx="4">
                  <c:v>#N/A</c:v>
                </c:pt>
                <c:pt idx="5">
                  <c:v>0.43</c:v>
                </c:pt>
                <c:pt idx="6">
                  <c:v>#N/A</c:v>
                </c:pt>
                <c:pt idx="7">
                  <c:v>0.3</c:v>
                </c:pt>
                <c:pt idx="8">
                  <c:v>0.02</c:v>
                </c:pt>
                <c:pt idx="9">
                  <c:v>#N/A</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0.9</c:v>
                </c:pt>
                <c:pt idx="1">
                  <c:v>#N/A</c:v>
                </c:pt>
                <c:pt idx="2">
                  <c:v>0.72</c:v>
                </c:pt>
                <c:pt idx="3">
                  <c:v>#N/A</c:v>
                </c:pt>
                <c:pt idx="4">
                  <c:v>0.52</c:v>
                </c:pt>
                <c:pt idx="5">
                  <c:v>#N/A</c:v>
                </c:pt>
                <c:pt idx="6">
                  <c:v>0.38</c:v>
                </c:pt>
                <c:pt idx="7">
                  <c:v>#N/A</c:v>
                </c:pt>
                <c:pt idx="8">
                  <c:v>0.21</c:v>
                </c:pt>
                <c:pt idx="9">
                  <c:v>#N/A</c:v>
                </c:pt>
              </c:numCache>
            </c:numRef>
          </c:val>
        </c:ser>
        <c:dLbls>
          <c:showLegendKey val="0"/>
          <c:showVal val="0"/>
          <c:showCatName val="0"/>
          <c:showSerName val="0"/>
          <c:showPercent val="0"/>
          <c:showBubbleSize val="0"/>
        </c:dLbls>
        <c:gapWidth val="150"/>
        <c:overlap val="100"/>
        <c:axId val="674994688"/>
        <c:axId val="674994296"/>
      </c:barChart>
      <c:catAx>
        <c:axId val="67499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4994296"/>
        <c:crosses val="autoZero"/>
        <c:auto val="1"/>
        <c:lblAlgn val="ctr"/>
        <c:lblOffset val="100"/>
        <c:tickLblSkip val="1"/>
        <c:tickMarkSkip val="1"/>
        <c:noMultiLvlLbl val="0"/>
      </c:catAx>
      <c:valAx>
        <c:axId val="67499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499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141208</c:v>
                </c:pt>
                <c:pt idx="5">
                  <c:v>139416</c:v>
                </c:pt>
                <c:pt idx="8">
                  <c:v>138667</c:v>
                </c:pt>
                <c:pt idx="11">
                  <c:v>137111</c:v>
                </c:pt>
                <c:pt idx="14">
                  <c:v>137767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1546</c:v>
                </c:pt>
                <c:pt idx="3">
                  <c:v>352</c:v>
                </c:pt>
                <c:pt idx="6">
                  <c:v>329</c:v>
                </c:pt>
                <c:pt idx="9">
                  <c:v>328</c:v>
                </c:pt>
                <c:pt idx="12">
                  <c:v>328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4175</c:v>
                </c:pt>
                <c:pt idx="3">
                  <c:v>4093</c:v>
                </c:pt>
                <c:pt idx="6">
                  <c:v>4267</c:v>
                </c:pt>
                <c:pt idx="9">
                  <c:v>4168</c:v>
                </c:pt>
                <c:pt idx="12">
                  <c:v>4082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45327</c:v>
                </c:pt>
                <c:pt idx="3">
                  <c:v>45159</c:v>
                </c:pt>
                <c:pt idx="6">
                  <c:v>44078</c:v>
                </c:pt>
                <c:pt idx="9">
                  <c:v>42379</c:v>
                </c:pt>
                <c:pt idx="12">
                  <c:v>42784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54845</c:v>
                </c:pt>
                <c:pt idx="3">
                  <c:v>55879</c:v>
                </c:pt>
                <c:pt idx="6">
                  <c:v>56318</c:v>
                </c:pt>
                <c:pt idx="9">
                  <c:v>55388</c:v>
                </c:pt>
                <c:pt idx="12">
                  <c:v>54066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8657</c:v>
                </c:pt>
                <c:pt idx="3">
                  <c:v>10996</c:v>
                </c:pt>
                <c:pt idx="6">
                  <c:v>14433</c:v>
                </c:pt>
                <c:pt idx="9">
                  <c:v>13157</c:v>
                </c:pt>
                <c:pt idx="12">
                  <c:v>14714</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82730</c:v>
                </c:pt>
                <c:pt idx="3">
                  <c:v>80792</c:v>
                </c:pt>
                <c:pt idx="6">
                  <c:v>82172</c:v>
                </c:pt>
                <c:pt idx="9">
                  <c:v>85088</c:v>
                </c:pt>
                <c:pt idx="12">
                  <c:v>77345</c:v>
                </c:pt>
              </c:numCache>
            </c:numRef>
          </c:val>
        </c:ser>
        <c:dLbls>
          <c:showLegendKey val="0"/>
          <c:showVal val="0"/>
          <c:showCatName val="0"/>
          <c:showSerName val="0"/>
          <c:showPercent val="0"/>
          <c:showBubbleSize val="0"/>
        </c:dLbls>
        <c:gapWidth val="100"/>
        <c:overlap val="100"/>
        <c:axId val="674993512"/>
        <c:axId val="67499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56072</c:v>
                </c:pt>
                <c:pt idx="2">
                  <c:v>#N/A</c:v>
                </c:pt>
                <c:pt idx="3">
                  <c:v>#N/A</c:v>
                </c:pt>
                <c:pt idx="4">
                  <c:v>57855</c:v>
                </c:pt>
                <c:pt idx="5">
                  <c:v>#N/A</c:v>
                </c:pt>
                <c:pt idx="6">
                  <c:v>#N/A</c:v>
                </c:pt>
                <c:pt idx="7">
                  <c:v>62930</c:v>
                </c:pt>
                <c:pt idx="8">
                  <c:v>#N/A</c:v>
                </c:pt>
                <c:pt idx="9">
                  <c:v>#N/A</c:v>
                </c:pt>
                <c:pt idx="10">
                  <c:v>63397</c:v>
                </c:pt>
                <c:pt idx="11">
                  <c:v>#N/A</c:v>
                </c:pt>
                <c:pt idx="12">
                  <c:v>#N/A</c:v>
                </c:pt>
                <c:pt idx="13">
                  <c:v>55552</c:v>
                </c:pt>
                <c:pt idx="14">
                  <c:v>#N/A</c:v>
                </c:pt>
              </c:numCache>
            </c:numRef>
          </c:val>
          <c:smooth val="0"/>
        </c:ser>
        <c:dLbls>
          <c:showLegendKey val="0"/>
          <c:showVal val="0"/>
          <c:showCatName val="0"/>
          <c:showSerName val="0"/>
          <c:showPercent val="0"/>
          <c:showBubbleSize val="0"/>
        </c:dLbls>
        <c:marker val="1"/>
        <c:smooth val="0"/>
        <c:axId val="674993512"/>
        <c:axId val="674993120"/>
      </c:lineChart>
      <c:catAx>
        <c:axId val="67499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4993120"/>
        <c:crosses val="autoZero"/>
        <c:auto val="1"/>
        <c:lblAlgn val="ctr"/>
        <c:lblOffset val="100"/>
        <c:tickLblSkip val="1"/>
        <c:tickMarkSkip val="1"/>
        <c:noMultiLvlLbl val="0"/>
      </c:catAx>
      <c:valAx>
        <c:axId val="67499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499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984428</c:v>
                </c:pt>
                <c:pt idx="5">
                  <c:v>990698</c:v>
                </c:pt>
                <c:pt idx="8">
                  <c:v>990031</c:v>
                </c:pt>
                <c:pt idx="11">
                  <c:v>983732</c:v>
                </c:pt>
                <c:pt idx="14">
                  <c:v>967524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555339</c:v>
                </c:pt>
                <c:pt idx="5">
                  <c:v>551096</c:v>
                </c:pt>
                <c:pt idx="8">
                  <c:v>561435</c:v>
                </c:pt>
                <c:pt idx="11">
                  <c:v>560926</c:v>
                </c:pt>
                <c:pt idx="14">
                  <c:v>549481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241878</c:v>
                </c:pt>
                <c:pt idx="5">
                  <c:v>249830</c:v>
                </c:pt>
                <c:pt idx="8">
                  <c:v>239185</c:v>
                </c:pt>
                <c:pt idx="11">
                  <c:v>235358</c:v>
                </c:pt>
                <c:pt idx="14">
                  <c:v>234648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994</c:v>
                </c:pt>
                <c:pt idx="3">
                  <c:v>994</c:v>
                </c:pt>
                <c:pt idx="6">
                  <c:v>926</c:v>
                </c:pt>
                <c:pt idx="9">
                  <c:v>753</c:v>
                </c:pt>
                <c:pt idx="12">
                  <c:v>534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56107</c:v>
                </c:pt>
                <c:pt idx="3">
                  <c:v>54520</c:v>
                </c:pt>
                <c:pt idx="6">
                  <c:v>40851</c:v>
                </c:pt>
                <c:pt idx="9">
                  <c:v>36614</c:v>
                </c:pt>
                <c:pt idx="12">
                  <c:v>33890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144496</c:v>
                </c:pt>
                <c:pt idx="3">
                  <c:v>140089</c:v>
                </c:pt>
                <c:pt idx="6">
                  <c:v>137547</c:v>
                </c:pt>
                <c:pt idx="9">
                  <c:v>135177</c:v>
                </c:pt>
                <c:pt idx="12">
                  <c:v>131581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40706</c:v>
                </c:pt>
                <c:pt idx="3">
                  <c:v>38441</c:v>
                </c:pt>
                <c:pt idx="6">
                  <c:v>36583</c:v>
                </c:pt>
                <c:pt idx="9">
                  <c:v>34754</c:v>
                </c:pt>
                <c:pt idx="12">
                  <c:v>32666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536097</c:v>
                </c:pt>
                <c:pt idx="3">
                  <c:v>524187</c:v>
                </c:pt>
                <c:pt idx="6">
                  <c:v>512528</c:v>
                </c:pt>
                <c:pt idx="9">
                  <c:v>495047</c:v>
                </c:pt>
                <c:pt idx="12">
                  <c:v>477921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22599</c:v>
                </c:pt>
                <c:pt idx="3">
                  <c:v>21018</c:v>
                </c:pt>
                <c:pt idx="6">
                  <c:v>20122</c:v>
                </c:pt>
                <c:pt idx="9">
                  <c:v>18906</c:v>
                </c:pt>
                <c:pt idx="12">
                  <c:v>54527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1915664</c:v>
                </c:pt>
                <c:pt idx="3">
                  <c:v>1885335</c:v>
                </c:pt>
                <c:pt idx="6">
                  <c:v>1825924</c:v>
                </c:pt>
                <c:pt idx="9">
                  <c:v>1788771</c:v>
                </c:pt>
                <c:pt idx="12">
                  <c:v>1731041</c:v>
                </c:pt>
              </c:numCache>
            </c:numRef>
          </c:val>
        </c:ser>
        <c:dLbls>
          <c:showLegendKey val="0"/>
          <c:showVal val="0"/>
          <c:showCatName val="0"/>
          <c:showSerName val="0"/>
          <c:showPercent val="0"/>
          <c:showBubbleSize val="0"/>
        </c:dLbls>
        <c:gapWidth val="100"/>
        <c:overlap val="100"/>
        <c:axId val="674992728"/>
        <c:axId val="674991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935017</c:v>
                </c:pt>
                <c:pt idx="2">
                  <c:v>#N/A</c:v>
                </c:pt>
                <c:pt idx="3">
                  <c:v>#N/A</c:v>
                </c:pt>
                <c:pt idx="4">
                  <c:v>872960</c:v>
                </c:pt>
                <c:pt idx="5">
                  <c:v>#N/A</c:v>
                </c:pt>
                <c:pt idx="6">
                  <c:v>#N/A</c:v>
                </c:pt>
                <c:pt idx="7">
                  <c:v>783830</c:v>
                </c:pt>
                <c:pt idx="8">
                  <c:v>#N/A</c:v>
                </c:pt>
                <c:pt idx="9">
                  <c:v>#N/A</c:v>
                </c:pt>
                <c:pt idx="10">
                  <c:v>730006</c:v>
                </c:pt>
                <c:pt idx="11">
                  <c:v>#N/A</c:v>
                </c:pt>
                <c:pt idx="12">
                  <c:v>#N/A</c:v>
                </c:pt>
                <c:pt idx="13">
                  <c:v>710507</c:v>
                </c:pt>
                <c:pt idx="14">
                  <c:v>#N/A</c:v>
                </c:pt>
              </c:numCache>
            </c:numRef>
          </c:val>
          <c:smooth val="0"/>
        </c:ser>
        <c:dLbls>
          <c:showLegendKey val="0"/>
          <c:showVal val="0"/>
          <c:showCatName val="0"/>
          <c:showSerName val="0"/>
          <c:showPercent val="0"/>
          <c:showBubbleSize val="0"/>
        </c:dLbls>
        <c:marker val="1"/>
        <c:smooth val="0"/>
        <c:axId val="674992728"/>
        <c:axId val="674991944"/>
      </c:lineChart>
      <c:catAx>
        <c:axId val="67499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4991944"/>
        <c:crosses val="autoZero"/>
        <c:auto val="1"/>
        <c:lblAlgn val="ctr"/>
        <c:lblOffset val="100"/>
        <c:tickLblSkip val="1"/>
        <c:tickMarkSkip val="1"/>
        <c:noMultiLvlLbl val="0"/>
      </c:catAx>
      <c:valAx>
        <c:axId val="674991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499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{5C07E996-C6A3-4E8B-8183-3D7618721535}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{028F8846-B68B-45B7-8427-9D8AD385D3AA}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{B35FE540-E70B-40C4-B30C-948481804540}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{54801832-7BF2-4A4D-8EA7-90B9114E2671}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{D1AEE070-7BB7-4DB3-A2DD-7DD150D9EF2E}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{3090A0C4-6B82-45C1-ADE3-556376A583A4}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{BD207A2C-322F-412E-B466-B95610826DF1}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{B5C138D4-C4D4-4F77-A716-93B90F9FDD91}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{14C6C1A6-8877-4EE5-BFCA-A4B32F3F166D}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{9D6C6E48-2EB3-44DF-A2B6-9C21D5897537}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74990768"/>
        <c:axId val="674990376"/>
      </c:scatterChart>
      <c:valAx>
        <c:axId val="674990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4990376"/>
        <c:crosses val="autoZero"/>
        <c:crossBetween val="midCat"/>
      </c:valAx>
      <c:valAx>
        <c:axId val="674990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4990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{16FBF1A4-3858-4A42-A153-A1364500D0DD}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{EB2A4B0B-B8EF-4E8D-BB82-85F7A64E36BA}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{C9061E70-AEE3-46B1-8375-1F913880184B}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{5FE07B5D-B7CA-4CC9-B897-EE71EA418B18}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{1373D165-DCDC-4664-8D65-D298E226C2AB}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12.1</c:v>
                </c:pt>
                <c:pt idx="2">
                  <c:v>12.6</c:v>
                </c:pt>
                <c:pt idx="3">
                  <c:v>13</c:v>
                </c:pt>
                <c:pt idx="4">
                  <c:v>12.7</c:v>
                </c:pt>
              </c:numCache>
            </c:numRef>
          </c:xVal>
          <c:yVal>
            <c:numRef>
              <c:f>公会計指標分析・財政指標組合せ分析表!$K$73:$O$73</c:f>
              <c:numCache>
                <c:formatCode>#,##0.0;"▲ "#,##0.0</c:formatCode>
                <c:ptCount val="5"/>
                <c:pt idx="0">
                  <c:v>202.5</c:v>
                </c:pt>
                <c:pt idx="1">
                  <c:v>188.4</c:v>
                </c:pt>
                <c:pt idx="2">
                  <c:v>164.9</c:v>
                </c:pt>
                <c:pt idx="3">
                  <c:v>153.9</c:v>
                </c:pt>
                <c:pt idx="4">
                  <c:v>147.4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{7AB46E52-5035-41C8-80B2-0D4348BA2A07}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{70ACEEAF-A43A-4E7E-8859-F75BA3EE5C9C}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{4674AC62-9498-4C12-9479-FF95100E6A9B}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{DD1BC027-EE90-4E8F-BAA8-4EBB1D91DBC5}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{143D1B3E-5D4E-4FA2-8F74-294A5166EEF8}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674989592"/>
        <c:axId val="674989200"/>
      </c:scatterChart>
      <c:valAx>
        <c:axId val="674989592"/>
        <c:scaling>
          <c:orientation val="minMax"/>
          <c:max val="13.2"/>
          <c:min val="1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4989200"/>
        <c:crosses val="autoZero"/>
        <c:crossBetween val="midCat"/>
      </c:valAx>
      <c:valAx>
        <c:axId val="674989200"/>
        <c:scaling>
          <c:orientation val="minMax"/>
          <c:max val="216"/>
          <c:min val="1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49895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500">
              <a:solidFill>
                <a:schemeClr val="dk1"/>
              </a:solidFill>
              <a:effectLst/>
              <a:latin typeface="+mn-lt"/>
              <a:ea typeface="+mn-ea"/>
              <a:cs typeface="+mn-cs"/>
            </a:rPr>
            <a:t>　実質公債費比率の分子は、前年度と比べると、約</a:t>
          </a:r>
          <a:r>
            <a:rPr kumimoji="1" lang="en-US" altLang="ja-JP" sz="1500">
              <a:solidFill>
                <a:schemeClr val="dk1"/>
              </a:solidFill>
              <a:effectLst/>
              <a:latin typeface="+mn-lt"/>
              <a:ea typeface="+mn-ea"/>
              <a:cs typeface="+mn-cs"/>
            </a:rPr>
            <a:t>78</a:t>
          </a:r>
          <a:r>
            <a:rPr kumimoji="1" lang="ja-JP" altLang="ja-JP" sz="1500">
              <a:solidFill>
                <a:schemeClr val="dk1"/>
              </a:solidFill>
              <a:effectLst/>
              <a:latin typeface="+mn-lt"/>
              <a:ea typeface="+mn-ea"/>
              <a:cs typeface="+mn-cs"/>
            </a:rPr>
            <a:t>億円減少している。</a:t>
          </a:r>
          <a:endParaRPr lang="ja-JP" altLang="ja-JP" sz="1500">
            <a:effectLst/>
          </a:endParaRPr>
        </a:p>
        <a:p>
          <a:r>
            <a:rPr kumimoji="1" lang="ja-JP" altLang="ja-JP" sz="1500">
              <a:solidFill>
                <a:schemeClr val="dk1"/>
              </a:solidFill>
              <a:effectLst/>
              <a:latin typeface="+mn-lt"/>
              <a:ea typeface="+mn-ea"/>
              <a:cs typeface="+mn-cs"/>
            </a:rPr>
            <a:t>　主に元利償還金が減少したことによるものである。</a:t>
          </a:r>
          <a:endParaRPr lang="ja-JP" altLang="ja-JP" sz="1500">
            <a:effectLst/>
          </a:endParaRPr>
        </a:p>
        <a:p>
          <a:r>
            <a:rPr kumimoji="1" lang="ja-JP" altLang="ja-JP" sz="15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500">
            <a:effectLst/>
          </a:endParaRPr>
        </a:p>
        <a:p>
          <a:endParaRPr kumimoji="1" lang="ja-JP" altLang="en-US" sz="15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500">
              <a:solidFill>
                <a:schemeClr val="dk1"/>
              </a:solidFill>
              <a:effectLst/>
              <a:latin typeface="+mn-lt"/>
              <a:ea typeface="+mn-ea"/>
              <a:cs typeface="+mn-cs"/>
            </a:rPr>
            <a:t>　将来負担比率の分子は、前年度と比べると、約</a:t>
          </a:r>
          <a:r>
            <a:rPr kumimoji="1" lang="en-US" altLang="ja-JP" sz="1500">
              <a:solidFill>
                <a:schemeClr val="dk1"/>
              </a:solidFill>
              <a:effectLst/>
              <a:latin typeface="+mn-lt"/>
              <a:ea typeface="+mn-ea"/>
              <a:cs typeface="+mn-cs"/>
            </a:rPr>
            <a:t>195</a:t>
          </a:r>
          <a:r>
            <a:rPr kumimoji="1" lang="ja-JP" altLang="ja-JP" sz="1500">
              <a:solidFill>
                <a:schemeClr val="dk1"/>
              </a:solidFill>
              <a:effectLst/>
              <a:latin typeface="+mn-lt"/>
              <a:ea typeface="+mn-ea"/>
              <a:cs typeface="+mn-cs"/>
            </a:rPr>
            <a:t>億円減少している。</a:t>
          </a:r>
          <a:endParaRPr lang="ja-JP" altLang="ja-JP" sz="1500">
            <a:effectLst/>
          </a:endParaRPr>
        </a:p>
        <a:p>
          <a:r>
            <a:rPr kumimoji="1" lang="ja-JP" altLang="ja-JP" sz="1500">
              <a:solidFill>
                <a:schemeClr val="dk1"/>
              </a:solidFill>
              <a:effectLst/>
              <a:latin typeface="+mn-lt"/>
              <a:ea typeface="+mn-ea"/>
              <a:cs typeface="+mn-cs"/>
            </a:rPr>
            <a:t>　これは、焼却工場建設に係る債務負担行為に基づく支出予定額が増加したものの、地方債現在高が減少したこと、下水道等の公営企業債等繰入見込額が減少したこと及び土地開発公社等の設立法人等の負債額等負担見込額が減少したこと等による。</a:t>
          </a:r>
          <a:endParaRPr lang="ja-JP" altLang="ja-JP" sz="1500">
            <a:effectLst/>
          </a:endParaRPr>
        </a:p>
        <a:p>
          <a:r>
            <a:rPr kumimoji="1" lang="ja-JP" altLang="ja-JP" sz="15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500">
            <a:effectLst/>
          </a:endParaRPr>
        </a:p>
        <a:p>
          <a:endParaRPr kumimoji="1" lang="ja-JP" altLang="en-US" sz="15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2,269,444
2,201,678
326.45
1,058,507,737
1,046,937,269
6,157,353
561,311,913
1,539,952,170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8</xdr:col>
      <xdr:colOff>68579</xdr:colOff>
      <xdr:row>9</xdr:row>
      <xdr:rowOff>130175</xdr:rowOff>
    </xdr:to>
    <xdr:sp macro="" textlink="">
      <xdr:nvSpPr>
        <xdr:cNvPr id="19" name="正方形/長方形 18"/>
        <xdr:cNvSpPr/>
      </xdr:nvSpPr>
      <xdr:spPr>
        <a:xfrm>
          <a:off x="6257924" y="1708785"/>
          <a:ext cx="32518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2,269,444
2,201,678
326.45
1,058,507,737
1,046,937,269
6,157,353
561,311,913
1,539,952,170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2,269,444
2,201,678
326.45
1,058,507,737
1,046,937,269
6,157,353
561,311,913
1,539,952,170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304799</xdr:colOff>
      <xdr:row>13</xdr:row>
      <xdr:rowOff>120650</xdr:rowOff>
    </xdr:to>
    <xdr:sp macro="" textlink="">
      <xdr:nvSpPr>
        <xdr:cNvPr id="17" name="正方形/長方形 16"/>
        <xdr:cNvSpPr/>
      </xdr:nvSpPr>
      <xdr:spPr>
        <a:xfrm>
          <a:off x="6487794" y="1676400"/>
          <a:ext cx="308292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2,269,444
2,201,678
326.45
1,058,507,737
1,046,937,269
6,157,353
561,311,913
1,539,952,170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地方税や県税交付金の増などにより基準財政収入額が増加傾向にあるものの、社会保障関係経費の増などにより基準財政需要額も増加傾向にあるため、財政力指数は前年度並となっている。</a:t>
          </a:r>
          <a:endParaRPr lang="ja-JP" altLang="ja-JP" sz="1300">
            <a:effectLst/>
          </a:endParaRPr>
        </a:p>
        <a:p>
          <a:r>
            <a:rPr kumimoji="1" lang="ja-JP" altLang="ja-JP" sz="1300">
              <a:solidFill>
                <a:schemeClr val="dk1"/>
              </a:solidFill>
              <a:effectLst/>
              <a:latin typeface="+mn-lt"/>
              <a:ea typeface="+mn-ea"/>
              <a:cs typeface="+mn-cs"/>
            </a:rPr>
            <a:t>　指数は</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を下回っているものの、類似団体内平均値を大きく上回っている。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137160</xdr:rowOff>
    </xdr:from>
    <xdr:to>
      <xdr:col>7</xdr:col>
      <xdr:colOff>152400</xdr:colOff>
      <xdr:row>37</xdr:row>
      <xdr:rowOff>13970</xdr:rowOff>
    </xdr:to>
    <xdr:cxnSp macro="">
      <xdr:nvCxnSpPr>
        <xdr:cNvPr id="66" name="直線コネクタ 65"/>
        <xdr:cNvCxnSpPr/>
      </xdr:nvCxnSpPr>
      <xdr:spPr>
        <a:xfrm flipV="1">
          <a:off x="4114800" y="63093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13970</xdr:rowOff>
    </xdr:from>
    <xdr:to>
      <xdr:col>6</xdr:col>
      <xdr:colOff>0</xdr:colOff>
      <xdr:row>37</xdr:row>
      <xdr:rowOff>13970</xdr:rowOff>
    </xdr:to>
    <xdr:cxnSp macro="">
      <xdr:nvCxnSpPr>
        <xdr:cNvPr id="69" name="直線コネクタ 68"/>
        <xdr:cNvCxnSpPr/>
      </xdr:nvCxnSpPr>
      <xdr:spPr>
        <a:xfrm>
          <a:off x="3225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137160</xdr:rowOff>
    </xdr:from>
    <xdr:to>
      <xdr:col>4</xdr:col>
      <xdr:colOff>482600</xdr:colOff>
      <xdr:row>37</xdr:row>
      <xdr:rowOff>13970</xdr:rowOff>
    </xdr:to>
    <xdr:cxnSp macro="">
      <xdr:nvCxnSpPr>
        <xdr:cNvPr id="72" name="直線コネクタ 71"/>
        <xdr:cNvCxnSpPr/>
      </xdr:nvCxnSpPr>
      <xdr:spPr>
        <a:xfrm>
          <a:off x="2336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40640</xdr:rowOff>
    </xdr:from>
    <xdr:to>
      <xdr:col>3</xdr:col>
      <xdr:colOff>279400</xdr:colOff>
      <xdr:row>36</xdr:row>
      <xdr:rowOff>137160</xdr:rowOff>
    </xdr:to>
    <xdr:cxnSp macro="">
      <xdr:nvCxnSpPr>
        <xdr:cNvPr id="75" name="直線コネクタ 74"/>
        <xdr:cNvCxnSpPr/>
      </xdr:nvCxnSpPr>
      <xdr:spPr>
        <a:xfrm>
          <a:off x="1447800" y="62128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79" name="テキスト ボックス 78"/>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86360</xdr:rowOff>
    </xdr:from>
    <xdr:to>
      <xdr:col>7</xdr:col>
      <xdr:colOff>203200</xdr:colOff>
      <xdr:row>37</xdr:row>
      <xdr:rowOff>16510</xdr:rowOff>
    </xdr:to>
    <xdr:sp macro="" textlink="">
      <xdr:nvSpPr>
        <xdr:cNvPr id="85" name="円/楕円 84"/>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7637</xdr:rowOff>
    </xdr:from>
    <xdr:ext cx="762000" cy="259045"/>
    <xdr:sp macro="" textlink="">
      <xdr:nvSpPr>
        <xdr:cNvPr id="86" name="財政力該当値テキスト"/>
        <xdr:cNvSpPr txBox="1"/>
      </xdr:nvSpPr>
      <xdr:spPr>
        <a:xfrm>
          <a:off x="5041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134620</xdr:rowOff>
    </xdr:from>
    <xdr:to>
      <xdr:col>6</xdr:col>
      <xdr:colOff>50800</xdr:colOff>
      <xdr:row>37</xdr:row>
      <xdr:rowOff>64770</xdr:rowOff>
    </xdr:to>
    <xdr:sp macro="" textlink="">
      <xdr:nvSpPr>
        <xdr:cNvPr id="87" name="円/楕円 86"/>
        <xdr:cNvSpPr/>
      </xdr:nvSpPr>
      <xdr:spPr>
        <a:xfrm>
          <a:off x="4064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74947</xdr:rowOff>
    </xdr:from>
    <xdr:ext cx="736600" cy="259045"/>
    <xdr:sp macro="" textlink="">
      <xdr:nvSpPr>
        <xdr:cNvPr id="88" name="テキスト ボックス 87"/>
        <xdr:cNvSpPr txBox="1"/>
      </xdr:nvSpPr>
      <xdr:spPr>
        <a:xfrm>
          <a:off x="3733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134620</xdr:rowOff>
    </xdr:from>
    <xdr:to>
      <xdr:col>4</xdr:col>
      <xdr:colOff>533400</xdr:colOff>
      <xdr:row>37</xdr:row>
      <xdr:rowOff>64770</xdr:rowOff>
    </xdr:to>
    <xdr:sp macro="" textlink="">
      <xdr:nvSpPr>
        <xdr:cNvPr id="89" name="円/楕円 88"/>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74947</xdr:rowOff>
    </xdr:from>
    <xdr:ext cx="762000" cy="259045"/>
    <xdr:sp macro="" textlink="">
      <xdr:nvSpPr>
        <xdr:cNvPr id="90" name="テキスト ボックス 89"/>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86360</xdr:rowOff>
    </xdr:from>
    <xdr:to>
      <xdr:col>3</xdr:col>
      <xdr:colOff>330200</xdr:colOff>
      <xdr:row>37</xdr:row>
      <xdr:rowOff>16510</xdr:rowOff>
    </xdr:to>
    <xdr:sp macro="" textlink="">
      <xdr:nvSpPr>
        <xdr:cNvPr id="91" name="円/楕円 90"/>
        <xdr:cNvSpPr/>
      </xdr:nvSpPr>
      <xdr:spPr>
        <a:xfrm>
          <a:off x="2286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26687</xdr:rowOff>
    </xdr:from>
    <xdr:ext cx="762000" cy="259045"/>
    <xdr:sp macro="" textlink="">
      <xdr:nvSpPr>
        <xdr:cNvPr id="92" name="テキスト ボックス 91"/>
        <xdr:cNvSpPr txBox="1"/>
      </xdr:nvSpPr>
      <xdr:spPr>
        <a:xfrm>
          <a:off x="1955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161290</xdr:rowOff>
    </xdr:from>
    <xdr:to>
      <xdr:col>2</xdr:col>
      <xdr:colOff>127000</xdr:colOff>
      <xdr:row>36</xdr:row>
      <xdr:rowOff>91440</xdr:rowOff>
    </xdr:to>
    <xdr:sp macro="" textlink="">
      <xdr:nvSpPr>
        <xdr:cNvPr id="93" name="円/楕円 92"/>
        <xdr:cNvSpPr/>
      </xdr:nvSpPr>
      <xdr:spPr>
        <a:xfrm>
          <a:off x="1397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101617</xdr:rowOff>
    </xdr:from>
    <xdr:ext cx="762000" cy="259045"/>
    <xdr:sp macro="" textlink="">
      <xdr:nvSpPr>
        <xdr:cNvPr id="94" name="テキスト ボックス 93"/>
        <xdr:cNvSpPr txBox="1"/>
      </xdr:nvSpPr>
      <xdr:spPr>
        <a:xfrm>
          <a:off x="1066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経常収支比率は、臨時財政対策債が減少したものの、県税交付金などの増により前年度に比べて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ポイント下回り、</a:t>
          </a:r>
          <a:r>
            <a:rPr kumimoji="1" lang="en-US" altLang="ja-JP" sz="1100">
              <a:solidFill>
                <a:schemeClr val="dk1"/>
              </a:solidFill>
              <a:effectLst/>
              <a:latin typeface="+mn-lt"/>
              <a:ea typeface="+mn-ea"/>
              <a:cs typeface="+mn-cs"/>
            </a:rPr>
            <a:t>97.5</a:t>
          </a:r>
          <a:r>
            <a:rPr kumimoji="1" lang="ja-JP" altLang="ja-JP" sz="1100">
              <a:solidFill>
                <a:schemeClr val="dk1"/>
              </a:solidFill>
              <a:effectLst/>
              <a:latin typeface="+mn-lt"/>
              <a:ea typeface="+mn-ea"/>
              <a:cs typeface="+mn-cs"/>
            </a:rPr>
            <a:t>％となった。しかしながら、依然高い水準にあり財政構造は硬直化している。</a:t>
          </a:r>
          <a:r>
            <a:rPr kumimoji="1" lang="ja-JP" altLang="en-US" sz="1100">
              <a:solidFill>
                <a:sysClr val="windowText" lastClr="000000"/>
              </a:solidFill>
              <a:effectLst/>
              <a:latin typeface="+mn-lt"/>
              <a:ea typeface="+mn-ea"/>
              <a:cs typeface="+mn-cs"/>
            </a:rPr>
            <a:t>これは、少子高齢化社会の進展に伴い、扶助費や介護保険などへの繰出金の支出割合が高まっていることなど、社会構造の変化が主な要因であると考えられる。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こうした状況の中、新たな行政需要</a:t>
          </a:r>
          <a:r>
            <a:rPr kumimoji="1" lang="ja-JP" altLang="ja-JP" sz="1100">
              <a:solidFill>
                <a:schemeClr val="dk1"/>
              </a:solidFill>
              <a:effectLst/>
              <a:latin typeface="+mn-lt"/>
              <a:ea typeface="+mn-ea"/>
              <a:cs typeface="+mn-cs"/>
            </a:rPr>
            <a:t>や喫緊の課題などに対応するため、施策の推進に効果の薄い事業は見直し、より効果の高い事業に振り向けるなど、行財政改革に取り組み、必要となる財源を確保し、持続可能で安定的な財政運営に努める。</a:t>
          </a:r>
          <a:endParaRPr lang="ja-JP" altLang="ja-JP" sz="1100">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65</xdr:row>
      <xdr:rowOff>167822</xdr:rowOff>
    </xdr:to>
    <xdr:cxnSp macro="">
      <xdr:nvCxnSpPr>
        <xdr:cNvPr id="126" name="直線コネクタ 125"/>
        <xdr:cNvCxnSpPr/>
      </xdr:nvCxnSpPr>
      <xdr:spPr>
        <a:xfrm flipV="1">
          <a:off x="4953000" y="9990667"/>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139899</xdr:rowOff>
    </xdr:from>
    <xdr:ext cx="762000" cy="259045"/>
    <xdr:sp macro="" textlink="">
      <xdr:nvSpPr>
        <xdr:cNvPr id="127" name="財政構造の弾力性最小値テキスト"/>
        <xdr:cNvSpPr txBox="1"/>
      </xdr:nvSpPr>
      <xdr:spPr>
        <a:xfrm>
          <a:off x="5041900" y="112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65</xdr:row>
      <xdr:rowOff>167822</xdr:rowOff>
    </xdr:from>
    <xdr:to>
      <xdr:col>7</xdr:col>
      <xdr:colOff>241300</xdr:colOff>
      <xdr:row>65</xdr:row>
      <xdr:rowOff>167822</xdr:rowOff>
    </xdr:to>
    <xdr:cxnSp macro="">
      <xdr:nvCxnSpPr>
        <xdr:cNvPr id="128" name="直線コネクタ 127"/>
        <xdr:cNvCxnSpPr/>
      </xdr:nvCxnSpPr>
      <xdr:spPr>
        <a:xfrm>
          <a:off x="4864100" y="1131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166915</xdr:rowOff>
    </xdr:from>
    <xdr:to>
      <xdr:col>7</xdr:col>
      <xdr:colOff>152400</xdr:colOff>
      <xdr:row>66</xdr:row>
      <xdr:rowOff>30843</xdr:rowOff>
    </xdr:to>
    <xdr:cxnSp macro="">
      <xdr:nvCxnSpPr>
        <xdr:cNvPr id="131" name="直線コネクタ 130"/>
        <xdr:cNvCxnSpPr/>
      </xdr:nvCxnSpPr>
      <xdr:spPr>
        <a:xfrm flipV="1">
          <a:off x="4114800" y="111397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62792</xdr:rowOff>
    </xdr:from>
    <xdr:ext cx="762000" cy="259045"/>
    <xdr:sp macro="" textlink="">
      <xdr:nvSpPr>
        <xdr:cNvPr id="132" name="財政構造の弾力性平均値テキスト"/>
        <xdr:cNvSpPr txBox="1"/>
      </xdr:nvSpPr>
      <xdr:spPr>
        <a:xfrm>
          <a:off x="5041900" y="1069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30843</xdr:rowOff>
    </xdr:from>
    <xdr:to>
      <xdr:col>6</xdr:col>
      <xdr:colOff>0</xdr:colOff>
      <xdr:row>66</xdr:row>
      <xdr:rowOff>134257</xdr:rowOff>
    </xdr:to>
    <xdr:cxnSp macro="">
      <xdr:nvCxnSpPr>
        <xdr:cNvPr id="134" name="直線コネクタ 133"/>
        <xdr:cNvCxnSpPr/>
      </xdr:nvCxnSpPr>
      <xdr:spPr>
        <a:xfrm flipV="1">
          <a:off x="3225800" y="1134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5" name="フローチャート : 判断 134"/>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36" name="テキスト ボックス 135"/>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88295</xdr:rowOff>
    </xdr:from>
    <xdr:to>
      <xdr:col>4</xdr:col>
      <xdr:colOff>482600</xdr:colOff>
      <xdr:row>66</xdr:row>
      <xdr:rowOff>134257</xdr:rowOff>
    </xdr:to>
    <xdr:cxnSp macro="">
      <xdr:nvCxnSpPr>
        <xdr:cNvPr id="137" name="直線コネクタ 136"/>
        <xdr:cNvCxnSpPr/>
      </xdr:nvCxnSpPr>
      <xdr:spPr>
        <a:xfrm>
          <a:off x="2336800" y="1140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46265</xdr:rowOff>
    </xdr:from>
    <xdr:to>
      <xdr:col>4</xdr:col>
      <xdr:colOff>533400</xdr:colOff>
      <xdr:row>63</xdr:row>
      <xdr:rowOff>147865</xdr:rowOff>
    </xdr:to>
    <xdr:sp macro="" textlink="">
      <xdr:nvSpPr>
        <xdr:cNvPr id="138" name="フローチャート : 判断 137"/>
        <xdr:cNvSpPr/>
      </xdr:nvSpPr>
      <xdr:spPr>
        <a:xfrm>
          <a:off x="3175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158042</xdr:rowOff>
    </xdr:from>
    <xdr:ext cx="762000" cy="259045"/>
    <xdr:sp macro="" textlink="">
      <xdr:nvSpPr>
        <xdr:cNvPr id="139" name="テキスト ボックス 138"/>
        <xdr:cNvSpPr txBox="1"/>
      </xdr:nvSpPr>
      <xdr:spPr>
        <a:xfrm>
          <a:off x="2844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88295</xdr:rowOff>
    </xdr:from>
    <xdr:to>
      <xdr:col>3</xdr:col>
      <xdr:colOff>279400</xdr:colOff>
      <xdr:row>66</xdr:row>
      <xdr:rowOff>88295</xdr:rowOff>
    </xdr:to>
    <xdr:cxnSp macro="">
      <xdr:nvCxnSpPr>
        <xdr:cNvPr id="140" name="直線コネクタ 139"/>
        <xdr:cNvCxnSpPr/>
      </xdr:nvCxnSpPr>
      <xdr:spPr>
        <a:xfrm>
          <a:off x="1447800" y="1140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2" name="テキスト ボックス 141"/>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57755</xdr:rowOff>
    </xdr:from>
    <xdr:to>
      <xdr:col>2</xdr:col>
      <xdr:colOff>127000</xdr:colOff>
      <xdr:row>63</xdr:row>
      <xdr:rowOff>159355</xdr:rowOff>
    </xdr:to>
    <xdr:sp macro="" textlink="">
      <xdr:nvSpPr>
        <xdr:cNvPr id="143" name="フローチャート : 判断 142"/>
        <xdr:cNvSpPr/>
      </xdr:nvSpPr>
      <xdr:spPr>
        <a:xfrm>
          <a:off x="1397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169532</xdr:rowOff>
    </xdr:from>
    <xdr:ext cx="762000" cy="259045"/>
    <xdr:sp macro="" textlink="">
      <xdr:nvSpPr>
        <xdr:cNvPr id="144" name="テキスト ボックス 143"/>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116115</xdr:rowOff>
    </xdr:from>
    <xdr:to>
      <xdr:col>7</xdr:col>
      <xdr:colOff>203200</xdr:colOff>
      <xdr:row>65</xdr:row>
      <xdr:rowOff>46265</xdr:rowOff>
    </xdr:to>
    <xdr:sp macro="" textlink="">
      <xdr:nvSpPr>
        <xdr:cNvPr id="150" name="円/楕円 149"/>
        <xdr:cNvSpPr/>
      </xdr:nvSpPr>
      <xdr:spPr>
        <a:xfrm>
          <a:off x="4902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88192</xdr:rowOff>
    </xdr:from>
    <xdr:ext cx="762000" cy="259045"/>
    <xdr:sp macro="" textlink="">
      <xdr:nvSpPr>
        <xdr:cNvPr id="151" name="財政構造の弾力性該当値テキスト"/>
        <xdr:cNvSpPr txBox="1"/>
      </xdr:nvSpPr>
      <xdr:spPr>
        <a:xfrm>
          <a:off x="5041900" y="11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151493</xdr:rowOff>
    </xdr:from>
    <xdr:to>
      <xdr:col>6</xdr:col>
      <xdr:colOff>50800</xdr:colOff>
      <xdr:row>66</xdr:row>
      <xdr:rowOff>81643</xdr:rowOff>
    </xdr:to>
    <xdr:sp macro="" textlink="">
      <xdr:nvSpPr>
        <xdr:cNvPr id="152" name="円/楕円 151"/>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66420</xdr:rowOff>
    </xdr:from>
    <xdr:ext cx="736600" cy="259045"/>
    <xdr:sp macro="" textlink="">
      <xdr:nvSpPr>
        <xdr:cNvPr id="153" name="テキスト ボックス 152"/>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83457</xdr:rowOff>
    </xdr:from>
    <xdr:to>
      <xdr:col>4</xdr:col>
      <xdr:colOff>533400</xdr:colOff>
      <xdr:row>67</xdr:row>
      <xdr:rowOff>13607</xdr:rowOff>
    </xdr:to>
    <xdr:sp macro="" textlink="">
      <xdr:nvSpPr>
        <xdr:cNvPr id="154" name="円/楕円 153"/>
        <xdr:cNvSpPr/>
      </xdr:nvSpPr>
      <xdr:spPr>
        <a:xfrm>
          <a:off x="3175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169834</xdr:rowOff>
    </xdr:from>
    <xdr:ext cx="762000" cy="259045"/>
    <xdr:sp macro="" textlink="">
      <xdr:nvSpPr>
        <xdr:cNvPr id="155" name="テキスト ボックス 154"/>
        <xdr:cNvSpPr txBox="1"/>
      </xdr:nvSpPr>
      <xdr:spPr>
        <a:xfrm>
          <a:off x="2844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37495</xdr:rowOff>
    </xdr:from>
    <xdr:to>
      <xdr:col>3</xdr:col>
      <xdr:colOff>330200</xdr:colOff>
      <xdr:row>66</xdr:row>
      <xdr:rowOff>139095</xdr:rowOff>
    </xdr:to>
    <xdr:sp macro="" textlink="">
      <xdr:nvSpPr>
        <xdr:cNvPr id="156" name="円/楕円 155"/>
        <xdr:cNvSpPr/>
      </xdr:nvSpPr>
      <xdr:spPr>
        <a:xfrm>
          <a:off x="2286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123872</xdr:rowOff>
    </xdr:from>
    <xdr:ext cx="762000" cy="259045"/>
    <xdr:sp macro="" textlink="">
      <xdr:nvSpPr>
        <xdr:cNvPr id="157" name="テキスト ボックス 156"/>
        <xdr:cNvSpPr txBox="1"/>
      </xdr:nvSpPr>
      <xdr:spPr>
        <a:xfrm>
          <a:off x="1955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37495</xdr:rowOff>
    </xdr:from>
    <xdr:to>
      <xdr:col>2</xdr:col>
      <xdr:colOff>127000</xdr:colOff>
      <xdr:row>66</xdr:row>
      <xdr:rowOff>139095</xdr:rowOff>
    </xdr:to>
    <xdr:sp macro="" textlink="">
      <xdr:nvSpPr>
        <xdr:cNvPr id="158" name="円/楕円 157"/>
        <xdr:cNvSpPr/>
      </xdr:nvSpPr>
      <xdr:spPr>
        <a:xfrm>
          <a:off x="1397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123872</xdr:rowOff>
    </xdr:from>
    <xdr:ext cx="762000" cy="259045"/>
    <xdr:sp macro="" textlink="">
      <xdr:nvSpPr>
        <xdr:cNvPr id="159" name="テキスト ボックス 158"/>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人口一人当たり人件費・物件費等決算額は、平成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年度以降、物件費を主な要因として増加している。</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年度以降の臨時福祉給付金の支給に係る事務費や、</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年度においてはプレミアム付商品券発行事業に係る経費が皆増したことなどにより対象経費が増加したため、前年度と比べて</a:t>
          </a:r>
          <a:r>
            <a:rPr kumimoji="1" lang="en-US" altLang="ja-JP" sz="1200">
              <a:solidFill>
                <a:schemeClr val="dk1"/>
              </a:solidFill>
              <a:effectLst/>
              <a:latin typeface="+mn-lt"/>
              <a:ea typeface="+mn-ea"/>
              <a:cs typeface="+mn-cs"/>
            </a:rPr>
            <a:t>2,195</a:t>
          </a:r>
          <a:r>
            <a:rPr kumimoji="1" lang="ja-JP" altLang="ja-JP" sz="1200">
              <a:solidFill>
                <a:schemeClr val="dk1"/>
              </a:solidFill>
              <a:effectLst/>
              <a:latin typeface="+mn-lt"/>
              <a:ea typeface="+mn-ea"/>
              <a:cs typeface="+mn-cs"/>
            </a:rPr>
            <a:t>円増加した。</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mn-lt"/>
              <a:ea typeface="+mn-ea"/>
              <a:cs typeface="+mn-cs"/>
            </a:rPr>
            <a:t>　</a:t>
          </a:r>
          <a:r>
            <a:rPr kumimoji="1" lang="ja-JP" altLang="en-US" sz="1200">
              <a:solidFill>
                <a:sysClr val="windowText" lastClr="000000"/>
              </a:solidFill>
              <a:effectLst/>
              <a:latin typeface="+mn-lt"/>
              <a:ea typeface="+mn-ea"/>
              <a:cs typeface="+mn-cs"/>
            </a:rPr>
            <a:t>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9" name="直線コネクタ 188"/>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90"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91" name="直線コネクタ 190"/>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2"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3" name="直線コネクタ 192"/>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161730</xdr:rowOff>
    </xdr:from>
    <xdr:to>
      <xdr:col>7</xdr:col>
      <xdr:colOff>152400</xdr:colOff>
      <xdr:row>86</xdr:row>
      <xdr:rowOff>78556</xdr:rowOff>
    </xdr:to>
    <xdr:cxnSp macro="">
      <xdr:nvCxnSpPr>
        <xdr:cNvPr id="194" name="直線コネクタ 193"/>
        <xdr:cNvCxnSpPr/>
      </xdr:nvCxnSpPr>
      <xdr:spPr>
        <a:xfrm>
          <a:off x="4114800" y="14734980"/>
          <a:ext cx="838200" cy="8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43727</xdr:rowOff>
    </xdr:from>
    <xdr:ext cx="762000" cy="259045"/>
    <xdr:sp macro="" textlink="">
      <xdr:nvSpPr>
        <xdr:cNvPr id="195" name="人件費・物件費等の状況平均値テキスト"/>
        <xdr:cNvSpPr txBox="1"/>
      </xdr:nvSpPr>
      <xdr:spPr>
        <a:xfrm>
          <a:off x="5041900" y="1444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6" name="フローチャート : 判断 195"/>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73293</xdr:rowOff>
    </xdr:from>
    <xdr:to>
      <xdr:col>6</xdr:col>
      <xdr:colOff>0</xdr:colOff>
      <xdr:row>85</xdr:row>
      <xdr:rowOff>161730</xdr:rowOff>
    </xdr:to>
    <xdr:cxnSp macro="">
      <xdr:nvCxnSpPr>
        <xdr:cNvPr id="197" name="直線コネクタ 196"/>
        <xdr:cNvCxnSpPr/>
      </xdr:nvCxnSpPr>
      <xdr:spPr>
        <a:xfrm>
          <a:off x="3225800" y="14646543"/>
          <a:ext cx="889000" cy="8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8" name="フローチャート : 判断 197"/>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121643</xdr:rowOff>
    </xdr:from>
    <xdr:ext cx="736600" cy="259045"/>
    <xdr:sp macro="" textlink="">
      <xdr:nvSpPr>
        <xdr:cNvPr id="199" name="テキスト ボックス 198"/>
        <xdr:cNvSpPr txBox="1"/>
      </xdr:nvSpPr>
      <xdr:spPr>
        <a:xfrm>
          <a:off x="3733800" y="14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73293</xdr:rowOff>
    </xdr:from>
    <xdr:to>
      <xdr:col>4</xdr:col>
      <xdr:colOff>482600</xdr:colOff>
      <xdr:row>85</xdr:row>
      <xdr:rowOff>106914</xdr:rowOff>
    </xdr:to>
    <xdr:cxnSp macro="">
      <xdr:nvCxnSpPr>
        <xdr:cNvPr id="200" name="直線コネクタ 199"/>
        <xdr:cNvCxnSpPr/>
      </xdr:nvCxnSpPr>
      <xdr:spPr>
        <a:xfrm flipV="1">
          <a:off x="2336800" y="14646543"/>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201" name="フローチャート : 判断 200"/>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142321</xdr:rowOff>
    </xdr:from>
    <xdr:ext cx="762000" cy="259045"/>
    <xdr:sp macro="" textlink="">
      <xdr:nvSpPr>
        <xdr:cNvPr id="202" name="テキスト ボックス 201"/>
        <xdr:cNvSpPr txBox="1"/>
      </xdr:nvSpPr>
      <xdr:spPr>
        <a:xfrm>
          <a:off x="2844800" y="1420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106914</xdr:rowOff>
    </xdr:from>
    <xdr:to>
      <xdr:col>3</xdr:col>
      <xdr:colOff>279400</xdr:colOff>
      <xdr:row>87</xdr:row>
      <xdr:rowOff>28239</xdr:rowOff>
    </xdr:to>
    <xdr:cxnSp macro="">
      <xdr:nvCxnSpPr>
        <xdr:cNvPr id="203" name="直線コネクタ 202"/>
        <xdr:cNvCxnSpPr/>
      </xdr:nvCxnSpPr>
      <xdr:spPr>
        <a:xfrm flipV="1">
          <a:off x="1447800" y="14680164"/>
          <a:ext cx="889000" cy="2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4" name="フローチャート : 判断 203"/>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52872</xdr:rowOff>
    </xdr:from>
    <xdr:ext cx="762000" cy="259045"/>
    <xdr:sp macro="" textlink="">
      <xdr:nvSpPr>
        <xdr:cNvPr id="205" name="テキスト ボックス 204"/>
        <xdr:cNvSpPr txBox="1"/>
      </xdr:nvSpPr>
      <xdr:spPr>
        <a:xfrm>
          <a:off x="1955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6" name="フローチャート : 判断 205"/>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33723</xdr:rowOff>
    </xdr:from>
    <xdr:ext cx="762000" cy="259045"/>
    <xdr:sp macro="" textlink="">
      <xdr:nvSpPr>
        <xdr:cNvPr id="207" name="テキスト ボックス 206"/>
        <xdr:cNvSpPr txBox="1"/>
      </xdr:nvSpPr>
      <xdr:spPr>
        <a:xfrm>
          <a:off x="1066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27756</xdr:rowOff>
    </xdr:from>
    <xdr:to>
      <xdr:col>7</xdr:col>
      <xdr:colOff>203200</xdr:colOff>
      <xdr:row>86</xdr:row>
      <xdr:rowOff>129356</xdr:rowOff>
    </xdr:to>
    <xdr:sp macro="" textlink="">
      <xdr:nvSpPr>
        <xdr:cNvPr id="213" name="円/楕円 212"/>
        <xdr:cNvSpPr/>
      </xdr:nvSpPr>
      <xdr:spPr>
        <a:xfrm>
          <a:off x="4902200" y="1477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171283</xdr:rowOff>
    </xdr:from>
    <xdr:ext cx="762000" cy="259045"/>
    <xdr:sp macro="" textlink="">
      <xdr:nvSpPr>
        <xdr:cNvPr id="214" name="人件費・物件費等の状況該当値テキスト"/>
        <xdr:cNvSpPr txBox="1"/>
      </xdr:nvSpPr>
      <xdr:spPr>
        <a:xfrm>
          <a:off x="5041900" y="1474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115,427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110930</xdr:rowOff>
    </xdr:from>
    <xdr:to>
      <xdr:col>6</xdr:col>
      <xdr:colOff>50800</xdr:colOff>
      <xdr:row>86</xdr:row>
      <xdr:rowOff>41080</xdr:rowOff>
    </xdr:to>
    <xdr:sp macro="" textlink="">
      <xdr:nvSpPr>
        <xdr:cNvPr id="215" name="円/楕円 214"/>
        <xdr:cNvSpPr/>
      </xdr:nvSpPr>
      <xdr:spPr>
        <a:xfrm>
          <a:off x="4064000" y="146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25857</xdr:rowOff>
    </xdr:from>
    <xdr:ext cx="736600" cy="259045"/>
    <xdr:sp macro="" textlink="">
      <xdr:nvSpPr>
        <xdr:cNvPr id="216" name="テキスト ボックス 215"/>
        <xdr:cNvSpPr txBox="1"/>
      </xdr:nvSpPr>
      <xdr:spPr>
        <a:xfrm>
          <a:off x="3733800" y="1477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113,232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22493</xdr:rowOff>
    </xdr:from>
    <xdr:to>
      <xdr:col>4</xdr:col>
      <xdr:colOff>533400</xdr:colOff>
      <xdr:row>85</xdr:row>
      <xdr:rowOff>124093</xdr:rowOff>
    </xdr:to>
    <xdr:sp macro="" textlink="">
      <xdr:nvSpPr>
        <xdr:cNvPr id="217" name="円/楕円 216"/>
        <xdr:cNvSpPr/>
      </xdr:nvSpPr>
      <xdr:spPr>
        <a:xfrm>
          <a:off x="3175000" y="145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108870</xdr:rowOff>
    </xdr:from>
    <xdr:ext cx="762000" cy="259045"/>
    <xdr:sp macro="" textlink="">
      <xdr:nvSpPr>
        <xdr:cNvPr id="218" name="テキスト ボックス 217"/>
        <xdr:cNvSpPr txBox="1"/>
      </xdr:nvSpPr>
      <xdr:spPr>
        <a:xfrm>
          <a:off x="2844800" y="146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111,033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56114</xdr:rowOff>
    </xdr:from>
    <xdr:to>
      <xdr:col>3</xdr:col>
      <xdr:colOff>330200</xdr:colOff>
      <xdr:row>85</xdr:row>
      <xdr:rowOff>157714</xdr:rowOff>
    </xdr:to>
    <xdr:sp macro="" textlink="">
      <xdr:nvSpPr>
        <xdr:cNvPr id="219" name="円/楕円 218"/>
        <xdr:cNvSpPr/>
      </xdr:nvSpPr>
      <xdr:spPr>
        <a:xfrm>
          <a:off x="2286000" y="146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142491</xdr:rowOff>
    </xdr:from>
    <xdr:ext cx="762000" cy="259045"/>
    <xdr:sp macro="" textlink="">
      <xdr:nvSpPr>
        <xdr:cNvPr id="220" name="テキスト ボックス 219"/>
        <xdr:cNvSpPr txBox="1"/>
      </xdr:nvSpPr>
      <xdr:spPr>
        <a:xfrm>
          <a:off x="1955800" y="1471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111,869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148889</xdr:rowOff>
    </xdr:from>
    <xdr:to>
      <xdr:col>2</xdr:col>
      <xdr:colOff>127000</xdr:colOff>
      <xdr:row>87</xdr:row>
      <xdr:rowOff>79039</xdr:rowOff>
    </xdr:to>
    <xdr:sp macro="" textlink="">
      <xdr:nvSpPr>
        <xdr:cNvPr id="221" name="円/楕円 220"/>
        <xdr:cNvSpPr/>
      </xdr:nvSpPr>
      <xdr:spPr>
        <a:xfrm>
          <a:off x="1397000" y="148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63816</xdr:rowOff>
    </xdr:from>
    <xdr:ext cx="762000" cy="259045"/>
    <xdr:sp macro="" textlink="">
      <xdr:nvSpPr>
        <xdr:cNvPr id="222" name="テキスト ボックス 221"/>
        <xdr:cNvSpPr txBox="1"/>
      </xdr:nvSpPr>
      <xdr:spPr>
        <a:xfrm>
          <a:off x="1066800" y="1497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近年、本市独自の給料削減措置の終了や採用・退職及び経験年数階層の変動の影響等からラスパイレス指数が</a:t>
          </a:r>
          <a:r>
            <a:rPr kumimoji="1" lang="en-US" altLang="ja-JP" sz="1300" baseline="0">
              <a:solidFill>
                <a:schemeClr val="dk1"/>
              </a:solidFill>
              <a:effectLst/>
              <a:latin typeface="+mn-lt"/>
              <a:ea typeface="+mn-ea"/>
              <a:cs typeface="+mn-cs"/>
            </a:rPr>
            <a:t>100.0</a:t>
          </a:r>
          <a:r>
            <a:rPr kumimoji="1" lang="ja-JP" altLang="ja-JP" sz="1300" baseline="0">
              <a:solidFill>
                <a:schemeClr val="dk1"/>
              </a:solidFill>
              <a:effectLst/>
              <a:latin typeface="+mn-lt"/>
              <a:ea typeface="+mn-ea"/>
              <a:cs typeface="+mn-cs"/>
            </a:rPr>
            <a:t>を上回っていたが、</a:t>
          </a:r>
          <a:r>
            <a:rPr kumimoji="1" lang="en-US" altLang="ja-JP" sz="1300" baseline="0">
              <a:solidFill>
                <a:schemeClr val="dk1"/>
              </a:solidFill>
              <a:effectLst/>
              <a:latin typeface="+mn-lt"/>
              <a:ea typeface="+mn-ea"/>
              <a:cs typeface="+mn-cs"/>
            </a:rPr>
            <a:t>28</a:t>
          </a:r>
          <a:r>
            <a:rPr kumimoji="1" lang="ja-JP" altLang="ja-JP"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4</a:t>
          </a:r>
          <a:r>
            <a:rPr kumimoji="1" lang="ja-JP" altLang="ja-JP" sz="1300" baseline="0">
              <a:solidFill>
                <a:schemeClr val="dk1"/>
              </a:solidFill>
              <a:effectLst/>
              <a:latin typeface="+mn-lt"/>
              <a:ea typeface="+mn-ea"/>
              <a:cs typeface="+mn-cs"/>
            </a:rPr>
            <a:t>月から給与制度の総合的見直しを実施し、国に準じて地域手当の支給割合を</a:t>
          </a:r>
          <a:r>
            <a:rPr kumimoji="1" lang="en-US" altLang="ja-JP" sz="1300" baseline="0">
              <a:solidFill>
                <a:schemeClr val="dk1"/>
              </a:solidFill>
              <a:effectLst/>
              <a:latin typeface="+mn-lt"/>
              <a:ea typeface="+mn-ea"/>
              <a:cs typeface="+mn-cs"/>
            </a:rPr>
            <a:t>10</a:t>
          </a:r>
          <a:r>
            <a:rPr kumimoji="1" lang="ja-JP" altLang="ja-JP" sz="1300" baseline="0">
              <a:solidFill>
                <a:schemeClr val="dk1"/>
              </a:solidFill>
              <a:effectLst/>
              <a:latin typeface="+mn-lt"/>
              <a:ea typeface="+mn-ea"/>
              <a:cs typeface="+mn-cs"/>
            </a:rPr>
            <a:t>％から</a:t>
          </a:r>
          <a:r>
            <a:rPr kumimoji="1" lang="en-US" altLang="ja-JP" sz="1300" baseline="0">
              <a:solidFill>
                <a:schemeClr val="dk1"/>
              </a:solidFill>
              <a:effectLst/>
              <a:latin typeface="+mn-lt"/>
              <a:ea typeface="+mn-ea"/>
              <a:cs typeface="+mn-cs"/>
            </a:rPr>
            <a:t>15</a:t>
          </a:r>
          <a:r>
            <a:rPr kumimoji="1" lang="ja-JP" altLang="ja-JP" sz="1300" baseline="0">
              <a:solidFill>
                <a:schemeClr val="dk1"/>
              </a:solidFill>
              <a:effectLst/>
              <a:latin typeface="+mn-lt"/>
              <a:ea typeface="+mn-ea"/>
              <a:cs typeface="+mn-cs"/>
            </a:rPr>
            <a:t>％へ引き上げたことに伴い、給料水準の引下げを行っていることからラスパイレス指数が</a:t>
          </a:r>
          <a:r>
            <a:rPr kumimoji="1" lang="en-US" altLang="ja-JP" sz="1300" baseline="0">
              <a:solidFill>
                <a:schemeClr val="dk1"/>
              </a:solidFill>
              <a:effectLst/>
              <a:latin typeface="+mn-lt"/>
              <a:ea typeface="+mn-ea"/>
              <a:cs typeface="+mn-cs"/>
            </a:rPr>
            <a:t>100.0</a:t>
          </a:r>
          <a:r>
            <a:rPr kumimoji="1" lang="ja-JP" altLang="ja-JP" sz="1300" baseline="0">
              <a:solidFill>
                <a:schemeClr val="dk1"/>
              </a:solidFill>
              <a:effectLst/>
              <a:latin typeface="+mn-lt"/>
              <a:ea typeface="+mn-ea"/>
              <a:cs typeface="+mn-cs"/>
            </a:rPr>
            <a:t>を下回っていると考えられる。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106680</xdr:rowOff>
    </xdr:to>
    <xdr:cxnSp macro="">
      <xdr:nvCxnSpPr>
        <xdr:cNvPr id="251" name="直線コネクタ 250"/>
        <xdr:cNvCxnSpPr/>
      </xdr:nvCxnSpPr>
      <xdr:spPr>
        <a:xfrm flipV="1">
          <a:off x="17018000" y="1373632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78757</xdr:rowOff>
    </xdr:from>
    <xdr:ext cx="762000" cy="259045"/>
    <xdr:sp macro="" textlink="">
      <xdr:nvSpPr>
        <xdr:cNvPr id="252" name="給与水準   （国との比較）最小値テキスト"/>
        <xdr:cNvSpPr txBox="1"/>
      </xdr:nvSpPr>
      <xdr:spPr>
        <a:xfrm>
          <a:off x="1710690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106680</xdr:rowOff>
    </xdr:from>
    <xdr:to>
      <xdr:col>24</xdr:col>
      <xdr:colOff>647700</xdr:colOff>
      <xdr:row>84</xdr:row>
      <xdr:rowOff>106680</xdr:rowOff>
    </xdr:to>
    <xdr:cxnSp macro="">
      <xdr:nvCxnSpPr>
        <xdr:cNvPr id="253" name="直線コネクタ 252"/>
        <xdr:cNvCxnSpPr/>
      </xdr:nvCxnSpPr>
      <xdr:spPr>
        <a:xfrm>
          <a:off x="169291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4"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5" name="直線コネクタ 254"/>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127846</xdr:rowOff>
    </xdr:from>
    <xdr:to>
      <xdr:col>24</xdr:col>
      <xdr:colOff>558800</xdr:colOff>
      <xdr:row>84</xdr:row>
      <xdr:rowOff>82550</xdr:rowOff>
    </xdr:to>
    <xdr:cxnSp macro="">
      <xdr:nvCxnSpPr>
        <xdr:cNvPr id="256" name="直線コネクタ 255"/>
        <xdr:cNvCxnSpPr/>
      </xdr:nvCxnSpPr>
      <xdr:spPr>
        <a:xfrm flipV="1">
          <a:off x="16179800" y="14186746"/>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137600</xdr:rowOff>
    </xdr:from>
    <xdr:ext cx="762000" cy="259045"/>
    <xdr:sp macro="" textlink="">
      <xdr:nvSpPr>
        <xdr:cNvPr id="257" name="給与水準   （国との比較）平均値テキスト"/>
        <xdr:cNvSpPr txBox="1"/>
      </xdr:nvSpPr>
      <xdr:spPr>
        <a:xfrm>
          <a:off x="17106900" y="1419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100207</xdr:rowOff>
    </xdr:from>
    <xdr:to>
      <xdr:col>24</xdr:col>
      <xdr:colOff>609600</xdr:colOff>
      <xdr:row>83</xdr:row>
      <xdr:rowOff>30357</xdr:rowOff>
    </xdr:to>
    <xdr:sp macro="" textlink="">
      <xdr:nvSpPr>
        <xdr:cNvPr id="258" name="フローチャート : 判断 257"/>
        <xdr:cNvSpPr/>
      </xdr:nvSpPr>
      <xdr:spPr>
        <a:xfrm>
          <a:off x="15399657" y="13489636"/>
          <a:ext cx="101600" cy="934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60961</xdr:rowOff>
    </xdr:from>
    <xdr:to>
      <xdr:col>23</xdr:col>
      <xdr:colOff>406400</xdr:colOff>
      <xdr:row>84</xdr:row>
      <xdr:rowOff>82550</xdr:rowOff>
    </xdr:to>
    <xdr:cxnSp macro="">
      <xdr:nvCxnSpPr>
        <xdr:cNvPr id="259" name="直線コネクタ 258"/>
        <xdr:cNvCxnSpPr/>
      </xdr:nvCxnSpPr>
      <xdr:spPr>
        <a:xfrm>
          <a:off x="15290800" y="1429131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60" name="フローチャート : 判断 259"/>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1" name="テキスト ボックス 260"/>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60961</xdr:rowOff>
    </xdr:from>
    <xdr:to>
      <xdr:col>22</xdr:col>
      <xdr:colOff>203200</xdr:colOff>
      <xdr:row>88</xdr:row>
      <xdr:rowOff>48261</xdr:rowOff>
    </xdr:to>
    <xdr:cxnSp macro="">
      <xdr:nvCxnSpPr>
        <xdr:cNvPr id="262" name="直線コネクタ 261"/>
        <xdr:cNvCxnSpPr/>
      </xdr:nvCxnSpPr>
      <xdr:spPr>
        <a:xfrm flipV="1">
          <a:off x="14401800" y="14291311"/>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141393</xdr:rowOff>
    </xdr:from>
    <xdr:to>
      <xdr:col>22</xdr:col>
      <xdr:colOff>254000</xdr:colOff>
      <xdr:row>83</xdr:row>
      <xdr:rowOff>71543</xdr:rowOff>
    </xdr:to>
    <xdr:sp macro="" textlink="">
      <xdr:nvSpPr>
        <xdr:cNvPr id="263" name="フローチャート : 判断 262"/>
        <xdr:cNvSpPr/>
      </xdr:nvSpPr>
      <xdr:spPr>
        <a:xfrm>
          <a:off x="15240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81720</xdr:rowOff>
    </xdr:from>
    <xdr:ext cx="762000" cy="259045"/>
    <xdr:sp macro="" textlink="">
      <xdr:nvSpPr>
        <xdr:cNvPr id="264" name="テキスト ボックス 263"/>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120650</xdr:rowOff>
    </xdr:to>
    <xdr:cxnSp macro="">
      <xdr:nvCxnSpPr>
        <xdr:cNvPr id="265" name="直線コネクタ 264"/>
        <xdr:cNvCxnSpPr/>
      </xdr:nvCxnSpPr>
      <xdr:spPr>
        <a:xfrm flipV="1">
          <a:off x="13512800" y="15135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6" name="フローチャート : 判断 265"/>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7" name="テキスト ボックス 266"/>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8" name="フローチャート : 判断 267"/>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9" name="テキスト ボックス 268"/>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77046</xdr:rowOff>
    </xdr:from>
    <xdr:to>
      <xdr:col>24</xdr:col>
      <xdr:colOff>609600</xdr:colOff>
      <xdr:row>83</xdr:row>
      <xdr:rowOff>7196</xdr:rowOff>
    </xdr:to>
    <xdr:sp macro="" textlink="">
      <xdr:nvSpPr>
        <xdr:cNvPr id="275" name="円/楕円 274"/>
        <xdr:cNvSpPr/>
      </xdr:nvSpPr>
      <xdr:spPr>
        <a:xfrm>
          <a:off x="169672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93573</xdr:rowOff>
    </xdr:from>
    <xdr:ext cx="762000" cy="259045"/>
    <xdr:sp macro="" textlink="">
      <xdr:nvSpPr>
        <xdr:cNvPr id="276" name="給与水準   （国との比較）該当値テキスト"/>
        <xdr:cNvSpPr txBox="1"/>
      </xdr:nvSpPr>
      <xdr:spPr>
        <a:xfrm>
          <a:off x="17106900" y="1398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7" name="円/楕円 276"/>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8" name="テキスト ボックス 277"/>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10161</xdr:rowOff>
    </xdr:from>
    <xdr:to>
      <xdr:col>22</xdr:col>
      <xdr:colOff>254000</xdr:colOff>
      <xdr:row>83</xdr:row>
      <xdr:rowOff>111761</xdr:rowOff>
    </xdr:to>
    <xdr:sp macro="" textlink="">
      <xdr:nvSpPr>
        <xdr:cNvPr id="279" name="円/楕円 278"/>
        <xdr:cNvSpPr/>
      </xdr:nvSpPr>
      <xdr:spPr>
        <a:xfrm>
          <a:off x="15240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96538</xdr:rowOff>
    </xdr:from>
    <xdr:ext cx="762000" cy="259045"/>
    <xdr:sp macro="" textlink="">
      <xdr:nvSpPr>
        <xdr:cNvPr id="280" name="テキスト ボックス 279"/>
        <xdr:cNvSpPr txBox="1"/>
      </xdr:nvSpPr>
      <xdr:spPr>
        <a:xfrm>
          <a:off x="149098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1" name="円/楕円 280"/>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82" name="テキスト ボックス 281"/>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4" name="テキスト ボックス 283"/>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a:t>
          </a:r>
          <a:r>
            <a:rPr lang="en-US" altLang="ja-JP" sz="1050">
              <a:solidFill>
                <a:schemeClr val="dk1"/>
              </a:solidFill>
              <a:effectLst/>
              <a:latin typeface="+mn-lt"/>
              <a:ea typeface="+mn-ea"/>
              <a:cs typeface="+mn-cs"/>
            </a:rPr>
            <a:t>5</a:t>
          </a:r>
          <a:r>
            <a:rPr lang="ja-JP" altLang="ja-JP" sz="1050">
              <a:solidFill>
                <a:schemeClr val="dk1"/>
              </a:solidFill>
              <a:effectLst/>
              <a:latin typeface="+mn-lt"/>
              <a:ea typeface="+mn-ea"/>
              <a:cs typeface="+mn-cs"/>
            </a:rPr>
            <a:t>月に策定した「平成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定員管理の方針」において事務の集約化や施設のあり方の見直し、事務の委託化・嘱託化等により職員数を見直し、必要度・重要度のより高い事務事業に重点的に職員を配置しているが、人口当たり職員数は類似団体内平均値を上回っている。これは高校等の市立教育機関数や、保育所等の直営福祉施設数の差が主な要因であると考えられる。同計画では</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年度職員数に対し</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年度当初までに公営企業を除き</a:t>
          </a:r>
          <a:r>
            <a:rPr lang="en-US" altLang="ja-JP" sz="1050">
              <a:solidFill>
                <a:schemeClr val="dk1"/>
              </a:solidFill>
              <a:effectLst/>
              <a:latin typeface="+mn-lt"/>
              <a:ea typeface="+mn-ea"/>
              <a:cs typeface="+mn-cs"/>
            </a:rPr>
            <a:t>300</a:t>
          </a:r>
          <a:r>
            <a:rPr lang="ja-JP" altLang="ja-JP" sz="1050">
              <a:solidFill>
                <a:schemeClr val="dk1"/>
              </a:solidFill>
              <a:effectLst/>
              <a:latin typeface="+mn-lt"/>
              <a:ea typeface="+mn-ea"/>
              <a:cs typeface="+mn-cs"/>
            </a:rPr>
            <a:t>人以上の純減を目指しており、</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年度は</a:t>
          </a:r>
          <a:r>
            <a:rPr lang="en-US" altLang="ja-JP" sz="1050">
              <a:solidFill>
                <a:schemeClr val="dk1"/>
              </a:solidFill>
              <a:effectLst/>
              <a:latin typeface="+mn-lt"/>
              <a:ea typeface="+mn-ea"/>
              <a:cs typeface="+mn-cs"/>
            </a:rPr>
            <a:t>116</a:t>
          </a:r>
          <a:r>
            <a:rPr lang="ja-JP" altLang="ja-JP" sz="1050">
              <a:solidFill>
                <a:schemeClr val="dk1"/>
              </a:solidFill>
              <a:effectLst/>
              <a:latin typeface="+mn-lt"/>
              <a:ea typeface="+mn-ea"/>
              <a:cs typeface="+mn-cs"/>
            </a:rPr>
            <a:t>人の純減を行ったことにより、目標を達成した。</a:t>
          </a:r>
          <a:endParaRPr lang="ja-JP" altLang="ja-JP" sz="1050">
            <a:effectLst/>
          </a:endParaRPr>
        </a:p>
        <a:p>
          <a:r>
            <a:rPr lang="ja-JP" altLang="ja-JP" sz="1050">
              <a:solidFill>
                <a:schemeClr val="dk1"/>
              </a:solidFill>
              <a:effectLst/>
              <a:latin typeface="+mn-lt"/>
              <a:ea typeface="+mn-ea"/>
              <a:cs typeface="+mn-cs"/>
            </a:rPr>
            <a:t>　今後は</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月に策定した「平成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31</a:t>
          </a:r>
          <a:r>
            <a:rPr lang="ja-JP" altLang="ja-JP" sz="1050">
              <a:solidFill>
                <a:schemeClr val="dk1"/>
              </a:solidFill>
              <a:effectLst/>
              <a:latin typeface="+mn-lt"/>
              <a:ea typeface="+mn-ea"/>
              <a:cs typeface="+mn-cs"/>
            </a:rPr>
            <a:t>年度定員管理の方針」に基づき、</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年度職員数に対し、</a:t>
          </a:r>
          <a:r>
            <a:rPr lang="en-US" altLang="ja-JP" sz="1050">
              <a:solidFill>
                <a:schemeClr val="dk1"/>
              </a:solidFill>
              <a:effectLst/>
              <a:latin typeface="+mn-lt"/>
              <a:ea typeface="+mn-ea"/>
              <a:cs typeface="+mn-cs"/>
            </a:rPr>
            <a:t>100</a:t>
          </a:r>
          <a:r>
            <a:rPr lang="ja-JP" altLang="ja-JP" sz="1050">
              <a:solidFill>
                <a:schemeClr val="dk1"/>
              </a:solidFill>
              <a:effectLst/>
              <a:latin typeface="+mn-lt"/>
              <a:ea typeface="+mn-ea"/>
              <a:cs typeface="+mn-cs"/>
            </a:rPr>
            <a:t>人程度の純減を目指し、継続して組織の簡素化、効率化を図り、職員の適切な定員管理に努める。</a:t>
          </a:r>
          <a:endParaRPr lang="ja-JP" altLang="ja-JP" sz="1050">
            <a:effectLst/>
          </a:endParaRPr>
        </a:p>
        <a:p>
          <a:r>
            <a:rPr lang="en-US" altLang="ja-JP" sz="1050">
              <a:solidFill>
                <a:schemeClr val="dk1"/>
              </a:solidFill>
              <a:effectLst/>
              <a:latin typeface="+mn-lt"/>
              <a:ea typeface="+mn-ea"/>
              <a:cs typeface="+mn-cs"/>
            </a:rPr>
            <a:t> </a:t>
          </a:r>
          <a:endParaRPr lang="ja-JP" altLang="ja-JP" sz="105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4" name="直線コネクタ 313"/>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7"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8" name="直線コネクタ 317"/>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102235</xdr:rowOff>
    </xdr:from>
    <xdr:to>
      <xdr:col>24</xdr:col>
      <xdr:colOff>558800</xdr:colOff>
      <xdr:row>63</xdr:row>
      <xdr:rowOff>130387</xdr:rowOff>
    </xdr:to>
    <xdr:cxnSp macro="">
      <xdr:nvCxnSpPr>
        <xdr:cNvPr id="319" name="直線コネクタ 318"/>
        <xdr:cNvCxnSpPr/>
      </xdr:nvCxnSpPr>
      <xdr:spPr>
        <a:xfrm flipV="1">
          <a:off x="16179800" y="1090358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117281</xdr:rowOff>
    </xdr:from>
    <xdr:ext cx="762000" cy="259045"/>
    <xdr:sp macro="" textlink="">
      <xdr:nvSpPr>
        <xdr:cNvPr id="320"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21" name="フローチャート : 判断 320"/>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130387</xdr:rowOff>
    </xdr:from>
    <xdr:to>
      <xdr:col>23</xdr:col>
      <xdr:colOff>406400</xdr:colOff>
      <xdr:row>63</xdr:row>
      <xdr:rowOff>150495</xdr:rowOff>
    </xdr:to>
    <xdr:cxnSp macro="">
      <xdr:nvCxnSpPr>
        <xdr:cNvPr id="322" name="直線コネクタ 321"/>
        <xdr:cNvCxnSpPr/>
      </xdr:nvCxnSpPr>
      <xdr:spPr>
        <a:xfrm flipV="1">
          <a:off x="15290800" y="109317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3" name="フローチャート : 判断 322"/>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4" name="テキスト ボックス 323"/>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150495</xdr:rowOff>
    </xdr:from>
    <xdr:to>
      <xdr:col>22</xdr:col>
      <xdr:colOff>203200</xdr:colOff>
      <xdr:row>63</xdr:row>
      <xdr:rowOff>154517</xdr:rowOff>
    </xdr:to>
    <xdr:cxnSp macro="">
      <xdr:nvCxnSpPr>
        <xdr:cNvPr id="325" name="直線コネクタ 324"/>
        <xdr:cNvCxnSpPr/>
      </xdr:nvCxnSpPr>
      <xdr:spPr>
        <a:xfrm flipV="1">
          <a:off x="14401800" y="109518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6" name="フローチャート : 判断 325"/>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61189</xdr:rowOff>
    </xdr:from>
    <xdr:ext cx="762000" cy="259045"/>
    <xdr:sp macro="" textlink="">
      <xdr:nvSpPr>
        <xdr:cNvPr id="327" name="テキスト ボックス 326"/>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154517</xdr:rowOff>
    </xdr:from>
    <xdr:to>
      <xdr:col>21</xdr:col>
      <xdr:colOff>0</xdr:colOff>
      <xdr:row>64</xdr:row>
      <xdr:rowOff>87630</xdr:rowOff>
    </xdr:to>
    <xdr:cxnSp macro="">
      <xdr:nvCxnSpPr>
        <xdr:cNvPr id="328" name="直線コネクタ 327"/>
        <xdr:cNvCxnSpPr/>
      </xdr:nvCxnSpPr>
      <xdr:spPr>
        <a:xfrm flipV="1">
          <a:off x="13512800" y="109558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9" name="フローチャート : 判断 328"/>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0" name="テキスト ボックス 329"/>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31" name="フローチャート : 判断 330"/>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157708</xdr:rowOff>
    </xdr:from>
    <xdr:ext cx="762000" cy="259045"/>
    <xdr:sp macro="" textlink="">
      <xdr:nvSpPr>
        <xdr:cNvPr id="332" name="テキスト ボックス 331"/>
        <xdr:cNvSpPr txBox="1"/>
      </xdr:nvSpPr>
      <xdr:spPr>
        <a:xfrm>
          <a:off x="13131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51435</xdr:rowOff>
    </xdr:from>
    <xdr:to>
      <xdr:col>24</xdr:col>
      <xdr:colOff>609600</xdr:colOff>
      <xdr:row>63</xdr:row>
      <xdr:rowOff>153035</xdr:rowOff>
    </xdr:to>
    <xdr:sp macro="" textlink="">
      <xdr:nvSpPr>
        <xdr:cNvPr id="338" name="円/楕円 337"/>
        <xdr:cNvSpPr/>
      </xdr:nvSpPr>
      <xdr:spPr>
        <a:xfrm>
          <a:off x="16967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23512</xdr:rowOff>
    </xdr:from>
    <xdr:ext cx="762000" cy="259045"/>
    <xdr:sp macro="" textlink="">
      <xdr:nvSpPr>
        <xdr:cNvPr id="339" name="定員管理の状況該当値テキスト"/>
        <xdr:cNvSpPr txBox="1"/>
      </xdr:nvSpPr>
      <xdr:spPr>
        <a:xfrm>
          <a:off x="17106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79587</xdr:rowOff>
    </xdr:from>
    <xdr:to>
      <xdr:col>23</xdr:col>
      <xdr:colOff>457200</xdr:colOff>
      <xdr:row>64</xdr:row>
      <xdr:rowOff>9737</xdr:rowOff>
    </xdr:to>
    <xdr:sp macro="" textlink="">
      <xdr:nvSpPr>
        <xdr:cNvPr id="340" name="円/楕円 339"/>
        <xdr:cNvSpPr/>
      </xdr:nvSpPr>
      <xdr:spPr>
        <a:xfrm>
          <a:off x="16129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165964</xdr:rowOff>
    </xdr:from>
    <xdr:ext cx="736600" cy="259045"/>
    <xdr:sp macro="" textlink="">
      <xdr:nvSpPr>
        <xdr:cNvPr id="341" name="テキスト ボックス 340"/>
        <xdr:cNvSpPr txBox="1"/>
      </xdr:nvSpPr>
      <xdr:spPr>
        <a:xfrm>
          <a:off x="15798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99695</xdr:rowOff>
    </xdr:from>
    <xdr:to>
      <xdr:col>22</xdr:col>
      <xdr:colOff>254000</xdr:colOff>
      <xdr:row>64</xdr:row>
      <xdr:rowOff>29845</xdr:rowOff>
    </xdr:to>
    <xdr:sp macro="" textlink="">
      <xdr:nvSpPr>
        <xdr:cNvPr id="342" name="円/楕円 341"/>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14622</xdr:rowOff>
    </xdr:from>
    <xdr:ext cx="762000" cy="259045"/>
    <xdr:sp macro="" textlink="">
      <xdr:nvSpPr>
        <xdr:cNvPr id="343" name="テキスト ボックス 342"/>
        <xdr:cNvSpPr txBox="1"/>
      </xdr:nvSpPr>
      <xdr:spPr>
        <a:xfrm>
          <a:off x="14909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103717</xdr:rowOff>
    </xdr:from>
    <xdr:to>
      <xdr:col>21</xdr:col>
      <xdr:colOff>50800</xdr:colOff>
      <xdr:row>64</xdr:row>
      <xdr:rowOff>33867</xdr:rowOff>
    </xdr:to>
    <xdr:sp macro="" textlink="">
      <xdr:nvSpPr>
        <xdr:cNvPr id="344" name="円/楕円 343"/>
        <xdr:cNvSpPr/>
      </xdr:nvSpPr>
      <xdr:spPr>
        <a:xfrm>
          <a:off x="14351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18644</xdr:rowOff>
    </xdr:from>
    <xdr:ext cx="762000" cy="259045"/>
    <xdr:sp macro="" textlink="">
      <xdr:nvSpPr>
        <xdr:cNvPr id="345" name="テキスト ボックス 344"/>
        <xdr:cNvSpPr txBox="1"/>
      </xdr:nvSpPr>
      <xdr:spPr>
        <a:xfrm>
          <a:off x="14020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46" name="円/楕円 345"/>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47" name="テキスト ボックス 346"/>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類似団体内平均値と比べると</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ポイント高く、前年度と比べると</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ポイント減少している。</a:t>
          </a:r>
          <a:endParaRPr lang="ja-JP" altLang="ja-JP" sz="1300">
            <a:effectLst/>
          </a:endParaRPr>
        </a:p>
        <a:p>
          <a:r>
            <a:rPr kumimoji="1" lang="ja-JP" altLang="ja-JP" sz="1300">
              <a:solidFill>
                <a:schemeClr val="dk1"/>
              </a:solidFill>
              <a:effectLst/>
              <a:latin typeface="+mn-lt"/>
              <a:ea typeface="+mn-ea"/>
              <a:cs typeface="+mn-cs"/>
            </a:rPr>
            <a:t>　これは、地方債の元利償還金が減少したこと等によるものである。</a:t>
          </a:r>
          <a:endParaRPr lang="ja-JP" altLang="ja-JP" sz="1300">
            <a:effectLst/>
          </a:endParaRPr>
        </a:p>
        <a:p>
          <a:r>
            <a:rPr kumimoji="1" lang="ja-JP" altLang="ja-JP" sz="13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9" name="直線コネクタ 378"/>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0"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1" name="直線コネクタ 380"/>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82"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3" name="直線コネクタ 382"/>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36891</xdr:rowOff>
    </xdr:from>
    <xdr:to>
      <xdr:col>24</xdr:col>
      <xdr:colOff>558800</xdr:colOff>
      <xdr:row>42</xdr:row>
      <xdr:rowOff>71362</xdr:rowOff>
    </xdr:to>
    <xdr:cxnSp macro="">
      <xdr:nvCxnSpPr>
        <xdr:cNvPr id="384" name="直線コネクタ 383"/>
        <xdr:cNvCxnSpPr/>
      </xdr:nvCxnSpPr>
      <xdr:spPr>
        <a:xfrm flipV="1">
          <a:off x="16179800" y="72377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138689</xdr:rowOff>
    </xdr:from>
    <xdr:ext cx="762000" cy="259045"/>
    <xdr:sp macro="" textlink="">
      <xdr:nvSpPr>
        <xdr:cNvPr id="385" name="公債費負担の状況平均値テキスト"/>
        <xdr:cNvSpPr txBox="1"/>
      </xdr:nvSpPr>
      <xdr:spPr>
        <a:xfrm>
          <a:off x="17106900" y="682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6" name="フローチャート : 判断 385"/>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71362</xdr:rowOff>
    </xdr:to>
    <xdr:cxnSp macro="">
      <xdr:nvCxnSpPr>
        <xdr:cNvPr id="387" name="直線コネクタ 386"/>
        <xdr:cNvCxnSpPr/>
      </xdr:nvCxnSpPr>
      <xdr:spPr>
        <a:xfrm>
          <a:off x="15290800" y="722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9" name="テキスト ボックス 388"/>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139398</xdr:rowOff>
    </xdr:from>
    <xdr:to>
      <xdr:col>22</xdr:col>
      <xdr:colOff>203200</xdr:colOff>
      <xdr:row>42</xdr:row>
      <xdr:rowOff>25400</xdr:rowOff>
    </xdr:to>
    <xdr:cxnSp macro="">
      <xdr:nvCxnSpPr>
        <xdr:cNvPr id="390" name="直線コネクタ 389"/>
        <xdr:cNvCxnSpPr/>
      </xdr:nvCxnSpPr>
      <xdr:spPr>
        <a:xfrm>
          <a:off x="14401800" y="716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127907</xdr:rowOff>
    </xdr:from>
    <xdr:to>
      <xdr:col>21</xdr:col>
      <xdr:colOff>0</xdr:colOff>
      <xdr:row>41</xdr:row>
      <xdr:rowOff>139398</xdr:rowOff>
    </xdr:to>
    <xdr:cxnSp macro="">
      <xdr:nvCxnSpPr>
        <xdr:cNvPr id="393" name="直線コネクタ 392"/>
        <xdr:cNvCxnSpPr/>
      </xdr:nvCxnSpPr>
      <xdr:spPr>
        <a:xfrm>
          <a:off x="13512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4" name="フローチャート : 判断 393"/>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5" name="テキスト ボックス 394"/>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6" name="フローチャート : 判断 395"/>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397" name="テキスト ボックス 396"/>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157541</xdr:rowOff>
    </xdr:from>
    <xdr:to>
      <xdr:col>24</xdr:col>
      <xdr:colOff>609600</xdr:colOff>
      <xdr:row>42</xdr:row>
      <xdr:rowOff>87691</xdr:rowOff>
    </xdr:to>
    <xdr:sp macro="" textlink="">
      <xdr:nvSpPr>
        <xdr:cNvPr id="403" name="円/楕円 402"/>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129618</xdr:rowOff>
    </xdr:from>
    <xdr:ext cx="762000" cy="259045"/>
    <xdr:sp macro="" textlink="">
      <xdr:nvSpPr>
        <xdr:cNvPr id="404"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20562</xdr:rowOff>
    </xdr:from>
    <xdr:to>
      <xdr:col>23</xdr:col>
      <xdr:colOff>457200</xdr:colOff>
      <xdr:row>42</xdr:row>
      <xdr:rowOff>122162</xdr:rowOff>
    </xdr:to>
    <xdr:sp macro="" textlink="">
      <xdr:nvSpPr>
        <xdr:cNvPr id="405" name="円/楕円 404"/>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106939</xdr:rowOff>
    </xdr:from>
    <xdr:ext cx="736600" cy="259045"/>
    <xdr:sp macro="" textlink="">
      <xdr:nvSpPr>
        <xdr:cNvPr id="406" name="テキスト ボックス 405"/>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7" name="円/楕円 406"/>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8" name="テキスト ボックス 407"/>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88598</xdr:rowOff>
    </xdr:from>
    <xdr:to>
      <xdr:col>21</xdr:col>
      <xdr:colOff>50800</xdr:colOff>
      <xdr:row>42</xdr:row>
      <xdr:rowOff>18748</xdr:rowOff>
    </xdr:to>
    <xdr:sp macro="" textlink="">
      <xdr:nvSpPr>
        <xdr:cNvPr id="409" name="円/楕円 408"/>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410" name="テキスト ボックス 409"/>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11" name="円/楕円 410"/>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12" name="テキスト ボックス 411"/>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類似団体内平均値と比べると</a:t>
          </a:r>
          <a:r>
            <a:rPr kumimoji="1" lang="en-US" altLang="ja-JP" sz="1300">
              <a:solidFill>
                <a:schemeClr val="dk1"/>
              </a:solidFill>
              <a:effectLst/>
              <a:latin typeface="+mn-lt"/>
              <a:ea typeface="+mn-ea"/>
              <a:cs typeface="+mn-cs"/>
            </a:rPr>
            <a:t>23.2</a:t>
          </a:r>
          <a:r>
            <a:rPr kumimoji="1" lang="ja-JP" altLang="ja-JP" sz="1300">
              <a:solidFill>
                <a:schemeClr val="dk1"/>
              </a:solidFill>
              <a:effectLst/>
              <a:latin typeface="+mn-lt"/>
              <a:ea typeface="+mn-ea"/>
              <a:cs typeface="+mn-cs"/>
            </a:rPr>
            <a:t>ポイント高く、前年度と比べると</a:t>
          </a:r>
          <a:r>
            <a:rPr kumimoji="1" lang="en-US" altLang="ja-JP" sz="1300">
              <a:solidFill>
                <a:schemeClr val="dk1"/>
              </a:solidFill>
              <a:effectLst/>
              <a:latin typeface="+mn-lt"/>
              <a:ea typeface="+mn-ea"/>
              <a:cs typeface="+mn-cs"/>
            </a:rPr>
            <a:t>6.5</a:t>
          </a:r>
          <a:r>
            <a:rPr kumimoji="1" lang="ja-JP" altLang="ja-JP" sz="1300">
              <a:solidFill>
                <a:schemeClr val="dk1"/>
              </a:solidFill>
              <a:effectLst/>
              <a:latin typeface="+mn-lt"/>
              <a:ea typeface="+mn-ea"/>
              <a:cs typeface="+mn-cs"/>
            </a:rPr>
            <a:t>ポイント減少している。</a:t>
          </a:r>
          <a:endParaRPr lang="ja-JP" altLang="ja-JP" sz="1300">
            <a:effectLst/>
          </a:endParaRPr>
        </a:p>
        <a:p>
          <a:r>
            <a:rPr kumimoji="1" lang="ja-JP" altLang="ja-JP" sz="1300">
              <a:solidFill>
                <a:schemeClr val="dk1"/>
              </a:solidFill>
              <a:effectLst/>
              <a:latin typeface="+mn-lt"/>
              <a:ea typeface="+mn-ea"/>
              <a:cs typeface="+mn-cs"/>
            </a:rPr>
            <a:t>　これは、焼却工場建設に係る債務負担行為に基づく支出予定額が増加したものの、地方債現在高が減少したこと、下水道等の公営企業債等繰入見込額が減少したこと及び土地開発公社等の設立法人等の負債額等負担見込額が減少したこと等による。</a:t>
          </a:r>
          <a:endParaRPr lang="ja-JP" altLang="ja-JP" sz="1300">
            <a:effectLst/>
          </a:endParaRPr>
        </a:p>
        <a:p>
          <a:r>
            <a:rPr kumimoji="1" lang="ja-JP" altLang="ja-JP" sz="13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9" name="直線コネクタ 438"/>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40"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41" name="直線コネクタ 440"/>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76352</xdr:rowOff>
    </xdr:from>
    <xdr:to>
      <xdr:col>24</xdr:col>
      <xdr:colOff>558800</xdr:colOff>
      <xdr:row>18</xdr:row>
      <xdr:rowOff>107721</xdr:rowOff>
    </xdr:to>
    <xdr:cxnSp macro="">
      <xdr:nvCxnSpPr>
        <xdr:cNvPr id="444" name="直線コネクタ 443"/>
        <xdr:cNvCxnSpPr/>
      </xdr:nvCxnSpPr>
      <xdr:spPr>
        <a:xfrm flipV="1">
          <a:off x="16179800" y="3162452"/>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45"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6" name="フローチャート : 判断 445"/>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107721</xdr:rowOff>
    </xdr:from>
    <xdr:to>
      <xdr:col>23</xdr:col>
      <xdr:colOff>406400</xdr:colOff>
      <xdr:row>18</xdr:row>
      <xdr:rowOff>160807</xdr:rowOff>
    </xdr:to>
    <xdr:cxnSp macro="">
      <xdr:nvCxnSpPr>
        <xdr:cNvPr id="447" name="直線コネクタ 446"/>
        <xdr:cNvCxnSpPr/>
      </xdr:nvCxnSpPr>
      <xdr:spPr>
        <a:xfrm flipV="1">
          <a:off x="15290800" y="319382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8" name="フローチャート : 判断 447"/>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9" name="テキスト ボックス 448"/>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160807</xdr:rowOff>
    </xdr:from>
    <xdr:to>
      <xdr:col>22</xdr:col>
      <xdr:colOff>203200</xdr:colOff>
      <xdr:row>19</xdr:row>
      <xdr:rowOff>102769</xdr:rowOff>
    </xdr:to>
    <xdr:cxnSp macro="">
      <xdr:nvCxnSpPr>
        <xdr:cNvPr id="450" name="直線コネクタ 449"/>
        <xdr:cNvCxnSpPr/>
      </xdr:nvCxnSpPr>
      <xdr:spPr>
        <a:xfrm flipV="1">
          <a:off x="14401800" y="3246907"/>
          <a:ext cx="889000" cy="1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51" name="フローチャート : 判断 450"/>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96791</xdr:rowOff>
    </xdr:from>
    <xdr:ext cx="762000" cy="259045"/>
    <xdr:sp macro="" textlink="">
      <xdr:nvSpPr>
        <xdr:cNvPr id="452" name="テキスト ボックス 451"/>
        <xdr:cNvSpPr txBox="1"/>
      </xdr:nvSpPr>
      <xdr:spPr>
        <a:xfrm>
          <a:off x="14909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102769</xdr:rowOff>
    </xdr:from>
    <xdr:to>
      <xdr:col>21</xdr:col>
      <xdr:colOff>0</xdr:colOff>
      <xdr:row>19</xdr:row>
      <xdr:rowOff>170815</xdr:rowOff>
    </xdr:to>
    <xdr:cxnSp macro="">
      <xdr:nvCxnSpPr>
        <xdr:cNvPr id="453" name="直線コネクタ 452"/>
        <xdr:cNvCxnSpPr/>
      </xdr:nvCxnSpPr>
      <xdr:spPr>
        <a:xfrm flipV="1">
          <a:off x="13512800" y="3360319"/>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4" name="フローチャート : 判断 453"/>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152290</xdr:rowOff>
    </xdr:from>
    <xdr:ext cx="762000" cy="259045"/>
    <xdr:sp macro="" textlink="">
      <xdr:nvSpPr>
        <xdr:cNvPr id="455" name="テキスト ボックス 454"/>
        <xdr:cNvSpPr txBox="1"/>
      </xdr:nvSpPr>
      <xdr:spPr>
        <a:xfrm>
          <a:off x="14020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6" name="フローチャート : 判断 455"/>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41648</xdr:rowOff>
    </xdr:from>
    <xdr:ext cx="762000" cy="259045"/>
    <xdr:sp macro="" textlink="">
      <xdr:nvSpPr>
        <xdr:cNvPr id="457" name="テキスト ボックス 456"/>
        <xdr:cNvSpPr txBox="1"/>
      </xdr:nvSpPr>
      <xdr:spPr>
        <a:xfrm>
          <a:off x="13131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25552</xdr:rowOff>
    </xdr:from>
    <xdr:to>
      <xdr:col>24</xdr:col>
      <xdr:colOff>609600</xdr:colOff>
      <xdr:row>18</xdr:row>
      <xdr:rowOff>127152</xdr:rowOff>
    </xdr:to>
    <xdr:sp macro="" textlink="">
      <xdr:nvSpPr>
        <xdr:cNvPr id="463" name="円/楕円 462"/>
        <xdr:cNvSpPr/>
      </xdr:nvSpPr>
      <xdr:spPr>
        <a:xfrm>
          <a:off x="16967200" y="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169079</xdr:rowOff>
    </xdr:from>
    <xdr:ext cx="762000" cy="259045"/>
    <xdr:sp macro="" textlink="">
      <xdr:nvSpPr>
        <xdr:cNvPr id="464" name="将来負担の状況該当値テキスト"/>
        <xdr:cNvSpPr txBox="1"/>
      </xdr:nvSpPr>
      <xdr:spPr>
        <a:xfrm>
          <a:off x="17106900" y="30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56921</xdr:rowOff>
    </xdr:from>
    <xdr:to>
      <xdr:col>23</xdr:col>
      <xdr:colOff>457200</xdr:colOff>
      <xdr:row>18</xdr:row>
      <xdr:rowOff>158521</xdr:rowOff>
    </xdr:to>
    <xdr:sp macro="" textlink="">
      <xdr:nvSpPr>
        <xdr:cNvPr id="465" name="円/楕円 464"/>
        <xdr:cNvSpPr/>
      </xdr:nvSpPr>
      <xdr:spPr>
        <a:xfrm>
          <a:off x="16129000" y="31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143298</xdr:rowOff>
    </xdr:from>
    <xdr:ext cx="736600" cy="259045"/>
    <xdr:sp macro="" textlink="">
      <xdr:nvSpPr>
        <xdr:cNvPr id="466" name="テキスト ボックス 465"/>
        <xdr:cNvSpPr txBox="1"/>
      </xdr:nvSpPr>
      <xdr:spPr>
        <a:xfrm>
          <a:off x="15798800" y="3229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110007</xdr:rowOff>
    </xdr:from>
    <xdr:to>
      <xdr:col>22</xdr:col>
      <xdr:colOff>254000</xdr:colOff>
      <xdr:row>19</xdr:row>
      <xdr:rowOff>40157</xdr:rowOff>
    </xdr:to>
    <xdr:sp macro="" textlink="">
      <xdr:nvSpPr>
        <xdr:cNvPr id="467" name="円/楕円 466"/>
        <xdr:cNvSpPr/>
      </xdr:nvSpPr>
      <xdr:spPr>
        <a:xfrm>
          <a:off x="15240000" y="31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24934</xdr:rowOff>
    </xdr:from>
    <xdr:ext cx="762000" cy="259045"/>
    <xdr:sp macro="" textlink="">
      <xdr:nvSpPr>
        <xdr:cNvPr id="468" name="テキスト ボックス 467"/>
        <xdr:cNvSpPr txBox="1"/>
      </xdr:nvSpPr>
      <xdr:spPr>
        <a:xfrm>
          <a:off x="14909800" y="328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51969</xdr:rowOff>
    </xdr:from>
    <xdr:to>
      <xdr:col>21</xdr:col>
      <xdr:colOff>50800</xdr:colOff>
      <xdr:row>19</xdr:row>
      <xdr:rowOff>153569</xdr:rowOff>
    </xdr:to>
    <xdr:sp macro="" textlink="">
      <xdr:nvSpPr>
        <xdr:cNvPr id="469" name="円/楕円 468"/>
        <xdr:cNvSpPr/>
      </xdr:nvSpPr>
      <xdr:spPr>
        <a:xfrm>
          <a:off x="14351000" y="33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138346</xdr:rowOff>
    </xdr:from>
    <xdr:ext cx="762000" cy="259045"/>
    <xdr:sp macro="" textlink="">
      <xdr:nvSpPr>
        <xdr:cNvPr id="470" name="テキスト ボックス 469"/>
        <xdr:cNvSpPr txBox="1"/>
      </xdr:nvSpPr>
      <xdr:spPr>
        <a:xfrm>
          <a:off x="14020800" y="339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120015</xdr:rowOff>
    </xdr:from>
    <xdr:to>
      <xdr:col>19</xdr:col>
      <xdr:colOff>533400</xdr:colOff>
      <xdr:row>20</xdr:row>
      <xdr:rowOff>50165</xdr:rowOff>
    </xdr:to>
    <xdr:sp macro="" textlink="">
      <xdr:nvSpPr>
        <xdr:cNvPr id="471" name="円/楕円 470"/>
        <xdr:cNvSpPr/>
      </xdr:nvSpPr>
      <xdr:spPr>
        <a:xfrm>
          <a:off x="13462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34942</xdr:rowOff>
    </xdr:from>
    <xdr:ext cx="762000" cy="259045"/>
    <xdr:sp macro="" textlink="">
      <xdr:nvSpPr>
        <xdr:cNvPr id="472" name="テキスト ボックス 471"/>
        <xdr:cNvSpPr txBox="1"/>
      </xdr:nvSpPr>
      <xdr:spPr>
        <a:xfrm>
          <a:off x="13131800" y="34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2,269,444
2,201,678
326.45
1,058,507,737
1,046,937,269
6,157,353
561,311,913
1,539,952,170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人件費については、定員管理</a:t>
          </a:r>
          <a:r>
            <a:rPr kumimoji="1" lang="ja-JP" altLang="en-US" sz="1200">
              <a:solidFill>
                <a:schemeClr val="dk1"/>
              </a:solidFill>
              <a:effectLst/>
              <a:latin typeface="+mn-lt"/>
              <a:ea typeface="+mn-ea"/>
              <a:cs typeface="+mn-cs"/>
            </a:rPr>
            <a:t>の方針</a:t>
          </a:r>
          <a:r>
            <a:rPr kumimoji="1" lang="ja-JP" altLang="ja-JP" sz="1200">
              <a:solidFill>
                <a:schemeClr val="dk1"/>
              </a:solidFill>
              <a:effectLst/>
              <a:latin typeface="+mn-lt"/>
              <a:ea typeface="+mn-ea"/>
              <a:cs typeface="+mn-cs"/>
            </a:rPr>
            <a:t>に基づき、計画的に職員数の見直しなどを行っていることから、平成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年度まで減少している。人件費に係る経常収支比率は、平成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年度については退職手当が減少したことなどにより、前年度に比べて</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ポイント減少し、</a:t>
          </a:r>
          <a:r>
            <a:rPr kumimoji="1" lang="en-US" altLang="ja-JP" sz="1200">
              <a:solidFill>
                <a:schemeClr val="dk1"/>
              </a:solidFill>
              <a:effectLst/>
              <a:latin typeface="+mn-lt"/>
              <a:ea typeface="+mn-ea"/>
              <a:cs typeface="+mn-cs"/>
            </a:rPr>
            <a:t>23.9</a:t>
          </a:r>
          <a:r>
            <a:rPr kumimoji="1" lang="ja-JP" altLang="ja-JP" sz="1200">
              <a:solidFill>
                <a:schemeClr val="dk1"/>
              </a:solidFill>
              <a:effectLst/>
              <a:latin typeface="+mn-lt"/>
              <a:ea typeface="+mn-ea"/>
              <a:cs typeface="+mn-cs"/>
            </a:rPr>
            <a:t>％となった。しかし、次頁の人件費及び人件費に準ずる費用の人口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人当たりの歳出決算額及び人口</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人当たりの職員数ともに、依然として類似団体内平均値を上回っている。その理由及び分析については、（</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）市町村財政比較分析表の「定員管理の状況」分析欄を参照。</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45357</xdr:rowOff>
    </xdr:from>
    <xdr:to>
      <xdr:col>7</xdr:col>
      <xdr:colOff>15875</xdr:colOff>
      <xdr:row>38</xdr:row>
      <xdr:rowOff>159657</xdr:rowOff>
    </xdr:to>
    <xdr:cxnSp macro="">
      <xdr:nvCxnSpPr>
        <xdr:cNvPr id="68" name="直線コネクタ 67"/>
        <xdr:cNvCxnSpPr/>
      </xdr:nvCxnSpPr>
      <xdr:spPr>
        <a:xfrm flipV="1">
          <a:off x="3987800" y="65604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159657</xdr:rowOff>
    </xdr:from>
    <xdr:to>
      <xdr:col>5</xdr:col>
      <xdr:colOff>549275</xdr:colOff>
      <xdr:row>39</xdr:row>
      <xdr:rowOff>118835</xdr:rowOff>
    </xdr:to>
    <xdr:cxnSp macro="">
      <xdr:nvCxnSpPr>
        <xdr:cNvPr id="71" name="直線コネクタ 70"/>
        <xdr:cNvCxnSpPr/>
      </xdr:nvCxnSpPr>
      <xdr:spPr>
        <a:xfrm flipV="1">
          <a:off x="3098800" y="6674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118835</xdr:rowOff>
    </xdr:from>
    <xdr:to>
      <xdr:col>4</xdr:col>
      <xdr:colOff>346075</xdr:colOff>
      <xdr:row>40</xdr:row>
      <xdr:rowOff>12700</xdr:rowOff>
    </xdr:to>
    <xdr:cxnSp macro="">
      <xdr:nvCxnSpPr>
        <xdr:cNvPr id="74" name="直線コネクタ 73"/>
        <xdr:cNvCxnSpPr/>
      </xdr:nvCxnSpPr>
      <xdr:spPr>
        <a:xfrm flipV="1">
          <a:off x="2209800" y="6805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41020</xdr:rowOff>
    </xdr:from>
    <xdr:ext cx="762000" cy="259045"/>
    <xdr:sp macro="" textlink="">
      <xdr:nvSpPr>
        <xdr:cNvPr id="76" name="テキスト ボックス 75"/>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159657</xdr:rowOff>
    </xdr:to>
    <xdr:cxnSp macro="">
      <xdr:nvCxnSpPr>
        <xdr:cNvPr id="77" name="直線コネクタ 76"/>
        <xdr:cNvCxnSpPr/>
      </xdr:nvCxnSpPr>
      <xdr:spPr>
        <a:xfrm flipV="1">
          <a:off x="1320800" y="6870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9" name="テキスト ボックス 78"/>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87" name="円/楕円 86"/>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138084</xdr:rowOff>
    </xdr:from>
    <xdr:ext cx="762000" cy="259045"/>
    <xdr:sp macro="" textlink="">
      <xdr:nvSpPr>
        <xdr:cNvPr id="88" name="人件費該当値テキスト"/>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108857</xdr:rowOff>
    </xdr:from>
    <xdr:to>
      <xdr:col>5</xdr:col>
      <xdr:colOff>600075</xdr:colOff>
      <xdr:row>39</xdr:row>
      <xdr:rowOff>39007</xdr:rowOff>
    </xdr:to>
    <xdr:sp macro="" textlink="">
      <xdr:nvSpPr>
        <xdr:cNvPr id="89" name="円/楕円 88"/>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23784</xdr:rowOff>
    </xdr:from>
    <xdr:ext cx="736600" cy="259045"/>
    <xdr:sp macro="" textlink="">
      <xdr:nvSpPr>
        <xdr:cNvPr id="90" name="テキスト ボックス 89"/>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68035</xdr:rowOff>
    </xdr:from>
    <xdr:to>
      <xdr:col>4</xdr:col>
      <xdr:colOff>396875</xdr:colOff>
      <xdr:row>39</xdr:row>
      <xdr:rowOff>169635</xdr:rowOff>
    </xdr:to>
    <xdr:sp macro="" textlink="">
      <xdr:nvSpPr>
        <xdr:cNvPr id="91" name="円/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3" name="円/楕円 92"/>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4" name="テキスト ボックス 93"/>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108857</xdr:rowOff>
    </xdr:from>
    <xdr:to>
      <xdr:col>1</xdr:col>
      <xdr:colOff>676275</xdr:colOff>
      <xdr:row>41</xdr:row>
      <xdr:rowOff>39007</xdr:rowOff>
    </xdr:to>
    <xdr:sp macro="" textlink="">
      <xdr:nvSpPr>
        <xdr:cNvPr id="95" name="円/楕円 94"/>
        <xdr:cNvSpPr/>
      </xdr:nvSpPr>
      <xdr:spPr>
        <a:xfrm>
          <a:off x="1270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23784</xdr:rowOff>
    </xdr:from>
    <xdr:ext cx="762000" cy="259045"/>
    <xdr:sp macro="" textlink="">
      <xdr:nvSpPr>
        <xdr:cNvPr id="96" name="テキスト ボックス 95"/>
        <xdr:cNvSpPr txBox="1"/>
      </xdr:nvSpPr>
      <xdr:spPr>
        <a:xfrm>
          <a:off x="939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物件費に係る経常収支比率は</a:t>
          </a:r>
          <a:r>
            <a:rPr kumimoji="1" lang="en-US" altLang="ja-JP" sz="1300">
              <a:solidFill>
                <a:schemeClr val="dk1"/>
              </a:solidFill>
              <a:effectLst/>
              <a:latin typeface="+mn-lt"/>
              <a:ea typeface="+mn-ea"/>
              <a:cs typeface="+mn-cs"/>
            </a:rPr>
            <a:t>11.6</a:t>
          </a:r>
          <a:r>
            <a:rPr kumimoji="1" lang="ja-JP" altLang="ja-JP" sz="1300">
              <a:solidFill>
                <a:schemeClr val="dk1"/>
              </a:solidFill>
              <a:effectLst/>
              <a:latin typeface="+mn-lt"/>
              <a:ea typeface="+mn-ea"/>
              <a:cs typeface="+mn-cs"/>
            </a:rPr>
            <a:t>％で、平成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11.0</a:t>
          </a:r>
          <a:r>
            <a:rPr kumimoji="1" lang="ja-JP" altLang="ja-JP" sz="1300">
              <a:solidFill>
                <a:schemeClr val="dk1"/>
              </a:solidFill>
              <a:effectLst/>
              <a:latin typeface="+mn-lt"/>
              <a:ea typeface="+mn-ea"/>
              <a:cs typeface="+mn-cs"/>
            </a:rPr>
            <a:t>％前後を推移している。</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年度は前年度と比べて</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ポイント増加したものの、類似団体内平均値と比べて低い水準を維持している。これは施設運営の効率化や光熱水費の削減などに努めてきた結果であると考えられる。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14</xdr:row>
      <xdr:rowOff>152400</xdr:rowOff>
    </xdr:to>
    <xdr:cxnSp macro="">
      <xdr:nvCxnSpPr>
        <xdr:cNvPr id="129" name="直線コネクタ 128"/>
        <xdr:cNvCxnSpPr/>
      </xdr:nvCxnSpPr>
      <xdr:spPr>
        <a:xfrm>
          <a:off x="15671800" y="2501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101600</xdr:rowOff>
    </xdr:to>
    <xdr:cxnSp macro="">
      <xdr:nvCxnSpPr>
        <xdr:cNvPr id="132" name="直線コネクタ 131"/>
        <xdr:cNvCxnSpPr/>
      </xdr:nvCxnSpPr>
      <xdr:spPr>
        <a:xfrm>
          <a:off x="14782800" y="248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4" name="テキスト ボックス 133"/>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14</xdr:row>
      <xdr:rowOff>88900</xdr:rowOff>
    </xdr:to>
    <xdr:cxnSp macro="">
      <xdr:nvCxnSpPr>
        <xdr:cNvPr id="135" name="直線コネクタ 134"/>
        <xdr:cNvCxnSpPr/>
      </xdr:nvCxnSpPr>
      <xdr:spPr>
        <a:xfrm>
          <a:off x="13893800" y="243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7" name="テキスト ボックス 136"/>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38100</xdr:rowOff>
    </xdr:from>
    <xdr:to>
      <xdr:col>20</xdr:col>
      <xdr:colOff>158750</xdr:colOff>
      <xdr:row>14</xdr:row>
      <xdr:rowOff>50800</xdr:rowOff>
    </xdr:to>
    <xdr:cxnSp macro="">
      <xdr:nvCxnSpPr>
        <xdr:cNvPr id="138" name="直線コネクタ 137"/>
        <xdr:cNvCxnSpPr/>
      </xdr:nvCxnSpPr>
      <xdr:spPr>
        <a:xfrm flipV="1">
          <a:off x="13004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40" name="テキスト ボックス 139"/>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2" name="テキスト ボックス 141"/>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101600</xdr:rowOff>
    </xdr:from>
    <xdr:to>
      <xdr:col>24</xdr:col>
      <xdr:colOff>82550</xdr:colOff>
      <xdr:row>15</xdr:row>
      <xdr:rowOff>31750</xdr:rowOff>
    </xdr:to>
    <xdr:sp macro="" textlink="">
      <xdr:nvSpPr>
        <xdr:cNvPr id="148" name="円/楕円 147"/>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9"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50800</xdr:rowOff>
    </xdr:from>
    <xdr:to>
      <xdr:col>22</xdr:col>
      <xdr:colOff>615950</xdr:colOff>
      <xdr:row>14</xdr:row>
      <xdr:rowOff>152400</xdr:rowOff>
    </xdr:to>
    <xdr:sp macro="" textlink="">
      <xdr:nvSpPr>
        <xdr:cNvPr id="150" name="円/楕円 149"/>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162577</xdr:rowOff>
    </xdr:from>
    <xdr:ext cx="736600" cy="259045"/>
    <xdr:sp macro="" textlink="">
      <xdr:nvSpPr>
        <xdr:cNvPr id="151" name="テキスト ボックス 150"/>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52" name="円/楕円 151"/>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3" name="テキスト ボックス 152"/>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54" name="円/楕円 153"/>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55" name="テキスト ボックス 154"/>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扶助費に係る経常収支比率は</a:t>
          </a:r>
          <a:r>
            <a:rPr kumimoji="1" lang="en-US" altLang="ja-JP" sz="1300" baseline="0">
              <a:solidFill>
                <a:schemeClr val="dk1"/>
              </a:solidFill>
              <a:effectLst/>
              <a:latin typeface="+mn-lt"/>
              <a:ea typeface="+mn-ea"/>
              <a:cs typeface="+mn-cs"/>
            </a:rPr>
            <a:t>16.7</a:t>
          </a:r>
          <a:r>
            <a:rPr kumimoji="1" lang="ja-JP" altLang="ja-JP" sz="1300" baseline="0">
              <a:solidFill>
                <a:schemeClr val="dk1"/>
              </a:solidFill>
              <a:effectLst/>
              <a:latin typeface="+mn-lt"/>
              <a:ea typeface="+mn-ea"/>
              <a:cs typeface="+mn-cs"/>
            </a:rPr>
            <a:t>％と類似団体内平均値と比べて高い水準にある。扶助費は障害福祉や児童福祉などにより平成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年度まで毎年増加していることから、</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年度まで経常収支比率も高くなっていた。</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年度は前年度と比べると、子どものための教育・保育給付などにより歳出は増加したが、子ども子育て支援新制度などの影響で充当される一般財源が減少したため、</a:t>
          </a:r>
          <a:r>
            <a:rPr kumimoji="1" lang="en-US" altLang="ja-JP" sz="1300" baseline="0">
              <a:solidFill>
                <a:schemeClr val="dk1"/>
              </a:solidFill>
              <a:effectLst/>
              <a:latin typeface="+mn-lt"/>
              <a:ea typeface="+mn-ea"/>
              <a:cs typeface="+mn-cs"/>
            </a:rPr>
            <a:t>0.9</a:t>
          </a:r>
          <a:r>
            <a:rPr kumimoji="1" lang="ja-JP" altLang="ja-JP" sz="1300" baseline="0">
              <a:solidFill>
                <a:schemeClr val="dk1"/>
              </a:solidFill>
              <a:effectLst/>
              <a:latin typeface="+mn-lt"/>
              <a:ea typeface="+mn-ea"/>
              <a:cs typeface="+mn-cs"/>
            </a:rPr>
            <a:t>ポイント減少している。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4535</xdr:rowOff>
    </xdr:from>
    <xdr:to>
      <xdr:col>7</xdr:col>
      <xdr:colOff>15875</xdr:colOff>
      <xdr:row>59</xdr:row>
      <xdr:rowOff>151493</xdr:rowOff>
    </xdr:to>
    <xdr:cxnSp macro="">
      <xdr:nvCxnSpPr>
        <xdr:cNvPr id="192" name="直線コネクタ 191"/>
        <xdr:cNvCxnSpPr/>
      </xdr:nvCxnSpPr>
      <xdr:spPr>
        <a:xfrm flipV="1">
          <a:off x="3987800" y="101200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76399</xdr:rowOff>
    </xdr:from>
    <xdr:ext cx="762000" cy="259045"/>
    <xdr:sp macro="" textlink="">
      <xdr:nvSpPr>
        <xdr:cNvPr id="193" name="扶助費平均値テキスト"/>
        <xdr:cNvSpPr txBox="1"/>
      </xdr:nvSpPr>
      <xdr:spPr>
        <a:xfrm>
          <a:off x="4914900" y="984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53522</xdr:rowOff>
    </xdr:from>
    <xdr:to>
      <xdr:col>5</xdr:col>
      <xdr:colOff>549275</xdr:colOff>
      <xdr:row>59</xdr:row>
      <xdr:rowOff>151493</xdr:rowOff>
    </xdr:to>
    <xdr:cxnSp macro="">
      <xdr:nvCxnSpPr>
        <xdr:cNvPr id="195" name="直線コネクタ 194"/>
        <xdr:cNvCxnSpPr/>
      </xdr:nvCxnSpPr>
      <xdr:spPr>
        <a:xfrm>
          <a:off x="3098800" y="1016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65512</xdr:rowOff>
    </xdr:from>
    <xdr:ext cx="736600" cy="259045"/>
    <xdr:sp macro="" textlink="">
      <xdr:nvSpPr>
        <xdr:cNvPr id="197" name="テキスト ボックス 196"/>
        <xdr:cNvSpPr txBox="1"/>
      </xdr:nvSpPr>
      <xdr:spPr>
        <a:xfrm>
          <a:off x="3606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94343</xdr:rowOff>
    </xdr:from>
    <xdr:to>
      <xdr:col>4</xdr:col>
      <xdr:colOff>346075</xdr:colOff>
      <xdr:row>59</xdr:row>
      <xdr:rowOff>53522</xdr:rowOff>
    </xdr:to>
    <xdr:cxnSp macro="">
      <xdr:nvCxnSpPr>
        <xdr:cNvPr id="198" name="直線コネクタ 197"/>
        <xdr:cNvCxnSpPr/>
      </xdr:nvCxnSpPr>
      <xdr:spPr>
        <a:xfrm>
          <a:off x="2209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138992</xdr:rowOff>
    </xdr:from>
    <xdr:ext cx="762000" cy="259045"/>
    <xdr:sp macro="" textlink="">
      <xdr:nvSpPr>
        <xdr:cNvPr id="200" name="テキスト ボックス 199"/>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45357</xdr:rowOff>
    </xdr:from>
    <xdr:to>
      <xdr:col>3</xdr:col>
      <xdr:colOff>142875</xdr:colOff>
      <xdr:row>58</xdr:row>
      <xdr:rowOff>94343</xdr:rowOff>
    </xdr:to>
    <xdr:cxnSp macro="">
      <xdr:nvCxnSpPr>
        <xdr:cNvPr id="201" name="直線コネクタ 200"/>
        <xdr:cNvCxnSpPr/>
      </xdr:nvCxnSpPr>
      <xdr:spPr>
        <a:xfrm>
          <a:off x="1320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106334</xdr:rowOff>
    </xdr:from>
    <xdr:ext cx="762000" cy="259045"/>
    <xdr:sp macro="" textlink="">
      <xdr:nvSpPr>
        <xdr:cNvPr id="203" name="テキスト ボックス 202"/>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211" name="円/楕円 210"/>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97262</xdr:rowOff>
    </xdr:from>
    <xdr:ext cx="762000" cy="259045"/>
    <xdr:sp macro="" textlink="">
      <xdr:nvSpPr>
        <xdr:cNvPr id="212"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100693</xdr:rowOff>
    </xdr:from>
    <xdr:to>
      <xdr:col>5</xdr:col>
      <xdr:colOff>600075</xdr:colOff>
      <xdr:row>60</xdr:row>
      <xdr:rowOff>30843</xdr:rowOff>
    </xdr:to>
    <xdr:sp macro="" textlink="">
      <xdr:nvSpPr>
        <xdr:cNvPr id="213" name="円/楕円 212"/>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15620</xdr:rowOff>
    </xdr:from>
    <xdr:ext cx="736600" cy="259045"/>
    <xdr:sp macro="" textlink="">
      <xdr:nvSpPr>
        <xdr:cNvPr id="214" name="テキスト ボックス 213"/>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5" name="円/楕円 214"/>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6" name="テキスト ボックス 215"/>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17" name="円/楕円 216"/>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8" name="テキスト ボックス 217"/>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19" name="円/楕円 218"/>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20" name="テキスト ボックス 219"/>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その他の経費に係る経常収支比率は</a:t>
          </a:r>
          <a:r>
            <a:rPr kumimoji="1" lang="en-US" altLang="ja-JP" sz="1300">
              <a:solidFill>
                <a:schemeClr val="dk1"/>
              </a:solidFill>
              <a:effectLst/>
              <a:latin typeface="+mn-lt"/>
              <a:ea typeface="+mn-ea"/>
              <a:cs typeface="+mn-cs"/>
            </a:rPr>
            <a:t>11.7</a:t>
          </a:r>
          <a:r>
            <a:rPr kumimoji="1" lang="ja-JP" altLang="ja-JP" sz="1300">
              <a:solidFill>
                <a:schemeClr val="dk1"/>
              </a:solidFill>
              <a:effectLst/>
              <a:latin typeface="+mn-lt"/>
              <a:ea typeface="+mn-ea"/>
              <a:cs typeface="+mn-cs"/>
            </a:rPr>
            <a:t>％で、義務的な性格が強い国民健康保険、後期高齢者医療、介護保険等に対する繰出金が増加しているため、平成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年度から増加傾向にある。類似団体内平均値と比べると高い水準にあり、また、前年度から</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ポイント増加している。これは国民健康保険等に対する繰出金が前年度と比較して増加したためであると考えられる。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12700</xdr:rowOff>
    </xdr:to>
    <xdr:cxnSp macro="">
      <xdr:nvCxnSpPr>
        <xdr:cNvPr id="253" name="直線コネクタ 252"/>
        <xdr:cNvCxnSpPr/>
      </xdr:nvCxnSpPr>
      <xdr:spPr>
        <a:xfrm>
          <a:off x="15671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111777</xdr:rowOff>
    </xdr:from>
    <xdr:ext cx="762000" cy="259045"/>
    <xdr:sp macro="" textlink="">
      <xdr:nvSpPr>
        <xdr:cNvPr id="254"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165100</xdr:rowOff>
    </xdr:to>
    <xdr:cxnSp macro="">
      <xdr:nvCxnSpPr>
        <xdr:cNvPr id="256" name="直線コネクタ 255"/>
        <xdr:cNvCxnSpPr/>
      </xdr:nvCxnSpPr>
      <xdr:spPr>
        <a:xfrm>
          <a:off x="14782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88900</xdr:rowOff>
    </xdr:to>
    <xdr:cxnSp macro="">
      <xdr:nvCxnSpPr>
        <xdr:cNvPr id="259" name="直線コネクタ 258"/>
        <xdr:cNvCxnSpPr/>
      </xdr:nvCxnSpPr>
      <xdr:spPr>
        <a:xfrm>
          <a:off x="13893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88900</xdr:rowOff>
    </xdr:to>
    <xdr:cxnSp macro="">
      <xdr:nvCxnSpPr>
        <xdr:cNvPr id="262" name="直線コネクタ 261"/>
        <xdr:cNvCxnSpPr/>
      </xdr:nvCxnSpPr>
      <xdr:spPr>
        <a:xfrm>
          <a:off x="13004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64" name="テキスト ボックス 263"/>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73677</xdr:rowOff>
    </xdr:from>
    <xdr:ext cx="762000" cy="259045"/>
    <xdr:sp macro="" textlink="">
      <xdr:nvSpPr>
        <xdr:cNvPr id="266" name="テキスト ボックス 265"/>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133350</xdr:rowOff>
    </xdr:from>
    <xdr:to>
      <xdr:col>24</xdr:col>
      <xdr:colOff>82550</xdr:colOff>
      <xdr:row>57</xdr:row>
      <xdr:rowOff>63500</xdr:rowOff>
    </xdr:to>
    <xdr:sp macro="" textlink="">
      <xdr:nvSpPr>
        <xdr:cNvPr id="272" name="円/楕円 271"/>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105427</xdr:rowOff>
    </xdr:from>
    <xdr:ext cx="762000" cy="259045"/>
    <xdr:sp macro="" textlink="">
      <xdr:nvSpPr>
        <xdr:cNvPr id="273" name="その他該当値テキスト"/>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4" name="円/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75" name="テキスト ボックス 274"/>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6" name="円/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7" name="テキスト ボックス 27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8" name="円/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9" name="テキスト ボックス 27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0" name="円/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81" name="テキスト ボックス 280"/>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補助費等に係る経常収支比率は２年連続</a:t>
          </a:r>
          <a:r>
            <a:rPr kumimoji="1" lang="en-US" altLang="ja-JP" sz="1300">
              <a:solidFill>
                <a:schemeClr val="dk1"/>
              </a:solidFill>
              <a:effectLst/>
              <a:latin typeface="+mn-lt"/>
              <a:ea typeface="+mn-ea"/>
              <a:cs typeface="+mn-cs"/>
            </a:rPr>
            <a:t>12.8</a:t>
          </a:r>
          <a:r>
            <a:rPr kumimoji="1" lang="ja-JP" altLang="ja-JP" sz="1300">
              <a:solidFill>
                <a:schemeClr val="dk1"/>
              </a:solidFill>
              <a:effectLst/>
              <a:latin typeface="+mn-lt"/>
              <a:ea typeface="+mn-ea"/>
              <a:cs typeface="+mn-cs"/>
            </a:rPr>
            <a:t>％で平成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年度からは</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ポイント減少している。しかし、類似団体内平均値と比べて高い水準にあり、</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年度から差はさらに拡大した。これは、公営企業などへの繰出しが多額になっていること及び名古屋港を管理する一部事務組合を設置し、負担金を支出していることが主な要因であると考えられる。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4535</xdr:rowOff>
    </xdr:from>
    <xdr:to>
      <xdr:col>24</xdr:col>
      <xdr:colOff>31750</xdr:colOff>
      <xdr:row>41</xdr:row>
      <xdr:rowOff>4535</xdr:rowOff>
    </xdr:to>
    <xdr:cxnSp macro="">
      <xdr:nvCxnSpPr>
        <xdr:cNvPr id="316" name="直線コネクタ 315"/>
        <xdr:cNvCxnSpPr/>
      </xdr:nvCxnSpPr>
      <xdr:spPr>
        <a:xfrm>
          <a:off x="15671800" y="7033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317"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4535</xdr:rowOff>
    </xdr:from>
    <xdr:to>
      <xdr:col>22</xdr:col>
      <xdr:colOff>565150</xdr:colOff>
      <xdr:row>41</xdr:row>
      <xdr:rowOff>37193</xdr:rowOff>
    </xdr:to>
    <xdr:cxnSp macro="">
      <xdr:nvCxnSpPr>
        <xdr:cNvPr id="319" name="直線コネクタ 318"/>
        <xdr:cNvCxnSpPr/>
      </xdr:nvCxnSpPr>
      <xdr:spPr>
        <a:xfrm flipV="1">
          <a:off x="14782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106334</xdr:rowOff>
    </xdr:from>
    <xdr:ext cx="736600" cy="259045"/>
    <xdr:sp macro="" textlink="">
      <xdr:nvSpPr>
        <xdr:cNvPr id="321" name="テキスト ボックス 320"/>
        <xdr:cNvSpPr txBox="1"/>
      </xdr:nvSpPr>
      <xdr:spPr>
        <a:xfrm>
          <a:off x="15290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37193</xdr:rowOff>
    </xdr:from>
    <xdr:to>
      <xdr:col>21</xdr:col>
      <xdr:colOff>361950</xdr:colOff>
      <xdr:row>41</xdr:row>
      <xdr:rowOff>167822</xdr:rowOff>
    </xdr:to>
    <xdr:cxnSp macro="">
      <xdr:nvCxnSpPr>
        <xdr:cNvPr id="322" name="直線コネクタ 321"/>
        <xdr:cNvCxnSpPr/>
      </xdr:nvCxnSpPr>
      <xdr:spPr>
        <a:xfrm flipV="1">
          <a:off x="13893800" y="7066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106334</xdr:rowOff>
    </xdr:from>
    <xdr:ext cx="762000" cy="259045"/>
    <xdr:sp macro="" textlink="">
      <xdr:nvSpPr>
        <xdr:cNvPr id="324" name="テキスト ボックス 323"/>
        <xdr:cNvSpPr txBox="1"/>
      </xdr:nvSpPr>
      <xdr:spPr>
        <a:xfrm>
          <a:off x="14401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167822</xdr:rowOff>
    </xdr:from>
    <xdr:to>
      <xdr:col>20</xdr:col>
      <xdr:colOff>158750</xdr:colOff>
      <xdr:row>41</xdr:row>
      <xdr:rowOff>167822</xdr:rowOff>
    </xdr:to>
    <xdr:cxnSp macro="">
      <xdr:nvCxnSpPr>
        <xdr:cNvPr id="325" name="直線コネクタ 324"/>
        <xdr:cNvCxnSpPr/>
      </xdr:nvCxnSpPr>
      <xdr:spPr>
        <a:xfrm>
          <a:off x="13004800" y="71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199</xdr:rowOff>
    </xdr:from>
    <xdr:ext cx="762000" cy="259045"/>
    <xdr:sp macro="" textlink="">
      <xdr:nvSpPr>
        <xdr:cNvPr id="327" name="テキスト ボックス 326"/>
        <xdr:cNvSpPr txBox="1"/>
      </xdr:nvSpPr>
      <xdr:spPr>
        <a:xfrm>
          <a:off x="13512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32855</xdr:rowOff>
    </xdr:from>
    <xdr:ext cx="762000" cy="259045"/>
    <xdr:sp macro="" textlink="">
      <xdr:nvSpPr>
        <xdr:cNvPr id="329" name="テキスト ボックス 328"/>
        <xdr:cNvSpPr txBox="1"/>
      </xdr:nvSpPr>
      <xdr:spPr>
        <a:xfrm>
          <a:off x="12623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125185</xdr:rowOff>
    </xdr:from>
    <xdr:to>
      <xdr:col>24</xdr:col>
      <xdr:colOff>82550</xdr:colOff>
      <xdr:row>41</xdr:row>
      <xdr:rowOff>55335</xdr:rowOff>
    </xdr:to>
    <xdr:sp macro="" textlink="">
      <xdr:nvSpPr>
        <xdr:cNvPr id="335" name="円/楕円 334"/>
        <xdr:cNvSpPr/>
      </xdr:nvSpPr>
      <xdr:spPr>
        <a:xfrm>
          <a:off x="16459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33762</xdr:rowOff>
    </xdr:from>
    <xdr:ext cx="762000" cy="259045"/>
    <xdr:sp macro="" textlink="">
      <xdr:nvSpPr>
        <xdr:cNvPr id="336" name="補助費等該当値テキスト"/>
        <xdr:cNvSpPr txBox="1"/>
      </xdr:nvSpPr>
      <xdr:spPr>
        <a:xfrm>
          <a:off x="16598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125185</xdr:rowOff>
    </xdr:from>
    <xdr:to>
      <xdr:col>22</xdr:col>
      <xdr:colOff>615950</xdr:colOff>
      <xdr:row>41</xdr:row>
      <xdr:rowOff>55335</xdr:rowOff>
    </xdr:to>
    <xdr:sp macro="" textlink="">
      <xdr:nvSpPr>
        <xdr:cNvPr id="337" name="円/楕円 336"/>
        <xdr:cNvSpPr/>
      </xdr:nvSpPr>
      <xdr:spPr>
        <a:xfrm>
          <a:off x="15621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40112</xdr:rowOff>
    </xdr:from>
    <xdr:ext cx="736600" cy="259045"/>
    <xdr:sp macro="" textlink="">
      <xdr:nvSpPr>
        <xdr:cNvPr id="338" name="テキスト ボックス 337"/>
        <xdr:cNvSpPr txBox="1"/>
      </xdr:nvSpPr>
      <xdr:spPr>
        <a:xfrm>
          <a:off x="15290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157843</xdr:rowOff>
    </xdr:from>
    <xdr:to>
      <xdr:col>21</xdr:col>
      <xdr:colOff>412750</xdr:colOff>
      <xdr:row>41</xdr:row>
      <xdr:rowOff>87993</xdr:rowOff>
    </xdr:to>
    <xdr:sp macro="" textlink="">
      <xdr:nvSpPr>
        <xdr:cNvPr id="339" name="円/楕円 338"/>
        <xdr:cNvSpPr/>
      </xdr:nvSpPr>
      <xdr:spPr>
        <a:xfrm>
          <a:off x="14732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72770</xdr:rowOff>
    </xdr:from>
    <xdr:ext cx="762000" cy="259045"/>
    <xdr:sp macro="" textlink="">
      <xdr:nvSpPr>
        <xdr:cNvPr id="340" name="テキスト ボックス 339"/>
        <xdr:cNvSpPr txBox="1"/>
      </xdr:nvSpPr>
      <xdr:spPr>
        <a:xfrm>
          <a:off x="14401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117022</xdr:rowOff>
    </xdr:from>
    <xdr:to>
      <xdr:col>20</xdr:col>
      <xdr:colOff>209550</xdr:colOff>
      <xdr:row>42</xdr:row>
      <xdr:rowOff>47172</xdr:rowOff>
    </xdr:to>
    <xdr:sp macro="" textlink="">
      <xdr:nvSpPr>
        <xdr:cNvPr id="341" name="円/楕円 340"/>
        <xdr:cNvSpPr/>
      </xdr:nvSpPr>
      <xdr:spPr>
        <a:xfrm>
          <a:off x="13843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31949</xdr:rowOff>
    </xdr:from>
    <xdr:ext cx="762000" cy="259045"/>
    <xdr:sp macro="" textlink="">
      <xdr:nvSpPr>
        <xdr:cNvPr id="342" name="テキスト ボックス 341"/>
        <xdr:cNvSpPr txBox="1"/>
      </xdr:nvSpPr>
      <xdr:spPr>
        <a:xfrm>
          <a:off x="13512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117022</xdr:rowOff>
    </xdr:from>
    <xdr:to>
      <xdr:col>19</xdr:col>
      <xdr:colOff>6350</xdr:colOff>
      <xdr:row>42</xdr:row>
      <xdr:rowOff>47172</xdr:rowOff>
    </xdr:to>
    <xdr:sp macro="" textlink="">
      <xdr:nvSpPr>
        <xdr:cNvPr id="343" name="円/楕円 342"/>
        <xdr:cNvSpPr/>
      </xdr:nvSpPr>
      <xdr:spPr>
        <a:xfrm>
          <a:off x="12954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31949</xdr:rowOff>
    </xdr:from>
    <xdr:ext cx="762000" cy="259045"/>
    <xdr:sp macro="" textlink="">
      <xdr:nvSpPr>
        <xdr:cNvPr id="344" name="テキスト ボックス 343"/>
        <xdr:cNvSpPr txBox="1"/>
      </xdr:nvSpPr>
      <xdr:spPr>
        <a:xfrm>
          <a:off x="12623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a:t>
          </a:r>
          <a:r>
            <a:rPr kumimoji="1" lang="en-US" altLang="ja-JP" sz="1300">
              <a:solidFill>
                <a:schemeClr val="dk1"/>
              </a:solidFill>
              <a:effectLst/>
              <a:latin typeface="+mn-lt"/>
              <a:ea typeface="+mn-ea"/>
              <a:cs typeface="+mn-cs"/>
            </a:rPr>
            <a:t>20.8%</a:t>
          </a:r>
          <a:r>
            <a:rPr kumimoji="1" lang="ja-JP" altLang="ja-JP" sz="1300">
              <a:solidFill>
                <a:schemeClr val="dk1"/>
              </a:solidFill>
              <a:effectLst/>
              <a:latin typeface="+mn-lt"/>
              <a:ea typeface="+mn-ea"/>
              <a:cs typeface="+mn-cs"/>
            </a:rPr>
            <a:t>で、類似団体内平均値と比べて低い水準を維持している。また、前年度から</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ポイント減少しているが、これは、平成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年度以降、利率の低下に伴い利子支払額が減少したことが主な要因であると考えられる。</a:t>
          </a:r>
          <a:endParaRPr lang="ja-JP" altLang="ja-JP" sz="1300">
            <a:effectLst/>
          </a:endParaRPr>
        </a:p>
        <a:p>
          <a:r>
            <a:rPr kumimoji="1" lang="ja-JP" altLang="ja-JP" sz="1300">
              <a:solidFill>
                <a:schemeClr val="dk1"/>
              </a:solidFill>
              <a:effectLst/>
              <a:latin typeface="+mn-lt"/>
              <a:ea typeface="+mn-ea"/>
              <a:cs typeface="+mn-cs"/>
            </a:rPr>
            <a:t>　今後も地方債発行にあたり、実質公債費比率や地方債現在高等に注視しながら、将来世代に過度の負担を残さないように十分留意する必要がある。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56243</xdr:rowOff>
    </xdr:from>
    <xdr:to>
      <xdr:col>7</xdr:col>
      <xdr:colOff>15875</xdr:colOff>
      <xdr:row>76</xdr:row>
      <xdr:rowOff>132443</xdr:rowOff>
    </xdr:to>
    <xdr:cxnSp macro="">
      <xdr:nvCxnSpPr>
        <xdr:cNvPr id="379" name="直線コネクタ 378"/>
        <xdr:cNvCxnSpPr/>
      </xdr:nvCxnSpPr>
      <xdr:spPr>
        <a:xfrm flipV="1">
          <a:off x="3987800" y="13086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132443</xdr:rowOff>
    </xdr:from>
    <xdr:to>
      <xdr:col>5</xdr:col>
      <xdr:colOff>549275</xdr:colOff>
      <xdr:row>77</xdr:row>
      <xdr:rowOff>69850</xdr:rowOff>
    </xdr:to>
    <xdr:cxnSp macro="">
      <xdr:nvCxnSpPr>
        <xdr:cNvPr id="382" name="直線コネクタ 381"/>
        <xdr:cNvCxnSpPr/>
      </xdr:nvCxnSpPr>
      <xdr:spPr>
        <a:xfrm flipV="1">
          <a:off x="3098800" y="13162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26307</xdr:rowOff>
    </xdr:from>
    <xdr:to>
      <xdr:col>4</xdr:col>
      <xdr:colOff>346075</xdr:colOff>
      <xdr:row>77</xdr:row>
      <xdr:rowOff>69850</xdr:rowOff>
    </xdr:to>
    <xdr:cxnSp macro="">
      <xdr:nvCxnSpPr>
        <xdr:cNvPr id="385" name="直線コネクタ 384"/>
        <xdr:cNvCxnSpPr/>
      </xdr:nvCxnSpPr>
      <xdr:spPr>
        <a:xfrm>
          <a:off x="2209800" y="1322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15421</xdr:rowOff>
    </xdr:from>
    <xdr:to>
      <xdr:col>3</xdr:col>
      <xdr:colOff>142875</xdr:colOff>
      <xdr:row>77</xdr:row>
      <xdr:rowOff>26307</xdr:rowOff>
    </xdr:to>
    <xdr:cxnSp macro="">
      <xdr:nvCxnSpPr>
        <xdr:cNvPr id="388" name="直線コネクタ 387"/>
        <xdr:cNvCxnSpPr/>
      </xdr:nvCxnSpPr>
      <xdr:spPr>
        <a:xfrm>
          <a:off x="1320800" y="13217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2" name="テキスト ボックス 391"/>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5443</xdr:rowOff>
    </xdr:from>
    <xdr:to>
      <xdr:col>7</xdr:col>
      <xdr:colOff>66675</xdr:colOff>
      <xdr:row>76</xdr:row>
      <xdr:rowOff>107043</xdr:rowOff>
    </xdr:to>
    <xdr:sp macro="" textlink="">
      <xdr:nvSpPr>
        <xdr:cNvPr id="398" name="円/楕円 397"/>
        <xdr:cNvSpPr/>
      </xdr:nvSpPr>
      <xdr:spPr>
        <a:xfrm>
          <a:off x="4775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21970</xdr:rowOff>
    </xdr:from>
    <xdr:ext cx="762000" cy="259045"/>
    <xdr:sp macro="" textlink="">
      <xdr:nvSpPr>
        <xdr:cNvPr id="399" name="公債費該当値テキスト"/>
        <xdr:cNvSpPr txBox="1"/>
      </xdr:nvSpPr>
      <xdr:spPr>
        <a:xfrm>
          <a:off x="4914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81643</xdr:rowOff>
    </xdr:from>
    <xdr:to>
      <xdr:col>5</xdr:col>
      <xdr:colOff>600075</xdr:colOff>
      <xdr:row>77</xdr:row>
      <xdr:rowOff>11793</xdr:rowOff>
    </xdr:to>
    <xdr:sp macro="" textlink="">
      <xdr:nvSpPr>
        <xdr:cNvPr id="400" name="円/楕円 399"/>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21970</xdr:rowOff>
    </xdr:from>
    <xdr:ext cx="736600" cy="259045"/>
    <xdr:sp macro="" textlink="">
      <xdr:nvSpPr>
        <xdr:cNvPr id="401" name="テキスト ボックス 400"/>
        <xdr:cNvSpPr txBox="1"/>
      </xdr:nvSpPr>
      <xdr:spPr>
        <a:xfrm>
          <a:off x="3606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402" name="円/楕円 401"/>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403" name="テキスト ボックス 402"/>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146957</xdr:rowOff>
    </xdr:from>
    <xdr:to>
      <xdr:col>3</xdr:col>
      <xdr:colOff>193675</xdr:colOff>
      <xdr:row>77</xdr:row>
      <xdr:rowOff>77107</xdr:rowOff>
    </xdr:to>
    <xdr:sp macro="" textlink="">
      <xdr:nvSpPr>
        <xdr:cNvPr id="404" name="円/楕円 403"/>
        <xdr:cNvSpPr/>
      </xdr:nvSpPr>
      <xdr:spPr>
        <a:xfrm>
          <a:off x="2159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87284</xdr:rowOff>
    </xdr:from>
    <xdr:ext cx="762000" cy="259045"/>
    <xdr:sp macro="" textlink="">
      <xdr:nvSpPr>
        <xdr:cNvPr id="405" name="テキスト ボックス 404"/>
        <xdr:cNvSpPr txBox="1"/>
      </xdr:nvSpPr>
      <xdr:spPr>
        <a:xfrm>
          <a:off x="1828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136071</xdr:rowOff>
    </xdr:from>
    <xdr:to>
      <xdr:col>1</xdr:col>
      <xdr:colOff>676275</xdr:colOff>
      <xdr:row>77</xdr:row>
      <xdr:rowOff>66221</xdr:rowOff>
    </xdr:to>
    <xdr:sp macro="" textlink="">
      <xdr:nvSpPr>
        <xdr:cNvPr id="406" name="円/楕円 405"/>
        <xdr:cNvSpPr/>
      </xdr:nvSpPr>
      <xdr:spPr>
        <a:xfrm>
          <a:off x="1270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76399</xdr:rowOff>
    </xdr:from>
    <xdr:ext cx="762000" cy="259045"/>
    <xdr:sp macro="" textlink="">
      <xdr:nvSpPr>
        <xdr:cNvPr id="407" name="テキスト ボックス 406"/>
        <xdr:cNvSpPr txBox="1"/>
      </xdr:nvSpPr>
      <xdr:spPr>
        <a:xfrm>
          <a:off x="939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年度にかけてはほぼ同水準であるが、</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年度は県税交付金などの経常一般財源の増により</a:t>
          </a:r>
          <a:r>
            <a:rPr kumimoji="1" lang="en-US" altLang="ja-JP" sz="1300">
              <a:solidFill>
                <a:schemeClr val="dk1"/>
              </a:solidFill>
              <a:effectLst/>
              <a:latin typeface="+mn-lt"/>
              <a:ea typeface="+mn-ea"/>
              <a:cs typeface="+mn-cs"/>
            </a:rPr>
            <a:t>76.7</a:t>
          </a:r>
          <a:r>
            <a:rPr kumimoji="1" lang="ja-JP" altLang="ja-JP" sz="1300">
              <a:solidFill>
                <a:schemeClr val="dk1"/>
              </a:solidFill>
              <a:effectLst/>
              <a:latin typeface="+mn-lt"/>
              <a:ea typeface="+mn-ea"/>
              <a:cs typeface="+mn-cs"/>
            </a:rPr>
            <a:t>％と前年度から</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ポイント減少している。しかし依然として、類似団体平均値と比べて高い水準にある。これは、人件費、扶助費、補助費等及びその他が類似団体内平均値と比べて高いためである。</a:t>
          </a:r>
          <a:endParaRPr kumimoji="1" lang="en-US" altLang="ja-JP" sz="1300">
            <a:solidFill>
              <a:schemeClr val="dk1"/>
            </a:solidFill>
            <a:effectLst/>
            <a:latin typeface="+mn-lt"/>
            <a:ea typeface="+mn-ea"/>
            <a:cs typeface="+mn-cs"/>
          </a:endParaRPr>
        </a:p>
        <a:p>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人件費、扶助費、補助費等及びその他の分析欄を参照。</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60325</xdr:rowOff>
    </xdr:from>
    <xdr:to>
      <xdr:col>24</xdr:col>
      <xdr:colOff>31750</xdr:colOff>
      <xdr:row>78</xdr:row>
      <xdr:rowOff>165100</xdr:rowOff>
    </xdr:to>
    <xdr:cxnSp macro="">
      <xdr:nvCxnSpPr>
        <xdr:cNvPr id="444" name="直線コネクタ 443"/>
        <xdr:cNvCxnSpPr/>
      </xdr:nvCxnSpPr>
      <xdr:spPr>
        <a:xfrm flipV="1">
          <a:off x="15671800" y="134334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5"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155575</xdr:rowOff>
    </xdr:from>
    <xdr:to>
      <xdr:col>22</xdr:col>
      <xdr:colOff>565150</xdr:colOff>
      <xdr:row>78</xdr:row>
      <xdr:rowOff>165100</xdr:rowOff>
    </xdr:to>
    <xdr:cxnSp macro="">
      <xdr:nvCxnSpPr>
        <xdr:cNvPr id="447" name="直線コネクタ 446"/>
        <xdr:cNvCxnSpPr/>
      </xdr:nvCxnSpPr>
      <xdr:spPr>
        <a:xfrm>
          <a:off x="14782800" y="13528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9" name="テキスト ボックス 448"/>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155575</xdr:rowOff>
    </xdr:from>
    <xdr:to>
      <xdr:col>21</xdr:col>
      <xdr:colOff>361950</xdr:colOff>
      <xdr:row>78</xdr:row>
      <xdr:rowOff>155575</xdr:rowOff>
    </xdr:to>
    <xdr:cxnSp macro="">
      <xdr:nvCxnSpPr>
        <xdr:cNvPr id="450" name="直線コネクタ 449"/>
        <xdr:cNvCxnSpPr/>
      </xdr:nvCxnSpPr>
      <xdr:spPr>
        <a:xfrm>
          <a:off x="13893800" y="13528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155575</xdr:rowOff>
    </xdr:from>
    <xdr:to>
      <xdr:col>20</xdr:col>
      <xdr:colOff>158750</xdr:colOff>
      <xdr:row>78</xdr:row>
      <xdr:rowOff>165100</xdr:rowOff>
    </xdr:to>
    <xdr:cxnSp macro="">
      <xdr:nvCxnSpPr>
        <xdr:cNvPr id="453" name="直線コネクタ 452"/>
        <xdr:cNvCxnSpPr/>
      </xdr:nvCxnSpPr>
      <xdr:spPr>
        <a:xfrm flipV="1">
          <a:off x="13004800" y="13528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7" name="テキスト ボックス 45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9525</xdr:rowOff>
    </xdr:from>
    <xdr:to>
      <xdr:col>24</xdr:col>
      <xdr:colOff>82550</xdr:colOff>
      <xdr:row>78</xdr:row>
      <xdr:rowOff>111125</xdr:rowOff>
    </xdr:to>
    <xdr:sp macro="" textlink="">
      <xdr:nvSpPr>
        <xdr:cNvPr id="463" name="円/楕円 462"/>
        <xdr:cNvSpPr/>
      </xdr:nvSpPr>
      <xdr:spPr>
        <a:xfrm>
          <a:off x="164592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153052</xdr:rowOff>
    </xdr:from>
    <xdr:ext cx="762000" cy="259045"/>
    <xdr:sp macro="" textlink="">
      <xdr:nvSpPr>
        <xdr:cNvPr id="464" name="公債費以外該当値テキスト"/>
        <xdr:cNvSpPr txBox="1"/>
      </xdr:nvSpPr>
      <xdr:spPr>
        <a:xfrm>
          <a:off x="16598900" y="1335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65" name="円/楕円 464"/>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66" name="テキスト ボックス 465"/>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104775</xdr:rowOff>
    </xdr:from>
    <xdr:to>
      <xdr:col>21</xdr:col>
      <xdr:colOff>412750</xdr:colOff>
      <xdr:row>79</xdr:row>
      <xdr:rowOff>34925</xdr:rowOff>
    </xdr:to>
    <xdr:sp macro="" textlink="">
      <xdr:nvSpPr>
        <xdr:cNvPr id="467" name="円/楕円 466"/>
        <xdr:cNvSpPr/>
      </xdr:nvSpPr>
      <xdr:spPr>
        <a:xfrm>
          <a:off x="14732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19702</xdr:rowOff>
    </xdr:from>
    <xdr:ext cx="762000" cy="259045"/>
    <xdr:sp macro="" textlink="">
      <xdr:nvSpPr>
        <xdr:cNvPr id="468" name="テキスト ボックス 467"/>
        <xdr:cNvSpPr txBox="1"/>
      </xdr:nvSpPr>
      <xdr:spPr>
        <a:xfrm>
          <a:off x="14401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104775</xdr:rowOff>
    </xdr:from>
    <xdr:to>
      <xdr:col>20</xdr:col>
      <xdr:colOff>209550</xdr:colOff>
      <xdr:row>79</xdr:row>
      <xdr:rowOff>34925</xdr:rowOff>
    </xdr:to>
    <xdr:sp macro="" textlink="">
      <xdr:nvSpPr>
        <xdr:cNvPr id="469" name="円/楕円 468"/>
        <xdr:cNvSpPr/>
      </xdr:nvSpPr>
      <xdr:spPr>
        <a:xfrm>
          <a:off x="13843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19702</xdr:rowOff>
    </xdr:from>
    <xdr:ext cx="762000" cy="259045"/>
    <xdr:sp macro="" textlink="">
      <xdr:nvSpPr>
        <xdr:cNvPr id="470" name="テキスト ボックス 469"/>
        <xdr:cNvSpPr txBox="1"/>
      </xdr:nvSpPr>
      <xdr:spPr>
        <a:xfrm>
          <a:off x="13512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71" name="円/楕円 470"/>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72" name="テキスト ボックス 47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愛知県名古屋市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151033</xdr:rowOff>
    </xdr:from>
    <xdr:to>
      <xdr:col>4</xdr:col>
      <xdr:colOff>1117600</xdr:colOff>
      <xdr:row>13</xdr:row>
      <xdr:rowOff>161549</xdr:rowOff>
    </xdr:to>
    <xdr:cxnSp macro="">
      <xdr:nvCxnSpPr>
        <xdr:cNvPr id="48" name="直線コネクタ 47"/>
        <xdr:cNvCxnSpPr/>
      </xdr:nvCxnSpPr>
      <xdr:spPr bwMode="auto">
        <a:xfrm flipV="1">
          <a:off x="5003800" y="2427508"/>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146605</xdr:rowOff>
    </xdr:from>
    <xdr:ext cx="762000" cy="259045"/>
    <xdr:sp macro="" textlink="">
      <xdr:nvSpPr>
        <xdr:cNvPr id="49" name="人口1人当たり決算額の推移平均値テキスト130"/>
        <xdr:cNvSpPr txBox="1"/>
      </xdr:nvSpPr>
      <xdr:spPr>
        <a:xfrm>
          <a:off x="5740400" y="276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161549</xdr:rowOff>
    </xdr:from>
    <xdr:to>
      <xdr:col>4</xdr:col>
      <xdr:colOff>469900</xdr:colOff>
      <xdr:row>14</xdr:row>
      <xdr:rowOff>4181</xdr:rowOff>
    </xdr:to>
    <xdr:cxnSp macro="">
      <xdr:nvCxnSpPr>
        <xdr:cNvPr id="51" name="直線コネクタ 50"/>
        <xdr:cNvCxnSpPr/>
      </xdr:nvCxnSpPr>
      <xdr:spPr bwMode="auto">
        <a:xfrm flipV="1">
          <a:off x="4305300" y="2438024"/>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132060</xdr:rowOff>
    </xdr:from>
    <xdr:to>
      <xdr:col>3</xdr:col>
      <xdr:colOff>904875</xdr:colOff>
      <xdr:row>14</xdr:row>
      <xdr:rowOff>4181</xdr:rowOff>
    </xdr:to>
    <xdr:cxnSp macro="">
      <xdr:nvCxnSpPr>
        <xdr:cNvPr id="54" name="直線コネクタ 53"/>
        <xdr:cNvCxnSpPr/>
      </xdr:nvCxnSpPr>
      <xdr:spPr bwMode="auto">
        <a:xfrm>
          <a:off x="3606800" y="2408535"/>
          <a:ext cx="698500" cy="4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141204</xdr:rowOff>
    </xdr:from>
    <xdr:to>
      <xdr:col>3</xdr:col>
      <xdr:colOff>206375</xdr:colOff>
      <xdr:row>13</xdr:row>
      <xdr:rowOff>132060</xdr:rowOff>
    </xdr:to>
    <xdr:cxnSp macro="">
      <xdr:nvCxnSpPr>
        <xdr:cNvPr id="57" name="直線コネクタ 56"/>
        <xdr:cNvCxnSpPr/>
      </xdr:nvCxnSpPr>
      <xdr:spPr bwMode="auto">
        <a:xfrm>
          <a:off x="2908300" y="2246229"/>
          <a:ext cx="698500" cy="16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96679</xdr:rowOff>
    </xdr:from>
    <xdr:ext cx="762000" cy="259045"/>
    <xdr:sp macro="" textlink="">
      <xdr:nvSpPr>
        <xdr:cNvPr id="61" name="テキスト ボックス 60"/>
        <xdr:cNvSpPr txBox="1"/>
      </xdr:nvSpPr>
      <xdr:spPr>
        <a:xfrm>
          <a:off x="2527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100233</xdr:rowOff>
    </xdr:from>
    <xdr:to>
      <xdr:col>5</xdr:col>
      <xdr:colOff>34925</xdr:colOff>
      <xdr:row>14</xdr:row>
      <xdr:rowOff>30383</xdr:rowOff>
    </xdr:to>
    <xdr:sp macro="" textlink="">
      <xdr:nvSpPr>
        <xdr:cNvPr id="67" name="円/楕円 66"/>
        <xdr:cNvSpPr/>
      </xdr:nvSpPr>
      <xdr:spPr bwMode="auto">
        <a:xfrm>
          <a:off x="5600700" y="2376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116760</xdr:rowOff>
    </xdr:from>
    <xdr:ext cx="762000" cy="259045"/>
    <xdr:sp macro="" textlink="">
      <xdr:nvSpPr>
        <xdr:cNvPr id="68" name="人口1人当たり決算額の推移該当値テキスト130"/>
        <xdr:cNvSpPr txBox="1"/>
      </xdr:nvSpPr>
      <xdr:spPr>
        <a:xfrm>
          <a:off x="5740400" y="22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73,016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110749</xdr:rowOff>
    </xdr:from>
    <xdr:to>
      <xdr:col>4</xdr:col>
      <xdr:colOff>520700</xdr:colOff>
      <xdr:row>14</xdr:row>
      <xdr:rowOff>40899</xdr:rowOff>
    </xdr:to>
    <xdr:sp macro="" textlink="">
      <xdr:nvSpPr>
        <xdr:cNvPr id="69" name="円/楕円 68"/>
        <xdr:cNvSpPr/>
      </xdr:nvSpPr>
      <xdr:spPr bwMode="auto">
        <a:xfrm>
          <a:off x="4953000" y="238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51076</xdr:rowOff>
    </xdr:from>
    <xdr:ext cx="736600" cy="259045"/>
    <xdr:sp macro="" textlink="">
      <xdr:nvSpPr>
        <xdr:cNvPr id="70" name="テキスト ボックス 69"/>
        <xdr:cNvSpPr txBox="1"/>
      </xdr:nvSpPr>
      <xdr:spPr>
        <a:xfrm>
          <a:off x="4622800" y="215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72,786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124831</xdr:rowOff>
    </xdr:from>
    <xdr:to>
      <xdr:col>3</xdr:col>
      <xdr:colOff>955675</xdr:colOff>
      <xdr:row>14</xdr:row>
      <xdr:rowOff>54981</xdr:rowOff>
    </xdr:to>
    <xdr:sp macro="" textlink="">
      <xdr:nvSpPr>
        <xdr:cNvPr id="71" name="円/楕円 70"/>
        <xdr:cNvSpPr/>
      </xdr:nvSpPr>
      <xdr:spPr bwMode="auto">
        <a:xfrm>
          <a:off x="4254500" y="24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65158</xdr:rowOff>
    </xdr:from>
    <xdr:ext cx="762000" cy="259045"/>
    <xdr:sp macro="" textlink="">
      <xdr:nvSpPr>
        <xdr:cNvPr id="72" name="テキスト ボックス 71"/>
        <xdr:cNvSpPr txBox="1"/>
      </xdr:nvSpPr>
      <xdr:spPr>
        <a:xfrm>
          <a:off x="3924300" y="2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72,478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81260</xdr:rowOff>
    </xdr:from>
    <xdr:to>
      <xdr:col>3</xdr:col>
      <xdr:colOff>257175</xdr:colOff>
      <xdr:row>14</xdr:row>
      <xdr:rowOff>11410</xdr:rowOff>
    </xdr:to>
    <xdr:sp macro="" textlink="">
      <xdr:nvSpPr>
        <xdr:cNvPr id="73" name="円/楕円 72"/>
        <xdr:cNvSpPr/>
      </xdr:nvSpPr>
      <xdr:spPr bwMode="auto">
        <a:xfrm>
          <a:off x="3556000" y="235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21587</xdr:rowOff>
    </xdr:from>
    <xdr:ext cx="762000" cy="259045"/>
    <xdr:sp macro="" textlink="">
      <xdr:nvSpPr>
        <xdr:cNvPr id="74" name="テキスト ボックス 73"/>
        <xdr:cNvSpPr txBox="1"/>
      </xdr:nvSpPr>
      <xdr:spPr>
        <a:xfrm>
          <a:off x="3225800" y="212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73,431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90404</xdr:rowOff>
    </xdr:from>
    <xdr:to>
      <xdr:col>2</xdr:col>
      <xdr:colOff>692150</xdr:colOff>
      <xdr:row>13</xdr:row>
      <xdr:rowOff>20554</xdr:rowOff>
    </xdr:to>
    <xdr:sp macro="" textlink="">
      <xdr:nvSpPr>
        <xdr:cNvPr id="75" name="円/楕円 74"/>
        <xdr:cNvSpPr/>
      </xdr:nvSpPr>
      <xdr:spPr bwMode="auto">
        <a:xfrm>
          <a:off x="2857500" y="219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30731</xdr:rowOff>
    </xdr:from>
    <xdr:ext cx="762000" cy="259045"/>
    <xdr:sp macro="" textlink="">
      <xdr:nvSpPr>
        <xdr:cNvPr id="76" name="テキスト ボックス 75"/>
        <xdr:cNvSpPr txBox="1"/>
      </xdr:nvSpPr>
      <xdr:spPr>
        <a:xfrm>
          <a:off x="2527300" y="196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220459</xdr:rowOff>
    </xdr:from>
    <xdr:to>
      <xdr:col>4</xdr:col>
      <xdr:colOff>1117600</xdr:colOff>
      <xdr:row>35</xdr:row>
      <xdr:rowOff>13538</xdr:rowOff>
    </xdr:to>
    <xdr:cxnSp macro="">
      <xdr:nvCxnSpPr>
        <xdr:cNvPr id="110" name="直線コネクタ 109"/>
        <xdr:cNvCxnSpPr/>
      </xdr:nvCxnSpPr>
      <xdr:spPr bwMode="auto">
        <a:xfrm>
          <a:off x="5003800" y="6487909"/>
          <a:ext cx="647700" cy="13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78109</xdr:rowOff>
    </xdr:from>
    <xdr:ext cx="762000" cy="259045"/>
    <xdr:sp macro="" textlink="">
      <xdr:nvSpPr>
        <xdr:cNvPr id="111" name="人口1人当たり決算額の推移平均値テキスト445"/>
        <xdr:cNvSpPr txBox="1"/>
      </xdr:nvSpPr>
      <xdr:spPr>
        <a:xfrm>
          <a:off x="5740400" y="6688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220459</xdr:rowOff>
    </xdr:from>
    <xdr:to>
      <xdr:col>4</xdr:col>
      <xdr:colOff>469900</xdr:colOff>
      <xdr:row>34</xdr:row>
      <xdr:rowOff>225755</xdr:rowOff>
    </xdr:to>
    <xdr:cxnSp macro="">
      <xdr:nvCxnSpPr>
        <xdr:cNvPr id="113" name="直線コネクタ 112"/>
        <xdr:cNvCxnSpPr/>
      </xdr:nvCxnSpPr>
      <xdr:spPr bwMode="auto">
        <a:xfrm flipV="1">
          <a:off x="4305300" y="6487909"/>
          <a:ext cx="698500" cy="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126878</xdr:rowOff>
    </xdr:from>
    <xdr:ext cx="736600" cy="259045"/>
    <xdr:sp macro="" textlink="">
      <xdr:nvSpPr>
        <xdr:cNvPr id="115" name="テキスト ボックス 114"/>
        <xdr:cNvSpPr txBox="1"/>
      </xdr:nvSpPr>
      <xdr:spPr>
        <a:xfrm>
          <a:off x="4622800" y="673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225755</xdr:rowOff>
    </xdr:from>
    <xdr:to>
      <xdr:col>3</xdr:col>
      <xdr:colOff>904875</xdr:colOff>
      <xdr:row>34</xdr:row>
      <xdr:rowOff>308318</xdr:rowOff>
    </xdr:to>
    <xdr:cxnSp macro="">
      <xdr:nvCxnSpPr>
        <xdr:cNvPr id="116" name="直線コネクタ 115"/>
        <xdr:cNvCxnSpPr/>
      </xdr:nvCxnSpPr>
      <xdr:spPr bwMode="auto">
        <a:xfrm flipV="1">
          <a:off x="3606800" y="6493205"/>
          <a:ext cx="698500" cy="82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308318</xdr:rowOff>
    </xdr:from>
    <xdr:to>
      <xdr:col>3</xdr:col>
      <xdr:colOff>206375</xdr:colOff>
      <xdr:row>34</xdr:row>
      <xdr:rowOff>310032</xdr:rowOff>
    </xdr:to>
    <xdr:cxnSp macro="">
      <xdr:nvCxnSpPr>
        <xdr:cNvPr id="119" name="直線コネクタ 118"/>
        <xdr:cNvCxnSpPr/>
      </xdr:nvCxnSpPr>
      <xdr:spPr bwMode="auto">
        <a:xfrm flipV="1">
          <a:off x="2908300" y="6575768"/>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305638</xdr:rowOff>
    </xdr:from>
    <xdr:to>
      <xdr:col>5</xdr:col>
      <xdr:colOff>34925</xdr:colOff>
      <xdr:row>35</xdr:row>
      <xdr:rowOff>64338</xdr:rowOff>
    </xdr:to>
    <xdr:sp macro="" textlink="">
      <xdr:nvSpPr>
        <xdr:cNvPr id="129" name="円/楕円 128"/>
        <xdr:cNvSpPr/>
      </xdr:nvSpPr>
      <xdr:spPr bwMode="auto">
        <a:xfrm>
          <a:off x="5600700" y="657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150715</xdr:rowOff>
    </xdr:from>
    <xdr:ext cx="762000" cy="259045"/>
    <xdr:sp macro="" textlink="">
      <xdr:nvSpPr>
        <xdr:cNvPr id="130" name="人口1人当たり決算額の推移該当値テキスト445"/>
        <xdr:cNvSpPr txBox="1"/>
      </xdr:nvSpPr>
      <xdr:spPr>
        <a:xfrm>
          <a:off x="5740400" y="64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169659</xdr:rowOff>
    </xdr:from>
    <xdr:to>
      <xdr:col>4</xdr:col>
      <xdr:colOff>520700</xdr:colOff>
      <xdr:row>34</xdr:row>
      <xdr:rowOff>271259</xdr:rowOff>
    </xdr:to>
    <xdr:sp macro="" textlink="">
      <xdr:nvSpPr>
        <xdr:cNvPr id="131" name="円/楕円 130"/>
        <xdr:cNvSpPr/>
      </xdr:nvSpPr>
      <xdr:spPr bwMode="auto">
        <a:xfrm>
          <a:off x="4953000" y="643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281436</xdr:rowOff>
    </xdr:from>
    <xdr:ext cx="736600" cy="259045"/>
    <xdr:sp macro="" textlink="">
      <xdr:nvSpPr>
        <xdr:cNvPr id="132" name="テキスト ボックス 131"/>
        <xdr:cNvSpPr txBox="1"/>
      </xdr:nvSpPr>
      <xdr:spPr>
        <a:xfrm>
          <a:off x="4622800" y="6205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174955</xdr:rowOff>
    </xdr:from>
    <xdr:to>
      <xdr:col>3</xdr:col>
      <xdr:colOff>955675</xdr:colOff>
      <xdr:row>34</xdr:row>
      <xdr:rowOff>276555</xdr:rowOff>
    </xdr:to>
    <xdr:sp macro="" textlink="">
      <xdr:nvSpPr>
        <xdr:cNvPr id="133" name="円/楕円 132"/>
        <xdr:cNvSpPr/>
      </xdr:nvSpPr>
      <xdr:spPr bwMode="auto">
        <a:xfrm>
          <a:off x="4254500" y="644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286732</xdr:rowOff>
    </xdr:from>
    <xdr:ext cx="762000" cy="259045"/>
    <xdr:sp macro="" textlink="">
      <xdr:nvSpPr>
        <xdr:cNvPr id="134" name="テキスト ボックス 133"/>
        <xdr:cNvSpPr txBox="1"/>
      </xdr:nvSpPr>
      <xdr:spPr>
        <a:xfrm>
          <a:off x="3924300" y="621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257518</xdr:rowOff>
    </xdr:from>
    <xdr:to>
      <xdr:col>3</xdr:col>
      <xdr:colOff>257175</xdr:colOff>
      <xdr:row>35</xdr:row>
      <xdr:rowOff>16218</xdr:rowOff>
    </xdr:to>
    <xdr:sp macro="" textlink="">
      <xdr:nvSpPr>
        <xdr:cNvPr id="135" name="円/楕円 134"/>
        <xdr:cNvSpPr/>
      </xdr:nvSpPr>
      <xdr:spPr bwMode="auto">
        <a:xfrm>
          <a:off x="3556000" y="652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26395</xdr:rowOff>
    </xdr:from>
    <xdr:ext cx="762000" cy="259045"/>
    <xdr:sp macro="" textlink="">
      <xdr:nvSpPr>
        <xdr:cNvPr id="136" name="テキスト ボックス 135"/>
        <xdr:cNvSpPr txBox="1"/>
      </xdr:nvSpPr>
      <xdr:spPr>
        <a:xfrm>
          <a:off x="3225800" y="629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259232</xdr:rowOff>
    </xdr:from>
    <xdr:to>
      <xdr:col>2</xdr:col>
      <xdr:colOff>692150</xdr:colOff>
      <xdr:row>35</xdr:row>
      <xdr:rowOff>17932</xdr:rowOff>
    </xdr:to>
    <xdr:sp macro="" textlink="">
      <xdr:nvSpPr>
        <xdr:cNvPr id="137" name="円/楕円 136"/>
        <xdr:cNvSpPr/>
      </xdr:nvSpPr>
      <xdr:spPr bwMode="auto">
        <a:xfrm>
          <a:off x="2857500" y="652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28109</xdr:rowOff>
    </xdr:from>
    <xdr:ext cx="762000" cy="259045"/>
    <xdr:sp macro="" textlink="">
      <xdr:nvSpPr>
        <xdr:cNvPr id="138" name="テキスト ボックス 137"/>
        <xdr:cNvSpPr txBox="1"/>
      </xdr:nvSpPr>
      <xdr:spPr>
        <a:xfrm>
          <a:off x="2527300" y="629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2,269,444
2,201,678
326.45
1,058,507,737
1,046,937,269
6,157,353
561,311,913
1,539,952,170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424543</xdr:colOff>
      <xdr:row>13</xdr:row>
      <xdr:rowOff>120650</xdr:rowOff>
    </xdr:to>
    <xdr:sp macro="" textlink="">
      <xdr:nvSpPr>
        <xdr:cNvPr id="17" name="正方形/長方形 16"/>
        <xdr:cNvSpPr/>
      </xdr:nvSpPr>
      <xdr:spPr>
        <a:xfrm>
          <a:off x="6512832" y="1632857"/>
          <a:ext cx="3218997"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21239</xdr:rowOff>
    </xdr:from>
    <xdr:to>
      <xdr:col>6</xdr:col>
      <xdr:colOff>511175</xdr:colOff>
      <xdr:row>33</xdr:row>
      <xdr:rowOff>48626</xdr:rowOff>
    </xdr:to>
    <xdr:cxnSp macro="">
      <xdr:nvCxnSpPr>
        <xdr:cNvPr id="59" name="直線コネクタ 58"/>
        <xdr:cNvCxnSpPr/>
      </xdr:nvCxnSpPr>
      <xdr:spPr>
        <a:xfrm>
          <a:off x="3797300" y="5679089"/>
          <a:ext cx="8382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147245</xdr:rowOff>
    </xdr:from>
    <xdr:ext cx="534377" cy="259045"/>
    <xdr:sp macro="" textlink="">
      <xdr:nvSpPr>
        <xdr:cNvPr id="60" name="人件費平均値テキスト"/>
        <xdr:cNvSpPr txBox="1"/>
      </xdr:nvSpPr>
      <xdr:spPr>
        <a:xfrm>
          <a:off x="4686300" y="5976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12187</xdr:rowOff>
    </xdr:from>
    <xdr:to>
      <xdr:col>5</xdr:col>
      <xdr:colOff>358775</xdr:colOff>
      <xdr:row>33</xdr:row>
      <xdr:rowOff>21239</xdr:rowOff>
    </xdr:to>
    <xdr:cxnSp macro="">
      <xdr:nvCxnSpPr>
        <xdr:cNvPr id="62" name="直線コネクタ 61"/>
        <xdr:cNvCxnSpPr/>
      </xdr:nvCxnSpPr>
      <xdr:spPr>
        <a:xfrm>
          <a:off x="2908300" y="5670037"/>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96725</xdr:rowOff>
    </xdr:from>
    <xdr:ext cx="534377" cy="259045"/>
    <xdr:sp macro="" textlink="">
      <xdr:nvSpPr>
        <xdr:cNvPr id="64" name="テキスト ボックス 63"/>
        <xdr:cNvSpPr txBox="1"/>
      </xdr:nvSpPr>
      <xdr:spPr>
        <a:xfrm>
          <a:off x="3530111" y="60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110119</xdr:rowOff>
    </xdr:from>
    <xdr:to>
      <xdr:col>4</xdr:col>
      <xdr:colOff>155575</xdr:colOff>
      <xdr:row>33</xdr:row>
      <xdr:rowOff>12187</xdr:rowOff>
    </xdr:to>
    <xdr:cxnSp macro="">
      <xdr:nvCxnSpPr>
        <xdr:cNvPr id="65" name="直線コネクタ 64"/>
        <xdr:cNvCxnSpPr/>
      </xdr:nvCxnSpPr>
      <xdr:spPr>
        <a:xfrm>
          <a:off x="2019300" y="5596519"/>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129232</xdr:rowOff>
    </xdr:from>
    <xdr:ext cx="534377" cy="259045"/>
    <xdr:sp macro="" textlink="">
      <xdr:nvSpPr>
        <xdr:cNvPr id="67" name="テキスト ボックス 66"/>
        <xdr:cNvSpPr txBox="1"/>
      </xdr:nvSpPr>
      <xdr:spPr>
        <a:xfrm>
          <a:off x="2641111" y="61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57724</xdr:rowOff>
    </xdr:from>
    <xdr:to>
      <xdr:col>2</xdr:col>
      <xdr:colOff>638175</xdr:colOff>
      <xdr:row>32</xdr:row>
      <xdr:rowOff>110119</xdr:rowOff>
    </xdr:to>
    <xdr:cxnSp macro="">
      <xdr:nvCxnSpPr>
        <xdr:cNvPr id="68" name="直線コネクタ 67"/>
        <xdr:cNvCxnSpPr/>
      </xdr:nvCxnSpPr>
      <xdr:spPr>
        <a:xfrm>
          <a:off x="1130300" y="5372674"/>
          <a:ext cx="889000" cy="22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2679</xdr:rowOff>
    </xdr:from>
    <xdr:ext cx="534377" cy="259045"/>
    <xdr:sp macro="" textlink="">
      <xdr:nvSpPr>
        <xdr:cNvPr id="70" name="テキスト ボックス 69"/>
        <xdr:cNvSpPr txBox="1"/>
      </xdr:nvSpPr>
      <xdr:spPr>
        <a:xfrm>
          <a:off x="1752111" y="60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25036</xdr:rowOff>
    </xdr:from>
    <xdr:ext cx="534377" cy="259045"/>
    <xdr:sp macro="" textlink="">
      <xdr:nvSpPr>
        <xdr:cNvPr id="72" name="テキスト ボックス 71"/>
        <xdr:cNvSpPr txBox="1"/>
      </xdr:nvSpPr>
      <xdr:spPr>
        <a:xfrm>
          <a:off x="863111" y="58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169276</xdr:rowOff>
    </xdr:from>
    <xdr:to>
      <xdr:col>6</xdr:col>
      <xdr:colOff>561975</xdr:colOff>
      <xdr:row>33</xdr:row>
      <xdr:rowOff>99426</xdr:rowOff>
    </xdr:to>
    <xdr:sp macro="" textlink="">
      <xdr:nvSpPr>
        <xdr:cNvPr id="78" name="円/楕円 77"/>
        <xdr:cNvSpPr/>
      </xdr:nvSpPr>
      <xdr:spPr>
        <a:xfrm>
          <a:off x="4584700" y="56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20703</xdr:rowOff>
    </xdr:from>
    <xdr:ext cx="534377" cy="259045"/>
    <xdr:sp macro="" textlink="">
      <xdr:nvSpPr>
        <xdr:cNvPr id="79" name="人件費該当値テキスト"/>
        <xdr:cNvSpPr txBox="1"/>
      </xdr:nvSpPr>
      <xdr:spPr>
        <a:xfrm>
          <a:off x="4686300" y="550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70,742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141889</xdr:rowOff>
    </xdr:from>
    <xdr:to>
      <xdr:col>5</xdr:col>
      <xdr:colOff>409575</xdr:colOff>
      <xdr:row>33</xdr:row>
      <xdr:rowOff>72039</xdr:rowOff>
    </xdr:to>
    <xdr:sp macro="" textlink="">
      <xdr:nvSpPr>
        <xdr:cNvPr id="80" name="円/楕円 79"/>
        <xdr:cNvSpPr/>
      </xdr:nvSpPr>
      <xdr:spPr>
        <a:xfrm>
          <a:off x="3746500" y="56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88566</xdr:rowOff>
    </xdr:from>
    <xdr:ext cx="534377" cy="259045"/>
    <xdr:sp macro="" textlink="">
      <xdr:nvSpPr>
        <xdr:cNvPr id="81" name="テキスト ボックス 80"/>
        <xdr:cNvSpPr txBox="1"/>
      </xdr:nvSpPr>
      <xdr:spPr>
        <a:xfrm>
          <a:off x="3530111" y="54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132837</xdr:rowOff>
    </xdr:from>
    <xdr:to>
      <xdr:col>4</xdr:col>
      <xdr:colOff>206375</xdr:colOff>
      <xdr:row>33</xdr:row>
      <xdr:rowOff>62987</xdr:rowOff>
    </xdr:to>
    <xdr:sp macro="" textlink="">
      <xdr:nvSpPr>
        <xdr:cNvPr id="82" name="円/楕円 81"/>
        <xdr:cNvSpPr/>
      </xdr:nvSpPr>
      <xdr:spPr>
        <a:xfrm>
          <a:off x="2857500" y="56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79514</xdr:rowOff>
    </xdr:from>
    <xdr:ext cx="534377" cy="259045"/>
    <xdr:sp macro="" textlink="">
      <xdr:nvSpPr>
        <xdr:cNvPr id="83" name="テキスト ボックス 82"/>
        <xdr:cNvSpPr txBox="1"/>
      </xdr:nvSpPr>
      <xdr:spPr>
        <a:xfrm>
          <a:off x="2641111" y="53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59319</xdr:rowOff>
    </xdr:from>
    <xdr:to>
      <xdr:col>3</xdr:col>
      <xdr:colOff>3175</xdr:colOff>
      <xdr:row>32</xdr:row>
      <xdr:rowOff>160919</xdr:rowOff>
    </xdr:to>
    <xdr:sp macro="" textlink="">
      <xdr:nvSpPr>
        <xdr:cNvPr id="84" name="円/楕円 83"/>
        <xdr:cNvSpPr/>
      </xdr:nvSpPr>
      <xdr:spPr>
        <a:xfrm>
          <a:off x="1968500" y="55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5996</xdr:rowOff>
    </xdr:from>
    <xdr:ext cx="534377" cy="259045"/>
    <xdr:sp macro="" textlink="">
      <xdr:nvSpPr>
        <xdr:cNvPr id="85" name="テキスト ボックス 84"/>
        <xdr:cNvSpPr txBox="1"/>
      </xdr:nvSpPr>
      <xdr:spPr>
        <a:xfrm>
          <a:off x="1752111" y="53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6924</xdr:rowOff>
    </xdr:from>
    <xdr:to>
      <xdr:col>1</xdr:col>
      <xdr:colOff>485775</xdr:colOff>
      <xdr:row>31</xdr:row>
      <xdr:rowOff>108524</xdr:rowOff>
    </xdr:to>
    <xdr:sp macro="" textlink="">
      <xdr:nvSpPr>
        <xdr:cNvPr id="86" name="円/楕円 85"/>
        <xdr:cNvSpPr/>
      </xdr:nvSpPr>
      <xdr:spPr>
        <a:xfrm>
          <a:off x="1079500" y="53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125051</xdr:rowOff>
    </xdr:from>
    <xdr:ext cx="534377" cy="259045"/>
    <xdr:sp macro="" textlink="">
      <xdr:nvSpPr>
        <xdr:cNvPr id="87" name="テキスト ボックス 86"/>
        <xdr:cNvSpPr txBox="1"/>
      </xdr:nvSpPr>
      <xdr:spPr>
        <a:xfrm>
          <a:off x="863111" y="50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15479</xdr:rowOff>
    </xdr:from>
    <xdr:to>
      <xdr:col>6</xdr:col>
      <xdr:colOff>510540</xdr:colOff>
      <xdr:row>56</xdr:row>
      <xdr:rowOff>98141</xdr:rowOff>
    </xdr:to>
    <xdr:cxnSp macro="">
      <xdr:nvCxnSpPr>
        <xdr:cNvPr id="110" name="直線コネクタ 109"/>
        <xdr:cNvCxnSpPr/>
      </xdr:nvCxnSpPr>
      <xdr:spPr>
        <a:xfrm flipV="1">
          <a:off x="4633595" y="8759429"/>
          <a:ext cx="1270" cy="93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101968</xdr:rowOff>
    </xdr:from>
    <xdr:ext cx="534377" cy="259045"/>
    <xdr:sp macro="" textlink="">
      <xdr:nvSpPr>
        <xdr:cNvPr id="111" name="物件費最小値テキスト"/>
        <xdr:cNvSpPr txBox="1"/>
      </xdr:nvSpPr>
      <xdr:spPr>
        <a:xfrm>
          <a:off x="4686300" y="97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56</xdr:row>
      <xdr:rowOff>98141</xdr:rowOff>
    </xdr:from>
    <xdr:to>
      <xdr:col>6</xdr:col>
      <xdr:colOff>600075</xdr:colOff>
      <xdr:row>56</xdr:row>
      <xdr:rowOff>98141</xdr:rowOff>
    </xdr:to>
    <xdr:cxnSp macro="">
      <xdr:nvCxnSpPr>
        <xdr:cNvPr id="112" name="直線コネクタ 111"/>
        <xdr:cNvCxnSpPr/>
      </xdr:nvCxnSpPr>
      <xdr:spPr>
        <a:xfrm>
          <a:off x="4546600" y="969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133606</xdr:rowOff>
    </xdr:from>
    <xdr:ext cx="534377" cy="259045"/>
    <xdr:sp macro="" textlink="">
      <xdr:nvSpPr>
        <xdr:cNvPr id="113" name="物件費最大値テキスト"/>
        <xdr:cNvSpPr txBox="1"/>
      </xdr:nvSpPr>
      <xdr:spPr>
        <a:xfrm>
          <a:off x="4686300" y="85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15479</xdr:rowOff>
    </xdr:from>
    <xdr:to>
      <xdr:col>6</xdr:col>
      <xdr:colOff>600075</xdr:colOff>
      <xdr:row>51</xdr:row>
      <xdr:rowOff>15479</xdr:rowOff>
    </xdr:to>
    <xdr:cxnSp macro="">
      <xdr:nvCxnSpPr>
        <xdr:cNvPr id="114" name="直線コネクタ 113"/>
        <xdr:cNvCxnSpPr/>
      </xdr:nvCxnSpPr>
      <xdr:spPr>
        <a:xfrm>
          <a:off x="4546600" y="87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98141</xdr:rowOff>
    </xdr:from>
    <xdr:to>
      <xdr:col>6</xdr:col>
      <xdr:colOff>511175</xdr:colOff>
      <xdr:row>56</xdr:row>
      <xdr:rowOff>167635</xdr:rowOff>
    </xdr:to>
    <xdr:cxnSp macro="">
      <xdr:nvCxnSpPr>
        <xdr:cNvPr id="115" name="直線コネクタ 114"/>
        <xdr:cNvCxnSpPr/>
      </xdr:nvCxnSpPr>
      <xdr:spPr>
        <a:xfrm flipV="1">
          <a:off x="3797300" y="9699341"/>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74881</xdr:rowOff>
    </xdr:from>
    <xdr:ext cx="534377" cy="259045"/>
    <xdr:sp macro="" textlink="">
      <xdr:nvSpPr>
        <xdr:cNvPr id="116" name="物件費平均値テキスト"/>
        <xdr:cNvSpPr txBox="1"/>
      </xdr:nvSpPr>
      <xdr:spPr>
        <a:xfrm>
          <a:off x="4686300" y="91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52004</xdr:rowOff>
    </xdr:from>
    <xdr:to>
      <xdr:col>6</xdr:col>
      <xdr:colOff>561975</xdr:colOff>
      <xdr:row>54</xdr:row>
      <xdr:rowOff>153604</xdr:rowOff>
    </xdr:to>
    <xdr:sp macro="" textlink="">
      <xdr:nvSpPr>
        <xdr:cNvPr id="117" name="フローチャート : 判断 116"/>
        <xdr:cNvSpPr/>
      </xdr:nvSpPr>
      <xdr:spPr>
        <a:xfrm>
          <a:off x="45847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167635</xdr:rowOff>
    </xdr:from>
    <xdr:to>
      <xdr:col>5</xdr:col>
      <xdr:colOff>358775</xdr:colOff>
      <xdr:row>57</xdr:row>
      <xdr:rowOff>76560</xdr:rowOff>
    </xdr:to>
    <xdr:cxnSp macro="">
      <xdr:nvCxnSpPr>
        <xdr:cNvPr id="118" name="直線コネクタ 117"/>
        <xdr:cNvCxnSpPr/>
      </xdr:nvCxnSpPr>
      <xdr:spPr>
        <a:xfrm flipV="1">
          <a:off x="2908300" y="9768835"/>
          <a:ext cx="889000" cy="8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75275</xdr:rowOff>
    </xdr:from>
    <xdr:to>
      <xdr:col>5</xdr:col>
      <xdr:colOff>409575</xdr:colOff>
      <xdr:row>55</xdr:row>
      <xdr:rowOff>5425</xdr:rowOff>
    </xdr:to>
    <xdr:sp macro="" textlink="">
      <xdr:nvSpPr>
        <xdr:cNvPr id="119" name="フローチャート : 判断 118"/>
        <xdr:cNvSpPr/>
      </xdr:nvSpPr>
      <xdr:spPr>
        <a:xfrm>
          <a:off x="3746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21952</xdr:rowOff>
    </xdr:from>
    <xdr:ext cx="534377" cy="259045"/>
    <xdr:sp macro="" textlink="">
      <xdr:nvSpPr>
        <xdr:cNvPr id="120" name="テキスト ボックス 119"/>
        <xdr:cNvSpPr txBox="1"/>
      </xdr:nvSpPr>
      <xdr:spPr>
        <a:xfrm>
          <a:off x="3530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76560</xdr:rowOff>
    </xdr:from>
    <xdr:to>
      <xdr:col>4</xdr:col>
      <xdr:colOff>155575</xdr:colOff>
      <xdr:row>57</xdr:row>
      <xdr:rowOff>83007</xdr:rowOff>
    </xdr:to>
    <xdr:cxnSp macro="">
      <xdr:nvCxnSpPr>
        <xdr:cNvPr id="121" name="直線コネクタ 120"/>
        <xdr:cNvCxnSpPr/>
      </xdr:nvCxnSpPr>
      <xdr:spPr>
        <a:xfrm flipV="1">
          <a:off x="2019300" y="9849210"/>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5873</xdr:rowOff>
    </xdr:from>
    <xdr:to>
      <xdr:col>4</xdr:col>
      <xdr:colOff>206375</xdr:colOff>
      <xdr:row>55</xdr:row>
      <xdr:rowOff>107473</xdr:rowOff>
    </xdr:to>
    <xdr:sp macro="" textlink="">
      <xdr:nvSpPr>
        <xdr:cNvPr id="122" name="フローチャート : 判断 121"/>
        <xdr:cNvSpPr/>
      </xdr:nvSpPr>
      <xdr:spPr>
        <a:xfrm>
          <a:off x="2857500" y="943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124000</xdr:rowOff>
    </xdr:from>
    <xdr:ext cx="534377" cy="259045"/>
    <xdr:sp macro="" textlink="">
      <xdr:nvSpPr>
        <xdr:cNvPr id="123" name="テキスト ボックス 122"/>
        <xdr:cNvSpPr txBox="1"/>
      </xdr:nvSpPr>
      <xdr:spPr>
        <a:xfrm>
          <a:off x="2641111" y="92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159725</xdr:rowOff>
    </xdr:from>
    <xdr:to>
      <xdr:col>2</xdr:col>
      <xdr:colOff>638175</xdr:colOff>
      <xdr:row>57</xdr:row>
      <xdr:rowOff>83007</xdr:rowOff>
    </xdr:to>
    <xdr:cxnSp macro="">
      <xdr:nvCxnSpPr>
        <xdr:cNvPr id="124" name="直線コネクタ 123"/>
        <xdr:cNvCxnSpPr/>
      </xdr:nvCxnSpPr>
      <xdr:spPr>
        <a:xfrm>
          <a:off x="1130300" y="9760925"/>
          <a:ext cx="8890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7610</xdr:rowOff>
    </xdr:from>
    <xdr:to>
      <xdr:col>3</xdr:col>
      <xdr:colOff>3175</xdr:colOff>
      <xdr:row>55</xdr:row>
      <xdr:rowOff>109210</xdr:rowOff>
    </xdr:to>
    <xdr:sp macro="" textlink="">
      <xdr:nvSpPr>
        <xdr:cNvPr id="125" name="フローチャート : 判断 124"/>
        <xdr:cNvSpPr/>
      </xdr:nvSpPr>
      <xdr:spPr>
        <a:xfrm>
          <a:off x="1968500" y="943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125737</xdr:rowOff>
    </xdr:from>
    <xdr:ext cx="534377" cy="259045"/>
    <xdr:sp macro="" textlink="">
      <xdr:nvSpPr>
        <xdr:cNvPr id="126" name="テキスト ボックス 125"/>
        <xdr:cNvSpPr txBox="1"/>
      </xdr:nvSpPr>
      <xdr:spPr>
        <a:xfrm>
          <a:off x="1752111" y="92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110937</xdr:rowOff>
    </xdr:from>
    <xdr:to>
      <xdr:col>1</xdr:col>
      <xdr:colOff>485775</xdr:colOff>
      <xdr:row>55</xdr:row>
      <xdr:rowOff>41087</xdr:rowOff>
    </xdr:to>
    <xdr:sp macro="" textlink="">
      <xdr:nvSpPr>
        <xdr:cNvPr id="127" name="フローチャート : 判断 126"/>
        <xdr:cNvSpPr/>
      </xdr:nvSpPr>
      <xdr:spPr>
        <a:xfrm>
          <a:off x="1079500" y="936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57614</xdr:rowOff>
    </xdr:from>
    <xdr:ext cx="534377" cy="259045"/>
    <xdr:sp macro="" textlink="">
      <xdr:nvSpPr>
        <xdr:cNvPr id="128" name="テキスト ボックス 127"/>
        <xdr:cNvSpPr txBox="1"/>
      </xdr:nvSpPr>
      <xdr:spPr>
        <a:xfrm>
          <a:off x="863111" y="914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47341</xdr:rowOff>
    </xdr:from>
    <xdr:to>
      <xdr:col>6</xdr:col>
      <xdr:colOff>561975</xdr:colOff>
      <xdr:row>56</xdr:row>
      <xdr:rowOff>148941</xdr:rowOff>
    </xdr:to>
    <xdr:sp macro="" textlink="">
      <xdr:nvSpPr>
        <xdr:cNvPr id="134" name="円/楕円 133"/>
        <xdr:cNvSpPr/>
      </xdr:nvSpPr>
      <xdr:spPr>
        <a:xfrm>
          <a:off x="4584700" y="96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133718</xdr:rowOff>
    </xdr:from>
    <xdr:ext cx="534377" cy="259045"/>
    <xdr:sp macro="" textlink="">
      <xdr:nvSpPr>
        <xdr:cNvPr id="135" name="物件費該当値テキスト"/>
        <xdr:cNvSpPr txBox="1"/>
      </xdr:nvSpPr>
      <xdr:spPr>
        <a:xfrm>
          <a:off x="4686300" y="95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116835</xdr:rowOff>
    </xdr:from>
    <xdr:to>
      <xdr:col>5</xdr:col>
      <xdr:colOff>409575</xdr:colOff>
      <xdr:row>57</xdr:row>
      <xdr:rowOff>46985</xdr:rowOff>
    </xdr:to>
    <xdr:sp macro="" textlink="">
      <xdr:nvSpPr>
        <xdr:cNvPr id="136" name="円/楕円 135"/>
        <xdr:cNvSpPr/>
      </xdr:nvSpPr>
      <xdr:spPr>
        <a:xfrm>
          <a:off x="37465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38112</xdr:rowOff>
    </xdr:from>
    <xdr:ext cx="534377" cy="259045"/>
    <xdr:sp macro="" textlink="">
      <xdr:nvSpPr>
        <xdr:cNvPr id="137" name="テキスト ボックス 136"/>
        <xdr:cNvSpPr txBox="1"/>
      </xdr:nvSpPr>
      <xdr:spPr>
        <a:xfrm>
          <a:off x="3530111" y="98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25760</xdr:rowOff>
    </xdr:from>
    <xdr:to>
      <xdr:col>4</xdr:col>
      <xdr:colOff>206375</xdr:colOff>
      <xdr:row>57</xdr:row>
      <xdr:rowOff>127360</xdr:rowOff>
    </xdr:to>
    <xdr:sp macro="" textlink="">
      <xdr:nvSpPr>
        <xdr:cNvPr id="138" name="円/楕円 137"/>
        <xdr:cNvSpPr/>
      </xdr:nvSpPr>
      <xdr:spPr>
        <a:xfrm>
          <a:off x="2857500" y="97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118487</xdr:rowOff>
    </xdr:from>
    <xdr:ext cx="534377" cy="259045"/>
    <xdr:sp macro="" textlink="">
      <xdr:nvSpPr>
        <xdr:cNvPr id="139" name="テキスト ボックス 138"/>
        <xdr:cNvSpPr txBox="1"/>
      </xdr:nvSpPr>
      <xdr:spPr>
        <a:xfrm>
          <a:off x="2641111" y="98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32207</xdr:rowOff>
    </xdr:from>
    <xdr:to>
      <xdr:col>3</xdr:col>
      <xdr:colOff>3175</xdr:colOff>
      <xdr:row>57</xdr:row>
      <xdr:rowOff>133807</xdr:rowOff>
    </xdr:to>
    <xdr:sp macro="" textlink="">
      <xdr:nvSpPr>
        <xdr:cNvPr id="140" name="円/楕円 139"/>
        <xdr:cNvSpPr/>
      </xdr:nvSpPr>
      <xdr:spPr>
        <a:xfrm>
          <a:off x="19685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124934</xdr:rowOff>
    </xdr:from>
    <xdr:ext cx="534377" cy="259045"/>
    <xdr:sp macro="" textlink="">
      <xdr:nvSpPr>
        <xdr:cNvPr id="141" name="テキスト ボックス 140"/>
        <xdr:cNvSpPr txBox="1"/>
      </xdr:nvSpPr>
      <xdr:spPr>
        <a:xfrm>
          <a:off x="1752111" y="98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108925</xdr:rowOff>
    </xdr:from>
    <xdr:to>
      <xdr:col>1</xdr:col>
      <xdr:colOff>485775</xdr:colOff>
      <xdr:row>57</xdr:row>
      <xdr:rowOff>39075</xdr:rowOff>
    </xdr:to>
    <xdr:sp macro="" textlink="">
      <xdr:nvSpPr>
        <xdr:cNvPr id="142" name="円/楕円 141"/>
        <xdr:cNvSpPr/>
      </xdr:nvSpPr>
      <xdr:spPr>
        <a:xfrm>
          <a:off x="1079500" y="971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30202</xdr:rowOff>
    </xdr:from>
    <xdr:ext cx="534377" cy="259045"/>
    <xdr:sp macro="" textlink="">
      <xdr:nvSpPr>
        <xdr:cNvPr id="143" name="テキスト ボックス 142"/>
        <xdr:cNvSpPr txBox="1"/>
      </xdr:nvSpPr>
      <xdr:spPr>
        <a:xfrm>
          <a:off x="863111" y="980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9" name="直線コネクタ 168"/>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70"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71" name="直線コネクタ 170"/>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2"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3" name="直線コネクタ 172"/>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2431</xdr:rowOff>
    </xdr:from>
    <xdr:to>
      <xdr:col>6</xdr:col>
      <xdr:colOff>511175</xdr:colOff>
      <xdr:row>73</xdr:row>
      <xdr:rowOff>43470</xdr:rowOff>
    </xdr:to>
    <xdr:cxnSp macro="">
      <xdr:nvCxnSpPr>
        <xdr:cNvPr id="174" name="直線コネクタ 173"/>
        <xdr:cNvCxnSpPr/>
      </xdr:nvCxnSpPr>
      <xdr:spPr>
        <a:xfrm flipV="1">
          <a:off x="3797300" y="12518281"/>
          <a:ext cx="8382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27159</xdr:rowOff>
    </xdr:from>
    <xdr:ext cx="469744" cy="259045"/>
    <xdr:sp macro="" textlink="">
      <xdr:nvSpPr>
        <xdr:cNvPr id="175" name="維持補修費平均値テキスト"/>
        <xdr:cNvSpPr txBox="1"/>
      </xdr:nvSpPr>
      <xdr:spPr>
        <a:xfrm>
          <a:off x="4686300" y="12885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6" name="フローチャート : 判断 175"/>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43470</xdr:rowOff>
    </xdr:from>
    <xdr:to>
      <xdr:col>5</xdr:col>
      <xdr:colOff>358775</xdr:colOff>
      <xdr:row>73</xdr:row>
      <xdr:rowOff>61105</xdr:rowOff>
    </xdr:to>
    <xdr:cxnSp macro="">
      <xdr:nvCxnSpPr>
        <xdr:cNvPr id="177" name="直線コネクタ 176"/>
        <xdr:cNvCxnSpPr/>
      </xdr:nvCxnSpPr>
      <xdr:spPr>
        <a:xfrm flipV="1">
          <a:off x="2908300" y="1255932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8" name="フローチャート : 判断 177"/>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111741</xdr:rowOff>
    </xdr:from>
    <xdr:ext cx="469744" cy="259045"/>
    <xdr:sp macro="" textlink="">
      <xdr:nvSpPr>
        <xdr:cNvPr id="179" name="テキスト ボックス 178"/>
        <xdr:cNvSpPr txBox="1"/>
      </xdr:nvSpPr>
      <xdr:spPr>
        <a:xfrm>
          <a:off x="3562427" y="129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61105</xdr:rowOff>
    </xdr:from>
    <xdr:to>
      <xdr:col>4</xdr:col>
      <xdr:colOff>155575</xdr:colOff>
      <xdr:row>73</xdr:row>
      <xdr:rowOff>61214</xdr:rowOff>
    </xdr:to>
    <xdr:cxnSp macro="">
      <xdr:nvCxnSpPr>
        <xdr:cNvPr id="180" name="直線コネクタ 179"/>
        <xdr:cNvCxnSpPr/>
      </xdr:nvCxnSpPr>
      <xdr:spPr>
        <a:xfrm flipV="1">
          <a:off x="2019300" y="12576955"/>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81" name="フローチャート : 判断 180"/>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131771</xdr:rowOff>
    </xdr:from>
    <xdr:ext cx="469744" cy="259045"/>
    <xdr:sp macro="" textlink="">
      <xdr:nvSpPr>
        <xdr:cNvPr id="182" name="テキスト ボックス 181"/>
        <xdr:cNvSpPr txBox="1"/>
      </xdr:nvSpPr>
      <xdr:spPr>
        <a:xfrm>
          <a:off x="2673427" y="129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117602</xdr:rowOff>
    </xdr:from>
    <xdr:to>
      <xdr:col>2</xdr:col>
      <xdr:colOff>638175</xdr:colOff>
      <xdr:row>73</xdr:row>
      <xdr:rowOff>61214</xdr:rowOff>
    </xdr:to>
    <xdr:cxnSp macro="">
      <xdr:nvCxnSpPr>
        <xdr:cNvPr id="183" name="直線コネクタ 182"/>
        <xdr:cNvCxnSpPr/>
      </xdr:nvCxnSpPr>
      <xdr:spPr>
        <a:xfrm>
          <a:off x="1130300" y="12462002"/>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4" name="フローチャート : 判断 183"/>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126981</xdr:rowOff>
    </xdr:from>
    <xdr:ext cx="469744" cy="259045"/>
    <xdr:sp macro="" textlink="">
      <xdr:nvSpPr>
        <xdr:cNvPr id="185" name="テキスト ボックス 184"/>
        <xdr:cNvSpPr txBox="1"/>
      </xdr:nvSpPr>
      <xdr:spPr>
        <a:xfrm>
          <a:off x="1784427" y="129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6" name="フローチャート : 判断 185"/>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135689</xdr:rowOff>
    </xdr:from>
    <xdr:ext cx="469744" cy="259045"/>
    <xdr:sp macro="" textlink="">
      <xdr:nvSpPr>
        <xdr:cNvPr id="187" name="テキスト ボックス 186"/>
        <xdr:cNvSpPr txBox="1"/>
      </xdr:nvSpPr>
      <xdr:spPr>
        <a:xfrm>
          <a:off x="895427" y="1299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123081</xdr:rowOff>
    </xdr:from>
    <xdr:to>
      <xdr:col>6</xdr:col>
      <xdr:colOff>561975</xdr:colOff>
      <xdr:row>73</xdr:row>
      <xdr:rowOff>53231</xdr:rowOff>
    </xdr:to>
    <xdr:sp macro="" textlink="">
      <xdr:nvSpPr>
        <xdr:cNvPr id="193" name="円/楕円 192"/>
        <xdr:cNvSpPr/>
      </xdr:nvSpPr>
      <xdr:spPr>
        <a:xfrm>
          <a:off x="4584700" y="124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145958</xdr:rowOff>
    </xdr:from>
    <xdr:ext cx="534377" cy="259045"/>
    <xdr:sp macro="" textlink="">
      <xdr:nvSpPr>
        <xdr:cNvPr id="194" name="維持補修費該当値テキスト"/>
        <xdr:cNvSpPr txBox="1"/>
      </xdr:nvSpPr>
      <xdr:spPr>
        <a:xfrm>
          <a:off x="4686300" y="123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164120</xdr:rowOff>
    </xdr:from>
    <xdr:to>
      <xdr:col>5</xdr:col>
      <xdr:colOff>409575</xdr:colOff>
      <xdr:row>73</xdr:row>
      <xdr:rowOff>94270</xdr:rowOff>
    </xdr:to>
    <xdr:sp macro="" textlink="">
      <xdr:nvSpPr>
        <xdr:cNvPr id="195" name="円/楕円 194"/>
        <xdr:cNvSpPr/>
      </xdr:nvSpPr>
      <xdr:spPr>
        <a:xfrm>
          <a:off x="3746500" y="12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110797</xdr:rowOff>
    </xdr:from>
    <xdr:ext cx="469744" cy="259045"/>
    <xdr:sp macro="" textlink="">
      <xdr:nvSpPr>
        <xdr:cNvPr id="196" name="テキスト ボックス 195"/>
        <xdr:cNvSpPr txBox="1"/>
      </xdr:nvSpPr>
      <xdr:spPr>
        <a:xfrm>
          <a:off x="3562427" y="122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10305</xdr:rowOff>
    </xdr:from>
    <xdr:to>
      <xdr:col>4</xdr:col>
      <xdr:colOff>206375</xdr:colOff>
      <xdr:row>73</xdr:row>
      <xdr:rowOff>111905</xdr:rowOff>
    </xdr:to>
    <xdr:sp macro="" textlink="">
      <xdr:nvSpPr>
        <xdr:cNvPr id="197" name="円/楕円 196"/>
        <xdr:cNvSpPr/>
      </xdr:nvSpPr>
      <xdr:spPr>
        <a:xfrm>
          <a:off x="2857500" y="125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128432</xdr:rowOff>
    </xdr:from>
    <xdr:ext cx="469744" cy="259045"/>
    <xdr:sp macro="" textlink="">
      <xdr:nvSpPr>
        <xdr:cNvPr id="198" name="テキスト ボックス 197"/>
        <xdr:cNvSpPr txBox="1"/>
      </xdr:nvSpPr>
      <xdr:spPr>
        <a:xfrm>
          <a:off x="2673427" y="1230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10414</xdr:rowOff>
    </xdr:from>
    <xdr:to>
      <xdr:col>3</xdr:col>
      <xdr:colOff>3175</xdr:colOff>
      <xdr:row>73</xdr:row>
      <xdr:rowOff>112014</xdr:rowOff>
    </xdr:to>
    <xdr:sp macro="" textlink="">
      <xdr:nvSpPr>
        <xdr:cNvPr id="199" name="円/楕円 198"/>
        <xdr:cNvSpPr/>
      </xdr:nvSpPr>
      <xdr:spPr>
        <a:xfrm>
          <a:off x="1968500" y="125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128541</xdr:rowOff>
    </xdr:from>
    <xdr:ext cx="469744" cy="259045"/>
    <xdr:sp macro="" textlink="">
      <xdr:nvSpPr>
        <xdr:cNvPr id="200" name="テキスト ボックス 199"/>
        <xdr:cNvSpPr txBox="1"/>
      </xdr:nvSpPr>
      <xdr:spPr>
        <a:xfrm>
          <a:off x="1784427" y="123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66802</xdr:rowOff>
    </xdr:from>
    <xdr:to>
      <xdr:col>1</xdr:col>
      <xdr:colOff>485775</xdr:colOff>
      <xdr:row>72</xdr:row>
      <xdr:rowOff>168402</xdr:rowOff>
    </xdr:to>
    <xdr:sp macro="" textlink="">
      <xdr:nvSpPr>
        <xdr:cNvPr id="201" name="円/楕円 200"/>
        <xdr:cNvSpPr/>
      </xdr:nvSpPr>
      <xdr:spPr>
        <a:xfrm>
          <a:off x="1079500" y="124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13479</xdr:rowOff>
    </xdr:from>
    <xdr:ext cx="534377" cy="259045"/>
    <xdr:sp macro="" textlink="">
      <xdr:nvSpPr>
        <xdr:cNvPr id="202" name="テキスト ボックス 201"/>
        <xdr:cNvSpPr txBox="1"/>
      </xdr:nvSpPr>
      <xdr:spPr>
        <a:xfrm>
          <a:off x="863111" y="121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9" name="直線コネクタ 228"/>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30"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31" name="直線コネクタ 230"/>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2"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3" name="直線コネクタ 232"/>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111190</xdr:rowOff>
    </xdr:from>
    <xdr:to>
      <xdr:col>6</xdr:col>
      <xdr:colOff>511175</xdr:colOff>
      <xdr:row>95</xdr:row>
      <xdr:rowOff>129380</xdr:rowOff>
    </xdr:to>
    <xdr:cxnSp macro="">
      <xdr:nvCxnSpPr>
        <xdr:cNvPr id="234" name="直線コネクタ 233"/>
        <xdr:cNvCxnSpPr/>
      </xdr:nvCxnSpPr>
      <xdr:spPr>
        <a:xfrm flipV="1">
          <a:off x="3797300" y="16398940"/>
          <a:ext cx="8382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5"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6" name="フローチャート : 判断 235"/>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129380</xdr:rowOff>
    </xdr:from>
    <xdr:to>
      <xdr:col>5</xdr:col>
      <xdr:colOff>358775</xdr:colOff>
      <xdr:row>96</xdr:row>
      <xdr:rowOff>47411</xdr:rowOff>
    </xdr:to>
    <xdr:cxnSp macro="">
      <xdr:nvCxnSpPr>
        <xdr:cNvPr id="237" name="直線コネクタ 236"/>
        <xdr:cNvCxnSpPr/>
      </xdr:nvCxnSpPr>
      <xdr:spPr>
        <a:xfrm flipV="1">
          <a:off x="2908300" y="16417130"/>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8" name="フローチャート : 判断 237"/>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5159</xdr:rowOff>
    </xdr:from>
    <xdr:ext cx="599010" cy="259045"/>
    <xdr:sp macro="" textlink="">
      <xdr:nvSpPr>
        <xdr:cNvPr id="239" name="テキスト ボックス 238"/>
        <xdr:cNvSpPr txBox="1"/>
      </xdr:nvSpPr>
      <xdr:spPr>
        <a:xfrm>
          <a:off x="3497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47411</xdr:rowOff>
    </xdr:from>
    <xdr:to>
      <xdr:col>4</xdr:col>
      <xdr:colOff>155575</xdr:colOff>
      <xdr:row>96</xdr:row>
      <xdr:rowOff>81919</xdr:rowOff>
    </xdr:to>
    <xdr:cxnSp macro="">
      <xdr:nvCxnSpPr>
        <xdr:cNvPr id="240" name="直線コネクタ 239"/>
        <xdr:cNvCxnSpPr/>
      </xdr:nvCxnSpPr>
      <xdr:spPr>
        <a:xfrm flipV="1">
          <a:off x="2019300" y="16506611"/>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41" name="フローチャート : 判断 240"/>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2" name="テキスト ボックス 241"/>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80274</xdr:rowOff>
    </xdr:from>
    <xdr:to>
      <xdr:col>2</xdr:col>
      <xdr:colOff>638175</xdr:colOff>
      <xdr:row>96</xdr:row>
      <xdr:rowOff>81919</xdr:rowOff>
    </xdr:to>
    <xdr:cxnSp macro="">
      <xdr:nvCxnSpPr>
        <xdr:cNvPr id="243" name="直線コネクタ 242"/>
        <xdr:cNvCxnSpPr/>
      </xdr:nvCxnSpPr>
      <xdr:spPr>
        <a:xfrm>
          <a:off x="1130300" y="1653947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4" name="フローチャート : 判断 243"/>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5" name="テキスト ボックス 244"/>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6" name="フローチャート : 判断 245"/>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7" name="テキスト ボックス 246"/>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60390</xdr:rowOff>
    </xdr:from>
    <xdr:to>
      <xdr:col>6</xdr:col>
      <xdr:colOff>561975</xdr:colOff>
      <xdr:row>95</xdr:row>
      <xdr:rowOff>161990</xdr:rowOff>
    </xdr:to>
    <xdr:sp macro="" textlink="">
      <xdr:nvSpPr>
        <xdr:cNvPr id="253" name="円/楕円 252"/>
        <xdr:cNvSpPr/>
      </xdr:nvSpPr>
      <xdr:spPr>
        <a:xfrm>
          <a:off x="4584700" y="163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38817</xdr:rowOff>
    </xdr:from>
    <xdr:ext cx="599010" cy="259045"/>
    <xdr:sp macro="" textlink="">
      <xdr:nvSpPr>
        <xdr:cNvPr id="254" name="扶助費該当値テキスト"/>
        <xdr:cNvSpPr txBox="1"/>
      </xdr:nvSpPr>
      <xdr:spPr>
        <a:xfrm>
          <a:off x="4686300" y="1632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121,869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78580</xdr:rowOff>
    </xdr:from>
    <xdr:to>
      <xdr:col>5</xdr:col>
      <xdr:colOff>409575</xdr:colOff>
      <xdr:row>96</xdr:row>
      <xdr:rowOff>8730</xdr:rowOff>
    </xdr:to>
    <xdr:sp macro="" textlink="">
      <xdr:nvSpPr>
        <xdr:cNvPr id="255" name="円/楕円 254"/>
        <xdr:cNvSpPr/>
      </xdr:nvSpPr>
      <xdr:spPr>
        <a:xfrm>
          <a:off x="3746500" y="163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25257</xdr:rowOff>
    </xdr:from>
    <xdr:ext cx="599010" cy="259045"/>
    <xdr:sp macro="" textlink="">
      <xdr:nvSpPr>
        <xdr:cNvPr id="256" name="テキスト ボックス 255"/>
        <xdr:cNvSpPr txBox="1"/>
      </xdr:nvSpPr>
      <xdr:spPr>
        <a:xfrm>
          <a:off x="3497794" y="1614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168061</xdr:rowOff>
    </xdr:from>
    <xdr:to>
      <xdr:col>4</xdr:col>
      <xdr:colOff>206375</xdr:colOff>
      <xdr:row>96</xdr:row>
      <xdr:rowOff>98211</xdr:rowOff>
    </xdr:to>
    <xdr:sp macro="" textlink="">
      <xdr:nvSpPr>
        <xdr:cNvPr id="257" name="円/楕円 256"/>
        <xdr:cNvSpPr/>
      </xdr:nvSpPr>
      <xdr:spPr>
        <a:xfrm>
          <a:off x="2857500" y="164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89338</xdr:rowOff>
    </xdr:from>
    <xdr:ext cx="599010" cy="259045"/>
    <xdr:sp macro="" textlink="">
      <xdr:nvSpPr>
        <xdr:cNvPr id="258" name="テキスト ボックス 257"/>
        <xdr:cNvSpPr txBox="1"/>
      </xdr:nvSpPr>
      <xdr:spPr>
        <a:xfrm>
          <a:off x="2608794" y="1654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31119</xdr:rowOff>
    </xdr:from>
    <xdr:to>
      <xdr:col>3</xdr:col>
      <xdr:colOff>3175</xdr:colOff>
      <xdr:row>96</xdr:row>
      <xdr:rowOff>132719</xdr:rowOff>
    </xdr:to>
    <xdr:sp macro="" textlink="">
      <xdr:nvSpPr>
        <xdr:cNvPr id="259" name="円/楕円 258"/>
        <xdr:cNvSpPr/>
      </xdr:nvSpPr>
      <xdr:spPr>
        <a:xfrm>
          <a:off x="1968500" y="1649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123846</xdr:rowOff>
    </xdr:from>
    <xdr:ext cx="599010" cy="259045"/>
    <xdr:sp macro="" textlink="">
      <xdr:nvSpPr>
        <xdr:cNvPr id="260" name="テキスト ボックス 259"/>
        <xdr:cNvSpPr txBox="1"/>
      </xdr:nvSpPr>
      <xdr:spPr>
        <a:xfrm>
          <a:off x="1719794" y="1658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29474</xdr:rowOff>
    </xdr:from>
    <xdr:to>
      <xdr:col>1</xdr:col>
      <xdr:colOff>485775</xdr:colOff>
      <xdr:row>96</xdr:row>
      <xdr:rowOff>131074</xdr:rowOff>
    </xdr:to>
    <xdr:sp macro="" textlink="">
      <xdr:nvSpPr>
        <xdr:cNvPr id="261" name="円/楕円 260"/>
        <xdr:cNvSpPr/>
      </xdr:nvSpPr>
      <xdr:spPr>
        <a:xfrm>
          <a:off x="1079500" y="164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122201</xdr:rowOff>
    </xdr:from>
    <xdr:ext cx="599010" cy="259045"/>
    <xdr:sp macro="" textlink="">
      <xdr:nvSpPr>
        <xdr:cNvPr id="262" name="テキスト ボックス 261"/>
        <xdr:cNvSpPr txBox="1"/>
      </xdr:nvSpPr>
      <xdr:spPr>
        <a:xfrm>
          <a:off x="830794" y="1658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5" name="直線コネクタ 284"/>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6"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7" name="直線コネクタ 286"/>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8"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9" name="直線コネクタ 288"/>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37927</xdr:rowOff>
    </xdr:from>
    <xdr:to>
      <xdr:col>15</xdr:col>
      <xdr:colOff>180975</xdr:colOff>
      <xdr:row>32</xdr:row>
      <xdr:rowOff>107879</xdr:rowOff>
    </xdr:to>
    <xdr:cxnSp macro="">
      <xdr:nvCxnSpPr>
        <xdr:cNvPr id="290" name="直線コネクタ 289"/>
        <xdr:cNvCxnSpPr/>
      </xdr:nvCxnSpPr>
      <xdr:spPr>
        <a:xfrm flipV="1">
          <a:off x="9639300" y="5524327"/>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26910</xdr:rowOff>
    </xdr:from>
    <xdr:ext cx="534377" cy="259045"/>
    <xdr:sp macro="" textlink="">
      <xdr:nvSpPr>
        <xdr:cNvPr id="291" name="補助費等平均値テキスト"/>
        <xdr:cNvSpPr txBox="1"/>
      </xdr:nvSpPr>
      <xdr:spPr>
        <a:xfrm>
          <a:off x="10528300" y="585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2" name="フローチャート : 判断 291"/>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135311</xdr:rowOff>
    </xdr:from>
    <xdr:to>
      <xdr:col>14</xdr:col>
      <xdr:colOff>28575</xdr:colOff>
      <xdr:row>32</xdr:row>
      <xdr:rowOff>107879</xdr:rowOff>
    </xdr:to>
    <xdr:cxnSp macro="">
      <xdr:nvCxnSpPr>
        <xdr:cNvPr id="293" name="直線コネクタ 292"/>
        <xdr:cNvCxnSpPr/>
      </xdr:nvCxnSpPr>
      <xdr:spPr>
        <a:xfrm>
          <a:off x="8750300" y="5450261"/>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4" name="フローチャート : 判断 293"/>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2359</xdr:rowOff>
    </xdr:from>
    <xdr:ext cx="534377" cy="259045"/>
    <xdr:sp macro="" textlink="">
      <xdr:nvSpPr>
        <xdr:cNvPr id="295" name="テキスト ボックス 294"/>
        <xdr:cNvSpPr txBox="1"/>
      </xdr:nvSpPr>
      <xdr:spPr>
        <a:xfrm>
          <a:off x="9372111" y="60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95306</xdr:rowOff>
    </xdr:from>
    <xdr:to>
      <xdr:col>12</xdr:col>
      <xdr:colOff>511175</xdr:colOff>
      <xdr:row>31</xdr:row>
      <xdr:rowOff>135311</xdr:rowOff>
    </xdr:to>
    <xdr:cxnSp macro="">
      <xdr:nvCxnSpPr>
        <xdr:cNvPr id="296" name="直線コネクタ 295"/>
        <xdr:cNvCxnSpPr/>
      </xdr:nvCxnSpPr>
      <xdr:spPr>
        <a:xfrm>
          <a:off x="7861300" y="541025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7" name="フローチャート : 判断 296"/>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65133</xdr:rowOff>
    </xdr:from>
    <xdr:ext cx="534377" cy="259045"/>
    <xdr:sp macro="" textlink="">
      <xdr:nvSpPr>
        <xdr:cNvPr id="298" name="テキスト ボックス 297"/>
        <xdr:cNvSpPr txBox="1"/>
      </xdr:nvSpPr>
      <xdr:spPr>
        <a:xfrm>
          <a:off x="8483111" y="57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95306</xdr:rowOff>
    </xdr:from>
    <xdr:to>
      <xdr:col>11</xdr:col>
      <xdr:colOff>307975</xdr:colOff>
      <xdr:row>31</xdr:row>
      <xdr:rowOff>139517</xdr:rowOff>
    </xdr:to>
    <xdr:cxnSp macro="">
      <xdr:nvCxnSpPr>
        <xdr:cNvPr id="299" name="直線コネクタ 298"/>
        <xdr:cNvCxnSpPr/>
      </xdr:nvCxnSpPr>
      <xdr:spPr>
        <a:xfrm flipV="1">
          <a:off x="6972300" y="5410256"/>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300" name="フローチャート : 判断 299"/>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84243</xdr:rowOff>
    </xdr:from>
    <xdr:ext cx="534377" cy="259045"/>
    <xdr:sp macro="" textlink="">
      <xdr:nvSpPr>
        <xdr:cNvPr id="301" name="テキスト ボックス 300"/>
        <xdr:cNvSpPr txBox="1"/>
      </xdr:nvSpPr>
      <xdr:spPr>
        <a:xfrm>
          <a:off x="7594111" y="59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2" name="フローチャート : 判断 301"/>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109846</xdr:rowOff>
    </xdr:from>
    <xdr:ext cx="534377" cy="259045"/>
    <xdr:sp macro="" textlink="">
      <xdr:nvSpPr>
        <xdr:cNvPr id="303" name="テキスト ボックス 302"/>
        <xdr:cNvSpPr txBox="1"/>
      </xdr:nvSpPr>
      <xdr:spPr>
        <a:xfrm>
          <a:off x="6705111" y="59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158577</xdr:rowOff>
    </xdr:from>
    <xdr:to>
      <xdr:col>15</xdr:col>
      <xdr:colOff>231775</xdr:colOff>
      <xdr:row>32</xdr:row>
      <xdr:rowOff>88727</xdr:rowOff>
    </xdr:to>
    <xdr:sp macro="" textlink="">
      <xdr:nvSpPr>
        <xdr:cNvPr id="309" name="円/楕円 308"/>
        <xdr:cNvSpPr/>
      </xdr:nvSpPr>
      <xdr:spPr>
        <a:xfrm>
          <a:off x="10426700" y="54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73504</xdr:rowOff>
    </xdr:from>
    <xdr:ext cx="534377" cy="259045"/>
    <xdr:sp macro="" textlink="">
      <xdr:nvSpPr>
        <xdr:cNvPr id="310" name="補助費等該当値テキスト"/>
        <xdr:cNvSpPr txBox="1"/>
      </xdr:nvSpPr>
      <xdr:spPr>
        <a:xfrm>
          <a:off x="10528300" y="53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44,726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57079</xdr:rowOff>
    </xdr:from>
    <xdr:to>
      <xdr:col>14</xdr:col>
      <xdr:colOff>79375</xdr:colOff>
      <xdr:row>32</xdr:row>
      <xdr:rowOff>158679</xdr:rowOff>
    </xdr:to>
    <xdr:sp macro="" textlink="">
      <xdr:nvSpPr>
        <xdr:cNvPr id="311" name="円/楕円 310"/>
        <xdr:cNvSpPr/>
      </xdr:nvSpPr>
      <xdr:spPr>
        <a:xfrm>
          <a:off x="9588500" y="55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3756</xdr:rowOff>
    </xdr:from>
    <xdr:ext cx="534377" cy="259045"/>
    <xdr:sp macro="" textlink="">
      <xdr:nvSpPr>
        <xdr:cNvPr id="312" name="テキスト ボックス 311"/>
        <xdr:cNvSpPr txBox="1"/>
      </xdr:nvSpPr>
      <xdr:spPr>
        <a:xfrm>
          <a:off x="9372111" y="53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84511</xdr:rowOff>
    </xdr:from>
    <xdr:to>
      <xdr:col>12</xdr:col>
      <xdr:colOff>561975</xdr:colOff>
      <xdr:row>32</xdr:row>
      <xdr:rowOff>14661</xdr:rowOff>
    </xdr:to>
    <xdr:sp macro="" textlink="">
      <xdr:nvSpPr>
        <xdr:cNvPr id="313" name="円/楕円 312"/>
        <xdr:cNvSpPr/>
      </xdr:nvSpPr>
      <xdr:spPr>
        <a:xfrm>
          <a:off x="8699500" y="5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31188</xdr:rowOff>
    </xdr:from>
    <xdr:ext cx="534377" cy="259045"/>
    <xdr:sp macro="" textlink="">
      <xdr:nvSpPr>
        <xdr:cNvPr id="314" name="テキスト ボックス 313"/>
        <xdr:cNvSpPr txBox="1"/>
      </xdr:nvSpPr>
      <xdr:spPr>
        <a:xfrm>
          <a:off x="8483111" y="51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44506</xdr:rowOff>
    </xdr:from>
    <xdr:to>
      <xdr:col>11</xdr:col>
      <xdr:colOff>358775</xdr:colOff>
      <xdr:row>31</xdr:row>
      <xdr:rowOff>146106</xdr:rowOff>
    </xdr:to>
    <xdr:sp macro="" textlink="">
      <xdr:nvSpPr>
        <xdr:cNvPr id="315" name="円/楕円 314"/>
        <xdr:cNvSpPr/>
      </xdr:nvSpPr>
      <xdr:spPr>
        <a:xfrm>
          <a:off x="7810500" y="5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162633</xdr:rowOff>
    </xdr:from>
    <xdr:ext cx="534377" cy="259045"/>
    <xdr:sp macro="" textlink="">
      <xdr:nvSpPr>
        <xdr:cNvPr id="316" name="テキスト ボックス 315"/>
        <xdr:cNvSpPr txBox="1"/>
      </xdr:nvSpPr>
      <xdr:spPr>
        <a:xfrm>
          <a:off x="7594111" y="51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88717</xdr:rowOff>
    </xdr:from>
    <xdr:to>
      <xdr:col>10</xdr:col>
      <xdr:colOff>155575</xdr:colOff>
      <xdr:row>32</xdr:row>
      <xdr:rowOff>18867</xdr:rowOff>
    </xdr:to>
    <xdr:sp macro="" textlink="">
      <xdr:nvSpPr>
        <xdr:cNvPr id="317" name="円/楕円 316"/>
        <xdr:cNvSpPr/>
      </xdr:nvSpPr>
      <xdr:spPr>
        <a:xfrm>
          <a:off x="6921500" y="54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35394</xdr:rowOff>
    </xdr:from>
    <xdr:ext cx="534377" cy="259045"/>
    <xdr:sp macro="" textlink="">
      <xdr:nvSpPr>
        <xdr:cNvPr id="318" name="テキスト ボックス 317"/>
        <xdr:cNvSpPr txBox="1"/>
      </xdr:nvSpPr>
      <xdr:spPr>
        <a:xfrm>
          <a:off x="6705111" y="517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3" name="直線コネクタ 342"/>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4"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5" name="直線コネクタ 344"/>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6"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7" name="直線コネクタ 346"/>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107144</xdr:rowOff>
    </xdr:from>
    <xdr:to>
      <xdr:col>15</xdr:col>
      <xdr:colOff>180975</xdr:colOff>
      <xdr:row>57</xdr:row>
      <xdr:rowOff>72701</xdr:rowOff>
    </xdr:to>
    <xdr:cxnSp macro="">
      <xdr:nvCxnSpPr>
        <xdr:cNvPr id="348" name="直線コネクタ 347"/>
        <xdr:cNvCxnSpPr/>
      </xdr:nvCxnSpPr>
      <xdr:spPr>
        <a:xfrm>
          <a:off x="9639300" y="9708344"/>
          <a:ext cx="838200" cy="1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94670</xdr:rowOff>
    </xdr:from>
    <xdr:ext cx="534377" cy="259045"/>
    <xdr:sp macro="" textlink="">
      <xdr:nvSpPr>
        <xdr:cNvPr id="349" name="普通建設事業費平均値テキスト"/>
        <xdr:cNvSpPr txBox="1"/>
      </xdr:nvSpPr>
      <xdr:spPr>
        <a:xfrm>
          <a:off x="10528300" y="9352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50" name="フローチャート : 判断 349"/>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107144</xdr:rowOff>
    </xdr:from>
    <xdr:to>
      <xdr:col>14</xdr:col>
      <xdr:colOff>28575</xdr:colOff>
      <xdr:row>57</xdr:row>
      <xdr:rowOff>2845</xdr:rowOff>
    </xdr:to>
    <xdr:cxnSp macro="">
      <xdr:nvCxnSpPr>
        <xdr:cNvPr id="351" name="直線コネクタ 350"/>
        <xdr:cNvCxnSpPr/>
      </xdr:nvCxnSpPr>
      <xdr:spPr>
        <a:xfrm flipV="1">
          <a:off x="8750300" y="9708344"/>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2" name="フローチャート : 判断 351"/>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158031</xdr:rowOff>
    </xdr:from>
    <xdr:ext cx="534377" cy="259045"/>
    <xdr:sp macro="" textlink="">
      <xdr:nvSpPr>
        <xdr:cNvPr id="353" name="テキスト ボックス 352"/>
        <xdr:cNvSpPr txBox="1"/>
      </xdr:nvSpPr>
      <xdr:spPr>
        <a:xfrm>
          <a:off x="9372111" y="92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2845</xdr:rowOff>
    </xdr:from>
    <xdr:to>
      <xdr:col>12</xdr:col>
      <xdr:colOff>511175</xdr:colOff>
      <xdr:row>57</xdr:row>
      <xdr:rowOff>158921</xdr:rowOff>
    </xdr:to>
    <xdr:cxnSp macro="">
      <xdr:nvCxnSpPr>
        <xdr:cNvPr id="354" name="直線コネクタ 353"/>
        <xdr:cNvCxnSpPr/>
      </xdr:nvCxnSpPr>
      <xdr:spPr>
        <a:xfrm flipV="1">
          <a:off x="7861300" y="9775495"/>
          <a:ext cx="889000" cy="1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5" name="フローチャート : 判断 354"/>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38473</xdr:rowOff>
    </xdr:from>
    <xdr:ext cx="534377" cy="259045"/>
    <xdr:sp macro="" textlink="">
      <xdr:nvSpPr>
        <xdr:cNvPr id="356" name="テキスト ボックス 355"/>
        <xdr:cNvSpPr txBox="1"/>
      </xdr:nvSpPr>
      <xdr:spPr>
        <a:xfrm>
          <a:off x="8483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33744</xdr:rowOff>
    </xdr:from>
    <xdr:to>
      <xdr:col>11</xdr:col>
      <xdr:colOff>307975</xdr:colOff>
      <xdr:row>57</xdr:row>
      <xdr:rowOff>158921</xdr:rowOff>
    </xdr:to>
    <xdr:cxnSp macro="">
      <xdr:nvCxnSpPr>
        <xdr:cNvPr id="357" name="直線コネクタ 356"/>
        <xdr:cNvCxnSpPr/>
      </xdr:nvCxnSpPr>
      <xdr:spPr>
        <a:xfrm>
          <a:off x="6972300" y="9806394"/>
          <a:ext cx="889000" cy="1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8" name="フローチャート : 判断 357"/>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109320</xdr:rowOff>
    </xdr:from>
    <xdr:ext cx="534377" cy="259045"/>
    <xdr:sp macro="" textlink="">
      <xdr:nvSpPr>
        <xdr:cNvPr id="359" name="テキスト ボックス 358"/>
        <xdr:cNvSpPr txBox="1"/>
      </xdr:nvSpPr>
      <xdr:spPr>
        <a:xfrm>
          <a:off x="7594111" y="93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60" name="フローチャート : 判断 359"/>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61" name="テキスト ボックス 360"/>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21901</xdr:rowOff>
    </xdr:from>
    <xdr:to>
      <xdr:col>15</xdr:col>
      <xdr:colOff>231775</xdr:colOff>
      <xdr:row>57</xdr:row>
      <xdr:rowOff>123501</xdr:rowOff>
    </xdr:to>
    <xdr:sp macro="" textlink="">
      <xdr:nvSpPr>
        <xdr:cNvPr id="367" name="円/楕円 366"/>
        <xdr:cNvSpPr/>
      </xdr:nvSpPr>
      <xdr:spPr>
        <a:xfrm>
          <a:off x="10426700" y="97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108278</xdr:rowOff>
    </xdr:from>
    <xdr:ext cx="534377" cy="259045"/>
    <xdr:sp macro="" textlink="">
      <xdr:nvSpPr>
        <xdr:cNvPr id="368" name="普通建設事業費該当値テキスト"/>
        <xdr:cNvSpPr txBox="1"/>
      </xdr:nvSpPr>
      <xdr:spPr>
        <a:xfrm>
          <a:off x="10528300" y="97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56344</xdr:rowOff>
    </xdr:from>
    <xdr:to>
      <xdr:col>14</xdr:col>
      <xdr:colOff>79375</xdr:colOff>
      <xdr:row>56</xdr:row>
      <xdr:rowOff>157944</xdr:rowOff>
    </xdr:to>
    <xdr:sp macro="" textlink="">
      <xdr:nvSpPr>
        <xdr:cNvPr id="369" name="円/楕円 368"/>
        <xdr:cNvSpPr/>
      </xdr:nvSpPr>
      <xdr:spPr>
        <a:xfrm>
          <a:off x="9588500" y="96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149071</xdr:rowOff>
    </xdr:from>
    <xdr:ext cx="534377" cy="259045"/>
    <xdr:sp macro="" textlink="">
      <xdr:nvSpPr>
        <xdr:cNvPr id="370" name="テキスト ボックス 369"/>
        <xdr:cNvSpPr txBox="1"/>
      </xdr:nvSpPr>
      <xdr:spPr>
        <a:xfrm>
          <a:off x="9372111" y="97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123495</xdr:rowOff>
    </xdr:from>
    <xdr:to>
      <xdr:col>12</xdr:col>
      <xdr:colOff>561975</xdr:colOff>
      <xdr:row>57</xdr:row>
      <xdr:rowOff>53645</xdr:rowOff>
    </xdr:to>
    <xdr:sp macro="" textlink="">
      <xdr:nvSpPr>
        <xdr:cNvPr id="371" name="円/楕円 370"/>
        <xdr:cNvSpPr/>
      </xdr:nvSpPr>
      <xdr:spPr>
        <a:xfrm>
          <a:off x="8699500" y="9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44772</xdr:rowOff>
    </xdr:from>
    <xdr:ext cx="534377" cy="259045"/>
    <xdr:sp macro="" textlink="">
      <xdr:nvSpPr>
        <xdr:cNvPr id="372" name="テキスト ボックス 371"/>
        <xdr:cNvSpPr txBox="1"/>
      </xdr:nvSpPr>
      <xdr:spPr>
        <a:xfrm>
          <a:off x="8483111" y="98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108121</xdr:rowOff>
    </xdr:from>
    <xdr:to>
      <xdr:col>11</xdr:col>
      <xdr:colOff>358775</xdr:colOff>
      <xdr:row>58</xdr:row>
      <xdr:rowOff>38271</xdr:rowOff>
    </xdr:to>
    <xdr:sp macro="" textlink="">
      <xdr:nvSpPr>
        <xdr:cNvPr id="373" name="円/楕円 372"/>
        <xdr:cNvSpPr/>
      </xdr:nvSpPr>
      <xdr:spPr>
        <a:xfrm>
          <a:off x="7810500" y="98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29398</xdr:rowOff>
    </xdr:from>
    <xdr:ext cx="534377" cy="259045"/>
    <xdr:sp macro="" textlink="">
      <xdr:nvSpPr>
        <xdr:cNvPr id="374" name="テキスト ボックス 373"/>
        <xdr:cNvSpPr txBox="1"/>
      </xdr:nvSpPr>
      <xdr:spPr>
        <a:xfrm>
          <a:off x="7594111" y="99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154394</xdr:rowOff>
    </xdr:from>
    <xdr:to>
      <xdr:col>10</xdr:col>
      <xdr:colOff>155575</xdr:colOff>
      <xdr:row>57</xdr:row>
      <xdr:rowOff>84544</xdr:rowOff>
    </xdr:to>
    <xdr:sp macro="" textlink="">
      <xdr:nvSpPr>
        <xdr:cNvPr id="375" name="円/楕円 374"/>
        <xdr:cNvSpPr/>
      </xdr:nvSpPr>
      <xdr:spPr>
        <a:xfrm>
          <a:off x="6921500" y="97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75671</xdr:rowOff>
    </xdr:from>
    <xdr:ext cx="534377" cy="259045"/>
    <xdr:sp macro="" textlink="">
      <xdr:nvSpPr>
        <xdr:cNvPr id="376" name="テキスト ボックス 375"/>
        <xdr:cNvSpPr txBox="1"/>
      </xdr:nvSpPr>
      <xdr:spPr>
        <a:xfrm>
          <a:off x="6705111" y="98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8" name="直線コネクタ 397"/>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9"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400" name="直線コネクタ 399"/>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401"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2" name="直線コネクタ 401"/>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47231</xdr:rowOff>
    </xdr:from>
    <xdr:to>
      <xdr:col>15</xdr:col>
      <xdr:colOff>180975</xdr:colOff>
      <xdr:row>78</xdr:row>
      <xdr:rowOff>7615</xdr:rowOff>
    </xdr:to>
    <xdr:cxnSp macro="">
      <xdr:nvCxnSpPr>
        <xdr:cNvPr id="403" name="直線コネクタ 402"/>
        <xdr:cNvCxnSpPr/>
      </xdr:nvCxnSpPr>
      <xdr:spPr>
        <a:xfrm>
          <a:off x="9639300" y="13248881"/>
          <a:ext cx="838200" cy="13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4"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5" name="フローチャート : 判断 404"/>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6" name="フローチャート : 判断 405"/>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7" name="テキスト ボックス 406"/>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128265</xdr:rowOff>
    </xdr:from>
    <xdr:to>
      <xdr:col>15</xdr:col>
      <xdr:colOff>231775</xdr:colOff>
      <xdr:row>78</xdr:row>
      <xdr:rowOff>58415</xdr:rowOff>
    </xdr:to>
    <xdr:sp macro="" textlink="">
      <xdr:nvSpPr>
        <xdr:cNvPr id="413" name="円/楕円 412"/>
        <xdr:cNvSpPr/>
      </xdr:nvSpPr>
      <xdr:spPr>
        <a:xfrm>
          <a:off x="10426700" y="133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43192</xdr:rowOff>
    </xdr:from>
    <xdr:ext cx="469744" cy="259045"/>
    <xdr:sp macro="" textlink="">
      <xdr:nvSpPr>
        <xdr:cNvPr id="414" name="普通建設事業費 （ うち新規整備　）該当値テキスト"/>
        <xdr:cNvSpPr txBox="1"/>
      </xdr:nvSpPr>
      <xdr:spPr>
        <a:xfrm>
          <a:off x="10528300" y="1324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167881</xdr:rowOff>
    </xdr:from>
    <xdr:to>
      <xdr:col>14</xdr:col>
      <xdr:colOff>79375</xdr:colOff>
      <xdr:row>77</xdr:row>
      <xdr:rowOff>98031</xdr:rowOff>
    </xdr:to>
    <xdr:sp macro="" textlink="">
      <xdr:nvSpPr>
        <xdr:cNvPr id="415" name="円/楕円 414"/>
        <xdr:cNvSpPr/>
      </xdr:nvSpPr>
      <xdr:spPr>
        <a:xfrm>
          <a:off x="95885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89158</xdr:rowOff>
    </xdr:from>
    <xdr:ext cx="534377" cy="259045"/>
    <xdr:sp macro="" textlink="">
      <xdr:nvSpPr>
        <xdr:cNvPr id="416" name="テキスト ボックス 415"/>
        <xdr:cNvSpPr txBox="1"/>
      </xdr:nvSpPr>
      <xdr:spPr>
        <a:xfrm>
          <a:off x="9372111" y="132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7" name="テキスト ボックス 426"/>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9" name="テキスト ボックス 42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41" name="直線コネクタ 440"/>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2"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3" name="直線コネクタ 442"/>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4"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5" name="直線コネクタ 444"/>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34162</xdr:rowOff>
    </xdr:from>
    <xdr:to>
      <xdr:col>15</xdr:col>
      <xdr:colOff>180975</xdr:colOff>
      <xdr:row>94</xdr:row>
      <xdr:rowOff>94438</xdr:rowOff>
    </xdr:to>
    <xdr:cxnSp macro="">
      <xdr:nvCxnSpPr>
        <xdr:cNvPr id="446" name="直線コネクタ 445"/>
        <xdr:cNvCxnSpPr/>
      </xdr:nvCxnSpPr>
      <xdr:spPr>
        <a:xfrm>
          <a:off x="9639300" y="15979012"/>
          <a:ext cx="838200" cy="23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7"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8" name="フローチャート : 判断 447"/>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9" name="フローチャート : 判断 448"/>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50" name="テキスト ボックス 449"/>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43638</xdr:rowOff>
    </xdr:from>
    <xdr:to>
      <xdr:col>15</xdr:col>
      <xdr:colOff>231775</xdr:colOff>
      <xdr:row>94</xdr:row>
      <xdr:rowOff>145238</xdr:rowOff>
    </xdr:to>
    <xdr:sp macro="" textlink="">
      <xdr:nvSpPr>
        <xdr:cNvPr id="456" name="円/楕円 455"/>
        <xdr:cNvSpPr/>
      </xdr:nvSpPr>
      <xdr:spPr>
        <a:xfrm>
          <a:off x="10426700" y="16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66515</xdr:rowOff>
    </xdr:from>
    <xdr:ext cx="534377" cy="259045"/>
    <xdr:sp macro="" textlink="">
      <xdr:nvSpPr>
        <xdr:cNvPr id="457" name="普通建設事業費 （ うち更新整備　）該当値テキスト"/>
        <xdr:cNvSpPr txBox="1"/>
      </xdr:nvSpPr>
      <xdr:spPr>
        <a:xfrm>
          <a:off x="10528300" y="160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154812</xdr:rowOff>
    </xdr:from>
    <xdr:to>
      <xdr:col>14</xdr:col>
      <xdr:colOff>79375</xdr:colOff>
      <xdr:row>93</xdr:row>
      <xdr:rowOff>84962</xdr:rowOff>
    </xdr:to>
    <xdr:sp macro="" textlink="">
      <xdr:nvSpPr>
        <xdr:cNvPr id="458" name="円/楕円 457"/>
        <xdr:cNvSpPr/>
      </xdr:nvSpPr>
      <xdr:spPr>
        <a:xfrm>
          <a:off x="9588500" y="15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101489</xdr:rowOff>
    </xdr:from>
    <xdr:ext cx="534377" cy="259045"/>
    <xdr:sp macro="" textlink="">
      <xdr:nvSpPr>
        <xdr:cNvPr id="459" name="テキスト ボックス 458"/>
        <xdr:cNvSpPr txBox="1"/>
      </xdr:nvSpPr>
      <xdr:spPr>
        <a:xfrm>
          <a:off x="9372111" y="157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0" name="直線コネクタ 46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1" name="テキスト ボックス 47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2" name="直線コネクタ 47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3" name="テキスト ボックス 47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4" name="直線コネクタ 47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5" name="テキスト ボックス 47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6" name="直線コネクタ 47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7" name="テキスト ボックス 47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81" name="直線コネクタ 480"/>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3" name="直線コネクタ 48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4"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5" name="直線コネクタ 484"/>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6" name="直線コネクタ 48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7"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8" name="フローチャート : 判断 487"/>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9" name="直線コネクタ 48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90" name="フローチャート : 判断 489"/>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91" name="テキスト ボックス 490"/>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133528</xdr:rowOff>
    </xdr:from>
    <xdr:to>
      <xdr:col>21</xdr:col>
      <xdr:colOff>161925</xdr:colOff>
      <xdr:row>38</xdr:row>
      <xdr:rowOff>139700</xdr:rowOff>
    </xdr:to>
    <xdr:cxnSp macro="">
      <xdr:nvCxnSpPr>
        <xdr:cNvPr id="492" name="直線コネクタ 491"/>
        <xdr:cNvCxnSpPr/>
      </xdr:nvCxnSpPr>
      <xdr:spPr>
        <a:xfrm>
          <a:off x="13703300" y="66486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3" name="フローチャート : 判断 492"/>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4" name="テキスト ボックス 493"/>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91922</xdr:rowOff>
    </xdr:from>
    <xdr:to>
      <xdr:col>19</xdr:col>
      <xdr:colOff>644525</xdr:colOff>
      <xdr:row>38</xdr:row>
      <xdr:rowOff>133528</xdr:rowOff>
    </xdr:to>
    <xdr:cxnSp macro="">
      <xdr:nvCxnSpPr>
        <xdr:cNvPr id="495" name="直線コネクタ 494"/>
        <xdr:cNvCxnSpPr/>
      </xdr:nvCxnSpPr>
      <xdr:spPr>
        <a:xfrm>
          <a:off x="12814300" y="6607022"/>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6" name="フローチャート : 判断 495"/>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7" name="テキスト ボックス 496"/>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8" name="フローチャート : 判断 497"/>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9" name="テキスト ボックス 498"/>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5" name="円/楕円 50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7" name="円/楕円 50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8" name="テキスト ボックス 507"/>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9" name="円/楕円 50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0" name="テキスト ボックス 509"/>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82728</xdr:rowOff>
    </xdr:from>
    <xdr:to>
      <xdr:col>20</xdr:col>
      <xdr:colOff>9525</xdr:colOff>
      <xdr:row>39</xdr:row>
      <xdr:rowOff>12878</xdr:rowOff>
    </xdr:to>
    <xdr:sp macro="" textlink="">
      <xdr:nvSpPr>
        <xdr:cNvPr id="511" name="円/楕円 510"/>
        <xdr:cNvSpPr/>
      </xdr:nvSpPr>
      <xdr:spPr>
        <a:xfrm>
          <a:off x="13652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4005</xdr:rowOff>
    </xdr:from>
    <xdr:ext cx="313932" cy="259045"/>
    <xdr:sp macro="" textlink="">
      <xdr:nvSpPr>
        <xdr:cNvPr id="512" name="テキスト ボックス 511"/>
        <xdr:cNvSpPr txBox="1"/>
      </xdr:nvSpPr>
      <xdr:spPr>
        <a:xfrm>
          <a:off x="13546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41122</xdr:rowOff>
    </xdr:from>
    <xdr:to>
      <xdr:col>18</xdr:col>
      <xdr:colOff>492125</xdr:colOff>
      <xdr:row>38</xdr:row>
      <xdr:rowOff>142722</xdr:rowOff>
    </xdr:to>
    <xdr:sp macro="" textlink="">
      <xdr:nvSpPr>
        <xdr:cNvPr id="513" name="円/楕円 512"/>
        <xdr:cNvSpPr/>
      </xdr:nvSpPr>
      <xdr:spPr>
        <a:xfrm>
          <a:off x="12763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133849</xdr:rowOff>
    </xdr:from>
    <xdr:ext cx="378565" cy="259045"/>
    <xdr:sp macro="" textlink="">
      <xdr:nvSpPr>
        <xdr:cNvPr id="514" name="テキスト ボックス 513"/>
        <xdr:cNvSpPr txBox="1"/>
      </xdr:nvSpPr>
      <xdr:spPr>
        <a:xfrm>
          <a:off x="12625017" y="664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8" name="直線コネクタ 587"/>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9"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90" name="直線コネクタ 589"/>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91"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2" name="直線コネクタ 591"/>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35725</xdr:rowOff>
    </xdr:from>
    <xdr:to>
      <xdr:col>23</xdr:col>
      <xdr:colOff>517525</xdr:colOff>
      <xdr:row>74</xdr:row>
      <xdr:rowOff>77788</xdr:rowOff>
    </xdr:to>
    <xdr:cxnSp macro="">
      <xdr:nvCxnSpPr>
        <xdr:cNvPr id="593" name="直線コネクタ 592"/>
        <xdr:cNvCxnSpPr/>
      </xdr:nvCxnSpPr>
      <xdr:spPr>
        <a:xfrm>
          <a:off x="15481300" y="12723025"/>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82891</xdr:rowOff>
    </xdr:from>
    <xdr:ext cx="534377" cy="259045"/>
    <xdr:sp macro="" textlink="">
      <xdr:nvSpPr>
        <xdr:cNvPr id="594" name="公債費平均値テキスト"/>
        <xdr:cNvSpPr txBox="1"/>
      </xdr:nvSpPr>
      <xdr:spPr>
        <a:xfrm>
          <a:off x="16370300" y="1277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5" name="フローチャート : 判断 594"/>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5550</xdr:rowOff>
    </xdr:from>
    <xdr:to>
      <xdr:col>22</xdr:col>
      <xdr:colOff>365125</xdr:colOff>
      <xdr:row>74</xdr:row>
      <xdr:rowOff>35725</xdr:rowOff>
    </xdr:to>
    <xdr:cxnSp macro="">
      <xdr:nvCxnSpPr>
        <xdr:cNvPr id="596" name="直線コネクタ 595"/>
        <xdr:cNvCxnSpPr/>
      </xdr:nvCxnSpPr>
      <xdr:spPr>
        <a:xfrm>
          <a:off x="14592300" y="1269285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7" name="フローチャート : 判断 596"/>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32275</xdr:rowOff>
    </xdr:from>
    <xdr:ext cx="534377" cy="259045"/>
    <xdr:sp macro="" textlink="">
      <xdr:nvSpPr>
        <xdr:cNvPr id="598" name="テキスト ボックス 597"/>
        <xdr:cNvSpPr txBox="1"/>
      </xdr:nvSpPr>
      <xdr:spPr>
        <a:xfrm>
          <a:off x="15214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5550</xdr:rowOff>
    </xdr:from>
    <xdr:to>
      <xdr:col>21</xdr:col>
      <xdr:colOff>161925</xdr:colOff>
      <xdr:row>74</xdr:row>
      <xdr:rowOff>46089</xdr:rowOff>
    </xdr:to>
    <xdr:cxnSp macro="">
      <xdr:nvCxnSpPr>
        <xdr:cNvPr id="599" name="直線コネクタ 598"/>
        <xdr:cNvCxnSpPr/>
      </xdr:nvCxnSpPr>
      <xdr:spPr>
        <a:xfrm flipV="1">
          <a:off x="13703300" y="12692850"/>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600" name="フローチャート : 判断 599"/>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13320</xdr:rowOff>
    </xdr:from>
    <xdr:ext cx="534377" cy="259045"/>
    <xdr:sp macro="" textlink="">
      <xdr:nvSpPr>
        <xdr:cNvPr id="601" name="テキスト ボックス 600"/>
        <xdr:cNvSpPr txBox="1"/>
      </xdr:nvSpPr>
      <xdr:spPr>
        <a:xfrm>
          <a:off x="14325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2311</xdr:rowOff>
    </xdr:from>
    <xdr:to>
      <xdr:col>19</xdr:col>
      <xdr:colOff>644525</xdr:colOff>
      <xdr:row>74</xdr:row>
      <xdr:rowOff>46089</xdr:rowOff>
    </xdr:to>
    <xdr:cxnSp macro="">
      <xdr:nvCxnSpPr>
        <xdr:cNvPr id="602" name="直線コネクタ 601"/>
        <xdr:cNvCxnSpPr/>
      </xdr:nvCxnSpPr>
      <xdr:spPr>
        <a:xfrm>
          <a:off x="12814300" y="12689611"/>
          <a:ext cx="8890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3" name="フローチャート : 判断 602"/>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4" name="テキスト ボックス 603"/>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5" name="フローチャート : 判断 604"/>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6" name="テキスト ボックス 605"/>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26988</xdr:rowOff>
    </xdr:from>
    <xdr:to>
      <xdr:col>23</xdr:col>
      <xdr:colOff>568325</xdr:colOff>
      <xdr:row>74</xdr:row>
      <xdr:rowOff>128588</xdr:rowOff>
    </xdr:to>
    <xdr:sp macro="" textlink="">
      <xdr:nvSpPr>
        <xdr:cNvPr id="612" name="円/楕円 611"/>
        <xdr:cNvSpPr/>
      </xdr:nvSpPr>
      <xdr:spPr>
        <a:xfrm>
          <a:off x="16268700" y="127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49865</xdr:rowOff>
    </xdr:from>
    <xdr:ext cx="534377" cy="259045"/>
    <xdr:sp macro="" textlink="">
      <xdr:nvSpPr>
        <xdr:cNvPr id="613" name="公債費該当値テキスト"/>
        <xdr:cNvSpPr txBox="1"/>
      </xdr:nvSpPr>
      <xdr:spPr>
        <a:xfrm>
          <a:off x="16370300" y="125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156375</xdr:rowOff>
    </xdr:from>
    <xdr:to>
      <xdr:col>22</xdr:col>
      <xdr:colOff>415925</xdr:colOff>
      <xdr:row>74</xdr:row>
      <xdr:rowOff>86525</xdr:rowOff>
    </xdr:to>
    <xdr:sp macro="" textlink="">
      <xdr:nvSpPr>
        <xdr:cNvPr id="614" name="円/楕円 613"/>
        <xdr:cNvSpPr/>
      </xdr:nvSpPr>
      <xdr:spPr>
        <a:xfrm>
          <a:off x="15430500" y="126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103052</xdr:rowOff>
    </xdr:from>
    <xdr:ext cx="534377" cy="259045"/>
    <xdr:sp macro="" textlink="">
      <xdr:nvSpPr>
        <xdr:cNvPr id="615" name="テキスト ボックス 614"/>
        <xdr:cNvSpPr txBox="1"/>
      </xdr:nvSpPr>
      <xdr:spPr>
        <a:xfrm>
          <a:off x="15214111" y="124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126200</xdr:rowOff>
    </xdr:from>
    <xdr:to>
      <xdr:col>21</xdr:col>
      <xdr:colOff>212725</xdr:colOff>
      <xdr:row>74</xdr:row>
      <xdr:rowOff>56350</xdr:rowOff>
    </xdr:to>
    <xdr:sp macro="" textlink="">
      <xdr:nvSpPr>
        <xdr:cNvPr id="616" name="円/楕円 615"/>
        <xdr:cNvSpPr/>
      </xdr:nvSpPr>
      <xdr:spPr>
        <a:xfrm>
          <a:off x="14541500" y="126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72877</xdr:rowOff>
    </xdr:from>
    <xdr:ext cx="534377" cy="259045"/>
    <xdr:sp macro="" textlink="">
      <xdr:nvSpPr>
        <xdr:cNvPr id="617" name="テキスト ボックス 616"/>
        <xdr:cNvSpPr txBox="1"/>
      </xdr:nvSpPr>
      <xdr:spPr>
        <a:xfrm>
          <a:off x="14325111" y="124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166739</xdr:rowOff>
    </xdr:from>
    <xdr:to>
      <xdr:col>20</xdr:col>
      <xdr:colOff>9525</xdr:colOff>
      <xdr:row>74</xdr:row>
      <xdr:rowOff>96889</xdr:rowOff>
    </xdr:to>
    <xdr:sp macro="" textlink="">
      <xdr:nvSpPr>
        <xdr:cNvPr id="618" name="円/楕円 617"/>
        <xdr:cNvSpPr/>
      </xdr:nvSpPr>
      <xdr:spPr>
        <a:xfrm>
          <a:off x="13652500" y="126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113416</xdr:rowOff>
    </xdr:from>
    <xdr:ext cx="534377" cy="259045"/>
    <xdr:sp macro="" textlink="">
      <xdr:nvSpPr>
        <xdr:cNvPr id="619" name="テキスト ボックス 618"/>
        <xdr:cNvSpPr txBox="1"/>
      </xdr:nvSpPr>
      <xdr:spPr>
        <a:xfrm>
          <a:off x="13436111" y="12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122961</xdr:rowOff>
    </xdr:from>
    <xdr:to>
      <xdr:col>18</xdr:col>
      <xdr:colOff>492125</xdr:colOff>
      <xdr:row>74</xdr:row>
      <xdr:rowOff>53111</xdr:rowOff>
    </xdr:to>
    <xdr:sp macro="" textlink="">
      <xdr:nvSpPr>
        <xdr:cNvPr id="620" name="円/楕円 619"/>
        <xdr:cNvSpPr/>
      </xdr:nvSpPr>
      <xdr:spPr>
        <a:xfrm>
          <a:off x="12763500" y="126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69638</xdr:rowOff>
    </xdr:from>
    <xdr:ext cx="534377" cy="259045"/>
    <xdr:sp macro="" textlink="">
      <xdr:nvSpPr>
        <xdr:cNvPr id="621" name="テキスト ボックス 620"/>
        <xdr:cNvSpPr txBox="1"/>
      </xdr:nvSpPr>
      <xdr:spPr>
        <a:xfrm>
          <a:off x="12547111" y="124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2" name="直線コネクタ 63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3" name="テキスト ボックス 63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4" name="直線コネクタ 63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5" name="テキスト ボックス 63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6" name="直線コネクタ 63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7" name="テキスト ボックス 63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8" name="直線コネクタ 63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9" name="テキスト ボックス 63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1" name="テキスト ボックス 64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3" name="直線コネクタ 642"/>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4"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5" name="直線コネクタ 644"/>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6"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7" name="直線コネクタ 646"/>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13878</xdr:rowOff>
    </xdr:from>
    <xdr:to>
      <xdr:col>23</xdr:col>
      <xdr:colOff>517525</xdr:colOff>
      <xdr:row>98</xdr:row>
      <xdr:rowOff>110576</xdr:rowOff>
    </xdr:to>
    <xdr:cxnSp macro="">
      <xdr:nvCxnSpPr>
        <xdr:cNvPr id="648" name="直線コネクタ 647"/>
        <xdr:cNvCxnSpPr/>
      </xdr:nvCxnSpPr>
      <xdr:spPr>
        <a:xfrm flipV="1">
          <a:off x="15481300" y="16815978"/>
          <a:ext cx="8382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9"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50" name="フローチャート : 判断 649"/>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165852</xdr:rowOff>
    </xdr:from>
    <xdr:to>
      <xdr:col>22</xdr:col>
      <xdr:colOff>365125</xdr:colOff>
      <xdr:row>98</xdr:row>
      <xdr:rowOff>110576</xdr:rowOff>
    </xdr:to>
    <xdr:cxnSp macro="">
      <xdr:nvCxnSpPr>
        <xdr:cNvPr id="651" name="直線コネクタ 650"/>
        <xdr:cNvCxnSpPr/>
      </xdr:nvCxnSpPr>
      <xdr:spPr>
        <a:xfrm>
          <a:off x="14592300" y="16796502"/>
          <a:ext cx="889000" cy="1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2" name="フローチャート : 判断 651"/>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3" name="テキスト ボックス 652"/>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159176</xdr:rowOff>
    </xdr:from>
    <xdr:to>
      <xdr:col>21</xdr:col>
      <xdr:colOff>161925</xdr:colOff>
      <xdr:row>97</xdr:row>
      <xdr:rowOff>165852</xdr:rowOff>
    </xdr:to>
    <xdr:cxnSp macro="">
      <xdr:nvCxnSpPr>
        <xdr:cNvPr id="654" name="直線コネクタ 653"/>
        <xdr:cNvCxnSpPr/>
      </xdr:nvCxnSpPr>
      <xdr:spPr>
        <a:xfrm>
          <a:off x="13703300" y="16789826"/>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5" name="フローチャート : 判断 654"/>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6" name="テキスト ボックス 655"/>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106415</xdr:rowOff>
    </xdr:from>
    <xdr:to>
      <xdr:col>19</xdr:col>
      <xdr:colOff>644525</xdr:colOff>
      <xdr:row>97</xdr:row>
      <xdr:rowOff>159176</xdr:rowOff>
    </xdr:to>
    <xdr:cxnSp macro="">
      <xdr:nvCxnSpPr>
        <xdr:cNvPr id="657" name="直線コネクタ 656"/>
        <xdr:cNvCxnSpPr/>
      </xdr:nvCxnSpPr>
      <xdr:spPr>
        <a:xfrm>
          <a:off x="12814300" y="16737065"/>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8" name="フローチャート : 判断 657"/>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9" name="テキスト ボックス 658"/>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60" name="フローチャート : 判断 659"/>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61" name="テキスト ボックス 660"/>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134528</xdr:rowOff>
    </xdr:from>
    <xdr:to>
      <xdr:col>23</xdr:col>
      <xdr:colOff>568325</xdr:colOff>
      <xdr:row>98</xdr:row>
      <xdr:rowOff>64678</xdr:rowOff>
    </xdr:to>
    <xdr:sp macro="" textlink="">
      <xdr:nvSpPr>
        <xdr:cNvPr id="667" name="円/楕円 666"/>
        <xdr:cNvSpPr/>
      </xdr:nvSpPr>
      <xdr:spPr>
        <a:xfrm>
          <a:off x="16268700" y="167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49455</xdr:rowOff>
    </xdr:from>
    <xdr:ext cx="469744" cy="259045"/>
    <xdr:sp macro="" textlink="">
      <xdr:nvSpPr>
        <xdr:cNvPr id="668" name="積立金該当値テキスト"/>
        <xdr:cNvSpPr txBox="1"/>
      </xdr:nvSpPr>
      <xdr:spPr>
        <a:xfrm>
          <a:off x="16370300" y="16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59776</xdr:rowOff>
    </xdr:from>
    <xdr:to>
      <xdr:col>22</xdr:col>
      <xdr:colOff>415925</xdr:colOff>
      <xdr:row>98</xdr:row>
      <xdr:rowOff>161376</xdr:rowOff>
    </xdr:to>
    <xdr:sp macro="" textlink="">
      <xdr:nvSpPr>
        <xdr:cNvPr id="669" name="円/楕円 668"/>
        <xdr:cNvSpPr/>
      </xdr:nvSpPr>
      <xdr:spPr>
        <a:xfrm>
          <a:off x="15430500" y="168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152503</xdr:rowOff>
    </xdr:from>
    <xdr:ext cx="378565" cy="259045"/>
    <xdr:sp macro="" textlink="">
      <xdr:nvSpPr>
        <xdr:cNvPr id="670" name="テキスト ボックス 669"/>
        <xdr:cNvSpPr txBox="1"/>
      </xdr:nvSpPr>
      <xdr:spPr>
        <a:xfrm>
          <a:off x="15292017" y="16954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115052</xdr:rowOff>
    </xdr:from>
    <xdr:to>
      <xdr:col>21</xdr:col>
      <xdr:colOff>212725</xdr:colOff>
      <xdr:row>98</xdr:row>
      <xdr:rowOff>45202</xdr:rowOff>
    </xdr:to>
    <xdr:sp macro="" textlink="">
      <xdr:nvSpPr>
        <xdr:cNvPr id="671" name="円/楕円 670"/>
        <xdr:cNvSpPr/>
      </xdr:nvSpPr>
      <xdr:spPr>
        <a:xfrm>
          <a:off x="14541500" y="167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36329</xdr:rowOff>
    </xdr:from>
    <xdr:ext cx="469744" cy="259045"/>
    <xdr:sp macro="" textlink="">
      <xdr:nvSpPr>
        <xdr:cNvPr id="672" name="テキスト ボックス 671"/>
        <xdr:cNvSpPr txBox="1"/>
      </xdr:nvSpPr>
      <xdr:spPr>
        <a:xfrm>
          <a:off x="14357427" y="1683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108376</xdr:rowOff>
    </xdr:from>
    <xdr:to>
      <xdr:col>20</xdr:col>
      <xdr:colOff>9525</xdr:colOff>
      <xdr:row>98</xdr:row>
      <xdr:rowOff>38526</xdr:rowOff>
    </xdr:to>
    <xdr:sp macro="" textlink="">
      <xdr:nvSpPr>
        <xdr:cNvPr id="673" name="円/楕円 672"/>
        <xdr:cNvSpPr/>
      </xdr:nvSpPr>
      <xdr:spPr>
        <a:xfrm>
          <a:off x="13652500" y="167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29653</xdr:rowOff>
    </xdr:from>
    <xdr:ext cx="469744" cy="259045"/>
    <xdr:sp macro="" textlink="">
      <xdr:nvSpPr>
        <xdr:cNvPr id="674" name="テキスト ボックス 673"/>
        <xdr:cNvSpPr txBox="1"/>
      </xdr:nvSpPr>
      <xdr:spPr>
        <a:xfrm>
          <a:off x="13468427" y="168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55615</xdr:rowOff>
    </xdr:from>
    <xdr:to>
      <xdr:col>18</xdr:col>
      <xdr:colOff>492125</xdr:colOff>
      <xdr:row>97</xdr:row>
      <xdr:rowOff>157215</xdr:rowOff>
    </xdr:to>
    <xdr:sp macro="" textlink="">
      <xdr:nvSpPr>
        <xdr:cNvPr id="675" name="円/楕円 674"/>
        <xdr:cNvSpPr/>
      </xdr:nvSpPr>
      <xdr:spPr>
        <a:xfrm>
          <a:off x="12763500" y="166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148342</xdr:rowOff>
    </xdr:from>
    <xdr:ext cx="469744" cy="259045"/>
    <xdr:sp macro="" textlink="">
      <xdr:nvSpPr>
        <xdr:cNvPr id="676" name="テキスト ボックス 675"/>
        <xdr:cNvSpPr txBox="1"/>
      </xdr:nvSpPr>
      <xdr:spPr>
        <a:xfrm>
          <a:off x="12579427" y="167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7" name="直線コネクタ 68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8" name="テキスト ボックス 68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9" name="直線コネクタ 68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0" name="テキスト ボックス 68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1" name="直線コネクタ 69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2" name="テキスト ボックス 69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3" name="直線コネクタ 69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4" name="テキスト ボックス 69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5" name="直線コネクタ 69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6" name="テキスト ボックス 69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7" name="直線コネクタ 69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8" name="テキスト ボックス 69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2" name="直線コネクタ 701"/>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3"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4" name="直線コネクタ 703"/>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5"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6" name="直線コネクタ 705"/>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35524</xdr:rowOff>
    </xdr:from>
    <xdr:to>
      <xdr:col>32</xdr:col>
      <xdr:colOff>187325</xdr:colOff>
      <xdr:row>37</xdr:row>
      <xdr:rowOff>165989</xdr:rowOff>
    </xdr:to>
    <xdr:cxnSp macro="">
      <xdr:nvCxnSpPr>
        <xdr:cNvPr id="707" name="直線コネクタ 706"/>
        <xdr:cNvCxnSpPr/>
      </xdr:nvCxnSpPr>
      <xdr:spPr>
        <a:xfrm>
          <a:off x="21323300" y="6379174"/>
          <a:ext cx="838200" cy="1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8"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9" name="フローチャート : 判断 708"/>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35524</xdr:rowOff>
    </xdr:from>
    <xdr:to>
      <xdr:col>31</xdr:col>
      <xdr:colOff>34925</xdr:colOff>
      <xdr:row>37</xdr:row>
      <xdr:rowOff>156028</xdr:rowOff>
    </xdr:to>
    <xdr:cxnSp macro="">
      <xdr:nvCxnSpPr>
        <xdr:cNvPr id="710" name="直線コネクタ 709"/>
        <xdr:cNvCxnSpPr/>
      </xdr:nvCxnSpPr>
      <xdr:spPr>
        <a:xfrm flipV="1">
          <a:off x="20434300" y="6379174"/>
          <a:ext cx="889000" cy="1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11" name="フローチャート : 判断 710"/>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2" name="テキスト ボックス 711"/>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112758</xdr:rowOff>
    </xdr:from>
    <xdr:to>
      <xdr:col>29</xdr:col>
      <xdr:colOff>517525</xdr:colOff>
      <xdr:row>37</xdr:row>
      <xdr:rowOff>156028</xdr:rowOff>
    </xdr:to>
    <xdr:cxnSp macro="">
      <xdr:nvCxnSpPr>
        <xdr:cNvPr id="713" name="直線コネクタ 712"/>
        <xdr:cNvCxnSpPr/>
      </xdr:nvCxnSpPr>
      <xdr:spPr>
        <a:xfrm>
          <a:off x="19545300" y="6284958"/>
          <a:ext cx="889000" cy="2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4" name="フローチャート : 判断 713"/>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5" name="テキスト ボックス 714"/>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65732</xdr:rowOff>
    </xdr:from>
    <xdr:to>
      <xdr:col>28</xdr:col>
      <xdr:colOff>314325</xdr:colOff>
      <xdr:row>36</xdr:row>
      <xdr:rowOff>112758</xdr:rowOff>
    </xdr:to>
    <xdr:cxnSp macro="">
      <xdr:nvCxnSpPr>
        <xdr:cNvPr id="716" name="直線コネクタ 715"/>
        <xdr:cNvCxnSpPr/>
      </xdr:nvCxnSpPr>
      <xdr:spPr>
        <a:xfrm>
          <a:off x="18656300" y="6066482"/>
          <a:ext cx="889000" cy="2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7" name="フローチャート : 判断 716"/>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8" name="テキスト ボックス 717"/>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9" name="フローチャート : 判断 718"/>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9034</xdr:rowOff>
    </xdr:from>
    <xdr:ext cx="469744" cy="259045"/>
    <xdr:sp macro="" textlink="">
      <xdr:nvSpPr>
        <xdr:cNvPr id="720" name="テキスト ボックス 719"/>
        <xdr:cNvSpPr txBox="1"/>
      </xdr:nvSpPr>
      <xdr:spPr>
        <a:xfrm>
          <a:off x="18421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115189</xdr:rowOff>
    </xdr:from>
    <xdr:to>
      <xdr:col>32</xdr:col>
      <xdr:colOff>238125</xdr:colOff>
      <xdr:row>38</xdr:row>
      <xdr:rowOff>45339</xdr:rowOff>
    </xdr:to>
    <xdr:sp macro="" textlink="">
      <xdr:nvSpPr>
        <xdr:cNvPr id="726" name="円/楕円 725"/>
        <xdr:cNvSpPr/>
      </xdr:nvSpPr>
      <xdr:spPr>
        <a:xfrm>
          <a:off x="221107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93616</xdr:rowOff>
    </xdr:from>
    <xdr:ext cx="469744" cy="259045"/>
    <xdr:sp macro="" textlink="">
      <xdr:nvSpPr>
        <xdr:cNvPr id="727" name="投資及び出資金該当値テキスト"/>
        <xdr:cNvSpPr txBox="1"/>
      </xdr:nvSpPr>
      <xdr:spPr>
        <a:xfrm>
          <a:off x="22212300"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156174</xdr:rowOff>
    </xdr:from>
    <xdr:to>
      <xdr:col>31</xdr:col>
      <xdr:colOff>85725</xdr:colOff>
      <xdr:row>37</xdr:row>
      <xdr:rowOff>86324</xdr:rowOff>
    </xdr:to>
    <xdr:sp macro="" textlink="">
      <xdr:nvSpPr>
        <xdr:cNvPr id="728" name="円/楕円 727"/>
        <xdr:cNvSpPr/>
      </xdr:nvSpPr>
      <xdr:spPr>
        <a:xfrm>
          <a:off x="21272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77451</xdr:rowOff>
    </xdr:from>
    <xdr:ext cx="469744" cy="259045"/>
    <xdr:sp macro="" textlink="">
      <xdr:nvSpPr>
        <xdr:cNvPr id="729" name="テキスト ボックス 728"/>
        <xdr:cNvSpPr txBox="1"/>
      </xdr:nvSpPr>
      <xdr:spPr>
        <a:xfrm>
          <a:off x="21088427" y="64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105228</xdr:rowOff>
    </xdr:from>
    <xdr:to>
      <xdr:col>29</xdr:col>
      <xdr:colOff>568325</xdr:colOff>
      <xdr:row>38</xdr:row>
      <xdr:rowOff>35378</xdr:rowOff>
    </xdr:to>
    <xdr:sp macro="" textlink="">
      <xdr:nvSpPr>
        <xdr:cNvPr id="730" name="円/楕円 729"/>
        <xdr:cNvSpPr/>
      </xdr:nvSpPr>
      <xdr:spPr>
        <a:xfrm>
          <a:off x="20383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26505</xdr:rowOff>
    </xdr:from>
    <xdr:ext cx="469744" cy="259045"/>
    <xdr:sp macro="" textlink="">
      <xdr:nvSpPr>
        <xdr:cNvPr id="731" name="テキスト ボックス 730"/>
        <xdr:cNvSpPr txBox="1"/>
      </xdr:nvSpPr>
      <xdr:spPr>
        <a:xfrm>
          <a:off x="20199427"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61958</xdr:rowOff>
    </xdr:from>
    <xdr:to>
      <xdr:col>28</xdr:col>
      <xdr:colOff>365125</xdr:colOff>
      <xdr:row>36</xdr:row>
      <xdr:rowOff>163558</xdr:rowOff>
    </xdr:to>
    <xdr:sp macro="" textlink="">
      <xdr:nvSpPr>
        <xdr:cNvPr id="732" name="円/楕円 731"/>
        <xdr:cNvSpPr/>
      </xdr:nvSpPr>
      <xdr:spPr>
        <a:xfrm>
          <a:off x="19494500" y="6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154685</xdr:rowOff>
    </xdr:from>
    <xdr:ext cx="469744" cy="259045"/>
    <xdr:sp macro="" textlink="">
      <xdr:nvSpPr>
        <xdr:cNvPr id="733" name="テキスト ボックス 732"/>
        <xdr:cNvSpPr txBox="1"/>
      </xdr:nvSpPr>
      <xdr:spPr>
        <a:xfrm>
          <a:off x="19310427" y="632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14932</xdr:rowOff>
    </xdr:from>
    <xdr:to>
      <xdr:col>27</xdr:col>
      <xdr:colOff>161925</xdr:colOff>
      <xdr:row>35</xdr:row>
      <xdr:rowOff>116532</xdr:rowOff>
    </xdr:to>
    <xdr:sp macro="" textlink="">
      <xdr:nvSpPr>
        <xdr:cNvPr id="734" name="円/楕円 733"/>
        <xdr:cNvSpPr/>
      </xdr:nvSpPr>
      <xdr:spPr>
        <a:xfrm>
          <a:off x="18605500" y="60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133059</xdr:rowOff>
    </xdr:from>
    <xdr:ext cx="469744" cy="259045"/>
    <xdr:sp macro="" textlink="">
      <xdr:nvSpPr>
        <xdr:cNvPr id="735" name="テキスト ボックス 734"/>
        <xdr:cNvSpPr txBox="1"/>
      </xdr:nvSpPr>
      <xdr:spPr>
        <a:xfrm>
          <a:off x="18421427" y="579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9" name="テキスト ボックス 74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3" name="テキスト ボックス 75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7" name="テキスト ボックス 75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9" name="直線コネクタ 758"/>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60"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61" name="直線コネクタ 760"/>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2"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3" name="直線コネクタ 762"/>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40602</xdr:rowOff>
    </xdr:from>
    <xdr:to>
      <xdr:col>32</xdr:col>
      <xdr:colOff>187325</xdr:colOff>
      <xdr:row>55</xdr:row>
      <xdr:rowOff>51289</xdr:rowOff>
    </xdr:to>
    <xdr:cxnSp macro="">
      <xdr:nvCxnSpPr>
        <xdr:cNvPr id="764" name="直線コネクタ 763"/>
        <xdr:cNvCxnSpPr/>
      </xdr:nvCxnSpPr>
      <xdr:spPr>
        <a:xfrm>
          <a:off x="21323300" y="9470352"/>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160958</xdr:rowOff>
    </xdr:from>
    <xdr:ext cx="534377" cy="259045"/>
    <xdr:sp macro="" textlink="">
      <xdr:nvSpPr>
        <xdr:cNvPr id="765" name="貸付金平均値テキスト"/>
        <xdr:cNvSpPr txBox="1"/>
      </xdr:nvSpPr>
      <xdr:spPr>
        <a:xfrm>
          <a:off x="22212300" y="959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6" name="フローチャート : 判断 765"/>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7969</xdr:rowOff>
    </xdr:from>
    <xdr:to>
      <xdr:col>31</xdr:col>
      <xdr:colOff>34925</xdr:colOff>
      <xdr:row>55</xdr:row>
      <xdr:rowOff>40602</xdr:rowOff>
    </xdr:to>
    <xdr:cxnSp macro="">
      <xdr:nvCxnSpPr>
        <xdr:cNvPr id="767" name="直線コネクタ 766"/>
        <xdr:cNvCxnSpPr/>
      </xdr:nvCxnSpPr>
      <xdr:spPr>
        <a:xfrm>
          <a:off x="20434300" y="9437719"/>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8" name="フローチャート : 判断 767"/>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53173</xdr:rowOff>
    </xdr:from>
    <xdr:ext cx="534377" cy="259045"/>
    <xdr:sp macro="" textlink="">
      <xdr:nvSpPr>
        <xdr:cNvPr id="769" name="テキスト ボックス 768"/>
        <xdr:cNvSpPr txBox="1"/>
      </xdr:nvSpPr>
      <xdr:spPr>
        <a:xfrm>
          <a:off x="21056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166618</xdr:rowOff>
    </xdr:from>
    <xdr:to>
      <xdr:col>29</xdr:col>
      <xdr:colOff>517525</xdr:colOff>
      <xdr:row>55</xdr:row>
      <xdr:rowOff>7969</xdr:rowOff>
    </xdr:to>
    <xdr:cxnSp macro="">
      <xdr:nvCxnSpPr>
        <xdr:cNvPr id="770" name="直線コネクタ 769"/>
        <xdr:cNvCxnSpPr/>
      </xdr:nvCxnSpPr>
      <xdr:spPr>
        <a:xfrm>
          <a:off x="19545300" y="942491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71" name="フローチャート : 判断 770"/>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6196</xdr:rowOff>
    </xdr:from>
    <xdr:ext cx="534377" cy="259045"/>
    <xdr:sp macro="" textlink="">
      <xdr:nvSpPr>
        <xdr:cNvPr id="772" name="テキスト ボックス 771"/>
        <xdr:cNvSpPr txBox="1"/>
      </xdr:nvSpPr>
      <xdr:spPr>
        <a:xfrm>
          <a:off x="20167111" y="9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129432</xdr:rowOff>
    </xdr:from>
    <xdr:to>
      <xdr:col>28</xdr:col>
      <xdr:colOff>314325</xdr:colOff>
      <xdr:row>54</xdr:row>
      <xdr:rowOff>166618</xdr:rowOff>
    </xdr:to>
    <xdr:cxnSp macro="">
      <xdr:nvCxnSpPr>
        <xdr:cNvPr id="773" name="直線コネクタ 772"/>
        <xdr:cNvCxnSpPr/>
      </xdr:nvCxnSpPr>
      <xdr:spPr>
        <a:xfrm>
          <a:off x="18656300" y="9387732"/>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4" name="フローチャート : 判断 773"/>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98093</xdr:rowOff>
    </xdr:from>
    <xdr:ext cx="534377" cy="259045"/>
    <xdr:sp macro="" textlink="">
      <xdr:nvSpPr>
        <xdr:cNvPr id="775" name="テキスト ボックス 774"/>
        <xdr:cNvSpPr txBox="1"/>
      </xdr:nvSpPr>
      <xdr:spPr>
        <a:xfrm>
          <a:off x="19278111" y="95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6" name="フローチャート : 判断 775"/>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7" name="テキスト ボックス 776"/>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489</xdr:rowOff>
    </xdr:from>
    <xdr:to>
      <xdr:col>32</xdr:col>
      <xdr:colOff>238125</xdr:colOff>
      <xdr:row>55</xdr:row>
      <xdr:rowOff>102089</xdr:rowOff>
    </xdr:to>
    <xdr:sp macro="" textlink="">
      <xdr:nvSpPr>
        <xdr:cNvPr id="783" name="円/楕円 782"/>
        <xdr:cNvSpPr/>
      </xdr:nvSpPr>
      <xdr:spPr>
        <a:xfrm>
          <a:off x="22110700" y="94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23366</xdr:rowOff>
    </xdr:from>
    <xdr:ext cx="534377" cy="259045"/>
    <xdr:sp macro="" textlink="">
      <xdr:nvSpPr>
        <xdr:cNvPr id="784" name="貸付金該当値テキスト"/>
        <xdr:cNvSpPr txBox="1"/>
      </xdr:nvSpPr>
      <xdr:spPr>
        <a:xfrm>
          <a:off x="22212300" y="92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35,641</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161252</xdr:rowOff>
    </xdr:from>
    <xdr:to>
      <xdr:col>31</xdr:col>
      <xdr:colOff>85725</xdr:colOff>
      <xdr:row>55</xdr:row>
      <xdr:rowOff>91402</xdr:rowOff>
    </xdr:to>
    <xdr:sp macro="" textlink="">
      <xdr:nvSpPr>
        <xdr:cNvPr id="785" name="円/楕円 784"/>
        <xdr:cNvSpPr/>
      </xdr:nvSpPr>
      <xdr:spPr>
        <a:xfrm>
          <a:off x="21272500" y="94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107929</xdr:rowOff>
    </xdr:from>
    <xdr:ext cx="534377" cy="259045"/>
    <xdr:sp macro="" textlink="">
      <xdr:nvSpPr>
        <xdr:cNvPr id="786" name="テキスト ボックス 785"/>
        <xdr:cNvSpPr txBox="1"/>
      </xdr:nvSpPr>
      <xdr:spPr>
        <a:xfrm>
          <a:off x="21056111" y="91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128619</xdr:rowOff>
    </xdr:from>
    <xdr:to>
      <xdr:col>29</xdr:col>
      <xdr:colOff>568325</xdr:colOff>
      <xdr:row>55</xdr:row>
      <xdr:rowOff>58769</xdr:rowOff>
    </xdr:to>
    <xdr:sp macro="" textlink="">
      <xdr:nvSpPr>
        <xdr:cNvPr id="787" name="円/楕円 786"/>
        <xdr:cNvSpPr/>
      </xdr:nvSpPr>
      <xdr:spPr>
        <a:xfrm>
          <a:off x="20383500" y="93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75296</xdr:rowOff>
    </xdr:from>
    <xdr:ext cx="534377" cy="259045"/>
    <xdr:sp macro="" textlink="">
      <xdr:nvSpPr>
        <xdr:cNvPr id="788" name="テキスト ボックス 787"/>
        <xdr:cNvSpPr txBox="1"/>
      </xdr:nvSpPr>
      <xdr:spPr>
        <a:xfrm>
          <a:off x="20167111" y="916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115818</xdr:rowOff>
    </xdr:from>
    <xdr:to>
      <xdr:col>28</xdr:col>
      <xdr:colOff>365125</xdr:colOff>
      <xdr:row>55</xdr:row>
      <xdr:rowOff>45968</xdr:rowOff>
    </xdr:to>
    <xdr:sp macro="" textlink="">
      <xdr:nvSpPr>
        <xdr:cNvPr id="789" name="円/楕円 788"/>
        <xdr:cNvSpPr/>
      </xdr:nvSpPr>
      <xdr:spPr>
        <a:xfrm>
          <a:off x="19494500" y="93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62495</xdr:rowOff>
    </xdr:from>
    <xdr:ext cx="534377" cy="259045"/>
    <xdr:sp macro="" textlink="">
      <xdr:nvSpPr>
        <xdr:cNvPr id="790" name="テキスト ボックス 789"/>
        <xdr:cNvSpPr txBox="1"/>
      </xdr:nvSpPr>
      <xdr:spPr>
        <a:xfrm>
          <a:off x="19278111" y="91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78632</xdr:rowOff>
    </xdr:from>
    <xdr:to>
      <xdr:col>27</xdr:col>
      <xdr:colOff>161925</xdr:colOff>
      <xdr:row>55</xdr:row>
      <xdr:rowOff>8782</xdr:rowOff>
    </xdr:to>
    <xdr:sp macro="" textlink="">
      <xdr:nvSpPr>
        <xdr:cNvPr id="791" name="円/楕円 790"/>
        <xdr:cNvSpPr/>
      </xdr:nvSpPr>
      <xdr:spPr>
        <a:xfrm>
          <a:off x="18605500" y="93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171359</xdr:rowOff>
    </xdr:from>
    <xdr:ext cx="534377" cy="259045"/>
    <xdr:sp macro="" textlink="">
      <xdr:nvSpPr>
        <xdr:cNvPr id="792" name="テキスト ボックス 791"/>
        <xdr:cNvSpPr txBox="1"/>
      </xdr:nvSpPr>
      <xdr:spPr>
        <a:xfrm>
          <a:off x="18389111" y="942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3" name="テキスト ボックス 80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5" name="テキスト ボックス 80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1" name="テキスト ボックス 81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7" name="直線コネクタ 816"/>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8"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9" name="直線コネクタ 818"/>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20"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21" name="直線コネクタ 820"/>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94208</xdr:rowOff>
    </xdr:from>
    <xdr:to>
      <xdr:col>32</xdr:col>
      <xdr:colOff>187325</xdr:colOff>
      <xdr:row>77</xdr:row>
      <xdr:rowOff>134386</xdr:rowOff>
    </xdr:to>
    <xdr:cxnSp macro="">
      <xdr:nvCxnSpPr>
        <xdr:cNvPr id="822" name="直線コネクタ 821"/>
        <xdr:cNvCxnSpPr/>
      </xdr:nvCxnSpPr>
      <xdr:spPr>
        <a:xfrm flipV="1">
          <a:off x="21323300" y="13295858"/>
          <a:ext cx="838200" cy="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3"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4" name="フローチャート : 判断 823"/>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134386</xdr:rowOff>
    </xdr:from>
    <xdr:to>
      <xdr:col>31</xdr:col>
      <xdr:colOff>34925</xdr:colOff>
      <xdr:row>78</xdr:row>
      <xdr:rowOff>26696</xdr:rowOff>
    </xdr:to>
    <xdr:cxnSp macro="">
      <xdr:nvCxnSpPr>
        <xdr:cNvPr id="825" name="直線コネクタ 824"/>
        <xdr:cNvCxnSpPr/>
      </xdr:nvCxnSpPr>
      <xdr:spPr>
        <a:xfrm flipV="1">
          <a:off x="20434300" y="13336036"/>
          <a:ext cx="8890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6" name="フローチャート : 判断 825"/>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6120</xdr:rowOff>
    </xdr:from>
    <xdr:ext cx="534377" cy="259045"/>
    <xdr:sp macro="" textlink="">
      <xdr:nvSpPr>
        <xdr:cNvPr id="827" name="テキスト ボックス 826"/>
        <xdr:cNvSpPr txBox="1"/>
      </xdr:nvSpPr>
      <xdr:spPr>
        <a:xfrm>
          <a:off x="21056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26696</xdr:rowOff>
    </xdr:from>
    <xdr:to>
      <xdr:col>29</xdr:col>
      <xdr:colOff>517525</xdr:colOff>
      <xdr:row>78</xdr:row>
      <xdr:rowOff>27343</xdr:rowOff>
    </xdr:to>
    <xdr:cxnSp macro="">
      <xdr:nvCxnSpPr>
        <xdr:cNvPr id="828" name="直線コネクタ 827"/>
        <xdr:cNvCxnSpPr/>
      </xdr:nvCxnSpPr>
      <xdr:spPr>
        <a:xfrm flipV="1">
          <a:off x="19545300" y="1339979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9" name="フローチャート : 判断 828"/>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30" name="テキスト ボックス 829"/>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27343</xdr:rowOff>
    </xdr:from>
    <xdr:to>
      <xdr:col>28</xdr:col>
      <xdr:colOff>314325</xdr:colOff>
      <xdr:row>78</xdr:row>
      <xdr:rowOff>28657</xdr:rowOff>
    </xdr:to>
    <xdr:cxnSp macro="">
      <xdr:nvCxnSpPr>
        <xdr:cNvPr id="831" name="直線コネクタ 830"/>
        <xdr:cNvCxnSpPr/>
      </xdr:nvCxnSpPr>
      <xdr:spPr>
        <a:xfrm flipV="1">
          <a:off x="18656300" y="13400443"/>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2" name="フローチャート : 判断 831"/>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3" name="テキスト ボックス 832"/>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4" name="フローチャート : 判断 833"/>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5" name="テキスト ボックス 834"/>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43408</xdr:rowOff>
    </xdr:from>
    <xdr:to>
      <xdr:col>32</xdr:col>
      <xdr:colOff>238125</xdr:colOff>
      <xdr:row>77</xdr:row>
      <xdr:rowOff>145008</xdr:rowOff>
    </xdr:to>
    <xdr:sp macro="" textlink="">
      <xdr:nvSpPr>
        <xdr:cNvPr id="841" name="円/楕円 840"/>
        <xdr:cNvSpPr/>
      </xdr:nvSpPr>
      <xdr:spPr>
        <a:xfrm>
          <a:off x="22110700" y="132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21835</xdr:rowOff>
    </xdr:from>
    <xdr:ext cx="534377" cy="259045"/>
    <xdr:sp macro="" textlink="">
      <xdr:nvSpPr>
        <xdr:cNvPr id="842" name="繰出金該当値テキスト"/>
        <xdr:cNvSpPr txBox="1"/>
      </xdr:nvSpPr>
      <xdr:spPr>
        <a:xfrm>
          <a:off x="22212300" y="132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83586</xdr:rowOff>
    </xdr:from>
    <xdr:to>
      <xdr:col>31</xdr:col>
      <xdr:colOff>85725</xdr:colOff>
      <xdr:row>78</xdr:row>
      <xdr:rowOff>13736</xdr:rowOff>
    </xdr:to>
    <xdr:sp macro="" textlink="">
      <xdr:nvSpPr>
        <xdr:cNvPr id="843" name="円/楕円 842"/>
        <xdr:cNvSpPr/>
      </xdr:nvSpPr>
      <xdr:spPr>
        <a:xfrm>
          <a:off x="21272500" y="132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30263</xdr:rowOff>
    </xdr:from>
    <xdr:ext cx="534377" cy="259045"/>
    <xdr:sp macro="" textlink="">
      <xdr:nvSpPr>
        <xdr:cNvPr id="844" name="テキスト ボックス 843"/>
        <xdr:cNvSpPr txBox="1"/>
      </xdr:nvSpPr>
      <xdr:spPr>
        <a:xfrm>
          <a:off x="21056111" y="130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147346</xdr:rowOff>
    </xdr:from>
    <xdr:to>
      <xdr:col>29</xdr:col>
      <xdr:colOff>568325</xdr:colOff>
      <xdr:row>78</xdr:row>
      <xdr:rowOff>77496</xdr:rowOff>
    </xdr:to>
    <xdr:sp macro="" textlink="">
      <xdr:nvSpPr>
        <xdr:cNvPr id="845" name="円/楕円 844"/>
        <xdr:cNvSpPr/>
      </xdr:nvSpPr>
      <xdr:spPr>
        <a:xfrm>
          <a:off x="20383500" y="133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68623</xdr:rowOff>
    </xdr:from>
    <xdr:ext cx="534377" cy="259045"/>
    <xdr:sp macro="" textlink="">
      <xdr:nvSpPr>
        <xdr:cNvPr id="846" name="テキスト ボックス 845"/>
        <xdr:cNvSpPr txBox="1"/>
      </xdr:nvSpPr>
      <xdr:spPr>
        <a:xfrm>
          <a:off x="20167111" y="13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147993</xdr:rowOff>
    </xdr:from>
    <xdr:to>
      <xdr:col>28</xdr:col>
      <xdr:colOff>365125</xdr:colOff>
      <xdr:row>78</xdr:row>
      <xdr:rowOff>78143</xdr:rowOff>
    </xdr:to>
    <xdr:sp macro="" textlink="">
      <xdr:nvSpPr>
        <xdr:cNvPr id="847" name="円/楕円 846"/>
        <xdr:cNvSpPr/>
      </xdr:nvSpPr>
      <xdr:spPr>
        <a:xfrm>
          <a:off x="19494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69270</xdr:rowOff>
    </xdr:from>
    <xdr:ext cx="534377" cy="259045"/>
    <xdr:sp macro="" textlink="">
      <xdr:nvSpPr>
        <xdr:cNvPr id="848" name="テキスト ボックス 847"/>
        <xdr:cNvSpPr txBox="1"/>
      </xdr:nvSpPr>
      <xdr:spPr>
        <a:xfrm>
          <a:off x="19278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149307</xdr:rowOff>
    </xdr:from>
    <xdr:to>
      <xdr:col>27</xdr:col>
      <xdr:colOff>161925</xdr:colOff>
      <xdr:row>78</xdr:row>
      <xdr:rowOff>79457</xdr:rowOff>
    </xdr:to>
    <xdr:sp macro="" textlink="">
      <xdr:nvSpPr>
        <xdr:cNvPr id="849" name="円/楕円 848"/>
        <xdr:cNvSpPr/>
      </xdr:nvSpPr>
      <xdr:spPr>
        <a:xfrm>
          <a:off x="18605500" y="133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70584</xdr:rowOff>
    </xdr:from>
    <xdr:ext cx="534377" cy="259045"/>
    <xdr:sp macro="" textlink="">
      <xdr:nvSpPr>
        <xdr:cNvPr id="850" name="テキスト ボックス 849"/>
        <xdr:cNvSpPr txBox="1"/>
      </xdr:nvSpPr>
      <xdr:spPr>
        <a:xfrm>
          <a:off x="18389111" y="134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61" name="直線コネクタ 86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2" name="テキスト ボックス 861"/>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3" name="直線コネクタ 86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4" name="テキスト ボックス 863"/>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8" name="直線コネクタ 867"/>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9"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71"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2" name="直線コネクタ 871"/>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3" name="直線コネクタ 872"/>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4"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5" name="フローチャート : 判断 874"/>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6" name="直線コネクタ 875"/>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7" name="フローチャート : 判断 876"/>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8" name="テキスト ボックス 877"/>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9" name="直線コネクタ 878"/>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80" name="フローチャート : 判断 879"/>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81" name="テキスト ボックス 880"/>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2" name="直線コネクタ 881"/>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3" name="フローチャート : 判断 882"/>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4" name="テキスト ボックス 883"/>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5" name="フローチャート : 判断 884"/>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6" name="テキスト ボックス 885"/>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2" name="円/楕円 891"/>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3"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4" name="円/楕円 893"/>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5" name="テキスト ボックス 894"/>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6" name="円/楕円 895"/>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7" name="テキスト ボックス 896"/>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8" name="円/楕円 897"/>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9" name="テキスト ボックス 898"/>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900" name="円/楕円 899"/>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901" name="テキスト ボックス 900"/>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500">
              <a:solidFill>
                <a:schemeClr val="dk1"/>
              </a:solidFill>
              <a:effectLst/>
              <a:latin typeface="+mn-lt"/>
              <a:ea typeface="+mn-ea"/>
              <a:cs typeface="+mn-cs"/>
            </a:rPr>
            <a:t>　歳出決算総額は、住民一人当たり</a:t>
          </a:r>
          <a:r>
            <a:rPr kumimoji="1" lang="en-US" altLang="ja-JP" sz="1500">
              <a:solidFill>
                <a:schemeClr val="dk1"/>
              </a:solidFill>
              <a:effectLst/>
              <a:latin typeface="+mn-lt"/>
              <a:ea typeface="+mn-ea"/>
              <a:cs typeface="+mn-cs"/>
            </a:rPr>
            <a:t>461,319</a:t>
          </a:r>
          <a:r>
            <a:rPr kumimoji="1" lang="ja-JP" altLang="ja-JP" sz="1500">
              <a:solidFill>
                <a:schemeClr val="dk1"/>
              </a:solidFill>
              <a:effectLst/>
              <a:latin typeface="+mn-lt"/>
              <a:ea typeface="+mn-ea"/>
              <a:cs typeface="+mn-cs"/>
            </a:rPr>
            <a:t>円となっている。主な構成項目である扶助費は、住民一人当たり</a:t>
          </a:r>
          <a:r>
            <a:rPr kumimoji="1" lang="en-US" altLang="ja-JP" sz="1500">
              <a:solidFill>
                <a:schemeClr val="dk1"/>
              </a:solidFill>
              <a:effectLst/>
              <a:latin typeface="+mn-lt"/>
              <a:ea typeface="+mn-ea"/>
              <a:cs typeface="+mn-cs"/>
            </a:rPr>
            <a:t>121,869</a:t>
          </a:r>
          <a:r>
            <a:rPr kumimoji="1" lang="ja-JP" altLang="ja-JP" sz="1500">
              <a:solidFill>
                <a:schemeClr val="dk1"/>
              </a:solidFill>
              <a:effectLst/>
              <a:latin typeface="+mn-lt"/>
              <a:ea typeface="+mn-ea"/>
              <a:cs typeface="+mn-cs"/>
            </a:rPr>
            <a:t>円となっており、近年増加傾向にある。扶助費は障害福祉や児童福祉などの経費が近年増加傾向にあり、前年度から比較すると決算額は</a:t>
          </a:r>
          <a:r>
            <a:rPr kumimoji="1" lang="en-US" altLang="ja-JP" sz="1500">
              <a:solidFill>
                <a:schemeClr val="dk1"/>
              </a:solidFill>
              <a:effectLst/>
              <a:latin typeface="+mn-lt"/>
              <a:ea typeface="+mn-ea"/>
              <a:cs typeface="+mn-cs"/>
            </a:rPr>
            <a:t>1.8</a:t>
          </a:r>
          <a:r>
            <a:rPr kumimoji="1" lang="ja-JP" altLang="ja-JP" sz="1500">
              <a:solidFill>
                <a:schemeClr val="dk1"/>
              </a:solidFill>
              <a:effectLst/>
              <a:latin typeface="+mn-lt"/>
              <a:ea typeface="+mn-ea"/>
              <a:cs typeface="+mn-cs"/>
            </a:rPr>
            <a:t>％増加しているものの、類似団体内平均値と比べると低い水準にある。もう一つの主な構成項目である人件費は、住民一人当たり</a:t>
          </a:r>
          <a:r>
            <a:rPr kumimoji="1" lang="en-US" altLang="ja-JP" sz="1500">
              <a:solidFill>
                <a:schemeClr val="dk1"/>
              </a:solidFill>
              <a:effectLst/>
              <a:latin typeface="+mn-lt"/>
              <a:ea typeface="+mn-ea"/>
              <a:cs typeface="+mn-cs"/>
            </a:rPr>
            <a:t>70,742</a:t>
          </a:r>
          <a:r>
            <a:rPr kumimoji="1" lang="ja-JP" altLang="ja-JP" sz="1500">
              <a:solidFill>
                <a:schemeClr val="dk1"/>
              </a:solidFill>
              <a:effectLst/>
              <a:latin typeface="+mn-lt"/>
              <a:ea typeface="+mn-ea"/>
              <a:cs typeface="+mn-cs"/>
            </a:rPr>
            <a:t>円となっており、近年減少している。人件費は近年減少しており、前年度から比較すると決算額は</a:t>
          </a:r>
          <a:r>
            <a:rPr kumimoji="1" lang="en-US" altLang="ja-JP" sz="1500">
              <a:solidFill>
                <a:schemeClr val="dk1"/>
              </a:solidFill>
              <a:effectLst/>
              <a:latin typeface="+mn-lt"/>
              <a:ea typeface="+mn-ea"/>
              <a:cs typeface="+mn-cs"/>
            </a:rPr>
            <a:t>0.4</a:t>
          </a:r>
          <a:r>
            <a:rPr kumimoji="1" lang="ja-JP" altLang="ja-JP" sz="1500">
              <a:solidFill>
                <a:schemeClr val="dk1"/>
              </a:solidFill>
              <a:effectLst/>
              <a:latin typeface="+mn-lt"/>
              <a:ea typeface="+mn-ea"/>
              <a:cs typeface="+mn-cs"/>
            </a:rPr>
            <a:t>％減少しているものの、類似団体内平均値と比べると高い水準にある。その理由及び分析については、（</a:t>
          </a:r>
          <a:r>
            <a:rPr kumimoji="1" lang="en-US" altLang="ja-JP" sz="1500">
              <a:solidFill>
                <a:schemeClr val="dk1"/>
              </a:solidFill>
              <a:effectLst/>
              <a:latin typeface="+mn-lt"/>
              <a:ea typeface="+mn-ea"/>
              <a:cs typeface="+mn-cs"/>
            </a:rPr>
            <a:t>3</a:t>
          </a:r>
          <a:r>
            <a:rPr kumimoji="1" lang="ja-JP" altLang="ja-JP" sz="1500">
              <a:solidFill>
                <a:schemeClr val="dk1"/>
              </a:solidFill>
              <a:effectLst/>
              <a:latin typeface="+mn-lt"/>
              <a:ea typeface="+mn-ea"/>
              <a:cs typeface="+mn-cs"/>
            </a:rPr>
            <a:t>）市町村財政比較分析表の「定員管理の状況」分析欄を参照。</a:t>
          </a:r>
          <a:endParaRPr lang="ja-JP" altLang="ja-JP" sz="1500">
            <a:effectLst/>
          </a:endParaRPr>
        </a:p>
        <a:p>
          <a:r>
            <a:rPr kumimoji="1" lang="ja-JP" altLang="ja-JP" sz="1500">
              <a:solidFill>
                <a:schemeClr val="dk1"/>
              </a:solidFill>
              <a:effectLst/>
              <a:latin typeface="+mn-lt"/>
              <a:ea typeface="+mn-ea"/>
              <a:cs typeface="+mn-cs"/>
            </a:rPr>
            <a:t>　普通建設事業費は住民一人当たり</a:t>
          </a:r>
          <a:r>
            <a:rPr kumimoji="1" lang="en-US" altLang="ja-JP" sz="1500">
              <a:solidFill>
                <a:schemeClr val="dk1"/>
              </a:solidFill>
              <a:effectLst/>
              <a:latin typeface="+mn-lt"/>
              <a:ea typeface="+mn-ea"/>
              <a:cs typeface="+mn-cs"/>
            </a:rPr>
            <a:t>36,517</a:t>
          </a:r>
          <a:r>
            <a:rPr kumimoji="1" lang="ja-JP" altLang="ja-JP" sz="1500">
              <a:solidFill>
                <a:schemeClr val="dk1"/>
              </a:solidFill>
              <a:effectLst/>
              <a:latin typeface="+mn-lt"/>
              <a:ea typeface="+mn-ea"/>
              <a:cs typeface="+mn-cs"/>
            </a:rPr>
            <a:t>円となっており、前年度から比較すると新斎場の整備が完了したことなどにより減少している。また、類似団体内平均値と比べて低い水準にある。これは、都市基盤整備の進捗に伴い新規の投資的経費の支出割合が低くなっていることが要因と考えられる。</a:t>
          </a:r>
          <a:endParaRPr lang="ja-JP" altLang="ja-JP" sz="1500">
            <a:effectLst/>
          </a:endParaRPr>
        </a:p>
        <a:p>
          <a:endParaRPr kumimoji="1" lang="ja-JP" altLang="en-US" sz="15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2,269,444
2,201,678
326.45
1,058,507,737
1,046,937,269
6,157,353
561,311,913
1,539,952,170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402771</xdr:colOff>
      <xdr:row>13</xdr:row>
      <xdr:rowOff>120650</xdr:rowOff>
    </xdr:to>
    <xdr:sp macro="" textlink="">
      <xdr:nvSpPr>
        <xdr:cNvPr id="17" name="正方形/長方形 16"/>
        <xdr:cNvSpPr/>
      </xdr:nvSpPr>
      <xdr:spPr>
        <a:xfrm>
          <a:off x="6512832" y="1632857"/>
          <a:ext cx="3197225"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135890</xdr:rowOff>
    </xdr:from>
    <xdr:to>
      <xdr:col>6</xdr:col>
      <xdr:colOff>511175</xdr:colOff>
      <xdr:row>37</xdr:row>
      <xdr:rowOff>147320</xdr:rowOff>
    </xdr:to>
    <xdr:cxnSp macro="">
      <xdr:nvCxnSpPr>
        <xdr:cNvPr id="61" name="直線コネクタ 60"/>
        <xdr:cNvCxnSpPr/>
      </xdr:nvCxnSpPr>
      <xdr:spPr>
        <a:xfrm>
          <a:off x="3797300" y="64795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80027</xdr:rowOff>
    </xdr:from>
    <xdr:ext cx="469744" cy="259045"/>
    <xdr:sp macro="" textlink="">
      <xdr:nvSpPr>
        <xdr:cNvPr id="62" name="議会費平均値テキスト"/>
        <xdr:cNvSpPr txBox="1"/>
      </xdr:nvSpPr>
      <xdr:spPr>
        <a:xfrm>
          <a:off x="4686300" y="573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135890</xdr:rowOff>
    </xdr:from>
    <xdr:to>
      <xdr:col>5</xdr:col>
      <xdr:colOff>358775</xdr:colOff>
      <xdr:row>37</xdr:row>
      <xdr:rowOff>138430</xdr:rowOff>
    </xdr:to>
    <xdr:cxnSp macro="">
      <xdr:nvCxnSpPr>
        <xdr:cNvPr id="64" name="直線コネクタ 63"/>
        <xdr:cNvCxnSpPr/>
      </xdr:nvCxnSpPr>
      <xdr:spPr>
        <a:xfrm flipV="1">
          <a:off x="2908300" y="64795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47007</xdr:rowOff>
    </xdr:from>
    <xdr:ext cx="469744" cy="259045"/>
    <xdr:sp macro="" textlink="">
      <xdr:nvSpPr>
        <xdr:cNvPr id="66" name="テキスト ボックス 65"/>
        <xdr:cNvSpPr txBox="1"/>
      </xdr:nvSpPr>
      <xdr:spPr>
        <a:xfrm>
          <a:off x="3562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110490</xdr:rowOff>
    </xdr:from>
    <xdr:to>
      <xdr:col>4</xdr:col>
      <xdr:colOff>155575</xdr:colOff>
      <xdr:row>37</xdr:row>
      <xdr:rowOff>138430</xdr:rowOff>
    </xdr:to>
    <xdr:cxnSp macro="">
      <xdr:nvCxnSpPr>
        <xdr:cNvPr id="67" name="直線コネクタ 66"/>
        <xdr:cNvCxnSpPr/>
      </xdr:nvCxnSpPr>
      <xdr:spPr>
        <a:xfrm>
          <a:off x="2019300" y="64541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68597</xdr:rowOff>
    </xdr:from>
    <xdr:ext cx="469744" cy="259045"/>
    <xdr:sp macro="" textlink="">
      <xdr:nvSpPr>
        <xdr:cNvPr id="69" name="テキスト ボックス 68"/>
        <xdr:cNvSpPr txBox="1"/>
      </xdr:nvSpPr>
      <xdr:spPr>
        <a:xfrm>
          <a:off x="2673427"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124460</xdr:rowOff>
    </xdr:from>
    <xdr:to>
      <xdr:col>2</xdr:col>
      <xdr:colOff>638175</xdr:colOff>
      <xdr:row>37</xdr:row>
      <xdr:rowOff>110490</xdr:rowOff>
    </xdr:to>
    <xdr:cxnSp macro="">
      <xdr:nvCxnSpPr>
        <xdr:cNvPr id="70" name="直線コネクタ 69"/>
        <xdr:cNvCxnSpPr/>
      </xdr:nvCxnSpPr>
      <xdr:spPr>
        <a:xfrm>
          <a:off x="1130300" y="6296660"/>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13987</xdr:rowOff>
    </xdr:from>
    <xdr:ext cx="469744" cy="259045"/>
    <xdr:sp macro="" textlink="">
      <xdr:nvSpPr>
        <xdr:cNvPr id="72" name="テキスト ボックス 71"/>
        <xdr:cNvSpPr txBox="1"/>
      </xdr:nvSpPr>
      <xdr:spPr>
        <a:xfrm>
          <a:off x="17844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26687</xdr:rowOff>
    </xdr:from>
    <xdr:ext cx="469744" cy="259045"/>
    <xdr:sp macro="" textlink="">
      <xdr:nvSpPr>
        <xdr:cNvPr id="74" name="テキスト ボックス 73"/>
        <xdr:cNvSpPr txBox="1"/>
      </xdr:nvSpPr>
      <xdr:spPr>
        <a:xfrm>
          <a:off x="895427"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96520</xdr:rowOff>
    </xdr:from>
    <xdr:to>
      <xdr:col>6</xdr:col>
      <xdr:colOff>561975</xdr:colOff>
      <xdr:row>38</xdr:row>
      <xdr:rowOff>26670</xdr:rowOff>
    </xdr:to>
    <xdr:sp macro="" textlink="">
      <xdr:nvSpPr>
        <xdr:cNvPr id="80" name="円/楕円 79"/>
        <xdr:cNvSpPr/>
      </xdr:nvSpPr>
      <xdr:spPr>
        <a:xfrm>
          <a:off x="45847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11447</xdr:rowOff>
    </xdr:from>
    <xdr:ext cx="378565" cy="259045"/>
    <xdr:sp macro="" textlink="">
      <xdr:nvSpPr>
        <xdr:cNvPr id="81" name="議会費該当値テキスト"/>
        <xdr:cNvSpPr txBox="1"/>
      </xdr:nvSpPr>
      <xdr:spPr>
        <a:xfrm>
          <a:off x="4686300" y="635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85090</xdr:rowOff>
    </xdr:from>
    <xdr:to>
      <xdr:col>5</xdr:col>
      <xdr:colOff>409575</xdr:colOff>
      <xdr:row>38</xdr:row>
      <xdr:rowOff>15240</xdr:rowOff>
    </xdr:to>
    <xdr:sp macro="" textlink="">
      <xdr:nvSpPr>
        <xdr:cNvPr id="82" name="円/楕円 81"/>
        <xdr:cNvSpPr/>
      </xdr:nvSpPr>
      <xdr:spPr>
        <a:xfrm>
          <a:off x="3746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38</xdr:row>
      <xdr:rowOff>6367</xdr:rowOff>
    </xdr:from>
    <xdr:ext cx="378565" cy="259045"/>
    <xdr:sp macro="" textlink="">
      <xdr:nvSpPr>
        <xdr:cNvPr id="83" name="テキスト ボックス 82"/>
        <xdr:cNvSpPr txBox="1"/>
      </xdr:nvSpPr>
      <xdr:spPr>
        <a:xfrm>
          <a:off x="3608017" y="652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87630</xdr:rowOff>
    </xdr:from>
    <xdr:to>
      <xdr:col>4</xdr:col>
      <xdr:colOff>206375</xdr:colOff>
      <xdr:row>38</xdr:row>
      <xdr:rowOff>17780</xdr:rowOff>
    </xdr:to>
    <xdr:sp macro="" textlink="">
      <xdr:nvSpPr>
        <xdr:cNvPr id="84" name="円/楕円 83"/>
        <xdr:cNvSpPr/>
      </xdr:nvSpPr>
      <xdr:spPr>
        <a:xfrm>
          <a:off x="2857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8907</xdr:rowOff>
    </xdr:from>
    <xdr:ext cx="378565" cy="259045"/>
    <xdr:sp macro="" textlink="">
      <xdr:nvSpPr>
        <xdr:cNvPr id="85" name="テキスト ボックス 84"/>
        <xdr:cNvSpPr txBox="1"/>
      </xdr:nvSpPr>
      <xdr:spPr>
        <a:xfrm>
          <a:off x="2719017" y="652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59690</xdr:rowOff>
    </xdr:from>
    <xdr:to>
      <xdr:col>3</xdr:col>
      <xdr:colOff>3175</xdr:colOff>
      <xdr:row>37</xdr:row>
      <xdr:rowOff>161290</xdr:rowOff>
    </xdr:to>
    <xdr:sp macro="" textlink="">
      <xdr:nvSpPr>
        <xdr:cNvPr id="86" name="円/楕円 85"/>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152417</xdr:rowOff>
    </xdr:from>
    <xdr:ext cx="378565" cy="259045"/>
    <xdr:sp macro="" textlink="">
      <xdr:nvSpPr>
        <xdr:cNvPr id="87" name="テキスト ボックス 86"/>
        <xdr:cNvSpPr txBox="1"/>
      </xdr:nvSpPr>
      <xdr:spPr>
        <a:xfrm>
          <a:off x="1830017"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73660</xdr:rowOff>
    </xdr:from>
    <xdr:to>
      <xdr:col>1</xdr:col>
      <xdr:colOff>485775</xdr:colOff>
      <xdr:row>37</xdr:row>
      <xdr:rowOff>3810</xdr:rowOff>
    </xdr:to>
    <xdr:sp macro="" textlink="">
      <xdr:nvSpPr>
        <xdr:cNvPr id="88" name="円/楕円 87"/>
        <xdr:cNvSpPr/>
      </xdr:nvSpPr>
      <xdr:spPr>
        <a:xfrm>
          <a:off x="1079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166387</xdr:rowOff>
    </xdr:from>
    <xdr:ext cx="378565" cy="259045"/>
    <xdr:sp macro="" textlink="">
      <xdr:nvSpPr>
        <xdr:cNvPr id="89" name="テキスト ボックス 88"/>
        <xdr:cNvSpPr txBox="1"/>
      </xdr:nvSpPr>
      <xdr:spPr>
        <a:xfrm>
          <a:off x="941017" y="633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69024</xdr:rowOff>
    </xdr:from>
    <xdr:to>
      <xdr:col>6</xdr:col>
      <xdr:colOff>511175</xdr:colOff>
      <xdr:row>58</xdr:row>
      <xdr:rowOff>75997</xdr:rowOff>
    </xdr:to>
    <xdr:cxnSp macro="">
      <xdr:nvCxnSpPr>
        <xdr:cNvPr id="119" name="直線コネクタ 118"/>
        <xdr:cNvCxnSpPr/>
      </xdr:nvCxnSpPr>
      <xdr:spPr>
        <a:xfrm flipV="1">
          <a:off x="3797300" y="10013124"/>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0"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150558</xdr:rowOff>
    </xdr:from>
    <xdr:to>
      <xdr:col>5</xdr:col>
      <xdr:colOff>358775</xdr:colOff>
      <xdr:row>58</xdr:row>
      <xdr:rowOff>75997</xdr:rowOff>
    </xdr:to>
    <xdr:cxnSp macro="">
      <xdr:nvCxnSpPr>
        <xdr:cNvPr id="122" name="直線コネクタ 121"/>
        <xdr:cNvCxnSpPr/>
      </xdr:nvCxnSpPr>
      <xdr:spPr>
        <a:xfrm>
          <a:off x="2908300" y="9923208"/>
          <a:ext cx="889000" cy="9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167670</xdr:rowOff>
    </xdr:from>
    <xdr:ext cx="534377" cy="259045"/>
    <xdr:sp macro="" textlink="">
      <xdr:nvSpPr>
        <xdr:cNvPr id="124" name="テキスト ボックス 123"/>
        <xdr:cNvSpPr txBox="1"/>
      </xdr:nvSpPr>
      <xdr:spPr>
        <a:xfrm>
          <a:off x="3530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105563</xdr:rowOff>
    </xdr:from>
    <xdr:to>
      <xdr:col>4</xdr:col>
      <xdr:colOff>155575</xdr:colOff>
      <xdr:row>57</xdr:row>
      <xdr:rowOff>150558</xdr:rowOff>
    </xdr:to>
    <xdr:cxnSp macro="">
      <xdr:nvCxnSpPr>
        <xdr:cNvPr id="125" name="直線コネクタ 124"/>
        <xdr:cNvCxnSpPr/>
      </xdr:nvCxnSpPr>
      <xdr:spPr>
        <a:xfrm>
          <a:off x="2019300" y="9878213"/>
          <a:ext cx="8890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131204</xdr:rowOff>
    </xdr:from>
    <xdr:to>
      <xdr:col>2</xdr:col>
      <xdr:colOff>638175</xdr:colOff>
      <xdr:row>57</xdr:row>
      <xdr:rowOff>105563</xdr:rowOff>
    </xdr:to>
    <xdr:cxnSp macro="">
      <xdr:nvCxnSpPr>
        <xdr:cNvPr id="128" name="直線コネクタ 127"/>
        <xdr:cNvCxnSpPr/>
      </xdr:nvCxnSpPr>
      <xdr:spPr>
        <a:xfrm>
          <a:off x="1130300" y="9732404"/>
          <a:ext cx="889000" cy="14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18224</xdr:rowOff>
    </xdr:from>
    <xdr:to>
      <xdr:col>6</xdr:col>
      <xdr:colOff>561975</xdr:colOff>
      <xdr:row>58</xdr:row>
      <xdr:rowOff>119824</xdr:rowOff>
    </xdr:to>
    <xdr:sp macro="" textlink="">
      <xdr:nvSpPr>
        <xdr:cNvPr id="138" name="円/楕円 137"/>
        <xdr:cNvSpPr/>
      </xdr:nvSpPr>
      <xdr:spPr>
        <a:xfrm>
          <a:off x="4584700" y="99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104601</xdr:rowOff>
    </xdr:from>
    <xdr:ext cx="534377" cy="259045"/>
    <xdr:sp macro="" textlink="">
      <xdr:nvSpPr>
        <xdr:cNvPr id="139" name="総務費該当値テキスト"/>
        <xdr:cNvSpPr txBox="1"/>
      </xdr:nvSpPr>
      <xdr:spPr>
        <a:xfrm>
          <a:off x="4686300" y="98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25197</xdr:rowOff>
    </xdr:from>
    <xdr:to>
      <xdr:col>5</xdr:col>
      <xdr:colOff>409575</xdr:colOff>
      <xdr:row>58</xdr:row>
      <xdr:rowOff>126797</xdr:rowOff>
    </xdr:to>
    <xdr:sp macro="" textlink="">
      <xdr:nvSpPr>
        <xdr:cNvPr id="140" name="円/楕円 139"/>
        <xdr:cNvSpPr/>
      </xdr:nvSpPr>
      <xdr:spPr>
        <a:xfrm>
          <a:off x="3746500" y="99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117924</xdr:rowOff>
    </xdr:from>
    <xdr:ext cx="534377" cy="259045"/>
    <xdr:sp macro="" textlink="">
      <xdr:nvSpPr>
        <xdr:cNvPr id="141" name="テキスト ボックス 140"/>
        <xdr:cNvSpPr txBox="1"/>
      </xdr:nvSpPr>
      <xdr:spPr>
        <a:xfrm>
          <a:off x="3530111" y="100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99758</xdr:rowOff>
    </xdr:from>
    <xdr:to>
      <xdr:col>4</xdr:col>
      <xdr:colOff>206375</xdr:colOff>
      <xdr:row>58</xdr:row>
      <xdr:rowOff>29908</xdr:rowOff>
    </xdr:to>
    <xdr:sp macro="" textlink="">
      <xdr:nvSpPr>
        <xdr:cNvPr id="142" name="円/楕円 141"/>
        <xdr:cNvSpPr/>
      </xdr:nvSpPr>
      <xdr:spPr>
        <a:xfrm>
          <a:off x="2857500" y="98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21035</xdr:rowOff>
    </xdr:from>
    <xdr:ext cx="534377" cy="259045"/>
    <xdr:sp macro="" textlink="">
      <xdr:nvSpPr>
        <xdr:cNvPr id="143" name="テキスト ボックス 142"/>
        <xdr:cNvSpPr txBox="1"/>
      </xdr:nvSpPr>
      <xdr:spPr>
        <a:xfrm>
          <a:off x="2641111" y="99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54763</xdr:rowOff>
    </xdr:from>
    <xdr:to>
      <xdr:col>3</xdr:col>
      <xdr:colOff>3175</xdr:colOff>
      <xdr:row>57</xdr:row>
      <xdr:rowOff>156363</xdr:rowOff>
    </xdr:to>
    <xdr:sp macro="" textlink="">
      <xdr:nvSpPr>
        <xdr:cNvPr id="144" name="円/楕円 143"/>
        <xdr:cNvSpPr/>
      </xdr:nvSpPr>
      <xdr:spPr>
        <a:xfrm>
          <a:off x="1968500" y="98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147490</xdr:rowOff>
    </xdr:from>
    <xdr:ext cx="534377" cy="259045"/>
    <xdr:sp macro="" textlink="">
      <xdr:nvSpPr>
        <xdr:cNvPr id="145" name="テキスト ボックス 144"/>
        <xdr:cNvSpPr txBox="1"/>
      </xdr:nvSpPr>
      <xdr:spPr>
        <a:xfrm>
          <a:off x="1752111" y="99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80404</xdr:rowOff>
    </xdr:from>
    <xdr:to>
      <xdr:col>1</xdr:col>
      <xdr:colOff>485775</xdr:colOff>
      <xdr:row>57</xdr:row>
      <xdr:rowOff>10554</xdr:rowOff>
    </xdr:to>
    <xdr:sp macro="" textlink="">
      <xdr:nvSpPr>
        <xdr:cNvPr id="146" name="円/楕円 145"/>
        <xdr:cNvSpPr/>
      </xdr:nvSpPr>
      <xdr:spPr>
        <a:xfrm>
          <a:off x="1079500" y="96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1681</xdr:rowOff>
    </xdr:from>
    <xdr:ext cx="534377" cy="259045"/>
    <xdr:sp macro="" textlink="">
      <xdr:nvSpPr>
        <xdr:cNvPr id="147" name="テキスト ボックス 146"/>
        <xdr:cNvSpPr txBox="1"/>
      </xdr:nvSpPr>
      <xdr:spPr>
        <a:xfrm>
          <a:off x="863111" y="97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168264</xdr:rowOff>
    </xdr:from>
    <xdr:to>
      <xdr:col>6</xdr:col>
      <xdr:colOff>511175</xdr:colOff>
      <xdr:row>76</xdr:row>
      <xdr:rowOff>37929</xdr:rowOff>
    </xdr:to>
    <xdr:cxnSp macro="">
      <xdr:nvCxnSpPr>
        <xdr:cNvPr id="179" name="直線コネクタ 178"/>
        <xdr:cNvCxnSpPr/>
      </xdr:nvCxnSpPr>
      <xdr:spPr>
        <a:xfrm flipV="1">
          <a:off x="3797300" y="13027014"/>
          <a:ext cx="8382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37929</xdr:rowOff>
    </xdr:from>
    <xdr:to>
      <xdr:col>5</xdr:col>
      <xdr:colOff>358775</xdr:colOff>
      <xdr:row>77</xdr:row>
      <xdr:rowOff>1267</xdr:rowOff>
    </xdr:to>
    <xdr:cxnSp macro="">
      <xdr:nvCxnSpPr>
        <xdr:cNvPr id="182" name="直線コネクタ 181"/>
        <xdr:cNvCxnSpPr/>
      </xdr:nvCxnSpPr>
      <xdr:spPr>
        <a:xfrm flipV="1">
          <a:off x="2908300" y="13068129"/>
          <a:ext cx="889000" cy="1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1267</xdr:rowOff>
    </xdr:from>
    <xdr:to>
      <xdr:col>4</xdr:col>
      <xdr:colOff>155575</xdr:colOff>
      <xdr:row>77</xdr:row>
      <xdr:rowOff>37854</xdr:rowOff>
    </xdr:to>
    <xdr:cxnSp macro="">
      <xdr:nvCxnSpPr>
        <xdr:cNvPr id="185" name="直線コネクタ 184"/>
        <xdr:cNvCxnSpPr/>
      </xdr:nvCxnSpPr>
      <xdr:spPr>
        <a:xfrm flipV="1">
          <a:off x="2019300" y="13202917"/>
          <a:ext cx="8890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29265</xdr:rowOff>
    </xdr:from>
    <xdr:to>
      <xdr:col>2</xdr:col>
      <xdr:colOff>638175</xdr:colOff>
      <xdr:row>77</xdr:row>
      <xdr:rowOff>37854</xdr:rowOff>
    </xdr:to>
    <xdr:cxnSp macro="">
      <xdr:nvCxnSpPr>
        <xdr:cNvPr id="188" name="直線コネクタ 187"/>
        <xdr:cNvCxnSpPr/>
      </xdr:nvCxnSpPr>
      <xdr:spPr>
        <a:xfrm>
          <a:off x="1130300" y="13230915"/>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117464</xdr:rowOff>
    </xdr:from>
    <xdr:to>
      <xdr:col>6</xdr:col>
      <xdr:colOff>561975</xdr:colOff>
      <xdr:row>76</xdr:row>
      <xdr:rowOff>47614</xdr:rowOff>
    </xdr:to>
    <xdr:sp macro="" textlink="">
      <xdr:nvSpPr>
        <xdr:cNvPr id="198" name="円/楕円 197"/>
        <xdr:cNvSpPr/>
      </xdr:nvSpPr>
      <xdr:spPr>
        <a:xfrm>
          <a:off x="4584700" y="12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95891</xdr:rowOff>
    </xdr:from>
    <xdr:ext cx="599010" cy="259045"/>
    <xdr:sp macro="" textlink="">
      <xdr:nvSpPr>
        <xdr:cNvPr id="199" name="民生費該当値テキスト"/>
        <xdr:cNvSpPr txBox="1"/>
      </xdr:nvSpPr>
      <xdr:spPr>
        <a:xfrm>
          <a:off x="4686300" y="12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176,626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158579</xdr:rowOff>
    </xdr:from>
    <xdr:to>
      <xdr:col>5</xdr:col>
      <xdr:colOff>409575</xdr:colOff>
      <xdr:row>76</xdr:row>
      <xdr:rowOff>88729</xdr:rowOff>
    </xdr:to>
    <xdr:sp macro="" textlink="">
      <xdr:nvSpPr>
        <xdr:cNvPr id="200" name="円/楕円 199"/>
        <xdr:cNvSpPr/>
      </xdr:nvSpPr>
      <xdr:spPr>
        <a:xfrm>
          <a:off x="3746500" y="130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79856</xdr:rowOff>
    </xdr:from>
    <xdr:ext cx="599010" cy="259045"/>
    <xdr:sp macro="" textlink="">
      <xdr:nvSpPr>
        <xdr:cNvPr id="201" name="テキスト ボックス 200"/>
        <xdr:cNvSpPr txBox="1"/>
      </xdr:nvSpPr>
      <xdr:spPr>
        <a:xfrm>
          <a:off x="3497794" y="1311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121917</xdr:rowOff>
    </xdr:from>
    <xdr:to>
      <xdr:col>4</xdr:col>
      <xdr:colOff>206375</xdr:colOff>
      <xdr:row>77</xdr:row>
      <xdr:rowOff>52067</xdr:rowOff>
    </xdr:to>
    <xdr:sp macro="" textlink="">
      <xdr:nvSpPr>
        <xdr:cNvPr id="202" name="円/楕円 201"/>
        <xdr:cNvSpPr/>
      </xdr:nvSpPr>
      <xdr:spPr>
        <a:xfrm>
          <a:off x="2857500" y="131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43194</xdr:rowOff>
    </xdr:from>
    <xdr:ext cx="599010" cy="259045"/>
    <xdr:sp macro="" textlink="">
      <xdr:nvSpPr>
        <xdr:cNvPr id="203" name="テキスト ボックス 202"/>
        <xdr:cNvSpPr txBox="1"/>
      </xdr:nvSpPr>
      <xdr:spPr>
        <a:xfrm>
          <a:off x="2608794" y="1324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158504</xdr:rowOff>
    </xdr:from>
    <xdr:to>
      <xdr:col>3</xdr:col>
      <xdr:colOff>3175</xdr:colOff>
      <xdr:row>77</xdr:row>
      <xdr:rowOff>88654</xdr:rowOff>
    </xdr:to>
    <xdr:sp macro="" textlink="">
      <xdr:nvSpPr>
        <xdr:cNvPr id="204" name="円/楕円 203"/>
        <xdr:cNvSpPr/>
      </xdr:nvSpPr>
      <xdr:spPr>
        <a:xfrm>
          <a:off x="1968500" y="131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79781</xdr:rowOff>
    </xdr:from>
    <xdr:ext cx="599010" cy="259045"/>
    <xdr:sp macro="" textlink="">
      <xdr:nvSpPr>
        <xdr:cNvPr id="205" name="テキスト ボックス 204"/>
        <xdr:cNvSpPr txBox="1"/>
      </xdr:nvSpPr>
      <xdr:spPr>
        <a:xfrm>
          <a:off x="1719794" y="1328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149915</xdr:rowOff>
    </xdr:from>
    <xdr:to>
      <xdr:col>1</xdr:col>
      <xdr:colOff>485775</xdr:colOff>
      <xdr:row>77</xdr:row>
      <xdr:rowOff>80065</xdr:rowOff>
    </xdr:to>
    <xdr:sp macro="" textlink="">
      <xdr:nvSpPr>
        <xdr:cNvPr id="206" name="円/楕円 205"/>
        <xdr:cNvSpPr/>
      </xdr:nvSpPr>
      <xdr:spPr>
        <a:xfrm>
          <a:off x="1079500" y="131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71192</xdr:rowOff>
    </xdr:from>
    <xdr:ext cx="599010" cy="259045"/>
    <xdr:sp macro="" textlink="">
      <xdr:nvSpPr>
        <xdr:cNvPr id="207" name="テキスト ボックス 206"/>
        <xdr:cNvSpPr txBox="1"/>
      </xdr:nvSpPr>
      <xdr:spPr>
        <a:xfrm>
          <a:off x="830794" y="1327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161074</xdr:rowOff>
    </xdr:from>
    <xdr:to>
      <xdr:col>6</xdr:col>
      <xdr:colOff>511175</xdr:colOff>
      <xdr:row>97</xdr:row>
      <xdr:rowOff>14923</xdr:rowOff>
    </xdr:to>
    <xdr:cxnSp macro="">
      <xdr:nvCxnSpPr>
        <xdr:cNvPr id="237" name="直線コネクタ 236"/>
        <xdr:cNvCxnSpPr/>
      </xdr:nvCxnSpPr>
      <xdr:spPr>
        <a:xfrm>
          <a:off x="3797300" y="16448824"/>
          <a:ext cx="838200" cy="1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38"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161074</xdr:rowOff>
    </xdr:from>
    <xdr:to>
      <xdr:col>5</xdr:col>
      <xdr:colOff>358775</xdr:colOff>
      <xdr:row>96</xdr:row>
      <xdr:rowOff>154711</xdr:rowOff>
    </xdr:to>
    <xdr:cxnSp macro="">
      <xdr:nvCxnSpPr>
        <xdr:cNvPr id="240" name="直線コネクタ 239"/>
        <xdr:cNvCxnSpPr/>
      </xdr:nvCxnSpPr>
      <xdr:spPr>
        <a:xfrm flipV="1">
          <a:off x="2908300" y="16448824"/>
          <a:ext cx="889000" cy="1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89006</xdr:rowOff>
    </xdr:from>
    <xdr:ext cx="534377" cy="259045"/>
    <xdr:sp macro="" textlink="">
      <xdr:nvSpPr>
        <xdr:cNvPr id="242" name="テキスト ボックス 241"/>
        <xdr:cNvSpPr txBox="1"/>
      </xdr:nvSpPr>
      <xdr:spPr>
        <a:xfrm>
          <a:off x="3530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85103</xdr:rowOff>
    </xdr:from>
    <xdr:to>
      <xdr:col>4</xdr:col>
      <xdr:colOff>155575</xdr:colOff>
      <xdr:row>96</xdr:row>
      <xdr:rowOff>154711</xdr:rowOff>
    </xdr:to>
    <xdr:cxnSp macro="">
      <xdr:nvCxnSpPr>
        <xdr:cNvPr id="243" name="直線コネクタ 242"/>
        <xdr:cNvCxnSpPr/>
      </xdr:nvCxnSpPr>
      <xdr:spPr>
        <a:xfrm>
          <a:off x="2019300" y="16544303"/>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13098</xdr:rowOff>
    </xdr:from>
    <xdr:ext cx="534377" cy="259045"/>
    <xdr:sp macro="" textlink="">
      <xdr:nvSpPr>
        <xdr:cNvPr id="245" name="テキスト ボックス 244"/>
        <xdr:cNvSpPr txBox="1"/>
      </xdr:nvSpPr>
      <xdr:spPr>
        <a:xfrm>
          <a:off x="2641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2539</xdr:rowOff>
    </xdr:from>
    <xdr:to>
      <xdr:col>2</xdr:col>
      <xdr:colOff>638175</xdr:colOff>
      <xdr:row>96</xdr:row>
      <xdr:rowOff>85103</xdr:rowOff>
    </xdr:to>
    <xdr:cxnSp macro="">
      <xdr:nvCxnSpPr>
        <xdr:cNvPr id="246" name="直線コネクタ 245"/>
        <xdr:cNvCxnSpPr/>
      </xdr:nvCxnSpPr>
      <xdr:spPr>
        <a:xfrm>
          <a:off x="1130300" y="16461739"/>
          <a:ext cx="889000" cy="8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152480</xdr:rowOff>
    </xdr:from>
    <xdr:ext cx="534377" cy="259045"/>
    <xdr:sp macro="" textlink="">
      <xdr:nvSpPr>
        <xdr:cNvPr id="248" name="テキスト ボックス 247"/>
        <xdr:cNvSpPr txBox="1"/>
      </xdr:nvSpPr>
      <xdr:spPr>
        <a:xfrm>
          <a:off x="1752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0" name="テキスト ボックス 249"/>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135573</xdr:rowOff>
    </xdr:from>
    <xdr:to>
      <xdr:col>6</xdr:col>
      <xdr:colOff>561975</xdr:colOff>
      <xdr:row>97</xdr:row>
      <xdr:rowOff>65723</xdr:rowOff>
    </xdr:to>
    <xdr:sp macro="" textlink="">
      <xdr:nvSpPr>
        <xdr:cNvPr id="256" name="円/楕円 255"/>
        <xdr:cNvSpPr/>
      </xdr:nvSpPr>
      <xdr:spPr>
        <a:xfrm>
          <a:off x="4584700" y="165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114000</xdr:rowOff>
    </xdr:from>
    <xdr:ext cx="534377" cy="259045"/>
    <xdr:sp macro="" textlink="">
      <xdr:nvSpPr>
        <xdr:cNvPr id="257" name="衛生費該当値テキスト"/>
        <xdr:cNvSpPr txBox="1"/>
      </xdr:nvSpPr>
      <xdr:spPr>
        <a:xfrm>
          <a:off x="4686300" y="165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110274</xdr:rowOff>
    </xdr:from>
    <xdr:to>
      <xdr:col>5</xdr:col>
      <xdr:colOff>409575</xdr:colOff>
      <xdr:row>96</xdr:row>
      <xdr:rowOff>40424</xdr:rowOff>
    </xdr:to>
    <xdr:sp macro="" textlink="">
      <xdr:nvSpPr>
        <xdr:cNvPr id="258" name="円/楕円 257"/>
        <xdr:cNvSpPr/>
      </xdr:nvSpPr>
      <xdr:spPr>
        <a:xfrm>
          <a:off x="3746500" y="16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56951</xdr:rowOff>
    </xdr:from>
    <xdr:ext cx="534377" cy="259045"/>
    <xdr:sp macro="" textlink="">
      <xdr:nvSpPr>
        <xdr:cNvPr id="259" name="テキスト ボックス 258"/>
        <xdr:cNvSpPr txBox="1"/>
      </xdr:nvSpPr>
      <xdr:spPr>
        <a:xfrm>
          <a:off x="3530111" y="161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103911</xdr:rowOff>
    </xdr:from>
    <xdr:to>
      <xdr:col>4</xdr:col>
      <xdr:colOff>206375</xdr:colOff>
      <xdr:row>97</xdr:row>
      <xdr:rowOff>34061</xdr:rowOff>
    </xdr:to>
    <xdr:sp macro="" textlink="">
      <xdr:nvSpPr>
        <xdr:cNvPr id="260" name="円/楕円 259"/>
        <xdr:cNvSpPr/>
      </xdr:nvSpPr>
      <xdr:spPr>
        <a:xfrm>
          <a:off x="28575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25188</xdr:rowOff>
    </xdr:from>
    <xdr:ext cx="534377" cy="259045"/>
    <xdr:sp macro="" textlink="">
      <xdr:nvSpPr>
        <xdr:cNvPr id="261" name="テキスト ボックス 260"/>
        <xdr:cNvSpPr txBox="1"/>
      </xdr:nvSpPr>
      <xdr:spPr>
        <a:xfrm>
          <a:off x="26411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34303</xdr:rowOff>
    </xdr:from>
    <xdr:to>
      <xdr:col>3</xdr:col>
      <xdr:colOff>3175</xdr:colOff>
      <xdr:row>96</xdr:row>
      <xdr:rowOff>135903</xdr:rowOff>
    </xdr:to>
    <xdr:sp macro="" textlink="">
      <xdr:nvSpPr>
        <xdr:cNvPr id="262" name="円/楕円 261"/>
        <xdr:cNvSpPr/>
      </xdr:nvSpPr>
      <xdr:spPr>
        <a:xfrm>
          <a:off x="1968500" y="164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152430</xdr:rowOff>
    </xdr:from>
    <xdr:ext cx="534377" cy="259045"/>
    <xdr:sp macro="" textlink="">
      <xdr:nvSpPr>
        <xdr:cNvPr id="263" name="テキスト ボックス 262"/>
        <xdr:cNvSpPr txBox="1"/>
      </xdr:nvSpPr>
      <xdr:spPr>
        <a:xfrm>
          <a:off x="1752111" y="162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123189</xdr:rowOff>
    </xdr:from>
    <xdr:to>
      <xdr:col>1</xdr:col>
      <xdr:colOff>485775</xdr:colOff>
      <xdr:row>96</xdr:row>
      <xdr:rowOff>53339</xdr:rowOff>
    </xdr:to>
    <xdr:sp macro="" textlink="">
      <xdr:nvSpPr>
        <xdr:cNvPr id="264" name="円/楕円 263"/>
        <xdr:cNvSpPr/>
      </xdr:nvSpPr>
      <xdr:spPr>
        <a:xfrm>
          <a:off x="1079500" y="164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44466</xdr:rowOff>
    </xdr:from>
    <xdr:ext cx="534377" cy="259045"/>
    <xdr:sp macro="" textlink="">
      <xdr:nvSpPr>
        <xdr:cNvPr id="265" name="テキスト ボックス 264"/>
        <xdr:cNvSpPr txBox="1"/>
      </xdr:nvSpPr>
      <xdr:spPr>
        <a:xfrm>
          <a:off x="863111" y="165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126746</xdr:rowOff>
    </xdr:from>
    <xdr:to>
      <xdr:col>15</xdr:col>
      <xdr:colOff>180975</xdr:colOff>
      <xdr:row>38</xdr:row>
      <xdr:rowOff>169418</xdr:rowOff>
    </xdr:to>
    <xdr:cxnSp macro="">
      <xdr:nvCxnSpPr>
        <xdr:cNvPr id="294" name="直線コネクタ 293"/>
        <xdr:cNvCxnSpPr/>
      </xdr:nvCxnSpPr>
      <xdr:spPr>
        <a:xfrm>
          <a:off x="9639300" y="6470396"/>
          <a:ext cx="8382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5"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126746</xdr:rowOff>
    </xdr:from>
    <xdr:to>
      <xdr:col>14</xdr:col>
      <xdr:colOff>28575</xdr:colOff>
      <xdr:row>38</xdr:row>
      <xdr:rowOff>10922</xdr:rowOff>
    </xdr:to>
    <xdr:cxnSp macro="">
      <xdr:nvCxnSpPr>
        <xdr:cNvPr id="297" name="直線コネクタ 296"/>
        <xdr:cNvCxnSpPr/>
      </xdr:nvCxnSpPr>
      <xdr:spPr>
        <a:xfrm flipV="1">
          <a:off x="8750300" y="647039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299" name="テキスト ボックス 298"/>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70358</xdr:rowOff>
    </xdr:from>
    <xdr:to>
      <xdr:col>12</xdr:col>
      <xdr:colOff>511175</xdr:colOff>
      <xdr:row>38</xdr:row>
      <xdr:rowOff>10922</xdr:rowOff>
    </xdr:to>
    <xdr:cxnSp macro="">
      <xdr:nvCxnSpPr>
        <xdr:cNvPr id="300" name="直線コネクタ 299"/>
        <xdr:cNvCxnSpPr/>
      </xdr:nvCxnSpPr>
      <xdr:spPr>
        <a:xfrm>
          <a:off x="7861300" y="641400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2" name="テキスト ボックス 301"/>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142748</xdr:rowOff>
    </xdr:from>
    <xdr:to>
      <xdr:col>11</xdr:col>
      <xdr:colOff>307975</xdr:colOff>
      <xdr:row>37</xdr:row>
      <xdr:rowOff>70358</xdr:rowOff>
    </xdr:to>
    <xdr:cxnSp macro="">
      <xdr:nvCxnSpPr>
        <xdr:cNvPr id="303" name="直線コネクタ 302"/>
        <xdr:cNvCxnSpPr/>
      </xdr:nvCxnSpPr>
      <xdr:spPr>
        <a:xfrm>
          <a:off x="6972300" y="6143498"/>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73677</xdr:rowOff>
    </xdr:from>
    <xdr:ext cx="469744" cy="259045"/>
    <xdr:sp macro="" textlink="">
      <xdr:nvSpPr>
        <xdr:cNvPr id="307" name="テキスト ボックス 306"/>
        <xdr:cNvSpPr txBox="1"/>
      </xdr:nvSpPr>
      <xdr:spPr>
        <a:xfrm>
          <a:off x="6737427"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118618</xdr:rowOff>
    </xdr:from>
    <xdr:to>
      <xdr:col>15</xdr:col>
      <xdr:colOff>231775</xdr:colOff>
      <xdr:row>39</xdr:row>
      <xdr:rowOff>48768</xdr:rowOff>
    </xdr:to>
    <xdr:sp macro="" textlink="">
      <xdr:nvSpPr>
        <xdr:cNvPr id="313" name="円/楕円 312"/>
        <xdr:cNvSpPr/>
      </xdr:nvSpPr>
      <xdr:spPr>
        <a:xfrm>
          <a:off x="10426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33545</xdr:rowOff>
    </xdr:from>
    <xdr:ext cx="313932" cy="259045"/>
    <xdr:sp macro="" textlink="">
      <xdr:nvSpPr>
        <xdr:cNvPr id="314" name="労働費該当値テキスト"/>
        <xdr:cNvSpPr txBox="1"/>
      </xdr:nvSpPr>
      <xdr:spPr>
        <a:xfrm>
          <a:off x="10528300" y="65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75946</xdr:rowOff>
    </xdr:from>
    <xdr:to>
      <xdr:col>14</xdr:col>
      <xdr:colOff>79375</xdr:colOff>
      <xdr:row>38</xdr:row>
      <xdr:rowOff>6096</xdr:rowOff>
    </xdr:to>
    <xdr:sp macro="" textlink="">
      <xdr:nvSpPr>
        <xdr:cNvPr id="315" name="円/楕円 314"/>
        <xdr:cNvSpPr/>
      </xdr:nvSpPr>
      <xdr:spPr>
        <a:xfrm>
          <a:off x="9588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168673</xdr:rowOff>
    </xdr:from>
    <xdr:ext cx="378565" cy="259045"/>
    <xdr:sp macro="" textlink="">
      <xdr:nvSpPr>
        <xdr:cNvPr id="316" name="テキスト ボックス 315"/>
        <xdr:cNvSpPr txBox="1"/>
      </xdr:nvSpPr>
      <xdr:spPr>
        <a:xfrm>
          <a:off x="9450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131572</xdr:rowOff>
    </xdr:from>
    <xdr:to>
      <xdr:col>12</xdr:col>
      <xdr:colOff>561975</xdr:colOff>
      <xdr:row>38</xdr:row>
      <xdr:rowOff>61722</xdr:rowOff>
    </xdr:to>
    <xdr:sp macro="" textlink="">
      <xdr:nvSpPr>
        <xdr:cNvPr id="317" name="円/楕円 316"/>
        <xdr:cNvSpPr/>
      </xdr:nvSpPr>
      <xdr:spPr>
        <a:xfrm>
          <a:off x="8699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52849</xdr:rowOff>
    </xdr:from>
    <xdr:ext cx="378565" cy="259045"/>
    <xdr:sp macro="" textlink="">
      <xdr:nvSpPr>
        <xdr:cNvPr id="318" name="テキスト ボックス 317"/>
        <xdr:cNvSpPr txBox="1"/>
      </xdr:nvSpPr>
      <xdr:spPr>
        <a:xfrm>
          <a:off x="8561017"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19558</xdr:rowOff>
    </xdr:from>
    <xdr:to>
      <xdr:col>11</xdr:col>
      <xdr:colOff>358775</xdr:colOff>
      <xdr:row>37</xdr:row>
      <xdr:rowOff>121158</xdr:rowOff>
    </xdr:to>
    <xdr:sp macro="" textlink="">
      <xdr:nvSpPr>
        <xdr:cNvPr id="319" name="円/楕円 318"/>
        <xdr:cNvSpPr/>
      </xdr:nvSpPr>
      <xdr:spPr>
        <a:xfrm>
          <a:off x="7810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112285</xdr:rowOff>
    </xdr:from>
    <xdr:ext cx="378565" cy="259045"/>
    <xdr:sp macro="" textlink="">
      <xdr:nvSpPr>
        <xdr:cNvPr id="320" name="テキスト ボックス 319"/>
        <xdr:cNvSpPr txBox="1"/>
      </xdr:nvSpPr>
      <xdr:spPr>
        <a:xfrm>
          <a:off x="7672017" y="645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91948</xdr:rowOff>
    </xdr:from>
    <xdr:to>
      <xdr:col>10</xdr:col>
      <xdr:colOff>155575</xdr:colOff>
      <xdr:row>36</xdr:row>
      <xdr:rowOff>22098</xdr:rowOff>
    </xdr:to>
    <xdr:sp macro="" textlink="">
      <xdr:nvSpPr>
        <xdr:cNvPr id="321" name="円/楕円 320"/>
        <xdr:cNvSpPr/>
      </xdr:nvSpPr>
      <xdr:spPr>
        <a:xfrm>
          <a:off x="6921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13225</xdr:rowOff>
    </xdr:from>
    <xdr:ext cx="378565" cy="259045"/>
    <xdr:sp macro="" textlink="">
      <xdr:nvSpPr>
        <xdr:cNvPr id="322" name="テキスト ボックス 321"/>
        <xdr:cNvSpPr txBox="1"/>
      </xdr:nvSpPr>
      <xdr:spPr>
        <a:xfrm>
          <a:off x="6783017" y="618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2050</xdr:rowOff>
    </xdr:from>
    <xdr:to>
      <xdr:col>15</xdr:col>
      <xdr:colOff>180975</xdr:colOff>
      <xdr:row>59</xdr:row>
      <xdr:rowOff>5806</xdr:rowOff>
    </xdr:to>
    <xdr:cxnSp macro="">
      <xdr:nvCxnSpPr>
        <xdr:cNvPr id="353" name="直線コネクタ 352"/>
        <xdr:cNvCxnSpPr/>
      </xdr:nvCxnSpPr>
      <xdr:spPr>
        <a:xfrm flipV="1">
          <a:off x="9639300" y="10117600"/>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58219</xdr:rowOff>
    </xdr:from>
    <xdr:ext cx="469744" cy="259045"/>
    <xdr:sp macro="" textlink="">
      <xdr:nvSpPr>
        <xdr:cNvPr id="354" name="農林水産業費平均値テキスト"/>
        <xdr:cNvSpPr txBox="1"/>
      </xdr:nvSpPr>
      <xdr:spPr>
        <a:xfrm>
          <a:off x="10528300" y="96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5806</xdr:rowOff>
    </xdr:from>
    <xdr:to>
      <xdr:col>14</xdr:col>
      <xdr:colOff>28575</xdr:colOff>
      <xdr:row>59</xdr:row>
      <xdr:rowOff>7602</xdr:rowOff>
    </xdr:to>
    <xdr:cxnSp macro="">
      <xdr:nvCxnSpPr>
        <xdr:cNvPr id="356" name="直線コネクタ 355"/>
        <xdr:cNvCxnSpPr/>
      </xdr:nvCxnSpPr>
      <xdr:spPr>
        <a:xfrm flipV="1">
          <a:off x="8750300" y="10121356"/>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132079</xdr:rowOff>
    </xdr:from>
    <xdr:ext cx="469744" cy="259045"/>
    <xdr:sp macro="" textlink="">
      <xdr:nvSpPr>
        <xdr:cNvPr id="358" name="テキスト ボックス 357"/>
        <xdr:cNvSpPr txBox="1"/>
      </xdr:nvSpPr>
      <xdr:spPr>
        <a:xfrm>
          <a:off x="9404427"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2866</xdr:rowOff>
    </xdr:from>
    <xdr:to>
      <xdr:col>12</xdr:col>
      <xdr:colOff>511175</xdr:colOff>
      <xdr:row>59</xdr:row>
      <xdr:rowOff>7602</xdr:rowOff>
    </xdr:to>
    <xdr:cxnSp macro="">
      <xdr:nvCxnSpPr>
        <xdr:cNvPr id="359" name="直線コネクタ 358"/>
        <xdr:cNvCxnSpPr/>
      </xdr:nvCxnSpPr>
      <xdr:spPr>
        <a:xfrm>
          <a:off x="7861300" y="10118416"/>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1" name="テキスト ボックス 360"/>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161254</xdr:rowOff>
    </xdr:from>
    <xdr:to>
      <xdr:col>11</xdr:col>
      <xdr:colOff>307975</xdr:colOff>
      <xdr:row>59</xdr:row>
      <xdr:rowOff>2866</xdr:rowOff>
    </xdr:to>
    <xdr:cxnSp macro="">
      <xdr:nvCxnSpPr>
        <xdr:cNvPr id="362" name="直線コネクタ 361"/>
        <xdr:cNvCxnSpPr/>
      </xdr:nvCxnSpPr>
      <xdr:spPr>
        <a:xfrm>
          <a:off x="6972300" y="10105354"/>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4" name="テキスト ボックス 363"/>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6" name="テキスト ボックス 365"/>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122700</xdr:rowOff>
    </xdr:from>
    <xdr:to>
      <xdr:col>15</xdr:col>
      <xdr:colOff>231775</xdr:colOff>
      <xdr:row>59</xdr:row>
      <xdr:rowOff>52850</xdr:rowOff>
    </xdr:to>
    <xdr:sp macro="" textlink="">
      <xdr:nvSpPr>
        <xdr:cNvPr id="372" name="円/楕円 371"/>
        <xdr:cNvSpPr/>
      </xdr:nvSpPr>
      <xdr:spPr>
        <a:xfrm>
          <a:off x="10426700" y="100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37627</xdr:rowOff>
    </xdr:from>
    <xdr:ext cx="378565" cy="259045"/>
    <xdr:sp macro="" textlink="">
      <xdr:nvSpPr>
        <xdr:cNvPr id="373" name="農林水産業費該当値テキスト"/>
        <xdr:cNvSpPr txBox="1"/>
      </xdr:nvSpPr>
      <xdr:spPr>
        <a:xfrm>
          <a:off x="10528300" y="9981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126456</xdr:rowOff>
    </xdr:from>
    <xdr:to>
      <xdr:col>14</xdr:col>
      <xdr:colOff>79375</xdr:colOff>
      <xdr:row>59</xdr:row>
      <xdr:rowOff>56606</xdr:rowOff>
    </xdr:to>
    <xdr:sp macro="" textlink="">
      <xdr:nvSpPr>
        <xdr:cNvPr id="374" name="円/楕円 373"/>
        <xdr:cNvSpPr/>
      </xdr:nvSpPr>
      <xdr:spPr>
        <a:xfrm>
          <a:off x="9588500" y="100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47733</xdr:rowOff>
    </xdr:from>
    <xdr:ext cx="378565" cy="259045"/>
    <xdr:sp macro="" textlink="">
      <xdr:nvSpPr>
        <xdr:cNvPr id="375" name="テキスト ボックス 374"/>
        <xdr:cNvSpPr txBox="1"/>
      </xdr:nvSpPr>
      <xdr:spPr>
        <a:xfrm>
          <a:off x="9450017" y="1016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128252</xdr:rowOff>
    </xdr:from>
    <xdr:to>
      <xdr:col>12</xdr:col>
      <xdr:colOff>561975</xdr:colOff>
      <xdr:row>59</xdr:row>
      <xdr:rowOff>58402</xdr:rowOff>
    </xdr:to>
    <xdr:sp macro="" textlink="">
      <xdr:nvSpPr>
        <xdr:cNvPr id="376" name="円/楕円 375"/>
        <xdr:cNvSpPr/>
      </xdr:nvSpPr>
      <xdr:spPr>
        <a:xfrm>
          <a:off x="8699500" y="100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49529</xdr:rowOff>
    </xdr:from>
    <xdr:ext cx="378565" cy="259045"/>
    <xdr:sp macro="" textlink="">
      <xdr:nvSpPr>
        <xdr:cNvPr id="377" name="テキスト ボックス 376"/>
        <xdr:cNvSpPr txBox="1"/>
      </xdr:nvSpPr>
      <xdr:spPr>
        <a:xfrm>
          <a:off x="8561017" y="101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123516</xdr:rowOff>
    </xdr:from>
    <xdr:to>
      <xdr:col>11</xdr:col>
      <xdr:colOff>358775</xdr:colOff>
      <xdr:row>59</xdr:row>
      <xdr:rowOff>53666</xdr:rowOff>
    </xdr:to>
    <xdr:sp macro="" textlink="">
      <xdr:nvSpPr>
        <xdr:cNvPr id="378" name="円/楕円 377"/>
        <xdr:cNvSpPr/>
      </xdr:nvSpPr>
      <xdr:spPr>
        <a:xfrm>
          <a:off x="7810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44793</xdr:rowOff>
    </xdr:from>
    <xdr:ext cx="378565" cy="259045"/>
    <xdr:sp macro="" textlink="">
      <xdr:nvSpPr>
        <xdr:cNvPr id="379" name="テキスト ボックス 378"/>
        <xdr:cNvSpPr txBox="1"/>
      </xdr:nvSpPr>
      <xdr:spPr>
        <a:xfrm>
          <a:off x="7672017" y="10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110454</xdr:rowOff>
    </xdr:from>
    <xdr:to>
      <xdr:col>10</xdr:col>
      <xdr:colOff>155575</xdr:colOff>
      <xdr:row>59</xdr:row>
      <xdr:rowOff>40604</xdr:rowOff>
    </xdr:to>
    <xdr:sp macro="" textlink="">
      <xdr:nvSpPr>
        <xdr:cNvPr id="380" name="円/楕円 379"/>
        <xdr:cNvSpPr/>
      </xdr:nvSpPr>
      <xdr:spPr>
        <a:xfrm>
          <a:off x="6921500" y="100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31731</xdr:rowOff>
    </xdr:from>
    <xdr:ext cx="378565" cy="259045"/>
    <xdr:sp macro="" textlink="">
      <xdr:nvSpPr>
        <xdr:cNvPr id="381" name="テキスト ボックス 380"/>
        <xdr:cNvSpPr txBox="1"/>
      </xdr:nvSpPr>
      <xdr:spPr>
        <a:xfrm>
          <a:off x="6783017" y="1014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147872</xdr:rowOff>
    </xdr:from>
    <xdr:to>
      <xdr:col>15</xdr:col>
      <xdr:colOff>180975</xdr:colOff>
      <xdr:row>74</xdr:row>
      <xdr:rowOff>157035</xdr:rowOff>
    </xdr:to>
    <xdr:cxnSp macro="">
      <xdr:nvCxnSpPr>
        <xdr:cNvPr id="410" name="直線コネクタ 409"/>
        <xdr:cNvCxnSpPr/>
      </xdr:nvCxnSpPr>
      <xdr:spPr>
        <a:xfrm flipV="1">
          <a:off x="9639300" y="12835172"/>
          <a:ext cx="8382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132745</xdr:rowOff>
    </xdr:from>
    <xdr:ext cx="534377" cy="259045"/>
    <xdr:sp macro="" textlink="">
      <xdr:nvSpPr>
        <xdr:cNvPr id="411" name="商工費平均値テキスト"/>
        <xdr:cNvSpPr txBox="1"/>
      </xdr:nvSpPr>
      <xdr:spPr>
        <a:xfrm>
          <a:off x="10528300" y="12991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94476</xdr:rowOff>
    </xdr:from>
    <xdr:to>
      <xdr:col>14</xdr:col>
      <xdr:colOff>28575</xdr:colOff>
      <xdr:row>74</xdr:row>
      <xdr:rowOff>157035</xdr:rowOff>
    </xdr:to>
    <xdr:cxnSp macro="">
      <xdr:nvCxnSpPr>
        <xdr:cNvPr id="413" name="直線コネクタ 412"/>
        <xdr:cNvCxnSpPr/>
      </xdr:nvCxnSpPr>
      <xdr:spPr>
        <a:xfrm>
          <a:off x="8750300" y="12781776"/>
          <a:ext cx="889000" cy="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55478</xdr:rowOff>
    </xdr:from>
    <xdr:ext cx="534377" cy="259045"/>
    <xdr:sp macro="" textlink="">
      <xdr:nvSpPr>
        <xdr:cNvPr id="415" name="テキスト ボックス 414"/>
        <xdr:cNvSpPr txBox="1"/>
      </xdr:nvSpPr>
      <xdr:spPr>
        <a:xfrm>
          <a:off x="9372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94476</xdr:rowOff>
    </xdr:from>
    <xdr:to>
      <xdr:col>12</xdr:col>
      <xdr:colOff>511175</xdr:colOff>
      <xdr:row>74</xdr:row>
      <xdr:rowOff>111696</xdr:rowOff>
    </xdr:to>
    <xdr:cxnSp macro="">
      <xdr:nvCxnSpPr>
        <xdr:cNvPr id="416" name="直線コネクタ 415"/>
        <xdr:cNvCxnSpPr/>
      </xdr:nvCxnSpPr>
      <xdr:spPr>
        <a:xfrm flipV="1">
          <a:off x="7861300" y="12781776"/>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169645</xdr:rowOff>
    </xdr:from>
    <xdr:ext cx="534377" cy="259045"/>
    <xdr:sp macro="" textlink="">
      <xdr:nvSpPr>
        <xdr:cNvPr id="418" name="テキスト ボックス 417"/>
        <xdr:cNvSpPr txBox="1"/>
      </xdr:nvSpPr>
      <xdr:spPr>
        <a:xfrm>
          <a:off x="8483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95332</xdr:rowOff>
    </xdr:from>
    <xdr:to>
      <xdr:col>11</xdr:col>
      <xdr:colOff>307975</xdr:colOff>
      <xdr:row>74</xdr:row>
      <xdr:rowOff>111696</xdr:rowOff>
    </xdr:to>
    <xdr:cxnSp macro="">
      <xdr:nvCxnSpPr>
        <xdr:cNvPr id="419" name="直線コネクタ 418"/>
        <xdr:cNvCxnSpPr/>
      </xdr:nvCxnSpPr>
      <xdr:spPr>
        <a:xfrm>
          <a:off x="6972300" y="12782632"/>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108113</xdr:rowOff>
    </xdr:from>
    <xdr:ext cx="534377" cy="259045"/>
    <xdr:sp macro="" textlink="">
      <xdr:nvSpPr>
        <xdr:cNvPr id="421" name="テキスト ボックス 420"/>
        <xdr:cNvSpPr txBox="1"/>
      </xdr:nvSpPr>
      <xdr:spPr>
        <a:xfrm>
          <a:off x="7594111" y="129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32599</xdr:rowOff>
    </xdr:from>
    <xdr:ext cx="534377" cy="259045"/>
    <xdr:sp macro="" textlink="">
      <xdr:nvSpPr>
        <xdr:cNvPr id="423" name="テキスト ボックス 422"/>
        <xdr:cNvSpPr txBox="1"/>
      </xdr:nvSpPr>
      <xdr:spPr>
        <a:xfrm>
          <a:off x="6705111" y="12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97072</xdr:rowOff>
    </xdr:from>
    <xdr:to>
      <xdr:col>15</xdr:col>
      <xdr:colOff>231775</xdr:colOff>
      <xdr:row>75</xdr:row>
      <xdr:rowOff>27222</xdr:rowOff>
    </xdr:to>
    <xdr:sp macro="" textlink="">
      <xdr:nvSpPr>
        <xdr:cNvPr id="429" name="円/楕円 428"/>
        <xdr:cNvSpPr/>
      </xdr:nvSpPr>
      <xdr:spPr>
        <a:xfrm>
          <a:off x="10426700" y="127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119949</xdr:rowOff>
    </xdr:from>
    <xdr:ext cx="534377" cy="259045"/>
    <xdr:sp macro="" textlink="">
      <xdr:nvSpPr>
        <xdr:cNvPr id="430" name="商工費該当値テキスト"/>
        <xdr:cNvSpPr txBox="1"/>
      </xdr:nvSpPr>
      <xdr:spPr>
        <a:xfrm>
          <a:off x="10528300" y="126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39,571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106235</xdr:rowOff>
    </xdr:from>
    <xdr:to>
      <xdr:col>14</xdr:col>
      <xdr:colOff>79375</xdr:colOff>
      <xdr:row>75</xdr:row>
      <xdr:rowOff>36385</xdr:rowOff>
    </xdr:to>
    <xdr:sp macro="" textlink="">
      <xdr:nvSpPr>
        <xdr:cNvPr id="431" name="円/楕円 430"/>
        <xdr:cNvSpPr/>
      </xdr:nvSpPr>
      <xdr:spPr>
        <a:xfrm>
          <a:off x="9588500" y="127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52912</xdr:rowOff>
    </xdr:from>
    <xdr:ext cx="534377" cy="259045"/>
    <xdr:sp macro="" textlink="">
      <xdr:nvSpPr>
        <xdr:cNvPr id="432" name="テキスト ボックス 431"/>
        <xdr:cNvSpPr txBox="1"/>
      </xdr:nvSpPr>
      <xdr:spPr>
        <a:xfrm>
          <a:off x="9372111" y="125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43676</xdr:rowOff>
    </xdr:from>
    <xdr:to>
      <xdr:col>12</xdr:col>
      <xdr:colOff>561975</xdr:colOff>
      <xdr:row>74</xdr:row>
      <xdr:rowOff>145276</xdr:rowOff>
    </xdr:to>
    <xdr:sp macro="" textlink="">
      <xdr:nvSpPr>
        <xdr:cNvPr id="433" name="円/楕円 432"/>
        <xdr:cNvSpPr/>
      </xdr:nvSpPr>
      <xdr:spPr>
        <a:xfrm>
          <a:off x="8699500" y="127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161803</xdr:rowOff>
    </xdr:from>
    <xdr:ext cx="534377" cy="259045"/>
    <xdr:sp macro="" textlink="">
      <xdr:nvSpPr>
        <xdr:cNvPr id="434" name="テキスト ボックス 433"/>
        <xdr:cNvSpPr txBox="1"/>
      </xdr:nvSpPr>
      <xdr:spPr>
        <a:xfrm>
          <a:off x="8483111" y="125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60896</xdr:rowOff>
    </xdr:from>
    <xdr:to>
      <xdr:col>11</xdr:col>
      <xdr:colOff>358775</xdr:colOff>
      <xdr:row>74</xdr:row>
      <xdr:rowOff>162496</xdr:rowOff>
    </xdr:to>
    <xdr:sp macro="" textlink="">
      <xdr:nvSpPr>
        <xdr:cNvPr id="435" name="円/楕円 434"/>
        <xdr:cNvSpPr/>
      </xdr:nvSpPr>
      <xdr:spPr>
        <a:xfrm>
          <a:off x="7810500" y="127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7573</xdr:rowOff>
    </xdr:from>
    <xdr:ext cx="534377" cy="259045"/>
    <xdr:sp macro="" textlink="">
      <xdr:nvSpPr>
        <xdr:cNvPr id="436" name="テキスト ボックス 435"/>
        <xdr:cNvSpPr txBox="1"/>
      </xdr:nvSpPr>
      <xdr:spPr>
        <a:xfrm>
          <a:off x="7594111" y="125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41,470</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44532</xdr:rowOff>
    </xdr:from>
    <xdr:to>
      <xdr:col>10</xdr:col>
      <xdr:colOff>155575</xdr:colOff>
      <xdr:row>74</xdr:row>
      <xdr:rowOff>146132</xdr:rowOff>
    </xdr:to>
    <xdr:sp macro="" textlink="">
      <xdr:nvSpPr>
        <xdr:cNvPr id="437" name="円/楕円 436"/>
        <xdr:cNvSpPr/>
      </xdr:nvSpPr>
      <xdr:spPr>
        <a:xfrm>
          <a:off x="6921500" y="127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162659</xdr:rowOff>
    </xdr:from>
    <xdr:ext cx="534377" cy="259045"/>
    <xdr:sp macro="" textlink="">
      <xdr:nvSpPr>
        <xdr:cNvPr id="438" name="テキスト ボックス 437"/>
        <xdr:cNvSpPr txBox="1"/>
      </xdr:nvSpPr>
      <xdr:spPr>
        <a:xfrm>
          <a:off x="6705111" y="125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149644</xdr:rowOff>
    </xdr:from>
    <xdr:to>
      <xdr:col>15</xdr:col>
      <xdr:colOff>180975</xdr:colOff>
      <xdr:row>96</xdr:row>
      <xdr:rowOff>150864</xdr:rowOff>
    </xdr:to>
    <xdr:cxnSp macro="">
      <xdr:nvCxnSpPr>
        <xdr:cNvPr id="468" name="直線コネクタ 467"/>
        <xdr:cNvCxnSpPr/>
      </xdr:nvCxnSpPr>
      <xdr:spPr>
        <a:xfrm flipV="1">
          <a:off x="9639300" y="16608844"/>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69"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95162</xdr:rowOff>
    </xdr:from>
    <xdr:to>
      <xdr:col>14</xdr:col>
      <xdr:colOff>28575</xdr:colOff>
      <xdr:row>96</xdr:row>
      <xdr:rowOff>150864</xdr:rowOff>
    </xdr:to>
    <xdr:cxnSp macro="">
      <xdr:nvCxnSpPr>
        <xdr:cNvPr id="471" name="直線コネクタ 470"/>
        <xdr:cNvCxnSpPr/>
      </xdr:nvCxnSpPr>
      <xdr:spPr>
        <a:xfrm>
          <a:off x="8750300" y="16554362"/>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3" name="テキスト ボックス 472"/>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95162</xdr:rowOff>
    </xdr:from>
    <xdr:to>
      <xdr:col>12</xdr:col>
      <xdr:colOff>511175</xdr:colOff>
      <xdr:row>96</xdr:row>
      <xdr:rowOff>159322</xdr:rowOff>
    </xdr:to>
    <xdr:cxnSp macro="">
      <xdr:nvCxnSpPr>
        <xdr:cNvPr id="474" name="直線コネクタ 473"/>
        <xdr:cNvCxnSpPr/>
      </xdr:nvCxnSpPr>
      <xdr:spPr>
        <a:xfrm flipV="1">
          <a:off x="7861300" y="16554362"/>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76" name="テキスト ボックス 475"/>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31381</xdr:rowOff>
    </xdr:from>
    <xdr:to>
      <xdr:col>11</xdr:col>
      <xdr:colOff>307975</xdr:colOff>
      <xdr:row>96</xdr:row>
      <xdr:rowOff>159322</xdr:rowOff>
    </xdr:to>
    <xdr:cxnSp macro="">
      <xdr:nvCxnSpPr>
        <xdr:cNvPr id="477" name="直線コネクタ 476"/>
        <xdr:cNvCxnSpPr/>
      </xdr:nvCxnSpPr>
      <xdr:spPr>
        <a:xfrm>
          <a:off x="6972300" y="16490581"/>
          <a:ext cx="889000" cy="1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9" name="テキスト ボックス 478"/>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112685</xdr:rowOff>
    </xdr:from>
    <xdr:ext cx="534377" cy="259045"/>
    <xdr:sp macro="" textlink="">
      <xdr:nvSpPr>
        <xdr:cNvPr id="481" name="テキスト ボックス 480"/>
        <xdr:cNvSpPr txBox="1"/>
      </xdr:nvSpPr>
      <xdr:spPr>
        <a:xfrm>
          <a:off x="6705111" y="165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98844</xdr:rowOff>
    </xdr:from>
    <xdr:to>
      <xdr:col>15</xdr:col>
      <xdr:colOff>231775</xdr:colOff>
      <xdr:row>97</xdr:row>
      <xdr:rowOff>28994</xdr:rowOff>
    </xdr:to>
    <xdr:sp macro="" textlink="">
      <xdr:nvSpPr>
        <xdr:cNvPr id="487" name="円/楕円 486"/>
        <xdr:cNvSpPr/>
      </xdr:nvSpPr>
      <xdr:spPr>
        <a:xfrm>
          <a:off x="10426700" y="165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77271</xdr:rowOff>
    </xdr:from>
    <xdr:ext cx="534377" cy="259045"/>
    <xdr:sp macro="" textlink="">
      <xdr:nvSpPr>
        <xdr:cNvPr id="488" name="土木費該当値テキスト"/>
        <xdr:cNvSpPr txBox="1"/>
      </xdr:nvSpPr>
      <xdr:spPr>
        <a:xfrm>
          <a:off x="10528300" y="1653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100064</xdr:rowOff>
    </xdr:from>
    <xdr:to>
      <xdr:col>14</xdr:col>
      <xdr:colOff>79375</xdr:colOff>
      <xdr:row>97</xdr:row>
      <xdr:rowOff>30214</xdr:rowOff>
    </xdr:to>
    <xdr:sp macro="" textlink="">
      <xdr:nvSpPr>
        <xdr:cNvPr id="489" name="円/楕円 488"/>
        <xdr:cNvSpPr/>
      </xdr:nvSpPr>
      <xdr:spPr>
        <a:xfrm>
          <a:off x="9588500" y="165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21341</xdr:rowOff>
    </xdr:from>
    <xdr:ext cx="534377" cy="259045"/>
    <xdr:sp macro="" textlink="">
      <xdr:nvSpPr>
        <xdr:cNvPr id="490" name="テキスト ボックス 489"/>
        <xdr:cNvSpPr txBox="1"/>
      </xdr:nvSpPr>
      <xdr:spPr>
        <a:xfrm>
          <a:off x="9372111" y="166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44362</xdr:rowOff>
    </xdr:from>
    <xdr:to>
      <xdr:col>12</xdr:col>
      <xdr:colOff>561975</xdr:colOff>
      <xdr:row>96</xdr:row>
      <xdr:rowOff>145962</xdr:rowOff>
    </xdr:to>
    <xdr:sp macro="" textlink="">
      <xdr:nvSpPr>
        <xdr:cNvPr id="491" name="円/楕円 490"/>
        <xdr:cNvSpPr/>
      </xdr:nvSpPr>
      <xdr:spPr>
        <a:xfrm>
          <a:off x="8699500" y="165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137089</xdr:rowOff>
    </xdr:from>
    <xdr:ext cx="534377" cy="259045"/>
    <xdr:sp macro="" textlink="">
      <xdr:nvSpPr>
        <xdr:cNvPr id="492" name="テキスト ボックス 491"/>
        <xdr:cNvSpPr txBox="1"/>
      </xdr:nvSpPr>
      <xdr:spPr>
        <a:xfrm>
          <a:off x="8483111" y="165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108522</xdr:rowOff>
    </xdr:from>
    <xdr:to>
      <xdr:col>11</xdr:col>
      <xdr:colOff>358775</xdr:colOff>
      <xdr:row>97</xdr:row>
      <xdr:rowOff>38672</xdr:rowOff>
    </xdr:to>
    <xdr:sp macro="" textlink="">
      <xdr:nvSpPr>
        <xdr:cNvPr id="493" name="円/楕円 492"/>
        <xdr:cNvSpPr/>
      </xdr:nvSpPr>
      <xdr:spPr>
        <a:xfrm>
          <a:off x="7810500" y="165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29799</xdr:rowOff>
    </xdr:from>
    <xdr:ext cx="534377" cy="259045"/>
    <xdr:sp macro="" textlink="">
      <xdr:nvSpPr>
        <xdr:cNvPr id="494" name="テキスト ボックス 493"/>
        <xdr:cNvSpPr txBox="1"/>
      </xdr:nvSpPr>
      <xdr:spPr>
        <a:xfrm>
          <a:off x="7594111" y="166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152031</xdr:rowOff>
    </xdr:from>
    <xdr:to>
      <xdr:col>10</xdr:col>
      <xdr:colOff>155575</xdr:colOff>
      <xdr:row>96</xdr:row>
      <xdr:rowOff>82181</xdr:rowOff>
    </xdr:to>
    <xdr:sp macro="" textlink="">
      <xdr:nvSpPr>
        <xdr:cNvPr id="495" name="円/楕円 494"/>
        <xdr:cNvSpPr/>
      </xdr:nvSpPr>
      <xdr:spPr>
        <a:xfrm>
          <a:off x="69215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98708</xdr:rowOff>
    </xdr:from>
    <xdr:ext cx="534377" cy="259045"/>
    <xdr:sp macro="" textlink="">
      <xdr:nvSpPr>
        <xdr:cNvPr id="496" name="テキスト ボックス 495"/>
        <xdr:cNvSpPr txBox="1"/>
      </xdr:nvSpPr>
      <xdr:spPr>
        <a:xfrm>
          <a:off x="6705111" y="162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14224</xdr:rowOff>
    </xdr:from>
    <xdr:to>
      <xdr:col>23</xdr:col>
      <xdr:colOff>517525</xdr:colOff>
      <xdr:row>37</xdr:row>
      <xdr:rowOff>9144</xdr:rowOff>
    </xdr:to>
    <xdr:cxnSp macro="">
      <xdr:nvCxnSpPr>
        <xdr:cNvPr id="526" name="直線コネクタ 525"/>
        <xdr:cNvCxnSpPr/>
      </xdr:nvCxnSpPr>
      <xdr:spPr>
        <a:xfrm flipV="1">
          <a:off x="15481300" y="6014974"/>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152925</xdr:rowOff>
    </xdr:from>
    <xdr:ext cx="534377" cy="259045"/>
    <xdr:sp macro="" textlink="">
      <xdr:nvSpPr>
        <xdr:cNvPr id="527" name="消防費平均値テキスト"/>
        <xdr:cNvSpPr txBox="1"/>
      </xdr:nvSpPr>
      <xdr:spPr>
        <a:xfrm>
          <a:off x="16370300" y="61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9144</xdr:rowOff>
    </xdr:from>
    <xdr:to>
      <xdr:col>22</xdr:col>
      <xdr:colOff>365125</xdr:colOff>
      <xdr:row>37</xdr:row>
      <xdr:rowOff>132207</xdr:rowOff>
    </xdr:to>
    <xdr:cxnSp macro="">
      <xdr:nvCxnSpPr>
        <xdr:cNvPr id="529" name="直線コネクタ 528"/>
        <xdr:cNvCxnSpPr/>
      </xdr:nvCxnSpPr>
      <xdr:spPr>
        <a:xfrm flipV="1">
          <a:off x="14592300" y="6352794"/>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1" name="テキスト ボックス 530"/>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101219</xdr:rowOff>
    </xdr:from>
    <xdr:to>
      <xdr:col>21</xdr:col>
      <xdr:colOff>161925</xdr:colOff>
      <xdr:row>37</xdr:row>
      <xdr:rowOff>132207</xdr:rowOff>
    </xdr:to>
    <xdr:cxnSp macro="">
      <xdr:nvCxnSpPr>
        <xdr:cNvPr id="532" name="直線コネクタ 531"/>
        <xdr:cNvCxnSpPr/>
      </xdr:nvCxnSpPr>
      <xdr:spPr>
        <a:xfrm>
          <a:off x="13703300" y="6444869"/>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4" name="テキスト ボックス 533"/>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15875</xdr:rowOff>
    </xdr:from>
    <xdr:to>
      <xdr:col>19</xdr:col>
      <xdr:colOff>644525</xdr:colOff>
      <xdr:row>37</xdr:row>
      <xdr:rowOff>101219</xdr:rowOff>
    </xdr:to>
    <xdr:cxnSp macro="">
      <xdr:nvCxnSpPr>
        <xdr:cNvPr id="535" name="直線コネクタ 534"/>
        <xdr:cNvCxnSpPr/>
      </xdr:nvCxnSpPr>
      <xdr:spPr>
        <a:xfrm>
          <a:off x="12814300" y="6359525"/>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7" name="テキスト ボックス 536"/>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54754</xdr:rowOff>
    </xdr:from>
    <xdr:ext cx="534377" cy="259045"/>
    <xdr:sp macro="" textlink="">
      <xdr:nvSpPr>
        <xdr:cNvPr id="539" name="テキスト ボックス 538"/>
        <xdr:cNvSpPr txBox="1"/>
      </xdr:nvSpPr>
      <xdr:spPr>
        <a:xfrm>
          <a:off x="12547111"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134874</xdr:rowOff>
    </xdr:from>
    <xdr:to>
      <xdr:col>23</xdr:col>
      <xdr:colOff>568325</xdr:colOff>
      <xdr:row>35</xdr:row>
      <xdr:rowOff>65024</xdr:rowOff>
    </xdr:to>
    <xdr:sp macro="" textlink="">
      <xdr:nvSpPr>
        <xdr:cNvPr id="545" name="円/楕円 544"/>
        <xdr:cNvSpPr/>
      </xdr:nvSpPr>
      <xdr:spPr>
        <a:xfrm>
          <a:off x="16268700" y="59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157751</xdr:rowOff>
    </xdr:from>
    <xdr:ext cx="534377" cy="259045"/>
    <xdr:sp macro="" textlink="">
      <xdr:nvSpPr>
        <xdr:cNvPr id="546" name="消防費該当値テキスト"/>
        <xdr:cNvSpPr txBox="1"/>
      </xdr:nvSpPr>
      <xdr:spPr>
        <a:xfrm>
          <a:off x="16370300" y="58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129794</xdr:rowOff>
    </xdr:from>
    <xdr:to>
      <xdr:col>22</xdr:col>
      <xdr:colOff>415925</xdr:colOff>
      <xdr:row>37</xdr:row>
      <xdr:rowOff>59944</xdr:rowOff>
    </xdr:to>
    <xdr:sp macro="" textlink="">
      <xdr:nvSpPr>
        <xdr:cNvPr id="547" name="円/楕円 546"/>
        <xdr:cNvSpPr/>
      </xdr:nvSpPr>
      <xdr:spPr>
        <a:xfrm>
          <a:off x="15430500" y="63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51071</xdr:rowOff>
    </xdr:from>
    <xdr:ext cx="534377" cy="259045"/>
    <xdr:sp macro="" textlink="">
      <xdr:nvSpPr>
        <xdr:cNvPr id="548" name="テキスト ボックス 547"/>
        <xdr:cNvSpPr txBox="1"/>
      </xdr:nvSpPr>
      <xdr:spPr>
        <a:xfrm>
          <a:off x="15214111" y="63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81407</xdr:rowOff>
    </xdr:from>
    <xdr:to>
      <xdr:col>21</xdr:col>
      <xdr:colOff>212725</xdr:colOff>
      <xdr:row>38</xdr:row>
      <xdr:rowOff>11557</xdr:rowOff>
    </xdr:to>
    <xdr:sp macro="" textlink="">
      <xdr:nvSpPr>
        <xdr:cNvPr id="549" name="円/楕円 548"/>
        <xdr:cNvSpPr/>
      </xdr:nvSpPr>
      <xdr:spPr>
        <a:xfrm>
          <a:off x="14541500" y="64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2684</xdr:rowOff>
    </xdr:from>
    <xdr:ext cx="534377" cy="259045"/>
    <xdr:sp macro="" textlink="">
      <xdr:nvSpPr>
        <xdr:cNvPr id="550" name="テキスト ボックス 549"/>
        <xdr:cNvSpPr txBox="1"/>
      </xdr:nvSpPr>
      <xdr:spPr>
        <a:xfrm>
          <a:off x="14325111" y="651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50419</xdr:rowOff>
    </xdr:from>
    <xdr:to>
      <xdr:col>20</xdr:col>
      <xdr:colOff>9525</xdr:colOff>
      <xdr:row>37</xdr:row>
      <xdr:rowOff>152019</xdr:rowOff>
    </xdr:to>
    <xdr:sp macro="" textlink="">
      <xdr:nvSpPr>
        <xdr:cNvPr id="551" name="円/楕円 550"/>
        <xdr:cNvSpPr/>
      </xdr:nvSpPr>
      <xdr:spPr>
        <a:xfrm>
          <a:off x="13652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143146</xdr:rowOff>
    </xdr:from>
    <xdr:ext cx="534377" cy="259045"/>
    <xdr:sp macro="" textlink="">
      <xdr:nvSpPr>
        <xdr:cNvPr id="552" name="テキスト ボックス 551"/>
        <xdr:cNvSpPr txBox="1"/>
      </xdr:nvSpPr>
      <xdr:spPr>
        <a:xfrm>
          <a:off x="13436111" y="64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136525</xdr:rowOff>
    </xdr:from>
    <xdr:to>
      <xdr:col>18</xdr:col>
      <xdr:colOff>492125</xdr:colOff>
      <xdr:row>37</xdr:row>
      <xdr:rowOff>66675</xdr:rowOff>
    </xdr:to>
    <xdr:sp macro="" textlink="">
      <xdr:nvSpPr>
        <xdr:cNvPr id="553" name="円/楕円 552"/>
        <xdr:cNvSpPr/>
      </xdr:nvSpPr>
      <xdr:spPr>
        <a:xfrm>
          <a:off x="12763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57802</xdr:rowOff>
    </xdr:from>
    <xdr:ext cx="534377" cy="259045"/>
    <xdr:sp macro="" textlink="">
      <xdr:nvSpPr>
        <xdr:cNvPr id="554" name="テキスト ボックス 553"/>
        <xdr:cNvSpPr txBox="1"/>
      </xdr:nvSpPr>
      <xdr:spPr>
        <a:xfrm>
          <a:off x="12547111" y="64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128956</xdr:rowOff>
    </xdr:from>
    <xdr:to>
      <xdr:col>23</xdr:col>
      <xdr:colOff>517525</xdr:colOff>
      <xdr:row>55</xdr:row>
      <xdr:rowOff>121983</xdr:rowOff>
    </xdr:to>
    <xdr:cxnSp macro="">
      <xdr:nvCxnSpPr>
        <xdr:cNvPr id="580" name="直線コネクタ 579"/>
        <xdr:cNvCxnSpPr/>
      </xdr:nvCxnSpPr>
      <xdr:spPr>
        <a:xfrm>
          <a:off x="15481300" y="9387256"/>
          <a:ext cx="838200" cy="1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128956</xdr:rowOff>
    </xdr:from>
    <xdr:to>
      <xdr:col>22</xdr:col>
      <xdr:colOff>365125</xdr:colOff>
      <xdr:row>55</xdr:row>
      <xdr:rowOff>27686</xdr:rowOff>
    </xdr:to>
    <xdr:cxnSp macro="">
      <xdr:nvCxnSpPr>
        <xdr:cNvPr id="583" name="直線コネクタ 582"/>
        <xdr:cNvCxnSpPr/>
      </xdr:nvCxnSpPr>
      <xdr:spPr>
        <a:xfrm flipV="1">
          <a:off x="14592300" y="938725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37323</xdr:rowOff>
    </xdr:from>
    <xdr:ext cx="534377" cy="259045"/>
    <xdr:sp macro="" textlink="">
      <xdr:nvSpPr>
        <xdr:cNvPr id="585" name="テキスト ボックス 584"/>
        <xdr:cNvSpPr txBox="1"/>
      </xdr:nvSpPr>
      <xdr:spPr>
        <a:xfrm>
          <a:off x="15214111" y="9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27686</xdr:rowOff>
    </xdr:from>
    <xdr:to>
      <xdr:col>21</xdr:col>
      <xdr:colOff>161925</xdr:colOff>
      <xdr:row>56</xdr:row>
      <xdr:rowOff>95294</xdr:rowOff>
    </xdr:to>
    <xdr:cxnSp macro="">
      <xdr:nvCxnSpPr>
        <xdr:cNvPr id="586" name="直線コネクタ 585"/>
        <xdr:cNvCxnSpPr/>
      </xdr:nvCxnSpPr>
      <xdr:spPr>
        <a:xfrm flipV="1">
          <a:off x="13703300" y="9457436"/>
          <a:ext cx="889000" cy="2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94016</xdr:rowOff>
    </xdr:from>
    <xdr:ext cx="534377" cy="259045"/>
    <xdr:sp macro="" textlink="">
      <xdr:nvSpPr>
        <xdr:cNvPr id="588" name="テキスト ボックス 587"/>
        <xdr:cNvSpPr txBox="1"/>
      </xdr:nvSpPr>
      <xdr:spPr>
        <a:xfrm>
          <a:off x="14325111" y="95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540</xdr:rowOff>
    </xdr:from>
    <xdr:to>
      <xdr:col>19</xdr:col>
      <xdr:colOff>644525</xdr:colOff>
      <xdr:row>56</xdr:row>
      <xdr:rowOff>95294</xdr:rowOff>
    </xdr:to>
    <xdr:cxnSp macro="">
      <xdr:nvCxnSpPr>
        <xdr:cNvPr id="589" name="直線コネクタ 588"/>
        <xdr:cNvCxnSpPr/>
      </xdr:nvCxnSpPr>
      <xdr:spPr>
        <a:xfrm>
          <a:off x="12814300" y="9601740"/>
          <a:ext cx="8890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71183</xdr:rowOff>
    </xdr:from>
    <xdr:to>
      <xdr:col>23</xdr:col>
      <xdr:colOff>568325</xdr:colOff>
      <xdr:row>56</xdr:row>
      <xdr:rowOff>1333</xdr:rowOff>
    </xdr:to>
    <xdr:sp macro="" textlink="">
      <xdr:nvSpPr>
        <xdr:cNvPr id="599" name="円/楕円 598"/>
        <xdr:cNvSpPr/>
      </xdr:nvSpPr>
      <xdr:spPr>
        <a:xfrm>
          <a:off x="16268700" y="95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49610</xdr:rowOff>
    </xdr:from>
    <xdr:ext cx="534377" cy="259045"/>
    <xdr:sp macro="" textlink="">
      <xdr:nvSpPr>
        <xdr:cNvPr id="600" name="教育費該当値テキスト"/>
        <xdr:cNvSpPr txBox="1"/>
      </xdr:nvSpPr>
      <xdr:spPr>
        <a:xfrm>
          <a:off x="16370300" y="94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78156</xdr:rowOff>
    </xdr:from>
    <xdr:to>
      <xdr:col>22</xdr:col>
      <xdr:colOff>415925</xdr:colOff>
      <xdr:row>55</xdr:row>
      <xdr:rowOff>8306</xdr:rowOff>
    </xdr:to>
    <xdr:sp macro="" textlink="">
      <xdr:nvSpPr>
        <xdr:cNvPr id="601" name="円/楕円 600"/>
        <xdr:cNvSpPr/>
      </xdr:nvSpPr>
      <xdr:spPr>
        <a:xfrm>
          <a:off x="15430500" y="93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24833</xdr:rowOff>
    </xdr:from>
    <xdr:ext cx="534377" cy="259045"/>
    <xdr:sp macro="" textlink="">
      <xdr:nvSpPr>
        <xdr:cNvPr id="602" name="テキスト ボックス 601"/>
        <xdr:cNvSpPr txBox="1"/>
      </xdr:nvSpPr>
      <xdr:spPr>
        <a:xfrm>
          <a:off x="15214111" y="91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148336</xdr:rowOff>
    </xdr:from>
    <xdr:to>
      <xdr:col>21</xdr:col>
      <xdr:colOff>212725</xdr:colOff>
      <xdr:row>55</xdr:row>
      <xdr:rowOff>78486</xdr:rowOff>
    </xdr:to>
    <xdr:sp macro="" textlink="">
      <xdr:nvSpPr>
        <xdr:cNvPr id="603" name="円/楕円 602"/>
        <xdr:cNvSpPr/>
      </xdr:nvSpPr>
      <xdr:spPr>
        <a:xfrm>
          <a:off x="14541500" y="94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95013</xdr:rowOff>
    </xdr:from>
    <xdr:ext cx="534377" cy="259045"/>
    <xdr:sp macro="" textlink="">
      <xdr:nvSpPr>
        <xdr:cNvPr id="604" name="テキスト ボックス 603"/>
        <xdr:cNvSpPr txBox="1"/>
      </xdr:nvSpPr>
      <xdr:spPr>
        <a:xfrm>
          <a:off x="14325111" y="9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44494</xdr:rowOff>
    </xdr:from>
    <xdr:to>
      <xdr:col>20</xdr:col>
      <xdr:colOff>9525</xdr:colOff>
      <xdr:row>56</xdr:row>
      <xdr:rowOff>146094</xdr:rowOff>
    </xdr:to>
    <xdr:sp macro="" textlink="">
      <xdr:nvSpPr>
        <xdr:cNvPr id="605" name="円/楕円 604"/>
        <xdr:cNvSpPr/>
      </xdr:nvSpPr>
      <xdr:spPr>
        <a:xfrm>
          <a:off x="13652500" y="9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137221</xdr:rowOff>
    </xdr:from>
    <xdr:ext cx="534377" cy="259045"/>
    <xdr:sp macro="" textlink="">
      <xdr:nvSpPr>
        <xdr:cNvPr id="606" name="テキスト ボックス 605"/>
        <xdr:cNvSpPr txBox="1"/>
      </xdr:nvSpPr>
      <xdr:spPr>
        <a:xfrm>
          <a:off x="13436111" y="97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121190</xdr:rowOff>
    </xdr:from>
    <xdr:to>
      <xdr:col>18</xdr:col>
      <xdr:colOff>492125</xdr:colOff>
      <xdr:row>56</xdr:row>
      <xdr:rowOff>51340</xdr:rowOff>
    </xdr:to>
    <xdr:sp macro="" textlink="">
      <xdr:nvSpPr>
        <xdr:cNvPr id="607" name="円/楕円 606"/>
        <xdr:cNvSpPr/>
      </xdr:nvSpPr>
      <xdr:spPr>
        <a:xfrm>
          <a:off x="12763500" y="95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42467</xdr:rowOff>
    </xdr:from>
    <xdr:ext cx="534377" cy="259045"/>
    <xdr:sp macro="" textlink="">
      <xdr:nvSpPr>
        <xdr:cNvPr id="608" name="テキスト ボックス 607"/>
        <xdr:cNvSpPr txBox="1"/>
      </xdr:nvSpPr>
      <xdr:spPr>
        <a:xfrm>
          <a:off x="12547111" y="96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133528</xdr:rowOff>
    </xdr:from>
    <xdr:to>
      <xdr:col>21</xdr:col>
      <xdr:colOff>161925</xdr:colOff>
      <xdr:row>78</xdr:row>
      <xdr:rowOff>139700</xdr:rowOff>
    </xdr:to>
    <xdr:cxnSp macro="">
      <xdr:nvCxnSpPr>
        <xdr:cNvPr id="641" name="直線コネクタ 640"/>
        <xdr:cNvCxnSpPr/>
      </xdr:nvCxnSpPr>
      <xdr:spPr>
        <a:xfrm>
          <a:off x="13703300" y="135066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91923</xdr:rowOff>
    </xdr:from>
    <xdr:to>
      <xdr:col>19</xdr:col>
      <xdr:colOff>644525</xdr:colOff>
      <xdr:row>78</xdr:row>
      <xdr:rowOff>133528</xdr:rowOff>
    </xdr:to>
    <xdr:cxnSp macro="">
      <xdr:nvCxnSpPr>
        <xdr:cNvPr id="644" name="直線コネクタ 643"/>
        <xdr:cNvCxnSpPr/>
      </xdr:nvCxnSpPr>
      <xdr:spPr>
        <a:xfrm>
          <a:off x="12814300" y="1346502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6" name="円/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7" name="テキスト ボックス 65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8" name="円/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9" name="テキスト ボックス 65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82728</xdr:rowOff>
    </xdr:from>
    <xdr:to>
      <xdr:col>20</xdr:col>
      <xdr:colOff>9525</xdr:colOff>
      <xdr:row>79</xdr:row>
      <xdr:rowOff>12878</xdr:rowOff>
    </xdr:to>
    <xdr:sp macro="" textlink="">
      <xdr:nvSpPr>
        <xdr:cNvPr id="660" name="円/楕円 659"/>
        <xdr:cNvSpPr/>
      </xdr:nvSpPr>
      <xdr:spPr>
        <a:xfrm>
          <a:off x="13652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4005</xdr:rowOff>
    </xdr:from>
    <xdr:ext cx="313932" cy="259045"/>
    <xdr:sp macro="" textlink="">
      <xdr:nvSpPr>
        <xdr:cNvPr id="661" name="テキスト ボックス 660"/>
        <xdr:cNvSpPr txBox="1"/>
      </xdr:nvSpPr>
      <xdr:spPr>
        <a:xfrm>
          <a:off x="13546333" y="13548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41123</xdr:rowOff>
    </xdr:from>
    <xdr:to>
      <xdr:col>18</xdr:col>
      <xdr:colOff>492125</xdr:colOff>
      <xdr:row>78</xdr:row>
      <xdr:rowOff>142723</xdr:rowOff>
    </xdr:to>
    <xdr:sp macro="" textlink="">
      <xdr:nvSpPr>
        <xdr:cNvPr id="662" name="円/楕円 661"/>
        <xdr:cNvSpPr/>
      </xdr:nvSpPr>
      <xdr:spPr>
        <a:xfrm>
          <a:off x="12763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133850</xdr:rowOff>
    </xdr:from>
    <xdr:ext cx="378565" cy="259045"/>
    <xdr:sp macro="" textlink="">
      <xdr:nvSpPr>
        <xdr:cNvPr id="663" name="テキスト ボックス 662"/>
        <xdr:cNvSpPr txBox="1"/>
      </xdr:nvSpPr>
      <xdr:spPr>
        <a:xfrm>
          <a:off x="12625017" y="1350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31686</xdr:rowOff>
    </xdr:from>
    <xdr:to>
      <xdr:col>23</xdr:col>
      <xdr:colOff>517525</xdr:colOff>
      <xdr:row>94</xdr:row>
      <xdr:rowOff>74264</xdr:rowOff>
    </xdr:to>
    <xdr:cxnSp macro="">
      <xdr:nvCxnSpPr>
        <xdr:cNvPr id="693" name="直線コネクタ 692"/>
        <xdr:cNvCxnSpPr/>
      </xdr:nvCxnSpPr>
      <xdr:spPr>
        <a:xfrm>
          <a:off x="15481300" y="16147986"/>
          <a:ext cx="838200" cy="4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78909</xdr:rowOff>
    </xdr:from>
    <xdr:ext cx="534377" cy="259045"/>
    <xdr:sp macro="" textlink="">
      <xdr:nvSpPr>
        <xdr:cNvPr id="694" name="公債費平均値テキスト"/>
        <xdr:cNvSpPr txBox="1"/>
      </xdr:nvSpPr>
      <xdr:spPr>
        <a:xfrm>
          <a:off x="16370300" y="161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1873</xdr:rowOff>
    </xdr:from>
    <xdr:to>
      <xdr:col>22</xdr:col>
      <xdr:colOff>365125</xdr:colOff>
      <xdr:row>94</xdr:row>
      <xdr:rowOff>31686</xdr:rowOff>
    </xdr:to>
    <xdr:cxnSp macro="">
      <xdr:nvCxnSpPr>
        <xdr:cNvPr id="696" name="直線コネクタ 695"/>
        <xdr:cNvCxnSpPr/>
      </xdr:nvCxnSpPr>
      <xdr:spPr>
        <a:xfrm>
          <a:off x="14592300" y="16118173"/>
          <a:ext cx="889000" cy="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28370</xdr:rowOff>
    </xdr:from>
    <xdr:ext cx="534377" cy="259045"/>
    <xdr:sp macro="" textlink="">
      <xdr:nvSpPr>
        <xdr:cNvPr id="698" name="テキスト ボックス 697"/>
        <xdr:cNvSpPr txBox="1"/>
      </xdr:nvSpPr>
      <xdr:spPr>
        <a:xfrm>
          <a:off x="15214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1873</xdr:rowOff>
    </xdr:from>
    <xdr:to>
      <xdr:col>21</xdr:col>
      <xdr:colOff>161925</xdr:colOff>
      <xdr:row>94</xdr:row>
      <xdr:rowOff>42259</xdr:rowOff>
    </xdr:to>
    <xdr:cxnSp macro="">
      <xdr:nvCxnSpPr>
        <xdr:cNvPr id="699" name="直線コネクタ 698"/>
        <xdr:cNvCxnSpPr/>
      </xdr:nvCxnSpPr>
      <xdr:spPr>
        <a:xfrm flipV="1">
          <a:off x="13703300" y="16118173"/>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9548</xdr:rowOff>
    </xdr:from>
    <xdr:ext cx="534377" cy="259045"/>
    <xdr:sp macro="" textlink="">
      <xdr:nvSpPr>
        <xdr:cNvPr id="701" name="テキスト ボックス 700"/>
        <xdr:cNvSpPr txBox="1"/>
      </xdr:nvSpPr>
      <xdr:spPr>
        <a:xfrm>
          <a:off x="14325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170408</xdr:rowOff>
    </xdr:from>
    <xdr:to>
      <xdr:col>19</xdr:col>
      <xdr:colOff>644525</xdr:colOff>
      <xdr:row>94</xdr:row>
      <xdr:rowOff>42259</xdr:rowOff>
    </xdr:to>
    <xdr:cxnSp macro="">
      <xdr:nvCxnSpPr>
        <xdr:cNvPr id="702" name="直線コネクタ 701"/>
        <xdr:cNvCxnSpPr/>
      </xdr:nvCxnSpPr>
      <xdr:spPr>
        <a:xfrm>
          <a:off x="12814300" y="16115258"/>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4" name="テキスト ボックス 703"/>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6" name="テキスト ボックス 705"/>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23464</xdr:rowOff>
    </xdr:from>
    <xdr:to>
      <xdr:col>23</xdr:col>
      <xdr:colOff>568325</xdr:colOff>
      <xdr:row>94</xdr:row>
      <xdr:rowOff>125064</xdr:rowOff>
    </xdr:to>
    <xdr:sp macro="" textlink="">
      <xdr:nvSpPr>
        <xdr:cNvPr id="712" name="円/楕円 711"/>
        <xdr:cNvSpPr/>
      </xdr:nvSpPr>
      <xdr:spPr>
        <a:xfrm>
          <a:off x="16268700" y="161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46341</xdr:rowOff>
    </xdr:from>
    <xdr:ext cx="534377" cy="259045"/>
    <xdr:sp macro="" textlink="">
      <xdr:nvSpPr>
        <xdr:cNvPr id="713" name="公債費該当値テキスト"/>
        <xdr:cNvSpPr txBox="1"/>
      </xdr:nvSpPr>
      <xdr:spPr>
        <a:xfrm>
          <a:off x="16370300" y="159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152336</xdr:rowOff>
    </xdr:from>
    <xdr:to>
      <xdr:col>22</xdr:col>
      <xdr:colOff>415925</xdr:colOff>
      <xdr:row>94</xdr:row>
      <xdr:rowOff>82486</xdr:rowOff>
    </xdr:to>
    <xdr:sp macro="" textlink="">
      <xdr:nvSpPr>
        <xdr:cNvPr id="714" name="円/楕円 713"/>
        <xdr:cNvSpPr/>
      </xdr:nvSpPr>
      <xdr:spPr>
        <a:xfrm>
          <a:off x="15430500" y="160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99013</xdr:rowOff>
    </xdr:from>
    <xdr:ext cx="534377" cy="259045"/>
    <xdr:sp macro="" textlink="">
      <xdr:nvSpPr>
        <xdr:cNvPr id="715" name="テキスト ボックス 714"/>
        <xdr:cNvSpPr txBox="1"/>
      </xdr:nvSpPr>
      <xdr:spPr>
        <a:xfrm>
          <a:off x="15214111" y="158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122523</xdr:rowOff>
    </xdr:from>
    <xdr:to>
      <xdr:col>21</xdr:col>
      <xdr:colOff>212725</xdr:colOff>
      <xdr:row>94</xdr:row>
      <xdr:rowOff>52673</xdr:rowOff>
    </xdr:to>
    <xdr:sp macro="" textlink="">
      <xdr:nvSpPr>
        <xdr:cNvPr id="716" name="円/楕円 715"/>
        <xdr:cNvSpPr/>
      </xdr:nvSpPr>
      <xdr:spPr>
        <a:xfrm>
          <a:off x="14541500" y="160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69200</xdr:rowOff>
    </xdr:from>
    <xdr:ext cx="534377" cy="259045"/>
    <xdr:sp macro="" textlink="">
      <xdr:nvSpPr>
        <xdr:cNvPr id="717" name="テキスト ボックス 716"/>
        <xdr:cNvSpPr txBox="1"/>
      </xdr:nvSpPr>
      <xdr:spPr>
        <a:xfrm>
          <a:off x="14325111" y="158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162909</xdr:rowOff>
    </xdr:from>
    <xdr:to>
      <xdr:col>20</xdr:col>
      <xdr:colOff>9525</xdr:colOff>
      <xdr:row>94</xdr:row>
      <xdr:rowOff>93059</xdr:rowOff>
    </xdr:to>
    <xdr:sp macro="" textlink="">
      <xdr:nvSpPr>
        <xdr:cNvPr id="718" name="円/楕円 717"/>
        <xdr:cNvSpPr/>
      </xdr:nvSpPr>
      <xdr:spPr>
        <a:xfrm>
          <a:off x="13652500" y="161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109586</xdr:rowOff>
    </xdr:from>
    <xdr:ext cx="534377" cy="259045"/>
    <xdr:sp macro="" textlink="">
      <xdr:nvSpPr>
        <xdr:cNvPr id="719" name="テキスト ボックス 718"/>
        <xdr:cNvSpPr txBox="1"/>
      </xdr:nvSpPr>
      <xdr:spPr>
        <a:xfrm>
          <a:off x="13436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119608</xdr:rowOff>
    </xdr:from>
    <xdr:to>
      <xdr:col>18</xdr:col>
      <xdr:colOff>492125</xdr:colOff>
      <xdr:row>94</xdr:row>
      <xdr:rowOff>49758</xdr:rowOff>
    </xdr:to>
    <xdr:sp macro="" textlink="">
      <xdr:nvSpPr>
        <xdr:cNvPr id="720" name="円/楕円 719"/>
        <xdr:cNvSpPr/>
      </xdr:nvSpPr>
      <xdr:spPr>
        <a:xfrm>
          <a:off x="12763500" y="1606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66285</xdr:rowOff>
    </xdr:from>
    <xdr:ext cx="534377" cy="259045"/>
    <xdr:sp macro="" textlink="">
      <xdr:nvSpPr>
        <xdr:cNvPr id="721" name="テキスト ボックス 720"/>
        <xdr:cNvSpPr txBox="1"/>
      </xdr:nvSpPr>
      <xdr:spPr>
        <a:xfrm>
          <a:off x="12547111" y="158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68300</xdr:rowOff>
    </xdr:from>
    <xdr:to>
      <xdr:col>32</xdr:col>
      <xdr:colOff>187325</xdr:colOff>
      <xdr:row>33</xdr:row>
      <xdr:rowOff>170409</xdr:rowOff>
    </xdr:to>
    <xdr:cxnSp macro="">
      <xdr:nvCxnSpPr>
        <xdr:cNvPr id="750" name="直線コネクタ 749"/>
        <xdr:cNvCxnSpPr/>
      </xdr:nvCxnSpPr>
      <xdr:spPr>
        <a:xfrm flipV="1">
          <a:off x="21323300" y="5726150"/>
          <a:ext cx="8382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141470</xdr:rowOff>
    </xdr:from>
    <xdr:ext cx="469744" cy="259045"/>
    <xdr:sp macro="" textlink="">
      <xdr:nvSpPr>
        <xdr:cNvPr id="751" name="諸支出金平均値テキスト"/>
        <xdr:cNvSpPr txBox="1"/>
      </xdr:nvSpPr>
      <xdr:spPr>
        <a:xfrm>
          <a:off x="22212300" y="6313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161417</xdr:rowOff>
    </xdr:from>
    <xdr:to>
      <xdr:col>31</xdr:col>
      <xdr:colOff>34925</xdr:colOff>
      <xdr:row>33</xdr:row>
      <xdr:rowOff>170409</xdr:rowOff>
    </xdr:to>
    <xdr:cxnSp macro="">
      <xdr:nvCxnSpPr>
        <xdr:cNvPr id="753" name="直線コネクタ 752"/>
        <xdr:cNvCxnSpPr/>
      </xdr:nvCxnSpPr>
      <xdr:spPr>
        <a:xfrm>
          <a:off x="20434300" y="5819267"/>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169283</xdr:rowOff>
    </xdr:from>
    <xdr:ext cx="469744" cy="259045"/>
    <xdr:sp macro="" textlink="">
      <xdr:nvSpPr>
        <xdr:cNvPr id="755" name="テキスト ボックス 754"/>
        <xdr:cNvSpPr txBox="1"/>
      </xdr:nvSpPr>
      <xdr:spPr>
        <a:xfrm>
          <a:off x="21088427" y="63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52146</xdr:rowOff>
    </xdr:from>
    <xdr:to>
      <xdr:col>29</xdr:col>
      <xdr:colOff>517525</xdr:colOff>
      <xdr:row>33</xdr:row>
      <xdr:rowOff>161417</xdr:rowOff>
    </xdr:to>
    <xdr:cxnSp macro="">
      <xdr:nvCxnSpPr>
        <xdr:cNvPr id="756" name="直線コネクタ 755"/>
        <xdr:cNvCxnSpPr/>
      </xdr:nvCxnSpPr>
      <xdr:spPr>
        <a:xfrm>
          <a:off x="19545300" y="5709996"/>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66870</xdr:rowOff>
    </xdr:from>
    <xdr:ext cx="469744" cy="259045"/>
    <xdr:sp macro="" textlink="">
      <xdr:nvSpPr>
        <xdr:cNvPr id="758" name="テキスト ボックス 757"/>
        <xdr:cNvSpPr txBox="1"/>
      </xdr:nvSpPr>
      <xdr:spPr>
        <a:xfrm>
          <a:off x="20199427"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152426</xdr:rowOff>
    </xdr:from>
    <xdr:to>
      <xdr:col>28</xdr:col>
      <xdr:colOff>314325</xdr:colOff>
      <xdr:row>33</xdr:row>
      <xdr:rowOff>52146</xdr:rowOff>
    </xdr:to>
    <xdr:cxnSp macro="">
      <xdr:nvCxnSpPr>
        <xdr:cNvPr id="759" name="直線コネクタ 758"/>
        <xdr:cNvCxnSpPr/>
      </xdr:nvCxnSpPr>
      <xdr:spPr>
        <a:xfrm>
          <a:off x="18656300" y="5638826"/>
          <a:ext cx="889000" cy="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5300</xdr:rowOff>
    </xdr:from>
    <xdr:ext cx="469744" cy="259045"/>
    <xdr:sp macro="" textlink="">
      <xdr:nvSpPr>
        <xdr:cNvPr id="761" name="テキスト ボックス 760"/>
        <xdr:cNvSpPr txBox="1"/>
      </xdr:nvSpPr>
      <xdr:spPr>
        <a:xfrm>
          <a:off x="19310427" y="634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140784</xdr:rowOff>
    </xdr:from>
    <xdr:ext cx="469744" cy="259045"/>
    <xdr:sp macro="" textlink="">
      <xdr:nvSpPr>
        <xdr:cNvPr id="763" name="テキスト ボックス 762"/>
        <xdr:cNvSpPr txBox="1"/>
      </xdr:nvSpPr>
      <xdr:spPr>
        <a:xfrm>
          <a:off x="18421427" y="63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17500</xdr:rowOff>
    </xdr:from>
    <xdr:to>
      <xdr:col>32</xdr:col>
      <xdr:colOff>238125</xdr:colOff>
      <xdr:row>33</xdr:row>
      <xdr:rowOff>119100</xdr:rowOff>
    </xdr:to>
    <xdr:sp macro="" textlink="">
      <xdr:nvSpPr>
        <xdr:cNvPr id="769" name="円/楕円 768"/>
        <xdr:cNvSpPr/>
      </xdr:nvSpPr>
      <xdr:spPr>
        <a:xfrm>
          <a:off x="22110700" y="56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40377</xdr:rowOff>
    </xdr:from>
    <xdr:ext cx="534377" cy="259045"/>
    <xdr:sp macro="" textlink="">
      <xdr:nvSpPr>
        <xdr:cNvPr id="770" name="諸支出金該当値テキスト"/>
        <xdr:cNvSpPr txBox="1"/>
      </xdr:nvSpPr>
      <xdr:spPr>
        <a:xfrm>
          <a:off x="22212300" y="55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13,187</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119609</xdr:rowOff>
    </xdr:from>
    <xdr:to>
      <xdr:col>31</xdr:col>
      <xdr:colOff>85725</xdr:colOff>
      <xdr:row>34</xdr:row>
      <xdr:rowOff>49759</xdr:rowOff>
    </xdr:to>
    <xdr:sp macro="" textlink="">
      <xdr:nvSpPr>
        <xdr:cNvPr id="771" name="円/楕円 770"/>
        <xdr:cNvSpPr/>
      </xdr:nvSpPr>
      <xdr:spPr>
        <a:xfrm>
          <a:off x="21272500" y="57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32</xdr:row>
      <xdr:rowOff>66286</xdr:rowOff>
    </xdr:from>
    <xdr:ext cx="534377" cy="259045"/>
    <xdr:sp macro="" textlink="">
      <xdr:nvSpPr>
        <xdr:cNvPr id="772" name="テキスト ボックス 771"/>
        <xdr:cNvSpPr txBox="1"/>
      </xdr:nvSpPr>
      <xdr:spPr>
        <a:xfrm>
          <a:off x="21056111" y="5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11,847</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110617</xdr:rowOff>
    </xdr:from>
    <xdr:to>
      <xdr:col>29</xdr:col>
      <xdr:colOff>568325</xdr:colOff>
      <xdr:row>34</xdr:row>
      <xdr:rowOff>40767</xdr:rowOff>
    </xdr:to>
    <xdr:sp macro="" textlink="">
      <xdr:nvSpPr>
        <xdr:cNvPr id="773" name="円/楕円 772"/>
        <xdr:cNvSpPr/>
      </xdr:nvSpPr>
      <xdr:spPr>
        <a:xfrm>
          <a:off x="20383500" y="57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57294</xdr:rowOff>
    </xdr:from>
    <xdr:ext cx="534377" cy="259045"/>
    <xdr:sp macro="" textlink="">
      <xdr:nvSpPr>
        <xdr:cNvPr id="774" name="テキスト ボックス 773"/>
        <xdr:cNvSpPr txBox="1"/>
      </xdr:nvSpPr>
      <xdr:spPr>
        <a:xfrm>
          <a:off x="20167111" y="5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1346</xdr:rowOff>
    </xdr:from>
    <xdr:to>
      <xdr:col>28</xdr:col>
      <xdr:colOff>365125</xdr:colOff>
      <xdr:row>33</xdr:row>
      <xdr:rowOff>102946</xdr:rowOff>
    </xdr:to>
    <xdr:sp macro="" textlink="">
      <xdr:nvSpPr>
        <xdr:cNvPr id="775" name="円/楕円 774"/>
        <xdr:cNvSpPr/>
      </xdr:nvSpPr>
      <xdr:spPr>
        <a:xfrm>
          <a:off x="19494500" y="56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119473</xdr:rowOff>
    </xdr:from>
    <xdr:ext cx="534377" cy="259045"/>
    <xdr:sp macro="" textlink="">
      <xdr:nvSpPr>
        <xdr:cNvPr id="776" name="テキスト ボックス 775"/>
        <xdr:cNvSpPr txBox="1"/>
      </xdr:nvSpPr>
      <xdr:spPr>
        <a:xfrm>
          <a:off x="19278111" y="543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101626</xdr:rowOff>
    </xdr:from>
    <xdr:to>
      <xdr:col>27</xdr:col>
      <xdr:colOff>161925</xdr:colOff>
      <xdr:row>33</xdr:row>
      <xdr:rowOff>31776</xdr:rowOff>
    </xdr:to>
    <xdr:sp macro="" textlink="">
      <xdr:nvSpPr>
        <xdr:cNvPr id="777" name="円/楕円 776"/>
        <xdr:cNvSpPr/>
      </xdr:nvSpPr>
      <xdr:spPr>
        <a:xfrm>
          <a:off x="18605500" y="55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48303</xdr:rowOff>
    </xdr:from>
    <xdr:ext cx="534377" cy="259045"/>
    <xdr:sp macro="" textlink="">
      <xdr:nvSpPr>
        <xdr:cNvPr id="778" name="テキスト ボックス 777"/>
        <xdr:cNvSpPr txBox="1"/>
      </xdr:nvSpPr>
      <xdr:spPr>
        <a:xfrm>
          <a:off x="18389111" y="53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500">
              <a:solidFill>
                <a:schemeClr val="dk1"/>
              </a:solidFill>
              <a:effectLst/>
              <a:latin typeface="+mn-lt"/>
              <a:ea typeface="+mn-ea"/>
              <a:cs typeface="+mn-cs"/>
            </a:rPr>
            <a:t>　衛生費は、前年度と比べると</a:t>
          </a:r>
          <a:r>
            <a:rPr kumimoji="1" lang="en-US" altLang="ja-JP" sz="1500">
              <a:solidFill>
                <a:schemeClr val="dk1"/>
              </a:solidFill>
              <a:effectLst/>
              <a:latin typeface="+mn-lt"/>
              <a:ea typeface="+mn-ea"/>
              <a:cs typeface="+mn-cs"/>
            </a:rPr>
            <a:t>5,164</a:t>
          </a:r>
          <a:r>
            <a:rPr kumimoji="1" lang="ja-JP" altLang="ja-JP" sz="1500">
              <a:solidFill>
                <a:schemeClr val="dk1"/>
              </a:solidFill>
              <a:effectLst/>
              <a:latin typeface="+mn-lt"/>
              <a:ea typeface="+mn-ea"/>
              <a:cs typeface="+mn-cs"/>
            </a:rPr>
            <a:t>円減少し、類似団体内平均値との比較でも平成</a:t>
          </a:r>
          <a:r>
            <a:rPr kumimoji="1" lang="en-US" altLang="ja-JP" sz="1500">
              <a:solidFill>
                <a:schemeClr val="dk1"/>
              </a:solidFill>
              <a:effectLst/>
              <a:latin typeface="+mn-lt"/>
              <a:ea typeface="+mn-ea"/>
              <a:cs typeface="+mn-cs"/>
            </a:rPr>
            <a:t>27</a:t>
          </a:r>
          <a:r>
            <a:rPr kumimoji="1" lang="ja-JP" altLang="ja-JP" sz="1500">
              <a:solidFill>
                <a:schemeClr val="dk1"/>
              </a:solidFill>
              <a:effectLst/>
              <a:latin typeface="+mn-lt"/>
              <a:ea typeface="+mn-ea"/>
              <a:cs typeface="+mn-cs"/>
            </a:rPr>
            <a:t>年度は</a:t>
          </a:r>
          <a:r>
            <a:rPr kumimoji="1" lang="en-US" altLang="ja-JP" sz="1500">
              <a:solidFill>
                <a:schemeClr val="dk1"/>
              </a:solidFill>
              <a:effectLst/>
              <a:latin typeface="+mn-lt"/>
              <a:ea typeface="+mn-ea"/>
              <a:cs typeface="+mn-cs"/>
            </a:rPr>
            <a:t>2,801</a:t>
          </a:r>
          <a:r>
            <a:rPr kumimoji="1" lang="ja-JP" altLang="ja-JP" sz="1500">
              <a:solidFill>
                <a:schemeClr val="dk1"/>
              </a:solidFill>
              <a:effectLst/>
              <a:latin typeface="+mn-lt"/>
              <a:ea typeface="+mn-ea"/>
              <a:cs typeface="+mn-cs"/>
            </a:rPr>
            <a:t>円低くなった。これは、新斎場の整備が完了し、その経費が皆減したことなどによる。</a:t>
          </a:r>
          <a:endParaRPr lang="ja-JP" altLang="ja-JP" sz="1500">
            <a:effectLst/>
          </a:endParaRPr>
        </a:p>
        <a:p>
          <a:r>
            <a:rPr kumimoji="1" lang="ja-JP" altLang="ja-JP" sz="1500">
              <a:solidFill>
                <a:schemeClr val="dk1"/>
              </a:solidFill>
              <a:effectLst/>
              <a:latin typeface="+mn-lt"/>
              <a:ea typeface="+mn-ea"/>
              <a:cs typeface="+mn-cs"/>
            </a:rPr>
            <a:t>　消防費は、前年度と比べると</a:t>
          </a:r>
          <a:r>
            <a:rPr kumimoji="1" lang="en-US" altLang="ja-JP" sz="1500">
              <a:solidFill>
                <a:schemeClr val="dk1"/>
              </a:solidFill>
              <a:effectLst/>
              <a:latin typeface="+mn-lt"/>
              <a:ea typeface="+mn-ea"/>
              <a:cs typeface="+mn-cs"/>
            </a:rPr>
            <a:t>2,660</a:t>
          </a:r>
          <a:r>
            <a:rPr kumimoji="1" lang="ja-JP" altLang="ja-JP" sz="1500">
              <a:solidFill>
                <a:schemeClr val="dk1"/>
              </a:solidFill>
              <a:effectLst/>
              <a:latin typeface="+mn-lt"/>
              <a:ea typeface="+mn-ea"/>
              <a:cs typeface="+mn-cs"/>
            </a:rPr>
            <a:t>円増加し、類似団体内平均値との比較でも</a:t>
          </a:r>
          <a:r>
            <a:rPr kumimoji="1" lang="en-US" altLang="ja-JP" sz="1500">
              <a:solidFill>
                <a:schemeClr val="dk1"/>
              </a:solidFill>
              <a:effectLst/>
              <a:latin typeface="+mn-lt"/>
              <a:ea typeface="+mn-ea"/>
              <a:cs typeface="+mn-cs"/>
            </a:rPr>
            <a:t>27</a:t>
          </a:r>
          <a:r>
            <a:rPr kumimoji="1" lang="ja-JP" altLang="ja-JP" sz="1500">
              <a:solidFill>
                <a:schemeClr val="dk1"/>
              </a:solidFill>
              <a:effectLst/>
              <a:latin typeface="+mn-lt"/>
              <a:ea typeface="+mn-ea"/>
              <a:cs typeface="+mn-cs"/>
            </a:rPr>
            <a:t>年度は</a:t>
          </a:r>
          <a:r>
            <a:rPr kumimoji="1" lang="en-US" altLang="ja-JP" sz="1500">
              <a:solidFill>
                <a:schemeClr val="dk1"/>
              </a:solidFill>
              <a:effectLst/>
              <a:latin typeface="+mn-lt"/>
              <a:ea typeface="+mn-ea"/>
              <a:cs typeface="+mn-cs"/>
            </a:rPr>
            <a:t>1,662</a:t>
          </a:r>
          <a:r>
            <a:rPr kumimoji="1" lang="ja-JP" altLang="ja-JP" sz="1500">
              <a:solidFill>
                <a:schemeClr val="dk1"/>
              </a:solidFill>
              <a:effectLst/>
              <a:latin typeface="+mn-lt"/>
              <a:ea typeface="+mn-ea"/>
              <a:cs typeface="+mn-cs"/>
            </a:rPr>
            <a:t>円高くなった。これは、震災対策事業に対応するための震災対策事業基金への積立を</a:t>
          </a:r>
          <a:r>
            <a:rPr kumimoji="1" lang="en-US" altLang="ja-JP" sz="1500">
              <a:solidFill>
                <a:schemeClr val="dk1"/>
              </a:solidFill>
              <a:effectLst/>
              <a:latin typeface="+mn-lt"/>
              <a:ea typeface="+mn-ea"/>
              <a:cs typeface="+mn-cs"/>
            </a:rPr>
            <a:t>27</a:t>
          </a:r>
          <a:r>
            <a:rPr kumimoji="1" lang="ja-JP" altLang="ja-JP" sz="1500">
              <a:solidFill>
                <a:schemeClr val="dk1"/>
              </a:solidFill>
              <a:effectLst/>
              <a:latin typeface="+mn-lt"/>
              <a:ea typeface="+mn-ea"/>
              <a:cs typeface="+mn-cs"/>
            </a:rPr>
            <a:t>年度に行い、その積立金が皆増したことなどによる。</a:t>
          </a:r>
          <a:endParaRPr lang="ja-JP" altLang="ja-JP" sz="1500">
            <a:effectLst/>
          </a:endParaRPr>
        </a:p>
        <a:p>
          <a:r>
            <a:rPr kumimoji="1" lang="ja-JP" altLang="ja-JP" sz="1500">
              <a:solidFill>
                <a:schemeClr val="dk1"/>
              </a:solidFill>
              <a:effectLst/>
              <a:latin typeface="+mn-lt"/>
              <a:ea typeface="+mn-ea"/>
              <a:cs typeface="+mn-cs"/>
            </a:rPr>
            <a:t>　教育費は、前年度と比べると</a:t>
          </a:r>
          <a:r>
            <a:rPr kumimoji="1" lang="en-US" altLang="ja-JP" sz="1500">
              <a:solidFill>
                <a:schemeClr val="dk1"/>
              </a:solidFill>
              <a:effectLst/>
              <a:latin typeface="+mn-lt"/>
              <a:ea typeface="+mn-ea"/>
              <a:cs typeface="+mn-cs"/>
            </a:rPr>
            <a:t>2,878</a:t>
          </a:r>
          <a:r>
            <a:rPr kumimoji="1" lang="ja-JP" altLang="ja-JP" sz="1500">
              <a:solidFill>
                <a:schemeClr val="dk1"/>
              </a:solidFill>
              <a:effectLst/>
              <a:latin typeface="+mn-lt"/>
              <a:ea typeface="+mn-ea"/>
              <a:cs typeface="+mn-cs"/>
            </a:rPr>
            <a:t>円減少し、類似団体内平均値との比較でも</a:t>
          </a:r>
          <a:r>
            <a:rPr kumimoji="1" lang="en-US" altLang="ja-JP" sz="1500">
              <a:solidFill>
                <a:schemeClr val="dk1"/>
              </a:solidFill>
              <a:effectLst/>
              <a:latin typeface="+mn-lt"/>
              <a:ea typeface="+mn-ea"/>
              <a:cs typeface="+mn-cs"/>
            </a:rPr>
            <a:t>2,734</a:t>
          </a:r>
          <a:r>
            <a:rPr kumimoji="1" lang="ja-JP" altLang="ja-JP" sz="1500">
              <a:solidFill>
                <a:schemeClr val="dk1"/>
              </a:solidFill>
              <a:effectLst/>
              <a:latin typeface="+mn-lt"/>
              <a:ea typeface="+mn-ea"/>
              <a:cs typeface="+mn-cs"/>
            </a:rPr>
            <a:t>円低くなった。学校施設の老朽化対策などにより増加傾向にあったが、</a:t>
          </a:r>
          <a:r>
            <a:rPr kumimoji="1" lang="en-US" altLang="ja-JP" sz="1500">
              <a:solidFill>
                <a:schemeClr val="dk1"/>
              </a:solidFill>
              <a:effectLst/>
              <a:latin typeface="+mn-lt"/>
              <a:ea typeface="+mn-ea"/>
              <a:cs typeface="+mn-cs"/>
            </a:rPr>
            <a:t>27</a:t>
          </a:r>
          <a:r>
            <a:rPr kumimoji="1" lang="ja-JP" altLang="ja-JP" sz="1500">
              <a:solidFill>
                <a:schemeClr val="dk1"/>
              </a:solidFill>
              <a:effectLst/>
              <a:latin typeface="+mn-lt"/>
              <a:ea typeface="+mn-ea"/>
              <a:cs typeface="+mn-cs"/>
            </a:rPr>
            <a:t>年度は学校施設の大規模改造の減などにより前年度から減少し、類似団体内平均値も下回った。</a:t>
          </a:r>
          <a:endParaRPr lang="ja-JP" altLang="ja-JP" sz="1500">
            <a:effectLst/>
          </a:endParaRPr>
        </a:p>
        <a:p>
          <a:r>
            <a:rPr kumimoji="1" lang="ja-JP" altLang="ja-JP" sz="1500">
              <a:solidFill>
                <a:schemeClr val="dk1"/>
              </a:solidFill>
              <a:effectLst/>
              <a:latin typeface="+mn-lt"/>
              <a:ea typeface="+mn-ea"/>
              <a:cs typeface="+mn-cs"/>
            </a:rPr>
            <a:t>　諸支出金は、類似団体内平均値と比べると</a:t>
          </a:r>
          <a:r>
            <a:rPr kumimoji="1" lang="en-US" altLang="ja-JP" sz="1500">
              <a:solidFill>
                <a:schemeClr val="dk1"/>
              </a:solidFill>
              <a:effectLst/>
              <a:latin typeface="+mn-lt"/>
              <a:ea typeface="+mn-ea"/>
              <a:cs typeface="+mn-cs"/>
            </a:rPr>
            <a:t>8,660</a:t>
          </a:r>
          <a:r>
            <a:rPr kumimoji="1" lang="ja-JP" altLang="ja-JP" sz="1500">
              <a:solidFill>
                <a:schemeClr val="dk1"/>
              </a:solidFill>
              <a:effectLst/>
              <a:latin typeface="+mn-lt"/>
              <a:ea typeface="+mn-ea"/>
              <a:cs typeface="+mn-cs"/>
            </a:rPr>
            <a:t>円高く、また、前年度と比べると</a:t>
          </a:r>
          <a:r>
            <a:rPr kumimoji="1" lang="en-US" altLang="ja-JP" sz="1500">
              <a:solidFill>
                <a:schemeClr val="dk1"/>
              </a:solidFill>
              <a:effectLst/>
              <a:latin typeface="+mn-lt"/>
              <a:ea typeface="+mn-ea"/>
              <a:cs typeface="+mn-cs"/>
            </a:rPr>
            <a:t>1,340</a:t>
          </a:r>
          <a:r>
            <a:rPr kumimoji="1" lang="ja-JP" altLang="ja-JP" sz="1500">
              <a:solidFill>
                <a:schemeClr val="dk1"/>
              </a:solidFill>
              <a:effectLst/>
              <a:latin typeface="+mn-lt"/>
              <a:ea typeface="+mn-ea"/>
              <a:cs typeface="+mn-cs"/>
            </a:rPr>
            <a:t>円増加している。これは、地下鉄特例債元金償還補助などの減などにより、減少傾向にあったが、</a:t>
          </a:r>
          <a:r>
            <a:rPr kumimoji="1" lang="en-US" altLang="ja-JP" sz="1500">
              <a:solidFill>
                <a:schemeClr val="dk1"/>
              </a:solidFill>
              <a:effectLst/>
              <a:latin typeface="+mn-lt"/>
              <a:ea typeface="+mn-ea"/>
              <a:cs typeface="+mn-cs"/>
            </a:rPr>
            <a:t>27</a:t>
          </a:r>
          <a:r>
            <a:rPr kumimoji="1" lang="ja-JP" altLang="ja-JP" sz="1500">
              <a:solidFill>
                <a:schemeClr val="dk1"/>
              </a:solidFill>
              <a:effectLst/>
              <a:latin typeface="+mn-lt"/>
              <a:ea typeface="+mn-ea"/>
              <a:cs typeface="+mn-cs"/>
            </a:rPr>
            <a:t>年度は地下鉄特例債元金償還補助の増などにより前年度から増加したことによる。</a:t>
          </a:r>
          <a:endParaRPr lang="ja-JP" altLang="ja-JP" sz="1500">
            <a:effectLst/>
          </a:endParaRPr>
        </a:p>
        <a:p>
          <a:endParaRPr kumimoji="1" lang="ja-JP" altLang="en-US" sz="15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mn-lt"/>
              <a:ea typeface="+mn-ea"/>
              <a:cs typeface="+mn-cs"/>
            </a:rPr>
            <a:t>＜財政調整基金残高／標準財政規模＞</a:t>
          </a:r>
          <a:endParaRPr lang="ja-JP" altLang="ja-JP" sz="700">
            <a:effectLst/>
          </a:endParaRPr>
        </a:p>
        <a:p>
          <a:r>
            <a:rPr kumimoji="1" lang="ja-JP" altLang="ja-JP" sz="700">
              <a:solidFill>
                <a:schemeClr val="dk1"/>
              </a:solidFill>
              <a:effectLst/>
              <a:latin typeface="+mn-lt"/>
              <a:ea typeface="+mn-ea"/>
              <a:cs typeface="+mn-cs"/>
            </a:rPr>
            <a:t>　平成</a:t>
          </a:r>
          <a:r>
            <a:rPr kumimoji="1" lang="en-US" altLang="ja-JP" sz="700">
              <a:solidFill>
                <a:schemeClr val="dk1"/>
              </a:solidFill>
              <a:effectLst/>
              <a:latin typeface="+mn-lt"/>
              <a:ea typeface="+mn-ea"/>
              <a:cs typeface="+mn-cs"/>
            </a:rPr>
            <a:t>27</a:t>
          </a:r>
          <a:r>
            <a:rPr kumimoji="1" lang="ja-JP" altLang="ja-JP" sz="700">
              <a:solidFill>
                <a:schemeClr val="dk1"/>
              </a:solidFill>
              <a:effectLst/>
              <a:latin typeface="+mn-lt"/>
              <a:ea typeface="+mn-ea"/>
              <a:cs typeface="+mn-cs"/>
            </a:rPr>
            <a:t>年度の財政調整基金残高は、震災対策事業基金に積み立てるための取り崩しが決算剰余金等の積み立てを上回ったため、前年度に比べて</a:t>
          </a:r>
          <a:r>
            <a:rPr kumimoji="1" lang="en-US" altLang="ja-JP" sz="700">
              <a:solidFill>
                <a:schemeClr val="dk1"/>
              </a:solidFill>
              <a:effectLst/>
              <a:latin typeface="+mn-lt"/>
              <a:ea typeface="+mn-ea"/>
              <a:cs typeface="+mn-cs"/>
            </a:rPr>
            <a:t>36</a:t>
          </a:r>
          <a:r>
            <a:rPr kumimoji="1" lang="ja-JP" altLang="ja-JP" sz="700">
              <a:solidFill>
                <a:schemeClr val="dk1"/>
              </a:solidFill>
              <a:effectLst/>
              <a:latin typeface="+mn-lt"/>
              <a:ea typeface="+mn-ea"/>
              <a:cs typeface="+mn-cs"/>
            </a:rPr>
            <a:t>億円減少し、</a:t>
          </a:r>
          <a:r>
            <a:rPr kumimoji="1" lang="en-US" altLang="ja-JP" sz="700">
              <a:solidFill>
                <a:schemeClr val="dk1"/>
              </a:solidFill>
              <a:effectLst/>
              <a:latin typeface="+mn-lt"/>
              <a:ea typeface="+mn-ea"/>
              <a:cs typeface="+mn-cs"/>
            </a:rPr>
            <a:t>109</a:t>
          </a:r>
          <a:r>
            <a:rPr kumimoji="1" lang="ja-JP" altLang="ja-JP" sz="700">
              <a:solidFill>
                <a:schemeClr val="dk1"/>
              </a:solidFill>
              <a:effectLst/>
              <a:latin typeface="+mn-lt"/>
              <a:ea typeface="+mn-ea"/>
              <a:cs typeface="+mn-cs"/>
            </a:rPr>
            <a:t>億円となった。一方、標準財政規模は前年度に比べて</a:t>
          </a:r>
          <a:r>
            <a:rPr kumimoji="1" lang="en-US" altLang="ja-JP" sz="700">
              <a:solidFill>
                <a:schemeClr val="dk1"/>
              </a:solidFill>
              <a:effectLst/>
              <a:latin typeface="+mn-lt"/>
              <a:ea typeface="+mn-ea"/>
              <a:cs typeface="+mn-cs"/>
            </a:rPr>
            <a:t>1.74</a:t>
          </a:r>
          <a:r>
            <a:rPr kumimoji="1" lang="ja-JP" altLang="ja-JP" sz="700">
              <a:solidFill>
                <a:schemeClr val="dk1"/>
              </a:solidFill>
              <a:effectLst/>
              <a:latin typeface="+mn-lt"/>
              <a:ea typeface="+mn-ea"/>
              <a:cs typeface="+mn-cs"/>
            </a:rPr>
            <a:t>ポイント増加したため、それに対する割合は前年度に比べて</a:t>
          </a:r>
          <a:r>
            <a:rPr kumimoji="1" lang="en-US" altLang="ja-JP" sz="700">
              <a:solidFill>
                <a:schemeClr val="dk1"/>
              </a:solidFill>
              <a:effectLst/>
              <a:latin typeface="+mn-lt"/>
              <a:ea typeface="+mn-ea"/>
              <a:cs typeface="+mn-cs"/>
            </a:rPr>
            <a:t>0.68</a:t>
          </a:r>
          <a:r>
            <a:rPr kumimoji="1" lang="ja-JP" altLang="ja-JP" sz="700">
              <a:solidFill>
                <a:schemeClr val="dk1"/>
              </a:solidFill>
              <a:effectLst/>
              <a:latin typeface="+mn-lt"/>
              <a:ea typeface="+mn-ea"/>
              <a:cs typeface="+mn-cs"/>
            </a:rPr>
            <a:t>ポイント減少した。</a:t>
          </a:r>
          <a:endParaRPr lang="ja-JP" altLang="ja-JP" sz="700">
            <a:effectLst/>
          </a:endParaRPr>
        </a:p>
        <a:p>
          <a:r>
            <a:rPr kumimoji="1" lang="ja-JP" altLang="ja-JP" sz="700">
              <a:solidFill>
                <a:schemeClr val="dk1"/>
              </a:solidFill>
              <a:effectLst/>
              <a:latin typeface="+mn-lt"/>
              <a:ea typeface="+mn-ea"/>
              <a:cs typeface="+mn-cs"/>
            </a:rPr>
            <a:t>＜実質収支額／標準財政規模＞</a:t>
          </a:r>
          <a:endParaRPr lang="ja-JP" altLang="ja-JP" sz="700">
            <a:effectLst/>
          </a:endParaRPr>
        </a:p>
        <a:p>
          <a:r>
            <a:rPr kumimoji="1" lang="ja-JP" altLang="ja-JP" sz="700">
              <a:solidFill>
                <a:schemeClr val="dk1"/>
              </a:solidFill>
              <a:effectLst/>
              <a:latin typeface="+mn-lt"/>
              <a:ea typeface="+mn-ea"/>
              <a:cs typeface="+mn-cs"/>
            </a:rPr>
            <a:t>　平成</a:t>
          </a:r>
          <a:r>
            <a:rPr kumimoji="1" lang="en-US" altLang="ja-JP" sz="700">
              <a:solidFill>
                <a:schemeClr val="dk1"/>
              </a:solidFill>
              <a:effectLst/>
              <a:latin typeface="+mn-lt"/>
              <a:ea typeface="+mn-ea"/>
              <a:cs typeface="+mn-cs"/>
            </a:rPr>
            <a:t>27</a:t>
          </a:r>
          <a:r>
            <a:rPr kumimoji="1" lang="ja-JP" altLang="ja-JP" sz="700">
              <a:solidFill>
                <a:schemeClr val="dk1"/>
              </a:solidFill>
              <a:effectLst/>
              <a:latin typeface="+mn-lt"/>
              <a:ea typeface="+mn-ea"/>
              <a:cs typeface="+mn-cs"/>
            </a:rPr>
            <a:t>年度の翌年度に繰越すべき財源は前年度に比べて</a:t>
          </a:r>
          <a:r>
            <a:rPr kumimoji="1" lang="en-US" altLang="ja-JP" sz="700">
              <a:solidFill>
                <a:schemeClr val="dk1"/>
              </a:solidFill>
              <a:effectLst/>
              <a:latin typeface="+mn-lt"/>
              <a:ea typeface="+mn-ea"/>
              <a:cs typeface="+mn-cs"/>
            </a:rPr>
            <a:t>2</a:t>
          </a:r>
          <a:r>
            <a:rPr kumimoji="1" lang="ja-JP" altLang="ja-JP" sz="700">
              <a:solidFill>
                <a:schemeClr val="dk1"/>
              </a:solidFill>
              <a:effectLst/>
              <a:latin typeface="+mn-lt"/>
              <a:ea typeface="+mn-ea"/>
              <a:cs typeface="+mn-cs"/>
            </a:rPr>
            <a:t>億円減少したものの、歳入歳出差引は前年度に比べて</a:t>
          </a:r>
          <a:r>
            <a:rPr kumimoji="1" lang="en-US" altLang="ja-JP" sz="700">
              <a:solidFill>
                <a:schemeClr val="dk1"/>
              </a:solidFill>
              <a:effectLst/>
              <a:latin typeface="+mn-lt"/>
              <a:ea typeface="+mn-ea"/>
              <a:cs typeface="+mn-cs"/>
            </a:rPr>
            <a:t>42</a:t>
          </a:r>
          <a:r>
            <a:rPr kumimoji="1" lang="ja-JP" altLang="ja-JP" sz="700">
              <a:solidFill>
                <a:schemeClr val="dk1"/>
              </a:solidFill>
              <a:effectLst/>
              <a:latin typeface="+mn-lt"/>
              <a:ea typeface="+mn-ea"/>
              <a:cs typeface="+mn-cs"/>
            </a:rPr>
            <a:t>億円増加したことにより、実質収支は前年度に比べて</a:t>
          </a:r>
          <a:r>
            <a:rPr kumimoji="1" lang="en-US" altLang="ja-JP" sz="700">
              <a:solidFill>
                <a:schemeClr val="dk1"/>
              </a:solidFill>
              <a:effectLst/>
              <a:latin typeface="+mn-lt"/>
              <a:ea typeface="+mn-ea"/>
              <a:cs typeface="+mn-cs"/>
            </a:rPr>
            <a:t>44</a:t>
          </a:r>
          <a:r>
            <a:rPr kumimoji="1" lang="ja-JP" altLang="ja-JP" sz="700">
              <a:solidFill>
                <a:schemeClr val="dk1"/>
              </a:solidFill>
              <a:effectLst/>
              <a:latin typeface="+mn-lt"/>
              <a:ea typeface="+mn-ea"/>
              <a:cs typeface="+mn-cs"/>
            </a:rPr>
            <a:t>億円増加し</a:t>
          </a:r>
          <a:r>
            <a:rPr kumimoji="1" lang="en-US" altLang="ja-JP" sz="700">
              <a:solidFill>
                <a:schemeClr val="dk1"/>
              </a:solidFill>
              <a:effectLst/>
              <a:latin typeface="+mn-lt"/>
              <a:ea typeface="+mn-ea"/>
              <a:cs typeface="+mn-cs"/>
            </a:rPr>
            <a:t>62</a:t>
          </a:r>
          <a:r>
            <a:rPr kumimoji="1" lang="ja-JP" altLang="ja-JP" sz="700">
              <a:solidFill>
                <a:schemeClr val="dk1"/>
              </a:solidFill>
              <a:effectLst/>
              <a:latin typeface="+mn-lt"/>
              <a:ea typeface="+mn-ea"/>
              <a:cs typeface="+mn-cs"/>
            </a:rPr>
            <a:t>億円となった。そのため標準財政規模に対する割合も前年度に比べて増加した。</a:t>
          </a:r>
          <a:endParaRPr lang="ja-JP" altLang="ja-JP" sz="700">
            <a:effectLst/>
          </a:endParaRPr>
        </a:p>
        <a:p>
          <a:r>
            <a:rPr kumimoji="1" lang="ja-JP" altLang="ja-JP" sz="700">
              <a:solidFill>
                <a:schemeClr val="dk1"/>
              </a:solidFill>
              <a:effectLst/>
              <a:latin typeface="+mn-lt"/>
              <a:ea typeface="+mn-ea"/>
              <a:cs typeface="+mn-cs"/>
            </a:rPr>
            <a:t>＜実質単年度収支／標準財政規模＞</a:t>
          </a:r>
          <a:endParaRPr lang="ja-JP" altLang="ja-JP" sz="700">
            <a:effectLst/>
          </a:endParaRPr>
        </a:p>
        <a:p>
          <a:r>
            <a:rPr kumimoji="1" lang="ja-JP" altLang="ja-JP" sz="700">
              <a:solidFill>
                <a:schemeClr val="dk1"/>
              </a:solidFill>
              <a:effectLst/>
              <a:latin typeface="+mn-lt"/>
              <a:ea typeface="+mn-ea"/>
              <a:cs typeface="+mn-cs"/>
            </a:rPr>
            <a:t>　平成</a:t>
          </a:r>
          <a:r>
            <a:rPr kumimoji="1" lang="en-US" altLang="ja-JP" sz="700">
              <a:solidFill>
                <a:schemeClr val="dk1"/>
              </a:solidFill>
              <a:effectLst/>
              <a:latin typeface="+mn-lt"/>
              <a:ea typeface="+mn-ea"/>
              <a:cs typeface="+mn-cs"/>
            </a:rPr>
            <a:t>27</a:t>
          </a:r>
          <a:r>
            <a:rPr kumimoji="1" lang="ja-JP" altLang="ja-JP" sz="700">
              <a:solidFill>
                <a:schemeClr val="dk1"/>
              </a:solidFill>
              <a:effectLst/>
              <a:latin typeface="+mn-lt"/>
              <a:ea typeface="+mn-ea"/>
              <a:cs typeface="+mn-cs"/>
            </a:rPr>
            <a:t>年度は、単年度収支が前年度に比べて</a:t>
          </a:r>
          <a:r>
            <a:rPr kumimoji="1" lang="en-US" altLang="ja-JP" sz="700">
              <a:solidFill>
                <a:schemeClr val="dk1"/>
              </a:solidFill>
              <a:effectLst/>
              <a:latin typeface="+mn-lt"/>
              <a:ea typeface="+mn-ea"/>
              <a:cs typeface="+mn-cs"/>
            </a:rPr>
            <a:t>45</a:t>
          </a:r>
          <a:r>
            <a:rPr kumimoji="1" lang="ja-JP" altLang="ja-JP" sz="700">
              <a:solidFill>
                <a:schemeClr val="dk1"/>
              </a:solidFill>
              <a:effectLst/>
              <a:latin typeface="+mn-lt"/>
              <a:ea typeface="+mn-ea"/>
              <a:cs typeface="+mn-cs"/>
            </a:rPr>
            <a:t>億円増加したが、財政調整基金からの取り崩しも前年度に比べて</a:t>
          </a:r>
          <a:r>
            <a:rPr kumimoji="1" lang="en-US" altLang="ja-JP" sz="700">
              <a:solidFill>
                <a:schemeClr val="dk1"/>
              </a:solidFill>
              <a:effectLst/>
              <a:latin typeface="+mn-lt"/>
              <a:ea typeface="+mn-ea"/>
              <a:cs typeface="+mn-cs"/>
            </a:rPr>
            <a:t>45</a:t>
          </a:r>
          <a:r>
            <a:rPr kumimoji="1" lang="ja-JP" altLang="ja-JP" sz="700">
              <a:solidFill>
                <a:schemeClr val="dk1"/>
              </a:solidFill>
              <a:effectLst/>
              <a:latin typeface="+mn-lt"/>
              <a:ea typeface="+mn-ea"/>
              <a:cs typeface="+mn-cs"/>
            </a:rPr>
            <a:t>億円増加したため、実質単年度収支は前年度と同水準であった。そのため、実質単年度収支が標準財政規模に占める割合もほぼ横ばいとなっている。</a:t>
          </a:r>
          <a:endParaRPr kumimoji="1" lang="en-US" altLang="ja-JP" sz="700">
            <a:solidFill>
              <a:schemeClr val="dk1"/>
            </a:solidFill>
            <a:effectLst/>
            <a:latin typeface="+mn-lt"/>
            <a:ea typeface="+mn-ea"/>
            <a:cs typeface="+mn-cs"/>
          </a:endParaRPr>
        </a:p>
        <a:p>
          <a:endParaRPr lang="ja-JP" altLang="ja-JP" sz="700">
            <a:effectLst/>
          </a:endParaRPr>
        </a:p>
        <a:p>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総括表の該当箇所を参照</a:t>
          </a:r>
          <a:endParaRPr lang="ja-JP" altLang="ja-JP" sz="700">
            <a:effectLst/>
          </a:endParaRPr>
        </a:p>
        <a:p>
          <a:endParaRPr kumimoji="1" lang="ja-JP" altLang="en-US" sz="7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500">
              <a:solidFill>
                <a:schemeClr val="dk1"/>
              </a:solidFill>
              <a:effectLst/>
              <a:latin typeface="+mn-lt"/>
              <a:ea typeface="+mn-ea"/>
              <a:cs typeface="+mn-cs"/>
            </a:rPr>
            <a:t>　連結実質赤字は依然として発生していない。また、前年度と比べると、標準財政規模に対する実質収支額と資金剰余額の合計額の割合については</a:t>
          </a:r>
          <a:r>
            <a:rPr kumimoji="1" lang="en-US" altLang="ja-JP" sz="1500">
              <a:solidFill>
                <a:schemeClr val="dk1"/>
              </a:solidFill>
              <a:effectLst/>
              <a:latin typeface="+mn-lt"/>
              <a:ea typeface="+mn-ea"/>
              <a:cs typeface="+mn-cs"/>
            </a:rPr>
            <a:t>0.79</a:t>
          </a:r>
          <a:r>
            <a:rPr kumimoji="1" lang="ja-JP" altLang="ja-JP" sz="1500">
              <a:solidFill>
                <a:schemeClr val="dk1"/>
              </a:solidFill>
              <a:effectLst/>
              <a:latin typeface="+mn-lt"/>
              <a:ea typeface="+mn-ea"/>
              <a:cs typeface="+mn-cs"/>
            </a:rPr>
            <a:t>ポイント増加している。</a:t>
          </a:r>
          <a:endParaRPr lang="ja-JP" altLang="ja-JP" sz="1500">
            <a:effectLst/>
          </a:endParaRPr>
        </a:p>
        <a:p>
          <a:r>
            <a:rPr kumimoji="1" lang="ja-JP" altLang="ja-JP" sz="1500">
              <a:solidFill>
                <a:schemeClr val="dk1"/>
              </a:solidFill>
              <a:effectLst/>
              <a:latin typeface="+mn-lt"/>
              <a:ea typeface="+mn-ea"/>
              <a:cs typeface="+mn-cs"/>
            </a:rPr>
            <a:t>　これは、水道事業会計等において資金剰余額が増加したことや、一般会計において実質収支が増加したこと、また、自動車運送事業会計において、経営改善に努めたことにより、収益的収支が引き続き黒字となったこと等によるものである。</a:t>
          </a:r>
          <a:endParaRPr lang="ja-JP" altLang="ja-JP" sz="1500">
            <a:effectLst/>
          </a:endParaRPr>
        </a:p>
        <a:p>
          <a:r>
            <a:rPr kumimoji="1" lang="ja-JP" altLang="ja-JP" sz="15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500">
            <a:effectLst/>
          </a:endParaRPr>
        </a:p>
        <a:p>
          <a:endParaRPr kumimoji="1" lang="ja-JP" altLang="en-US" sz="15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1058507737</v>
      </c>
      <c r="BO4" s="409"/>
      <c r="BP4" s="409"/>
      <c r="BQ4" s="409"/>
      <c r="BR4" s="409"/>
      <c r="BS4" s="409"/>
      <c r="BT4" s="409"/>
      <c r="BU4" s="410"/>
      <c r="BV4" s="408">
        <v>1054793098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1.1000000000000001</v>
      </c>
      <c r="CU4" s="586"/>
      <c r="CV4" s="586"/>
      <c r="CW4" s="586"/>
      <c r="CX4" s="586"/>
      <c r="CY4" s="586"/>
      <c r="CZ4" s="586"/>
      <c r="DA4" s="587"/>
      <c r="DB4" s="585">
        <v>0.3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1046937269</v>
      </c>
      <c r="BO5" s="414"/>
      <c r="BP5" s="414"/>
      <c r="BQ5" s="414"/>
      <c r="BR5" s="414"/>
      <c r="BS5" s="414"/>
      <c r="BT5" s="414"/>
      <c r="BU5" s="415"/>
      <c r="BV5" s="413">
        <v>1047391598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97.5</v>
      </c>
      <c r="CU5" s="384"/>
      <c r="CV5" s="384"/>
      <c r="CW5" s="384"/>
      <c r="CX5" s="384"/>
      <c r="CY5" s="384"/>
      <c r="CZ5" s="384"/>
      <c r="DA5" s="385"/>
      <c r="DB5" s="383">
        <v>99.3</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11570468</v>
      </c>
      <c r="BO6" s="414"/>
      <c r="BP6" s="414"/>
      <c r="BQ6" s="414"/>
      <c r="BR6" s="414"/>
      <c r="BS6" s="414"/>
      <c r="BT6" s="414"/>
      <c r="BU6" s="415"/>
      <c r="BV6" s="413">
        <v>7401500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101.4</v>
      </c>
      <c r="CU6" s="560"/>
      <c r="CV6" s="560"/>
      <c r="CW6" s="560"/>
      <c r="CX6" s="560"/>
      <c r="CY6" s="560"/>
      <c r="CZ6" s="560"/>
      <c r="DA6" s="561"/>
      <c r="DB6" s="559">
        <v>104.5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5413115</v>
      </c>
      <c r="BO7" s="414"/>
      <c r="BP7" s="414"/>
      <c r="BQ7" s="414"/>
      <c r="BR7" s="414"/>
      <c r="BS7" s="414"/>
      <c r="BT7" s="414"/>
      <c r="BU7" s="415"/>
      <c r="BV7" s="413">
        <v>5677714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561311913</v>
      </c>
      <c r="CU7" s="414"/>
      <c r="CV7" s="414"/>
      <c r="CW7" s="414"/>
      <c r="CX7" s="414"/>
      <c r="CY7" s="414"/>
      <c r="CZ7" s="414"/>
      <c r="DA7" s="415"/>
      <c r="DB7" s="413">
        <v>551685973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6157353</v>
      </c>
      <c r="BO8" s="414"/>
      <c r="BP8" s="414"/>
      <c r="BQ8" s="414"/>
      <c r="BR8" s="414"/>
      <c r="BS8" s="414"/>
      <c r="BT8" s="414"/>
      <c r="BU8" s="415"/>
      <c r="BV8" s="413">
        <v>1723786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0.99</v>
      </c>
      <c r="CU8" s="523"/>
      <c r="CV8" s="523"/>
      <c r="CW8" s="523"/>
      <c r="CX8" s="523"/>
      <c r="CY8" s="523"/>
      <c r="CZ8" s="523"/>
      <c r="DA8" s="524"/>
      <c r="DB8" s="522">
        <v>0.98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2295638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4433567</v>
      </c>
      <c r="BO9" s="414"/>
      <c r="BP9" s="414"/>
      <c r="BQ9" s="414"/>
      <c r="BR9" s="414"/>
      <c r="BS9" s="414"/>
      <c r="BT9" s="414"/>
      <c r="BU9" s="415"/>
      <c r="BV9" s="413">
        <v>-34552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19</v>
      </c>
      <c r="CU9" s="384"/>
      <c r="CV9" s="384"/>
      <c r="CW9" s="384"/>
      <c r="CX9" s="384"/>
      <c r="CY9" s="384"/>
      <c r="CZ9" s="384"/>
      <c r="DA9" s="385"/>
      <c r="DB9" s="383">
        <v>20.2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2263894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34610</v>
      </c>
      <c r="BO10" s="414"/>
      <c r="BP10" s="414"/>
      <c r="BQ10" s="414"/>
      <c r="BR10" s="414"/>
      <c r="BS10" s="414"/>
      <c r="BT10" s="414"/>
      <c r="BU10" s="415"/>
      <c r="BV10" s="413">
        <v>28876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2269444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4500000</v>
      </c>
      <c r="BO12" s="414"/>
      <c r="BP12" s="414"/>
      <c r="BQ12" s="414"/>
      <c r="BR12" s="414"/>
      <c r="BS12" s="414"/>
      <c r="BT12" s="414"/>
      <c r="BU12" s="415"/>
      <c r="BV12" s="413">
        <v>16212</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2201678</v>
      </c>
      <c r="S13" s="515"/>
      <c r="T13" s="515"/>
      <c r="U13" s="515"/>
      <c r="V13" s="516"/>
      <c r="W13" s="502" t="s">
        <v>121</v>
      </c>
      <c r="X13" s="426"/>
      <c r="Y13" s="426"/>
      <c r="Z13" s="426"/>
      <c r="AA13" s="426"/>
      <c r="AB13" s="427"/>
      <c r="AC13" s="389">
        <v>2568</v>
      </c>
      <c r="AD13" s="390"/>
      <c r="AE13" s="390"/>
      <c r="AF13" s="390"/>
      <c r="AG13" s="391"/>
      <c r="AH13" s="389">
        <v>3114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-31823</v>
      </c>
      <c r="BO13" s="414"/>
      <c r="BP13" s="414"/>
      <c r="BQ13" s="414"/>
      <c r="BR13" s="414"/>
      <c r="BS13" s="414"/>
      <c r="BT13" s="414"/>
      <c r="BU13" s="415"/>
      <c r="BV13" s="413">
        <v>-21888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12.7</v>
      </c>
      <c r="CU13" s="384"/>
      <c r="CV13" s="384"/>
      <c r="CW13" s="384"/>
      <c r="CX13" s="384"/>
      <c r="CY13" s="384"/>
      <c r="CZ13" s="384"/>
      <c r="DA13" s="385"/>
      <c r="DB13" s="383">
        <v>13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2260440</v>
      </c>
      <c r="S14" s="515"/>
      <c r="T14" s="515"/>
      <c r="U14" s="515"/>
      <c r="V14" s="516"/>
      <c r="W14" s="517"/>
      <c r="X14" s="429"/>
      <c r="Y14" s="429"/>
      <c r="Z14" s="429"/>
      <c r="AA14" s="429"/>
      <c r="AB14" s="430"/>
      <c r="AC14" s="507">
        <v>0.3</v>
      </c>
      <c r="AD14" s="508"/>
      <c r="AE14" s="508"/>
      <c r="AF14" s="508"/>
      <c r="AG14" s="509"/>
      <c r="AH14" s="507">
        <v>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147.4</v>
      </c>
      <c r="CU14" s="486"/>
      <c r="CV14" s="486"/>
      <c r="CW14" s="486"/>
      <c r="CX14" s="486"/>
      <c r="CY14" s="486"/>
      <c r="CZ14" s="486"/>
      <c r="DA14" s="487"/>
      <c r="DB14" s="518">
        <v>153.9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2194944</v>
      </c>
      <c r="S15" s="515"/>
      <c r="T15" s="515"/>
      <c r="U15" s="515"/>
      <c r="V15" s="516"/>
      <c r="W15" s="502" t="s">
        <v>128</v>
      </c>
      <c r="X15" s="426"/>
      <c r="Y15" s="426"/>
      <c r="Z15" s="426"/>
      <c r="AA15" s="426"/>
      <c r="AB15" s="427"/>
      <c r="AC15" s="389">
        <v>242070</v>
      </c>
      <c r="AD15" s="390"/>
      <c r="AE15" s="390"/>
      <c r="AF15" s="390"/>
      <c r="AG15" s="391"/>
      <c r="AH15" s="389">
        <v>273131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405461984</v>
      </c>
      <c r="BO15" s="409"/>
      <c r="BP15" s="409"/>
      <c r="BQ15" s="409"/>
      <c r="BR15" s="409"/>
      <c r="BS15" s="409"/>
      <c r="BT15" s="409"/>
      <c r="BU15" s="410"/>
      <c r="BV15" s="408">
        <v>389633218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24.3</v>
      </c>
      <c r="AD16" s="508"/>
      <c r="AE16" s="508"/>
      <c r="AF16" s="508"/>
      <c r="AG16" s="509"/>
      <c r="AH16" s="507">
        <v>25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411245164</v>
      </c>
      <c r="BO16" s="414"/>
      <c r="BP16" s="414"/>
      <c r="BQ16" s="414"/>
      <c r="BR16" s="414"/>
      <c r="BS16" s="414"/>
      <c r="BT16" s="414"/>
      <c r="BU16" s="415"/>
      <c r="BV16" s="413">
        <v>395310390</v>
      </c>
      <c r="BW16" s="414"/>
      <c r="BX16" s="414"/>
      <c r="BY16" s="414"/>
      <c r="BZ16" s="414"/>
      <c r="CA16" s="414"/>
      <c r="CB16" s="414"/>
      <c r="CC16" s="415"/>
      <c r="CD16" s="152"/>
      <c r="CE16" s="411" t="s">
        <v>134</v>
      </c>
      <c r="CF16" s="411"/>
      <c r="CG16" s="411"/>
      <c r="CH16" s="411"/>
      <c r="CI16" s="411"/>
      <c r="CJ16" s="411"/>
      <c r="CK16" s="411"/>
      <c r="CL16" s="411"/>
      <c r="CM16" s="411"/>
      <c r="CN16" s="411"/>
      <c r="CO16" s="411"/>
      <c r="CP16" s="411"/>
      <c r="CQ16" s="411"/>
      <c r="CR16" s="411"/>
      <c r="CS16" s="412"/>
      <c r="CT16" s="383">
        <v>6.1</v>
      </c>
      <c r="CU16" s="384"/>
      <c r="CV16" s="384"/>
      <c r="CW16" s="384"/>
      <c r="CX16" s="384"/>
      <c r="CY16" s="384"/>
      <c r="CZ16" s="384"/>
      <c r="DA16" s="385"/>
      <c r="DB16" s="383">
        <v>11</v>
      </c>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752501</v>
      </c>
      <c r="AD17" s="390"/>
      <c r="AE17" s="390"/>
      <c r="AF17" s="390"/>
      <c r="AG17" s="391"/>
      <c r="AH17" s="389">
        <v>790840</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529209522</v>
      </c>
      <c r="BO17" s="414"/>
      <c r="BP17" s="414"/>
      <c r="BQ17" s="414"/>
      <c r="BR17" s="414"/>
      <c r="BS17" s="414"/>
      <c r="BT17" s="414"/>
      <c r="BU17" s="415"/>
      <c r="BV17" s="413">
        <v>511945720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326.45</v>
      </c>
      <c r="M18" s="478"/>
      <c r="N18" s="478"/>
      <c r="O18" s="478"/>
      <c r="P18" s="478"/>
      <c r="Q18" s="478"/>
      <c r="R18" s="479"/>
      <c r="S18" s="479"/>
      <c r="T18" s="479"/>
      <c r="U18" s="479"/>
      <c r="V18" s="480"/>
      <c r="W18" s="494"/>
      <c r="X18" s="495"/>
      <c r="Y18" s="495"/>
      <c r="Z18" s="495"/>
      <c r="AA18" s="495"/>
      <c r="AB18" s="503"/>
      <c r="AC18" s="377">
        <v>75.5</v>
      </c>
      <c r="AD18" s="378"/>
      <c r="AE18" s="378"/>
      <c r="AF18" s="378"/>
      <c r="AG18" s="481"/>
      <c r="AH18" s="377">
        <v>72.5</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566137993</v>
      </c>
      <c r="BO18" s="414"/>
      <c r="BP18" s="414"/>
      <c r="BQ18" s="414"/>
      <c r="BR18" s="414"/>
      <c r="BS18" s="414"/>
      <c r="BT18" s="414"/>
      <c r="BU18" s="415"/>
      <c r="BV18" s="413">
        <v>559734792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7032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652777474</v>
      </c>
      <c r="BO19" s="414"/>
      <c r="BP19" s="414"/>
      <c r="BQ19" s="414"/>
      <c r="BR19" s="414"/>
      <c r="BS19" s="414"/>
      <c r="BT19" s="414"/>
      <c r="BU19" s="415"/>
      <c r="BV19" s="413">
        <v>634146616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1058497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1539952170</v>
      </c>
      <c r="BO23" s="414"/>
      <c r="BP23" s="414"/>
      <c r="BQ23" s="414"/>
      <c r="BR23" s="414"/>
      <c r="BS23" s="414"/>
      <c r="BT23" s="414"/>
      <c r="BU23" s="415"/>
      <c r="BV23" s="413">
        <v>1596675946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4400</v>
      </c>
      <c r="R24" s="390"/>
      <c r="S24" s="390"/>
      <c r="T24" s="390"/>
      <c r="U24" s="390"/>
      <c r="V24" s="391"/>
      <c r="W24" s="455"/>
      <c r="X24" s="446"/>
      <c r="Y24" s="447"/>
      <c r="Z24" s="386" t="s">
        <v>153</v>
      </c>
      <c r="AA24" s="387"/>
      <c r="AB24" s="387"/>
      <c r="AC24" s="387"/>
      <c r="AD24" s="387"/>
      <c r="AE24" s="387"/>
      <c r="AF24" s="387"/>
      <c r="AG24" s="388"/>
      <c r="AH24" s="389">
        <v>15245</v>
      </c>
      <c r="AI24" s="390"/>
      <c r="AJ24" s="390"/>
      <c r="AK24" s="390"/>
      <c r="AL24" s="391"/>
      <c r="AM24" s="389">
        <v>48158955</v>
      </c>
      <c r="AN24" s="390"/>
      <c r="AO24" s="390"/>
      <c r="AP24" s="390"/>
      <c r="AQ24" s="390"/>
      <c r="AR24" s="391"/>
      <c r="AS24" s="389">
        <v>3159</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337660015</v>
      </c>
      <c r="BO24" s="414"/>
      <c r="BP24" s="414"/>
      <c r="BQ24" s="414"/>
      <c r="BR24" s="414"/>
      <c r="BS24" s="414"/>
      <c r="BT24" s="414"/>
      <c r="BU24" s="415"/>
      <c r="BV24" s="413">
        <v>359113881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3</v>
      </c>
      <c r="M25" s="390"/>
      <c r="N25" s="390"/>
      <c r="O25" s="390"/>
      <c r="P25" s="391"/>
      <c r="Q25" s="389">
        <v>8868</v>
      </c>
      <c r="R25" s="390"/>
      <c r="S25" s="390"/>
      <c r="T25" s="390"/>
      <c r="U25" s="390"/>
      <c r="V25" s="391"/>
      <c r="W25" s="455"/>
      <c r="X25" s="446"/>
      <c r="Y25" s="447"/>
      <c r="Z25" s="386" t="s">
        <v>156</v>
      </c>
      <c r="AA25" s="387"/>
      <c r="AB25" s="387"/>
      <c r="AC25" s="387"/>
      <c r="AD25" s="387"/>
      <c r="AE25" s="387"/>
      <c r="AF25" s="387"/>
      <c r="AG25" s="388"/>
      <c r="AH25" s="389">
        <v>2317</v>
      </c>
      <c r="AI25" s="390"/>
      <c r="AJ25" s="390"/>
      <c r="AK25" s="390"/>
      <c r="AL25" s="391"/>
      <c r="AM25" s="389">
        <v>7152579</v>
      </c>
      <c r="AN25" s="390"/>
      <c r="AO25" s="390"/>
      <c r="AP25" s="390"/>
      <c r="AQ25" s="390"/>
      <c r="AR25" s="391"/>
      <c r="AS25" s="389">
        <v>3087</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189054697</v>
      </c>
      <c r="BO25" s="409"/>
      <c r="BP25" s="409"/>
      <c r="BQ25" s="409"/>
      <c r="BR25" s="409"/>
      <c r="BS25" s="409"/>
      <c r="BT25" s="409"/>
      <c r="BU25" s="410"/>
      <c r="BV25" s="408">
        <v>106995425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5697</v>
      </c>
      <c r="R26" s="390"/>
      <c r="S26" s="390"/>
      <c r="T26" s="390"/>
      <c r="U26" s="390"/>
      <c r="V26" s="391"/>
      <c r="W26" s="455"/>
      <c r="X26" s="446"/>
      <c r="Y26" s="447"/>
      <c r="Z26" s="386" t="s">
        <v>159</v>
      </c>
      <c r="AA26" s="468"/>
      <c r="AB26" s="468"/>
      <c r="AC26" s="468"/>
      <c r="AD26" s="468"/>
      <c r="AE26" s="468"/>
      <c r="AF26" s="468"/>
      <c r="AG26" s="469"/>
      <c r="AH26" s="389">
        <v>2462</v>
      </c>
      <c r="AI26" s="390"/>
      <c r="AJ26" s="390"/>
      <c r="AK26" s="390"/>
      <c r="AL26" s="391"/>
      <c r="AM26" s="389">
        <v>8269858</v>
      </c>
      <c r="AN26" s="390"/>
      <c r="AO26" s="390"/>
      <c r="AP26" s="390"/>
      <c r="AQ26" s="390"/>
      <c r="AR26" s="391"/>
      <c r="AS26" s="389">
        <v>3359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v>10410737</v>
      </c>
      <c r="BO26" s="414"/>
      <c r="BP26" s="414"/>
      <c r="BQ26" s="414"/>
      <c r="BR26" s="414"/>
      <c r="BS26" s="414"/>
      <c r="BT26" s="414"/>
      <c r="BU26" s="415"/>
      <c r="BV26" s="413">
        <v>10294780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10413</v>
      </c>
      <c r="R27" s="390"/>
      <c r="S27" s="390"/>
      <c r="T27" s="390"/>
      <c r="U27" s="390"/>
      <c r="V27" s="391"/>
      <c r="W27" s="455"/>
      <c r="X27" s="446"/>
      <c r="Y27" s="447"/>
      <c r="Z27" s="386" t="s">
        <v>162</v>
      </c>
      <c r="AA27" s="387"/>
      <c r="AB27" s="387"/>
      <c r="AC27" s="387"/>
      <c r="AD27" s="387"/>
      <c r="AE27" s="387"/>
      <c r="AF27" s="387"/>
      <c r="AG27" s="388"/>
      <c r="AH27" s="389">
        <v>1243</v>
      </c>
      <c r="AI27" s="390"/>
      <c r="AJ27" s="390"/>
      <c r="AK27" s="390"/>
      <c r="AL27" s="391"/>
      <c r="AM27" s="389">
        <v>4639863</v>
      </c>
      <c r="AN27" s="390"/>
      <c r="AO27" s="390"/>
      <c r="AP27" s="390"/>
      <c r="AQ27" s="390"/>
      <c r="AR27" s="391"/>
      <c r="AS27" s="389">
        <v>3733</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2283000</v>
      </c>
      <c r="BO27" s="417"/>
      <c r="BP27" s="417"/>
      <c r="BQ27" s="417"/>
      <c r="BR27" s="417"/>
      <c r="BS27" s="417"/>
      <c r="BT27" s="417"/>
      <c r="BU27" s="418"/>
      <c r="BV27" s="416">
        <v>2283000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9163</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10918025</v>
      </c>
      <c r="BO28" s="409"/>
      <c r="BP28" s="409"/>
      <c r="BQ28" s="409"/>
      <c r="BR28" s="409"/>
      <c r="BS28" s="409"/>
      <c r="BT28" s="409"/>
      <c r="BU28" s="410"/>
      <c r="BV28" s="408">
        <v>14513415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73</v>
      </c>
      <c r="M29" s="390"/>
      <c r="N29" s="390"/>
      <c r="O29" s="390"/>
      <c r="P29" s="391"/>
      <c r="Q29" s="389">
        <v>8415</v>
      </c>
      <c r="R29" s="390"/>
      <c r="S29" s="390"/>
      <c r="T29" s="390"/>
      <c r="U29" s="390"/>
      <c r="V29" s="391"/>
      <c r="W29" s="456"/>
      <c r="X29" s="457"/>
      <c r="Y29" s="458"/>
      <c r="Z29" s="386" t="s">
        <v>169</v>
      </c>
      <c r="AA29" s="387"/>
      <c r="AB29" s="387"/>
      <c r="AC29" s="387"/>
      <c r="AD29" s="387"/>
      <c r="AE29" s="387"/>
      <c r="AF29" s="387"/>
      <c r="AG29" s="388"/>
      <c r="AH29" s="389">
        <v>16488</v>
      </c>
      <c r="AI29" s="390"/>
      <c r="AJ29" s="390"/>
      <c r="AK29" s="390"/>
      <c r="AL29" s="391"/>
      <c r="AM29" s="389">
        <v>52798818</v>
      </c>
      <c r="AN29" s="390"/>
      <c r="AO29" s="390"/>
      <c r="AP29" s="390"/>
      <c r="AQ29" s="390"/>
      <c r="AR29" s="391"/>
      <c r="AS29" s="389">
        <v>3202</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10191337</v>
      </c>
      <c r="BO29" s="414"/>
      <c r="BP29" s="414"/>
      <c r="BQ29" s="414"/>
      <c r="BR29" s="414"/>
      <c r="BS29" s="414"/>
      <c r="BT29" s="414"/>
      <c r="BU29" s="415"/>
      <c r="BV29" s="413">
        <v>8901823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22095833</v>
      </c>
      <c r="BO30" s="417"/>
      <c r="BP30" s="417"/>
      <c r="BQ30" s="417"/>
      <c r="BR30" s="417"/>
      <c r="BS30" s="417"/>
      <c r="BT30" s="417"/>
      <c r="BU30" s="418"/>
      <c r="BV30" s="416">
        <v>20027163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8</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65"/>
      <c r="BE34" s="373">
        <f>IF(BG34="","",MAX(C34:D43,U34:V43,AM34:AN43)+1)</f>
        <v>17</v>
      </c>
      <c r="BF34" s="373"/>
      <c r="BG34" s="372" t="str">
        <f>IF('各会計、関係団体の財政状況及び健全化判断比率'!B37="","",'各会計、関係団体の財政状況及び健全化判断比率'!B37)</f>
        <v>市場及びと畜場特別会計</v>
      </c>
      <c r="BH34" s="372"/>
      <c r="BI34" s="372"/>
      <c r="BJ34" s="372"/>
      <c r="BK34" s="372"/>
      <c r="BL34" s="372"/>
      <c r="BM34" s="372"/>
      <c r="BN34" s="372"/>
      <c r="BO34" s="372"/>
      <c r="BP34" s="372"/>
      <c r="BQ34" s="372"/>
      <c r="BR34" s="372"/>
      <c r="BS34" s="372"/>
      <c r="BT34" s="372"/>
      <c r="BU34" s="372"/>
      <c r="BV34" s="165"/>
      <c r="BW34" s="373">
        <f>IF(BY34="","",MAX(C34:D43,U34:V43,AM34:AN43,BE34:BF43)+1)</f>
        <v>19</v>
      </c>
      <c r="BX34" s="373"/>
      <c r="BY34" s="372" t="str">
        <f>IF('各会計、関係団体の財政状況及び健全化判断比率'!B68="","",'各会計、関係団体の財政状況及び健全化判断比率'!B68)</f>
        <v>名古屋港管理組合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28</v>
      </c>
      <c r="CP34" s="373"/>
      <c r="CQ34" s="372" t="str">
        <f>IF('各会計、関係団体の財政状況及び健全化判断比率'!BS7="","",'各会計、関係団体の財政状況及び健全化判断比率'!BS7)</f>
        <v>名古屋国際センター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母子父子寡婦福祉資金貸付金特別会計</v>
      </c>
      <c r="F35" s="372"/>
      <c r="G35" s="372"/>
      <c r="H35" s="372"/>
      <c r="I35" s="372"/>
      <c r="J35" s="372"/>
      <c r="K35" s="372"/>
      <c r="L35" s="372"/>
      <c r="M35" s="372"/>
      <c r="N35" s="372"/>
      <c r="O35" s="372"/>
      <c r="P35" s="372"/>
      <c r="Q35" s="372"/>
      <c r="R35" s="372"/>
      <c r="S35" s="372"/>
      <c r="T35" s="165"/>
      <c r="U35" s="373">
        <f>IF(W35="","",U34+1)</f>
        <v>9</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IF('各会計、関係団体の財政状況及び健全化判断比率'!B32="","",'各会計、関係団体の財政状況及び健全化判断比率'!B32)</f>
        <v>水道事業会計</v>
      </c>
      <c r="AP35" s="372"/>
      <c r="AQ35" s="372"/>
      <c r="AR35" s="372"/>
      <c r="AS35" s="372"/>
      <c r="AT35" s="372"/>
      <c r="AU35" s="372"/>
      <c r="AV35" s="372"/>
      <c r="AW35" s="372"/>
      <c r="AX35" s="372"/>
      <c r="AY35" s="372"/>
      <c r="AZ35" s="372"/>
      <c r="BA35" s="372"/>
      <c r="BB35" s="372"/>
      <c r="BC35" s="372"/>
      <c r="BD35" s="165"/>
      <c r="BE35" s="373">
        <f t="shared" ref="BE35:BE43" si="1">IF(BG35="","",BE34+1)</f>
        <v>18</v>
      </c>
      <c r="BF35" s="373"/>
      <c r="BG35" s="372" t="str">
        <f>IF('各会計、関係団体の財政状況及び健全化判断比率'!B38="","",'各会計、関係団体の財政状況及び健全化判断比率'!B38)</f>
        <v>市街地再開発事業特別会計</v>
      </c>
      <c r="BH35" s="372"/>
      <c r="BI35" s="372"/>
      <c r="BJ35" s="372"/>
      <c r="BK35" s="372"/>
      <c r="BL35" s="372"/>
      <c r="BM35" s="372"/>
      <c r="BN35" s="372"/>
      <c r="BO35" s="372"/>
      <c r="BP35" s="372"/>
      <c r="BQ35" s="372"/>
      <c r="BR35" s="372"/>
      <c r="BS35" s="372"/>
      <c r="BT35" s="372"/>
      <c r="BU35" s="372"/>
      <c r="BV35" s="165"/>
      <c r="BW35" s="373">
        <f t="shared" ref="BW35:BW43" si="2">IF(BY35="","",BW34+1)</f>
        <v>20</v>
      </c>
      <c r="BX35" s="373"/>
      <c r="BY35" s="372" t="str">
        <f>IF('各会計、関係団体の財政状況及び健全化判断比率'!B69="","",'各会計、関係団体の財政状況及び健全化判断比率'!B69)</f>
        <v>名古屋港管理組合　基金特別会計</v>
      </c>
      <c r="BZ35" s="372"/>
      <c r="CA35" s="372"/>
      <c r="CB35" s="372"/>
      <c r="CC35" s="372"/>
      <c r="CD35" s="372"/>
      <c r="CE35" s="372"/>
      <c r="CF35" s="372"/>
      <c r="CG35" s="372"/>
      <c r="CH35" s="372"/>
      <c r="CI35" s="372"/>
      <c r="CJ35" s="372"/>
      <c r="CK35" s="372"/>
      <c r="CL35" s="372"/>
      <c r="CM35" s="372"/>
      <c r="CN35" s="165"/>
      <c r="CO35" s="373">
        <f t="shared" ref="CO35:CO43" si="3">IF(CQ35="","",CO34+1)</f>
        <v>29</v>
      </c>
      <c r="CP35" s="373"/>
      <c r="CQ35" s="372" t="str">
        <f>IF('各会計、関係団体の財政状況及び健全化判断比率'!BS8="","",'各会計、関係団体の財政状況及び健全化判断比率'!BS8)</f>
        <v>名古屋市民休暇村管理公社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土地区画整理組合貸付金特別会計</v>
      </c>
      <c r="F36" s="372"/>
      <c r="G36" s="372"/>
      <c r="H36" s="372"/>
      <c r="I36" s="372"/>
      <c r="J36" s="372"/>
      <c r="K36" s="372"/>
      <c r="L36" s="372"/>
      <c r="M36" s="372"/>
      <c r="N36" s="372"/>
      <c r="O36" s="372"/>
      <c r="P36" s="372"/>
      <c r="Q36" s="372"/>
      <c r="R36" s="372"/>
      <c r="S36" s="372"/>
      <c r="T36" s="165"/>
      <c r="U36" s="373">
        <f t="shared" ref="U36:U43" si="4">IF(W36="","",U35+1)</f>
        <v>10</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f t="shared" si="0"/>
        <v>13</v>
      </c>
      <c r="AN36" s="373"/>
      <c r="AO36" s="372" t="str">
        <f>IF('各会計、関係団体の財政状況及び健全化判断比率'!B33="","",'各会計、関係団体の財政状況及び健全化判断比率'!B33)</f>
        <v>工業用水道事業会計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21</v>
      </c>
      <c r="BX36" s="373"/>
      <c r="BY36" s="372" t="str">
        <f>IF('各会計、関係団体の財政状況及び健全化判断比率'!B70="","",'各会計、関係団体の財政状況及び健全化判断比率'!B70)</f>
        <v>名古屋港管理組合　施設運営事業会計</v>
      </c>
      <c r="BZ36" s="372"/>
      <c r="CA36" s="372"/>
      <c r="CB36" s="372"/>
      <c r="CC36" s="372"/>
      <c r="CD36" s="372"/>
      <c r="CE36" s="372"/>
      <c r="CF36" s="372"/>
      <c r="CG36" s="372"/>
      <c r="CH36" s="372"/>
      <c r="CI36" s="372"/>
      <c r="CJ36" s="372"/>
      <c r="CK36" s="372"/>
      <c r="CL36" s="372"/>
      <c r="CM36" s="372"/>
      <c r="CN36" s="165"/>
      <c r="CO36" s="373">
        <f t="shared" si="3"/>
        <v>30</v>
      </c>
      <c r="CP36" s="373"/>
      <c r="CQ36" s="372" t="str">
        <f>IF('各会計、関係団体の財政状況及び健全化判断比率'!BS9="","",'各会計、関係団体の財政状況及び健全化判断比率'!BS9)</f>
        <v>名古屋フィルハーモニー交響楽団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墓地公園整備事業特別会計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f t="shared" si="0"/>
        <v>14</v>
      </c>
      <c r="AN37" s="373"/>
      <c r="AO37" s="372" t="str">
        <f>IF('各会計、関係団体の財政状況及び健全化判断比率'!B34="","",'各会計、関係団体の財政状況及び健全化判断比率'!B34)</f>
        <v>下水道事業会計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22</v>
      </c>
      <c r="BX37" s="373"/>
      <c r="BY37" s="372" t="str">
        <f>IF('各会計、関係団体の財政状況及び健全化判断比率'!B71="","",'各会計、関係団体の財政状況及び健全化判断比率'!B71)</f>
        <v>名古屋港管理組合　埋立事業会計</v>
      </c>
      <c r="BZ37" s="372"/>
      <c r="CA37" s="372"/>
      <c r="CB37" s="372"/>
      <c r="CC37" s="372"/>
      <c r="CD37" s="372"/>
      <c r="CE37" s="372"/>
      <c r="CF37" s="372"/>
      <c r="CG37" s="372"/>
      <c r="CH37" s="372"/>
      <c r="CI37" s="372"/>
      <c r="CJ37" s="372"/>
      <c r="CK37" s="372"/>
      <c r="CL37" s="372"/>
      <c r="CM37" s="372"/>
      <c r="CN37" s="165"/>
      <c r="CO37" s="373">
        <f t="shared" si="3"/>
        <v>31</v>
      </c>
      <c r="CP37" s="373"/>
      <c r="CQ37" s="372" t="str">
        <f>IF('各会計、関係団体の財政状況及び健全化判断比率'!BS10="","",'各会計、関係団体の財政状況及び健全化判断比率'!BS10)</f>
        <v>名古屋市文化振興事業団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基金特別会計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f t="shared" si="0"/>
        <v>15</v>
      </c>
      <c r="AN38" s="373"/>
      <c r="AO38" s="372" t="str">
        <f>IF('各会計、関係団体の財政状況及び健全化判断比率'!B35="","",'各会計、関係団体の財政状況及び健全化判断比率'!B35)</f>
        <v>自動車運送事業会計</v>
      </c>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23</v>
      </c>
      <c r="BX38" s="373"/>
      <c r="BY38" s="372" t="str">
        <f>IF('各会計、関係団体の財政状況及び健全化判断比率'!B72="","",'各会計、関係団体の財政状況及び健全化判断比率'!B72)</f>
        <v>愛知県競馬組合</v>
      </c>
      <c r="BZ38" s="372"/>
      <c r="CA38" s="372"/>
      <c r="CB38" s="372"/>
      <c r="CC38" s="372"/>
      <c r="CD38" s="372"/>
      <c r="CE38" s="372"/>
      <c r="CF38" s="372"/>
      <c r="CG38" s="372"/>
      <c r="CH38" s="372"/>
      <c r="CI38" s="372"/>
      <c r="CJ38" s="372"/>
      <c r="CK38" s="372"/>
      <c r="CL38" s="372"/>
      <c r="CM38" s="372"/>
      <c r="CN38" s="165"/>
      <c r="CO38" s="373">
        <f t="shared" si="3"/>
        <v>32</v>
      </c>
      <c r="CP38" s="373"/>
      <c r="CQ38" s="372" t="str">
        <f>IF('各会計、関係団体の財政状況及び健全化判断比率'!BS11="","",'各会計、関係団体の財政状況及び健全化判断比率'!BS11)</f>
        <v>名古屋産業振興公社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c r="A39" s="138"/>
      <c r="B39" s="164"/>
      <c r="C39" s="373">
        <f t="shared" si="5"/>
        <v>6</v>
      </c>
      <c r="D39" s="373"/>
      <c r="E39" s="372" t="str">
        <f>IF('各会計、関係団体の財政状況及び健全化判断比率'!B12="","",'各会計、関係団体の財政状況及び健全化判断比率'!B12)</f>
        <v>用地先行取得特別会計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f t="shared" si="0"/>
        <v>16</v>
      </c>
      <c r="AN39" s="373"/>
      <c r="AO39" s="372" t="str">
        <f>IF('各会計、関係団体の財政状況及び健全化判断比率'!B36="","",'各会計、関係団体の財政状況及び健全化判断比率'!B36)</f>
        <v>高速度鉄道事業会計</v>
      </c>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24</v>
      </c>
      <c r="BX39" s="373"/>
      <c r="BY39" s="372" t="str">
        <f>IF('各会計、関係団体の財政状況及び健全化判断比率'!B73="","",'各会計、関係団体の財政状況及び健全化判断比率'!B73)</f>
        <v>名古屋競輪組合　一般会計</v>
      </c>
      <c r="BZ39" s="372"/>
      <c r="CA39" s="372"/>
      <c r="CB39" s="372"/>
      <c r="CC39" s="372"/>
      <c r="CD39" s="372"/>
      <c r="CE39" s="372"/>
      <c r="CF39" s="372"/>
      <c r="CG39" s="372"/>
      <c r="CH39" s="372"/>
      <c r="CI39" s="372"/>
      <c r="CJ39" s="372"/>
      <c r="CK39" s="372"/>
      <c r="CL39" s="372"/>
      <c r="CM39" s="372"/>
      <c r="CN39" s="165"/>
      <c r="CO39" s="373">
        <f t="shared" si="3"/>
        <v>33</v>
      </c>
      <c r="CP39" s="373"/>
      <c r="CQ39" s="372" t="str">
        <f>IF('各会計、関係団体の財政状況及び健全化判断比率'!BS12="","",'各会計、関係団体の財政状況及び健全化判断比率'!BS12)</f>
        <v>名古屋市中小企業共済会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f t="shared" si="5"/>
        <v>7</v>
      </c>
      <c r="D40" s="373"/>
      <c r="E40" s="372" t="str">
        <f>IF('各会計、関係団体の財政状況及び健全化判断比率'!B13="","",'各会計、関係団体の財政状況及び健全化判断比率'!B13)</f>
        <v>公債特別会計</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25</v>
      </c>
      <c r="BX40" s="373"/>
      <c r="BY40" s="372" t="str">
        <f>IF('各会計、関係団体の財政状況及び健全化判断比率'!B74="","",'各会計、関係団体の財政状況及び健全化判断比率'!B74)</f>
        <v>名古屋競輪組合　競輪事業特別会計</v>
      </c>
      <c r="BZ40" s="372"/>
      <c r="CA40" s="372"/>
      <c r="CB40" s="372"/>
      <c r="CC40" s="372"/>
      <c r="CD40" s="372"/>
      <c r="CE40" s="372"/>
      <c r="CF40" s="372"/>
      <c r="CG40" s="372"/>
      <c r="CH40" s="372"/>
      <c r="CI40" s="372"/>
      <c r="CJ40" s="372"/>
      <c r="CK40" s="372"/>
      <c r="CL40" s="372"/>
      <c r="CM40" s="372"/>
      <c r="CN40" s="165"/>
      <c r="CO40" s="373">
        <f t="shared" si="3"/>
        <v>34</v>
      </c>
      <c r="CP40" s="373"/>
      <c r="CQ40" s="372" t="str">
        <f>IF('各会計、関係団体の財政状況及び健全化判断比率'!BS13="","",'各会計、関係団体の財政状況及び健全化判断比率'!BS13)</f>
        <v>名古屋食肉公社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26</v>
      </c>
      <c r="BX41" s="373"/>
      <c r="BY41" s="372" t="str">
        <f>IF('各会計、関係団体の財政状況及び健全化判断比率'!B75="","",'各会計、関係団体の財政状況及び健全化判断比率'!B75)</f>
        <v>愛知県後期高齢者医療広域連合　一般会計</v>
      </c>
      <c r="BZ41" s="372"/>
      <c r="CA41" s="372"/>
      <c r="CB41" s="372"/>
      <c r="CC41" s="372"/>
      <c r="CD41" s="372"/>
      <c r="CE41" s="372"/>
      <c r="CF41" s="372"/>
      <c r="CG41" s="372"/>
      <c r="CH41" s="372"/>
      <c r="CI41" s="372"/>
      <c r="CJ41" s="372"/>
      <c r="CK41" s="372"/>
      <c r="CL41" s="372"/>
      <c r="CM41" s="372"/>
      <c r="CN41" s="165"/>
      <c r="CO41" s="373">
        <f t="shared" si="3"/>
        <v>35</v>
      </c>
      <c r="CP41" s="373"/>
      <c r="CQ41" s="372" t="str">
        <f>IF('各会計、関係団体の財政状況及び健全化判断比率'!BS14="","",'各会計、関係団体の財政状況及び健全化判断比率'!BS14)</f>
        <v>名古屋市小規模事業金融公社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27</v>
      </c>
      <c r="BX42" s="373"/>
      <c r="BY42" s="372" t="str">
        <f>IF('各会計、関係団体の財政状況及び健全化判断比率'!B76="","",'各会計、関係団体の財政状況及び健全化判断比率'!B76)</f>
        <v>愛知県後期高齢者医療広域連合　後期高齢者医療特別会計</v>
      </c>
      <c r="BZ42" s="372"/>
      <c r="CA42" s="372"/>
      <c r="CB42" s="372"/>
      <c r="CC42" s="372"/>
      <c r="CD42" s="372"/>
      <c r="CE42" s="372"/>
      <c r="CF42" s="372"/>
      <c r="CG42" s="372"/>
      <c r="CH42" s="372"/>
      <c r="CI42" s="372"/>
      <c r="CJ42" s="372"/>
      <c r="CK42" s="372"/>
      <c r="CL42" s="372"/>
      <c r="CM42" s="372"/>
      <c r="CN42" s="165"/>
      <c r="CO42" s="373">
        <f t="shared" si="3"/>
        <v>36</v>
      </c>
      <c r="CP42" s="373"/>
      <c r="CQ42" s="372" t="str">
        <f>IF('各会計、関係団体の財政状況及び健全化判断比率'!BS15="","",'各会計、関係団体の財政状況及び健全化判断比率'!BS15)</f>
        <v>名古屋観光コンベンションビューロー</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37</v>
      </c>
      <c r="CP43" s="373"/>
      <c r="CQ43" s="372" t="str">
        <f>IF('各会計、関係団体の財政状況及び健全化判断比率'!BS16="","",'各会計、関係団体の財政状況及び健全化判断比率'!BS16)</f>
        <v>名古屋国際芸術文化交流財団</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7" t="s">
        <v>528</v>
      </c>
      <c r="D34" s="1187"/>
      <c r="E34" s="1188"/>
      <c r="F34" s="32" t="s">
        <v>529</v>
      </c>
      <c r="G34" s="33" t="s">
        <v>530</v>
      </c>
      <c r="H34" s="33" t="s">
        <v>531</v>
      </c>
      <c r="I34" s="33" t="s">
        <v>532</v>
      </c>
      <c r="J34" s="34" t="s">
        <v>533</v>
      </c>
      <c r="K34" s="22"/>
      <c r="L34" s="22"/>
      <c r="M34" s="22"/>
      <c r="N34" s="22"/>
      <c r="O34" s="22"/>
      <c r="P34" s="22"/>
    </row>
    <row r="35" spans="1:16" ht="39" customHeight="1">
      <c r="A35" s="22"/>
      <c r="B35" s="35"/>
      <c r="C35" s="1181" t="s">
        <v>534</v>
      </c>
      <c r="D35" s="1182"/>
      <c r="E35" s="1183"/>
      <c r="F35" s="36">
        <v>0.51</v>
      </c>
      <c r="G35" s="37">
        <v>0.43</v>
      </c>
      <c r="H35" s="37">
        <v>0.43</v>
      </c>
      <c r="I35" s="37">
        <v>0.3</v>
      </c>
      <c r="J35" s="38" t="s">
        <v>535</v>
      </c>
      <c r="K35" s="22"/>
      <c r="L35" s="22"/>
      <c r="M35" s="22"/>
      <c r="N35" s="22"/>
      <c r="O35" s="22"/>
      <c r="P35" s="22"/>
    </row>
    <row r="36" spans="1:16" ht="39" customHeight="1">
      <c r="A36" s="22"/>
      <c r="B36" s="35"/>
      <c r="C36" s="1181" t="s">
        <v>536</v>
      </c>
      <c r="D36" s="1182"/>
      <c r="E36" s="1183"/>
      <c r="F36" s="36">
        <v>4.3</v>
      </c>
      <c r="G36" s="37">
        <v>4.67</v>
      </c>
      <c r="H36" s="37">
        <v>5.17</v>
      </c>
      <c r="I36" s="37">
        <v>5.15</v>
      </c>
      <c r="J36" s="38">
        <v>5.52</v>
      </c>
      <c r="K36" s="22"/>
      <c r="L36" s="22"/>
      <c r="M36" s="22"/>
      <c r="N36" s="22"/>
      <c r="O36" s="22"/>
      <c r="P36" s="22"/>
    </row>
    <row r="37" spans="1:16" ht="39" customHeight="1">
      <c r="A37" s="22"/>
      <c r="B37" s="35"/>
      <c r="C37" s="1181" t="s">
        <v>537</v>
      </c>
      <c r="D37" s="1182"/>
      <c r="E37" s="1183"/>
      <c r="F37" s="36">
        <v>3.3</v>
      </c>
      <c r="G37" s="37">
        <v>3.66</v>
      </c>
      <c r="H37" s="37">
        <v>3.96</v>
      </c>
      <c r="I37" s="37">
        <v>4.57</v>
      </c>
      <c r="J37" s="38">
        <v>4.2699999999999996</v>
      </c>
      <c r="K37" s="22"/>
      <c r="L37" s="22"/>
      <c r="M37" s="22"/>
      <c r="N37" s="22"/>
      <c r="O37" s="22"/>
      <c r="P37" s="22"/>
    </row>
    <row r="38" spans="1:16" ht="39" customHeight="1">
      <c r="A38" s="22"/>
      <c r="B38" s="35"/>
      <c r="C38" s="1181" t="s">
        <v>538</v>
      </c>
      <c r="D38" s="1182"/>
      <c r="E38" s="1183"/>
      <c r="F38" s="36">
        <v>0.27</v>
      </c>
      <c r="G38" s="37">
        <v>0.2</v>
      </c>
      <c r="H38" s="37">
        <v>0.31</v>
      </c>
      <c r="I38" s="37">
        <v>0.31</v>
      </c>
      <c r="J38" s="38">
        <v>1.1100000000000001</v>
      </c>
      <c r="K38" s="22"/>
      <c r="L38" s="22"/>
      <c r="M38" s="22"/>
      <c r="N38" s="22"/>
      <c r="O38" s="22"/>
      <c r="P38" s="22"/>
    </row>
    <row r="39" spans="1:16" ht="39" customHeight="1">
      <c r="A39" s="22"/>
      <c r="B39" s="35"/>
      <c r="C39" s="1181" t="s">
        <v>539</v>
      </c>
      <c r="D39" s="1182"/>
      <c r="E39" s="1183"/>
      <c r="F39" s="36" t="s">
        <v>540</v>
      </c>
      <c r="G39" s="37">
        <v>0</v>
      </c>
      <c r="H39" s="37">
        <v>0.15</v>
      </c>
      <c r="I39" s="37">
        <v>0.57999999999999996</v>
      </c>
      <c r="J39" s="38">
        <v>0.56000000000000005</v>
      </c>
      <c r="K39" s="22"/>
      <c r="L39" s="22"/>
      <c r="M39" s="22"/>
      <c r="N39" s="22"/>
      <c r="O39" s="22"/>
      <c r="P39" s="22"/>
    </row>
    <row r="40" spans="1:16" ht="39" customHeight="1">
      <c r="A40" s="22"/>
      <c r="B40" s="35"/>
      <c r="C40" s="1181" t="s">
        <v>541</v>
      </c>
      <c r="D40" s="1182"/>
      <c r="E40" s="1183"/>
      <c r="F40" s="36">
        <v>0.32</v>
      </c>
      <c r="G40" s="37">
        <v>0.34</v>
      </c>
      <c r="H40" s="37">
        <v>0.33</v>
      </c>
      <c r="I40" s="37">
        <v>0.32</v>
      </c>
      <c r="J40" s="38">
        <v>0.37</v>
      </c>
      <c r="K40" s="22"/>
      <c r="L40" s="22"/>
      <c r="M40" s="22"/>
      <c r="N40" s="22"/>
      <c r="O40" s="22"/>
      <c r="P40" s="22"/>
    </row>
    <row r="41" spans="1:16" ht="39" customHeight="1">
      <c r="A41" s="22"/>
      <c r="B41" s="35"/>
      <c r="C41" s="1181" t="s">
        <v>542</v>
      </c>
      <c r="D41" s="1182"/>
      <c r="E41" s="1183"/>
      <c r="F41" s="36">
        <v>0.26</v>
      </c>
      <c r="G41" s="37">
        <v>0.2</v>
      </c>
      <c r="H41" s="37">
        <v>0.17</v>
      </c>
      <c r="I41" s="37">
        <v>0.17</v>
      </c>
      <c r="J41" s="38">
        <v>0.21</v>
      </c>
      <c r="K41" s="22"/>
      <c r="L41" s="22"/>
      <c r="M41" s="22"/>
      <c r="N41" s="22"/>
      <c r="O41" s="22"/>
      <c r="P41" s="22"/>
    </row>
    <row r="42" spans="1:16" ht="39" customHeight="1">
      <c r="A42" s="22"/>
      <c r="B42" s="39"/>
      <c r="C42" s="1181" t="s">
        <v>543</v>
      </c>
      <c r="D42" s="1182"/>
      <c r="E42" s="1183"/>
      <c r="F42" s="36" t="s">
        <v>480</v>
      </c>
      <c r="G42" s="37" t="s">
        <v>480</v>
      </c>
      <c r="H42" s="37" t="s">
        <v>480</v>
      </c>
      <c r="I42" s="37" t="s">
        <v>480</v>
      </c>
      <c r="J42" s="38" t="s">
        <v>480</v>
      </c>
      <c r="K42" s="22"/>
      <c r="L42" s="22"/>
      <c r="M42" s="22"/>
      <c r="N42" s="22"/>
      <c r="O42" s="22"/>
      <c r="P42" s="22"/>
    </row>
    <row r="43" spans="1:16" ht="39" customHeight="1" thickBot="1">
      <c r="A43" s="22"/>
      <c r="B43" s="40"/>
      <c r="C43" s="1184" t="s">
        <v>544</v>
      </c>
      <c r="D43" s="1185"/>
      <c r="E43" s="1186"/>
      <c r="F43" s="41">
        <v>0.14000000000000001</v>
      </c>
      <c r="G43" s="42">
        <v>0.18</v>
      </c>
      <c r="H43" s="42">
        <v>0.18</v>
      </c>
      <c r="I43" s="42">
        <v>0.19</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7" t="s">
        <v>11</v>
      </c>
      <c r="C45" s="1198"/>
      <c r="D45" s="58"/>
      <c r="E45" s="1203" t="s">
        <v>12</v>
      </c>
      <c r="F45" s="1203"/>
      <c r="G45" s="1203"/>
      <c r="H45" s="1203"/>
      <c r="I45" s="1203"/>
      <c r="J45" s="1204"/>
      <c r="K45" s="59">
        <v>82730</v>
      </c>
      <c r="L45" s="60">
        <v>80792</v>
      </c>
      <c r="M45" s="60">
        <v>82172</v>
      </c>
      <c r="N45" s="60">
        <v>85088</v>
      </c>
      <c r="O45" s="61">
        <v>77345</v>
      </c>
      <c r="P45" s="48"/>
      <c r="Q45" s="48"/>
      <c r="R45" s="48"/>
      <c r="S45" s="48"/>
      <c r="T45" s="48"/>
      <c r="U45" s="48"/>
    </row>
    <row r="46" spans="1:21" ht="30.75" customHeight="1">
      <c r="A46" s="48"/>
      <c r="B46" s="1199"/>
      <c r="C46" s="1200"/>
      <c r="D46" s="62"/>
      <c r="E46" s="1191" t="s">
        <v>13</v>
      </c>
      <c r="F46" s="1191"/>
      <c r="G46" s="1191"/>
      <c r="H46" s="1191"/>
      <c r="I46" s="1191"/>
      <c r="J46" s="1192"/>
      <c r="K46" s="63">
        <v>8657</v>
      </c>
      <c r="L46" s="64">
        <v>10996</v>
      </c>
      <c r="M46" s="64">
        <v>14433</v>
      </c>
      <c r="N46" s="64">
        <v>13157</v>
      </c>
      <c r="O46" s="65">
        <v>14714</v>
      </c>
      <c r="P46" s="48"/>
      <c r="Q46" s="48"/>
      <c r="R46" s="48"/>
      <c r="S46" s="48"/>
      <c r="T46" s="48"/>
      <c r="U46" s="48"/>
    </row>
    <row r="47" spans="1:21" ht="30.75" customHeight="1">
      <c r="A47" s="48"/>
      <c r="B47" s="1199"/>
      <c r="C47" s="1200"/>
      <c r="D47" s="62"/>
      <c r="E47" s="1191" t="s">
        <v>14</v>
      </c>
      <c r="F47" s="1191"/>
      <c r="G47" s="1191"/>
      <c r="H47" s="1191"/>
      <c r="I47" s="1191"/>
      <c r="J47" s="1192"/>
      <c r="K47" s="63">
        <v>54845</v>
      </c>
      <c r="L47" s="64">
        <v>55879</v>
      </c>
      <c r="M47" s="64">
        <v>56318</v>
      </c>
      <c r="N47" s="64">
        <v>55388</v>
      </c>
      <c r="O47" s="65">
        <v>54066</v>
      </c>
      <c r="P47" s="48"/>
      <c r="Q47" s="48"/>
      <c r="R47" s="48"/>
      <c r="S47" s="48"/>
      <c r="T47" s="48"/>
      <c r="U47" s="48"/>
    </row>
    <row r="48" spans="1:21" ht="30.75" customHeight="1">
      <c r="A48" s="48"/>
      <c r="B48" s="1199"/>
      <c r="C48" s="1200"/>
      <c r="D48" s="62"/>
      <c r="E48" s="1191" t="s">
        <v>15</v>
      </c>
      <c r="F48" s="1191"/>
      <c r="G48" s="1191"/>
      <c r="H48" s="1191"/>
      <c r="I48" s="1191"/>
      <c r="J48" s="1192"/>
      <c r="K48" s="63">
        <v>45327</v>
      </c>
      <c r="L48" s="64">
        <v>45159</v>
      </c>
      <c r="M48" s="64">
        <v>44078</v>
      </c>
      <c r="N48" s="64">
        <v>42379</v>
      </c>
      <c r="O48" s="65">
        <v>42784</v>
      </c>
      <c r="P48" s="48"/>
      <c r="Q48" s="48"/>
      <c r="R48" s="48"/>
      <c r="S48" s="48"/>
      <c r="T48" s="48"/>
      <c r="U48" s="48"/>
    </row>
    <row r="49" spans="1:21" ht="30.75" customHeight="1">
      <c r="A49" s="48"/>
      <c r="B49" s="1199"/>
      <c r="C49" s="1200"/>
      <c r="D49" s="62"/>
      <c r="E49" s="1191" t="s">
        <v>16</v>
      </c>
      <c r="F49" s="1191"/>
      <c r="G49" s="1191"/>
      <c r="H49" s="1191"/>
      <c r="I49" s="1191"/>
      <c r="J49" s="1192"/>
      <c r="K49" s="63">
        <v>4175</v>
      </c>
      <c r="L49" s="64">
        <v>4093</v>
      </c>
      <c r="M49" s="64">
        <v>4267</v>
      </c>
      <c r="N49" s="64">
        <v>4168</v>
      </c>
      <c r="O49" s="65">
        <v>4082</v>
      </c>
      <c r="P49" s="48"/>
      <c r="Q49" s="48"/>
      <c r="R49" s="48"/>
      <c r="S49" s="48"/>
      <c r="T49" s="48"/>
      <c r="U49" s="48"/>
    </row>
    <row r="50" spans="1:21" ht="30.75" customHeight="1">
      <c r="A50" s="48"/>
      <c r="B50" s="1199"/>
      <c r="C50" s="1200"/>
      <c r="D50" s="62"/>
      <c r="E50" s="1191" t="s">
        <v>17</v>
      </c>
      <c r="F50" s="1191"/>
      <c r="G50" s="1191"/>
      <c r="H50" s="1191"/>
      <c r="I50" s="1191"/>
      <c r="J50" s="1192"/>
      <c r="K50" s="63">
        <v>1546</v>
      </c>
      <c r="L50" s="64">
        <v>352</v>
      </c>
      <c r="M50" s="64">
        <v>329</v>
      </c>
      <c r="N50" s="64">
        <v>328</v>
      </c>
      <c r="O50" s="65">
        <v>328</v>
      </c>
      <c r="P50" s="48"/>
      <c r="Q50" s="48"/>
      <c r="R50" s="48"/>
      <c r="S50" s="48"/>
      <c r="T50" s="48"/>
      <c r="U50" s="48"/>
    </row>
    <row r="51" spans="1:21" ht="30.75" customHeight="1">
      <c r="A51" s="48"/>
      <c r="B51" s="1201"/>
      <c r="C51" s="1202"/>
      <c r="D51" s="66"/>
      <c r="E51" s="1191" t="s">
        <v>18</v>
      </c>
      <c r="F51" s="1191"/>
      <c r="G51" s="1191"/>
      <c r="H51" s="1191"/>
      <c r="I51" s="1191"/>
      <c r="J51" s="1192"/>
      <c r="K51" s="63">
        <v>0</v>
      </c>
      <c r="L51" s="64" t="s">
        <v>480</v>
      </c>
      <c r="M51" s="64" t="s">
        <v>480</v>
      </c>
      <c r="N51" s="64" t="s">
        <v>480</v>
      </c>
      <c r="O51" s="65" t="s">
        <v>480</v>
      </c>
      <c r="P51" s="48"/>
      <c r="Q51" s="48"/>
      <c r="R51" s="48"/>
      <c r="S51" s="48"/>
      <c r="T51" s="48"/>
      <c r="U51" s="48"/>
    </row>
    <row r="52" spans="1:21" ht="30.75" customHeight="1">
      <c r="A52" s="48"/>
      <c r="B52" s="1189" t="s">
        <v>19</v>
      </c>
      <c r="C52" s="1190"/>
      <c r="D52" s="66"/>
      <c r="E52" s="1191" t="s">
        <v>20</v>
      </c>
      <c r="F52" s="1191"/>
      <c r="G52" s="1191"/>
      <c r="H52" s="1191"/>
      <c r="I52" s="1191"/>
      <c r="J52" s="1192"/>
      <c r="K52" s="63">
        <v>141208</v>
      </c>
      <c r="L52" s="64">
        <v>139416</v>
      </c>
      <c r="M52" s="64">
        <v>138667</v>
      </c>
      <c r="N52" s="64">
        <v>137111</v>
      </c>
      <c r="O52" s="65">
        <v>137767</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56072</v>
      </c>
      <c r="L53" s="69">
        <v>57855</v>
      </c>
      <c r="M53" s="69">
        <v>62930</v>
      </c>
      <c r="N53" s="69">
        <v>63397</v>
      </c>
      <c r="O53" s="70">
        <v>55552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7" t="s">
        <v>24</v>
      </c>
      <c r="C41" s="1218"/>
      <c r="D41" s="81"/>
      <c r="E41" s="1219" t="s">
        <v>25</v>
      </c>
      <c r="F41" s="1219"/>
      <c r="G41" s="1219"/>
      <c r="H41" s="1220"/>
      <c r="I41" s="82">
        <v>1915664</v>
      </c>
      <c r="J41" s="83">
        <v>1885335</v>
      </c>
      <c r="K41" s="83">
        <v>1825924</v>
      </c>
      <c r="L41" s="83">
        <v>1788771</v>
      </c>
      <c r="M41" s="84">
        <v>1731041</v>
      </c>
    </row>
    <row r="42" spans="2:13" ht="27.75" customHeight="1">
      <c r="B42" s="1207"/>
      <c r="C42" s="1208"/>
      <c r="D42" s="85"/>
      <c r="E42" s="1211" t="s">
        <v>26</v>
      </c>
      <c r="F42" s="1211"/>
      <c r="G42" s="1211"/>
      <c r="H42" s="1212"/>
      <c r="I42" s="86">
        <v>22599</v>
      </c>
      <c r="J42" s="87">
        <v>21018</v>
      </c>
      <c r="K42" s="87">
        <v>20122</v>
      </c>
      <c r="L42" s="87">
        <v>18906</v>
      </c>
      <c r="M42" s="88">
        <v>54527</v>
      </c>
    </row>
    <row r="43" spans="2:13" ht="27.75" customHeight="1">
      <c r="B43" s="1207"/>
      <c r="C43" s="1208"/>
      <c r="D43" s="85"/>
      <c r="E43" s="1211" t="s">
        <v>27</v>
      </c>
      <c r="F43" s="1211"/>
      <c r="G43" s="1211"/>
      <c r="H43" s="1212"/>
      <c r="I43" s="86">
        <v>536097</v>
      </c>
      <c r="J43" s="87">
        <v>524187</v>
      </c>
      <c r="K43" s="87">
        <v>512528</v>
      </c>
      <c r="L43" s="87">
        <v>495047</v>
      </c>
      <c r="M43" s="88">
        <v>477921</v>
      </c>
    </row>
    <row r="44" spans="2:13" ht="27.75" customHeight="1">
      <c r="B44" s="1207"/>
      <c r="C44" s="1208"/>
      <c r="D44" s="85"/>
      <c r="E44" s="1211" t="s">
        <v>28</v>
      </c>
      <c r="F44" s="1211"/>
      <c r="G44" s="1211"/>
      <c r="H44" s="1212"/>
      <c r="I44" s="86">
        <v>40706</v>
      </c>
      <c r="J44" s="87">
        <v>38441</v>
      </c>
      <c r="K44" s="87">
        <v>36583</v>
      </c>
      <c r="L44" s="87">
        <v>34754</v>
      </c>
      <c r="M44" s="88">
        <v>32666</v>
      </c>
    </row>
    <row r="45" spans="2:13" ht="27.75" customHeight="1">
      <c r="B45" s="1207"/>
      <c r="C45" s="1208"/>
      <c r="D45" s="85"/>
      <c r="E45" s="1211" t="s">
        <v>29</v>
      </c>
      <c r="F45" s="1211"/>
      <c r="G45" s="1211"/>
      <c r="H45" s="1212"/>
      <c r="I45" s="86">
        <v>144496</v>
      </c>
      <c r="J45" s="87">
        <v>140089</v>
      </c>
      <c r="K45" s="87">
        <v>137547</v>
      </c>
      <c r="L45" s="87">
        <v>135177</v>
      </c>
      <c r="M45" s="88">
        <v>131581</v>
      </c>
    </row>
    <row r="46" spans="2:13" ht="27.75" customHeight="1">
      <c r="B46" s="1207"/>
      <c r="C46" s="1208"/>
      <c r="D46" s="85"/>
      <c r="E46" s="1211" t="s">
        <v>30</v>
      </c>
      <c r="F46" s="1211"/>
      <c r="G46" s="1211"/>
      <c r="H46" s="1212"/>
      <c r="I46" s="86">
        <v>56107</v>
      </c>
      <c r="J46" s="87">
        <v>54520</v>
      </c>
      <c r="K46" s="87">
        <v>40851</v>
      </c>
      <c r="L46" s="87">
        <v>36614</v>
      </c>
      <c r="M46" s="88">
        <v>33890</v>
      </c>
    </row>
    <row r="47" spans="2:13" ht="27.75" customHeight="1">
      <c r="B47" s="1207"/>
      <c r="C47" s="1208"/>
      <c r="D47" s="85"/>
      <c r="E47" s="1211" t="s">
        <v>31</v>
      </c>
      <c r="F47" s="1211"/>
      <c r="G47" s="1211"/>
      <c r="H47" s="1212"/>
      <c r="I47" s="86" t="s">
        <v>480</v>
      </c>
      <c r="J47" s="87" t="s">
        <v>480</v>
      </c>
      <c r="K47" s="87" t="s">
        <v>480</v>
      </c>
      <c r="L47" s="87" t="s">
        <v>480</v>
      </c>
      <c r="M47" s="88" t="s">
        <v>480</v>
      </c>
    </row>
    <row r="48" spans="2:13" ht="27.75" customHeight="1">
      <c r="B48" s="1209"/>
      <c r="C48" s="1210"/>
      <c r="D48" s="85"/>
      <c r="E48" s="1211" t="s">
        <v>32</v>
      </c>
      <c r="F48" s="1211"/>
      <c r="G48" s="1211"/>
      <c r="H48" s="1212"/>
      <c r="I48" s="86">
        <v>994</v>
      </c>
      <c r="J48" s="87">
        <v>994</v>
      </c>
      <c r="K48" s="87">
        <v>926</v>
      </c>
      <c r="L48" s="87">
        <v>753</v>
      </c>
      <c r="M48" s="88">
        <v>534</v>
      </c>
    </row>
    <row r="49" spans="2:13" ht="27.75" customHeight="1">
      <c r="B49" s="1205" t="s">
        <v>33</v>
      </c>
      <c r="C49" s="1206"/>
      <c r="D49" s="89"/>
      <c r="E49" s="1211" t="s">
        <v>34</v>
      </c>
      <c r="F49" s="1211"/>
      <c r="G49" s="1211"/>
      <c r="H49" s="1212"/>
      <c r="I49" s="86">
        <v>241878</v>
      </c>
      <c r="J49" s="87">
        <v>249830</v>
      </c>
      <c r="K49" s="87">
        <v>239185</v>
      </c>
      <c r="L49" s="87">
        <v>235358</v>
      </c>
      <c r="M49" s="88">
        <v>234648</v>
      </c>
    </row>
    <row r="50" spans="2:13" ht="27.75" customHeight="1">
      <c r="B50" s="1207"/>
      <c r="C50" s="1208"/>
      <c r="D50" s="85"/>
      <c r="E50" s="1211" t="s">
        <v>35</v>
      </c>
      <c r="F50" s="1211"/>
      <c r="G50" s="1211"/>
      <c r="H50" s="1212"/>
      <c r="I50" s="86">
        <v>555339</v>
      </c>
      <c r="J50" s="87">
        <v>551096</v>
      </c>
      <c r="K50" s="87">
        <v>561435</v>
      </c>
      <c r="L50" s="87">
        <v>560926</v>
      </c>
      <c r="M50" s="88">
        <v>549481</v>
      </c>
    </row>
    <row r="51" spans="2:13" ht="27.75" customHeight="1">
      <c r="B51" s="1209"/>
      <c r="C51" s="1210"/>
      <c r="D51" s="85"/>
      <c r="E51" s="1211" t="s">
        <v>36</v>
      </c>
      <c r="F51" s="1211"/>
      <c r="G51" s="1211"/>
      <c r="H51" s="1212"/>
      <c r="I51" s="86">
        <v>984428</v>
      </c>
      <c r="J51" s="87">
        <v>990698</v>
      </c>
      <c r="K51" s="87">
        <v>990031</v>
      </c>
      <c r="L51" s="87">
        <v>983732</v>
      </c>
      <c r="M51" s="88">
        <v>967524</v>
      </c>
    </row>
    <row r="52" spans="2:13" ht="27.75" customHeight="1" thickBot="1">
      <c r="B52" s="1213" t="s">
        <v>37</v>
      </c>
      <c r="C52" s="1214"/>
      <c r="D52" s="90"/>
      <c r="E52" s="1215" t="s">
        <v>38</v>
      </c>
      <c r="F52" s="1215"/>
      <c r="G52" s="1215"/>
      <c r="H52" s="1216"/>
      <c r="I52" s="91">
        <v>935017</v>
      </c>
      <c r="J52" s="92">
        <v>872960</v>
      </c>
      <c r="K52" s="92">
        <v>783830</v>
      </c>
      <c r="L52" s="92">
        <v>730006</v>
      </c>
      <c r="M52" s="93">
        <v>710507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618</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618</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617</v>
      </c>
      <c r="C41" s="246"/>
      <c r="D41" s="246"/>
      <c r="E41" s="246"/>
      <c r="F41" s="246"/>
      <c r="G41" s="246"/>
      <c r="H41" s="246"/>
      <c r="I41" s="246"/>
      <c r="J41" s="246"/>
      <c r="K41" s="246"/>
      <c r="L41" s="246"/>
      <c r="M41" s="246"/>
      <c r="N41" s="246"/>
      <c r="O41" s="246"/>
      <c r="P41" s="247"/>
    </row>
    <row r="42" spans="2:17" ht="13.2">
      <c r="B42" s="248"/>
      <c r="C42" s="244"/>
      <c r="D42" s="244"/>
      <c r="E42" s="244"/>
      <c r="F42" s="244"/>
      <c r="G42" s="353" t="s">
        <v>613</v>
      </c>
      <c r="I42" s="352"/>
      <c r="J42" s="352"/>
      <c r="K42" s="352"/>
      <c r="L42" s="244"/>
      <c r="M42" s="244"/>
      <c r="N42" s="244"/>
      <c r="O42" s="244"/>
    </row>
    <row r="43" spans="2:17" ht="13.2">
      <c r="B43" s="248"/>
      <c r="C43" s="244"/>
      <c r="D43" s="244"/>
      <c r="E43" s="244"/>
      <c r="F43" s="244"/>
      <c r="G43" s="1232"/>
      <c r="H43" s="1233"/>
      <c r="I43" s="1233"/>
      <c r="J43" s="1233"/>
      <c r="K43" s="1233"/>
      <c r="L43" s="1233"/>
      <c r="M43" s="1233"/>
      <c r="N43" s="1233"/>
      <c r="O43" s="1234"/>
    </row>
    <row r="44" spans="2:17" ht="13.2">
      <c r="B44" s="248"/>
      <c r="C44" s="244"/>
      <c r="D44" s="244"/>
      <c r="E44" s="244"/>
      <c r="F44" s="244"/>
      <c r="G44" s="1235"/>
      <c r="H44" s="1236"/>
      <c r="I44" s="1236"/>
      <c r="J44" s="1236"/>
      <c r="K44" s="1236"/>
      <c r="L44" s="1236"/>
      <c r="M44" s="1236"/>
      <c r="N44" s="1236"/>
      <c r="O44" s="1237"/>
    </row>
    <row r="45" spans="2:17" ht="13.2">
      <c r="B45" s="248"/>
      <c r="C45" s="244"/>
      <c r="D45" s="244"/>
      <c r="E45" s="244"/>
      <c r="F45" s="244"/>
      <c r="G45" s="1235"/>
      <c r="H45" s="1236"/>
      <c r="I45" s="1236"/>
      <c r="J45" s="1236"/>
      <c r="K45" s="1236"/>
      <c r="L45" s="1236"/>
      <c r="M45" s="1236"/>
      <c r="N45" s="1236"/>
      <c r="O45" s="1237"/>
    </row>
    <row r="46" spans="2:17" ht="13.2">
      <c r="B46" s="248"/>
      <c r="C46" s="244"/>
      <c r="D46" s="244"/>
      <c r="E46" s="244"/>
      <c r="F46" s="244"/>
      <c r="G46" s="1235"/>
      <c r="H46" s="1236"/>
      <c r="I46" s="1236"/>
      <c r="J46" s="1236"/>
      <c r="K46" s="1236"/>
      <c r="L46" s="1236"/>
      <c r="M46" s="1236"/>
      <c r="N46" s="1236"/>
      <c r="O46" s="1237"/>
    </row>
    <row r="47" spans="2:17" ht="13.2">
      <c r="B47" s="248"/>
      <c r="C47" s="244"/>
      <c r="D47" s="244"/>
      <c r="E47" s="244"/>
      <c r="F47" s="244"/>
      <c r="G47" s="1238"/>
      <c r="H47" s="1239"/>
      <c r="I47" s="1239"/>
      <c r="J47" s="1239"/>
      <c r="K47" s="1239"/>
      <c r="L47" s="1239"/>
      <c r="M47" s="1239"/>
      <c r="N47" s="1239"/>
      <c r="O47" s="1240"/>
    </row>
    <row r="48" spans="2:17" ht="13.2">
      <c r="B48" s="248"/>
      <c r="C48" s="244"/>
      <c r="D48" s="244"/>
      <c r="E48" s="244"/>
      <c r="F48" s="244"/>
      <c r="G48" s="244"/>
      <c r="H48" s="363"/>
      <c r="I48" s="363"/>
      <c r="J48" s="363"/>
    </row>
    <row r="49" spans="1:17" ht="13.2">
      <c r="B49" s="248"/>
      <c r="C49" s="244"/>
      <c r="D49" s="244"/>
      <c r="E49" s="244"/>
      <c r="F49" s="244"/>
      <c r="G49" s="243" t="s">
        <v>616</v>
      </c>
    </row>
    <row r="50" spans="1:17" ht="13.2">
      <c r="B50" s="248"/>
      <c r="C50" s="244"/>
      <c r="D50" s="244"/>
      <c r="E50" s="244"/>
      <c r="F50" s="244"/>
      <c r="G50" s="1241"/>
      <c r="H50" s="1242"/>
      <c r="I50" s="1242"/>
      <c r="J50" s="1243"/>
      <c r="K50" s="345" t="s">
        <v>519</v>
      </c>
      <c r="L50" s="345" t="s">
        <v>520</v>
      </c>
      <c r="M50" s="345" t="s">
        <v>521</v>
      </c>
      <c r="N50" s="345" t="s">
        <v>522</v>
      </c>
      <c r="O50" s="345" t="s">
        <v>523</v>
      </c>
    </row>
    <row r="51" spans="1:17" ht="13.2">
      <c r="B51" s="248"/>
      <c r="C51" s="244"/>
      <c r="D51" s="244"/>
      <c r="E51" s="244"/>
      <c r="F51" s="244"/>
      <c r="G51" s="1244" t="s">
        <v>610</v>
      </c>
      <c r="H51" s="1245"/>
      <c r="I51" s="1250" t="s">
        <v>608</v>
      </c>
      <c r="J51" s="1250"/>
      <c r="K51" s="1221"/>
      <c r="L51" s="1221"/>
      <c r="M51" s="1221"/>
      <c r="N51" s="1221"/>
      <c r="O51" s="1221"/>
    </row>
    <row r="52" spans="1:17" ht="13.2">
      <c r="B52" s="248"/>
      <c r="C52" s="244"/>
      <c r="D52" s="244"/>
      <c r="E52" s="244"/>
      <c r="F52" s="244"/>
      <c r="G52" s="1246"/>
      <c r="H52" s="1247"/>
      <c r="I52" s="1251"/>
      <c r="J52" s="1251"/>
      <c r="K52" s="1222"/>
      <c r="L52" s="1222"/>
      <c r="M52" s="1222"/>
      <c r="N52" s="1222"/>
      <c r="O52" s="1222"/>
    </row>
    <row r="53" spans="1:17" ht="13.2">
      <c r="A53" s="355"/>
      <c r="B53" s="248"/>
      <c r="C53" s="244"/>
      <c r="D53" s="244"/>
      <c r="E53" s="244"/>
      <c r="F53" s="244"/>
      <c r="G53" s="1246"/>
      <c r="H53" s="1247"/>
      <c r="I53" s="1223" t="s">
        <v>615</v>
      </c>
      <c r="J53" s="1223"/>
      <c r="K53" s="1224"/>
      <c r="L53" s="1224"/>
      <c r="M53" s="1224"/>
      <c r="N53" s="1224"/>
      <c r="O53" s="1224"/>
    </row>
    <row r="54" spans="1:17" ht="13.2">
      <c r="A54" s="355"/>
      <c r="B54" s="248"/>
      <c r="C54" s="244"/>
      <c r="D54" s="244"/>
      <c r="E54" s="244"/>
      <c r="F54" s="244"/>
      <c r="G54" s="1248"/>
      <c r="H54" s="1249"/>
      <c r="I54" s="1223"/>
      <c r="J54" s="1223"/>
      <c r="K54" s="1225"/>
      <c r="L54" s="1225"/>
      <c r="M54" s="1225"/>
      <c r="N54" s="1225"/>
      <c r="O54" s="1225"/>
    </row>
    <row r="55" spans="1:17" ht="13.2">
      <c r="A55" s="355"/>
      <c r="B55" s="248"/>
      <c r="C55" s="244"/>
      <c r="D55" s="244"/>
      <c r="E55" s="244"/>
      <c r="F55" s="244"/>
      <c r="G55" s="1226" t="s">
        <v>609</v>
      </c>
      <c r="H55" s="1227"/>
      <c r="I55" s="1223" t="s">
        <v>608</v>
      </c>
      <c r="J55" s="1223"/>
      <c r="K55" s="1221"/>
      <c r="L55" s="1221"/>
      <c r="M55" s="1221"/>
      <c r="N55" s="1221"/>
      <c r="O55" s="1221"/>
    </row>
    <row r="56" spans="1:17" ht="13.2">
      <c r="A56" s="355"/>
      <c r="B56" s="248"/>
      <c r="C56" s="244"/>
      <c r="D56" s="244"/>
      <c r="E56" s="244"/>
      <c r="F56" s="244"/>
      <c r="G56" s="1228"/>
      <c r="H56" s="1229"/>
      <c r="I56" s="1223"/>
      <c r="J56" s="1223"/>
      <c r="K56" s="1222"/>
      <c r="L56" s="1222"/>
      <c r="M56" s="1222"/>
      <c r="N56" s="1222"/>
      <c r="O56" s="1222"/>
    </row>
    <row r="57" spans="1:17" s="355" customFormat="1" ht="13.2">
      <c r="B57" s="356"/>
      <c r="C57" s="352"/>
      <c r="D57" s="352"/>
      <c r="E57" s="352"/>
      <c r="F57" s="352"/>
      <c r="G57" s="1228"/>
      <c r="H57" s="1229"/>
      <c r="I57" s="1252" t="s">
        <v>615</v>
      </c>
      <c r="J57" s="1252"/>
      <c r="K57" s="1224"/>
      <c r="L57" s="1224"/>
      <c r="M57" s="1224"/>
      <c r="N57" s="1224"/>
      <c r="O57" s="1224"/>
      <c r="P57" s="361"/>
      <c r="Q57" s="356"/>
    </row>
    <row r="58" spans="1:17" s="355" customFormat="1" ht="13.2">
      <c r="A58" s="243"/>
      <c r="B58" s="356"/>
      <c r="C58" s="352"/>
      <c r="D58" s="352"/>
      <c r="E58" s="352"/>
      <c r="F58" s="352"/>
      <c r="G58" s="1230"/>
      <c r="H58" s="1231"/>
      <c r="I58" s="1252"/>
      <c r="J58" s="1252"/>
      <c r="K58" s="1225"/>
      <c r="L58" s="1225"/>
      <c r="M58" s="1225"/>
      <c r="N58" s="1225"/>
      <c r="O58" s="1225"/>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614</v>
      </c>
      <c r="C63" s="244"/>
      <c r="D63" s="244"/>
      <c r="E63" s="244"/>
      <c r="F63" s="244"/>
      <c r="G63" s="244"/>
      <c r="H63" s="244"/>
      <c r="I63" s="244"/>
      <c r="J63" s="244"/>
      <c r="K63" s="244"/>
      <c r="L63" s="244"/>
      <c r="M63" s="244"/>
      <c r="N63" s="244"/>
      <c r="O63" s="244"/>
    </row>
    <row r="64" spans="1:17" ht="13.2">
      <c r="B64" s="248"/>
      <c r="C64" s="244"/>
      <c r="D64" s="244"/>
      <c r="E64" s="244"/>
      <c r="F64" s="244"/>
      <c r="G64" s="353" t="s">
        <v>613</v>
      </c>
      <c r="I64" s="352"/>
      <c r="J64" s="352"/>
      <c r="K64" s="352"/>
      <c r="L64" s="244"/>
      <c r="M64" s="244"/>
      <c r="N64" s="244"/>
      <c r="O64" s="244"/>
    </row>
    <row r="65" spans="2:30" ht="13.2">
      <c r="B65" s="248"/>
      <c r="C65" s="244"/>
      <c r="D65" s="244"/>
      <c r="E65" s="244"/>
      <c r="F65" s="244"/>
      <c r="G65" s="1255" t="s">
        <v>612</v>
      </c>
      <c r="H65" s="1233"/>
      <c r="I65" s="1233"/>
      <c r="J65" s="1233"/>
      <c r="K65" s="1233"/>
      <c r="L65" s="1233"/>
      <c r="M65" s="1233"/>
      <c r="N65" s="1233"/>
      <c r="O65" s="1234"/>
    </row>
    <row r="66" spans="2:30" ht="13.2">
      <c r="B66" s="248"/>
      <c r="C66" s="244"/>
      <c r="D66" s="244"/>
      <c r="E66" s="244"/>
      <c r="F66" s="244"/>
      <c r="G66" s="1235"/>
      <c r="H66" s="1236"/>
      <c r="I66" s="1236"/>
      <c r="J66" s="1236"/>
      <c r="K66" s="1236"/>
      <c r="L66" s="1236"/>
      <c r="M66" s="1236"/>
      <c r="N66" s="1236"/>
      <c r="O66" s="1237"/>
    </row>
    <row r="67" spans="2:30" ht="13.2">
      <c r="B67" s="248"/>
      <c r="C67" s="244"/>
      <c r="D67" s="244"/>
      <c r="E67" s="244"/>
      <c r="F67" s="244"/>
      <c r="G67" s="1235"/>
      <c r="H67" s="1236"/>
      <c r="I67" s="1236"/>
      <c r="J67" s="1236"/>
      <c r="K67" s="1236"/>
      <c r="L67" s="1236"/>
      <c r="M67" s="1236"/>
      <c r="N67" s="1236"/>
      <c r="O67" s="1237"/>
    </row>
    <row r="68" spans="2:30" ht="13.2">
      <c r="B68" s="248"/>
      <c r="C68" s="244"/>
      <c r="D68" s="244"/>
      <c r="E68" s="244"/>
      <c r="F68" s="244"/>
      <c r="G68" s="1235"/>
      <c r="H68" s="1236"/>
      <c r="I68" s="1236"/>
      <c r="J68" s="1236"/>
      <c r="K68" s="1236"/>
      <c r="L68" s="1236"/>
      <c r="M68" s="1236"/>
      <c r="N68" s="1236"/>
      <c r="O68" s="1237"/>
    </row>
    <row r="69" spans="2:30" ht="13.2">
      <c r="B69" s="248"/>
      <c r="C69" s="244"/>
      <c r="D69" s="244"/>
      <c r="E69" s="244"/>
      <c r="F69" s="244"/>
      <c r="G69" s="1238"/>
      <c r="H69" s="1239"/>
      <c r="I69" s="1239"/>
      <c r="J69" s="1239"/>
      <c r="K69" s="1239"/>
      <c r="L69" s="1239"/>
      <c r="M69" s="1239"/>
      <c r="N69" s="1239"/>
      <c r="O69" s="1240"/>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611</v>
      </c>
      <c r="I71" s="349"/>
      <c r="J71" s="348"/>
      <c r="K71" s="348"/>
      <c r="L71" s="347"/>
      <c r="M71" s="348"/>
      <c r="N71" s="347"/>
      <c r="O71" s="346"/>
    </row>
    <row r="72" spans="2:30" ht="13.2">
      <c r="B72" s="248"/>
      <c r="C72" s="244"/>
      <c r="D72" s="244"/>
      <c r="E72" s="244"/>
      <c r="F72" s="244"/>
      <c r="G72" s="1241"/>
      <c r="H72" s="1242"/>
      <c r="I72" s="1242"/>
      <c r="J72" s="1243"/>
      <c r="K72" s="345" t="s">
        <v>519</v>
      </c>
      <c r="L72" s="345" t="s">
        <v>520</v>
      </c>
      <c r="M72" s="345" t="s">
        <v>521</v>
      </c>
      <c r="N72" s="345" t="s">
        <v>522</v>
      </c>
      <c r="O72" s="345" t="s">
        <v>523</v>
      </c>
    </row>
    <row r="73" spans="2:30" ht="13.2">
      <c r="B73" s="248"/>
      <c r="C73" s="244"/>
      <c r="D73" s="244"/>
      <c r="E73" s="244"/>
      <c r="F73" s="244"/>
      <c r="G73" s="1244" t="s">
        <v>610</v>
      </c>
      <c r="H73" s="1245"/>
      <c r="I73" s="1250" t="s">
        <v>608</v>
      </c>
      <c r="J73" s="1250"/>
      <c r="K73" s="1253">
        <v>202.5</v>
      </c>
      <c r="L73" s="1253">
        <v>188.4</v>
      </c>
      <c r="M73" s="1222">
        <v>164.9</v>
      </c>
      <c r="N73" s="1222">
        <v>153.9</v>
      </c>
      <c r="O73" s="1222">
        <v>147.4</v>
      </c>
      <c r="S73" s="243">
        <v>9.9</v>
      </c>
    </row>
    <row r="74" spans="2:30" ht="13.2">
      <c r="B74" s="248"/>
      <c r="C74" s="244"/>
      <c r="D74" s="244"/>
      <c r="E74" s="244"/>
      <c r="F74" s="244"/>
      <c r="G74" s="1246"/>
      <c r="H74" s="1247"/>
      <c r="I74" s="1251"/>
      <c r="J74" s="1251"/>
      <c r="K74" s="1253"/>
      <c r="L74" s="1253"/>
      <c r="M74" s="1222"/>
      <c r="N74" s="1222"/>
      <c r="O74" s="1222"/>
    </row>
    <row r="75" spans="2:30" ht="13.2">
      <c r="B75" s="248"/>
      <c r="C75" s="244"/>
      <c r="D75" s="244"/>
      <c r="E75" s="244"/>
      <c r="F75" s="244"/>
      <c r="G75" s="1246"/>
      <c r="H75" s="1247"/>
      <c r="I75" s="1223" t="s">
        <v>607</v>
      </c>
      <c r="J75" s="1223"/>
      <c r="K75" s="1254">
        <v>12</v>
      </c>
      <c r="L75" s="1254">
        <v>12.1</v>
      </c>
      <c r="M75" s="1254">
        <v>12.6</v>
      </c>
      <c r="N75" s="1254">
        <v>13</v>
      </c>
      <c r="O75" s="1254">
        <v>12.7</v>
      </c>
      <c r="U75" s="243">
        <v>81.2</v>
      </c>
      <c r="W75" s="243">
        <v>87.2</v>
      </c>
      <c r="Y75" s="243">
        <v>99.8</v>
      </c>
      <c r="AA75" s="243">
        <v>109.5</v>
      </c>
      <c r="AC75" s="243">
        <v>115.2</v>
      </c>
    </row>
    <row r="76" spans="2:30" ht="13.2">
      <c r="B76" s="248"/>
      <c r="C76" s="244"/>
      <c r="D76" s="244"/>
      <c r="E76" s="244"/>
      <c r="F76" s="244"/>
      <c r="G76" s="1248"/>
      <c r="H76" s="1249"/>
      <c r="I76" s="1223"/>
      <c r="J76" s="1223"/>
      <c r="K76" s="1225"/>
      <c r="L76" s="1225"/>
      <c r="M76" s="1225"/>
      <c r="N76" s="1225"/>
      <c r="O76" s="1225"/>
    </row>
    <row r="77" spans="2:30" ht="13.2">
      <c r="B77" s="248"/>
      <c r="C77" s="244"/>
      <c r="D77" s="244"/>
      <c r="E77" s="244"/>
      <c r="F77" s="244"/>
      <c r="G77" s="1226" t="s">
        <v>609</v>
      </c>
      <c r="H77" s="1227"/>
      <c r="I77" s="1223" t="s">
        <v>608</v>
      </c>
      <c r="J77" s="1223"/>
      <c r="K77" s="1253">
        <v>163.1</v>
      </c>
      <c r="L77" s="1253">
        <v>150.5</v>
      </c>
      <c r="M77" s="1222">
        <v>139</v>
      </c>
      <c r="N77" s="1222">
        <v>132.4</v>
      </c>
      <c r="O77" s="1222">
        <v>124.2</v>
      </c>
      <c r="R77" s="243">
        <v>12.3</v>
      </c>
      <c r="T77" s="243">
        <v>11.1</v>
      </c>
    </row>
    <row r="78" spans="2:30" ht="13.2">
      <c r="B78" s="248"/>
      <c r="C78" s="244"/>
      <c r="D78" s="244"/>
      <c r="E78" s="244"/>
      <c r="F78" s="244"/>
      <c r="G78" s="1228"/>
      <c r="H78" s="1229"/>
      <c r="I78" s="1223"/>
      <c r="J78" s="1223"/>
      <c r="K78" s="1253"/>
      <c r="L78" s="1253"/>
      <c r="M78" s="1222"/>
      <c r="N78" s="1222"/>
      <c r="O78" s="1222"/>
    </row>
    <row r="79" spans="2:30" ht="13.2">
      <c r="B79" s="248"/>
      <c r="C79" s="244"/>
      <c r="D79" s="244"/>
      <c r="E79" s="244"/>
      <c r="F79" s="244"/>
      <c r="G79" s="1228"/>
      <c r="H79" s="1229"/>
      <c r="I79" s="1256" t="s">
        <v>607</v>
      </c>
      <c r="J79" s="1252"/>
      <c r="K79" s="1257">
        <v>12.1</v>
      </c>
      <c r="L79" s="1257">
        <v>11.5</v>
      </c>
      <c r="M79" s="1257">
        <v>11.2</v>
      </c>
      <c r="N79" s="1257">
        <v>11.2</v>
      </c>
      <c r="O79" s="1257">
        <v>10.9</v>
      </c>
      <c r="V79" s="243">
        <v>53.5</v>
      </c>
      <c r="X79" s="243">
        <v>48.2</v>
      </c>
      <c r="Z79" s="243">
        <v>34.200000000000003</v>
      </c>
      <c r="AB79" s="243">
        <v>30.3</v>
      </c>
      <c r="AD79" s="243">
        <v>28.9</v>
      </c>
    </row>
    <row r="80" spans="2:30" ht="13.2">
      <c r="B80" s="248"/>
      <c r="C80" s="244"/>
      <c r="D80" s="244"/>
      <c r="E80" s="244"/>
      <c r="F80" s="244"/>
      <c r="G80" s="1230"/>
      <c r="H80" s="1231"/>
      <c r="I80" s="1252"/>
      <c r="J80" s="1252"/>
      <c r="K80" s="1257"/>
      <c r="L80" s="1257"/>
      <c r="M80" s="1257"/>
      <c r="N80" s="1257"/>
      <c r="O80" s="1257"/>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38562</v>
      </c>
      <c r="E3" s="116"/>
      <c r="F3" s="117">
        <v>48794</v>
      </c>
      <c r="G3" s="118"/>
      <c r="H3" s="119"/>
    </row>
    <row r="4" spans="1:8">
      <c r="A4" s="120"/>
      <c r="B4" s="121"/>
      <c r="C4" s="122"/>
      <c r="D4" s="123">
        <v>19895</v>
      </c>
      <c r="E4" s="124"/>
      <c r="F4" s="125">
        <v>25698</v>
      </c>
      <c r="G4" s="126"/>
      <c r="H4" s="127"/>
    </row>
    <row r="5" spans="1:8">
      <c r="A5" s="108" t="s">
        <v>513</v>
      </c>
      <c r="B5" s="113"/>
      <c r="C5" s="114"/>
      <c r="D5" s="115">
        <v>31991</v>
      </c>
      <c r="E5" s="116"/>
      <c r="F5" s="117">
        <v>47129</v>
      </c>
      <c r="G5" s="118"/>
      <c r="H5" s="119"/>
    </row>
    <row r="6" spans="1:8">
      <c r="A6" s="120"/>
      <c r="B6" s="121"/>
      <c r="C6" s="122"/>
      <c r="D6" s="123">
        <v>13918</v>
      </c>
      <c r="E6" s="124"/>
      <c r="F6" s="125">
        <v>23069</v>
      </c>
      <c r="G6" s="126"/>
      <c r="H6" s="127"/>
    </row>
    <row r="7" spans="1:8">
      <c r="A7" s="108" t="s">
        <v>514</v>
      </c>
      <c r="B7" s="113"/>
      <c r="C7" s="114"/>
      <c r="D7" s="115">
        <v>40184</v>
      </c>
      <c r="E7" s="116"/>
      <c r="F7" s="117">
        <v>50848</v>
      </c>
      <c r="G7" s="118"/>
      <c r="H7" s="119"/>
    </row>
    <row r="8" spans="1:8">
      <c r="A8" s="120"/>
      <c r="B8" s="121"/>
      <c r="C8" s="122"/>
      <c r="D8" s="123">
        <v>19324</v>
      </c>
      <c r="E8" s="124"/>
      <c r="F8" s="125">
        <v>22583</v>
      </c>
      <c r="G8" s="126"/>
      <c r="H8" s="127"/>
    </row>
    <row r="9" spans="1:8">
      <c r="A9" s="108" t="s">
        <v>515</v>
      </c>
      <c r="B9" s="113"/>
      <c r="C9" s="114"/>
      <c r="D9" s="115">
        <v>43709</v>
      </c>
      <c r="E9" s="116"/>
      <c r="F9" s="117">
        <v>53572</v>
      </c>
      <c r="G9" s="118"/>
      <c r="H9" s="119"/>
    </row>
    <row r="10" spans="1:8">
      <c r="A10" s="120"/>
      <c r="B10" s="121"/>
      <c r="C10" s="122"/>
      <c r="D10" s="123">
        <v>19578</v>
      </c>
      <c r="E10" s="124"/>
      <c r="F10" s="125">
        <v>25259</v>
      </c>
      <c r="G10" s="126"/>
      <c r="H10" s="127"/>
    </row>
    <row r="11" spans="1:8">
      <c r="A11" s="108" t="s">
        <v>516</v>
      </c>
      <c r="B11" s="113"/>
      <c r="C11" s="114"/>
      <c r="D11" s="115">
        <v>36517</v>
      </c>
      <c r="E11" s="116"/>
      <c r="F11" s="117">
        <v>51898</v>
      </c>
      <c r="G11" s="118"/>
      <c r="H11" s="119"/>
    </row>
    <row r="12" spans="1:8">
      <c r="A12" s="120"/>
      <c r="B12" s="121"/>
      <c r="C12" s="128"/>
      <c r="D12" s="123">
        <v>18921</v>
      </c>
      <c r="E12" s="124"/>
      <c r="F12" s="125">
        <v>25986</v>
      </c>
      <c r="G12" s="126"/>
      <c r="H12" s="127"/>
    </row>
    <row r="13" spans="1:8">
      <c r="A13" s="108"/>
      <c r="B13" s="113"/>
      <c r="C13" s="129"/>
      <c r="D13" s="130">
        <v>38193</v>
      </c>
      <c r="E13" s="131"/>
      <c r="F13" s="132">
        <v>50448</v>
      </c>
      <c r="G13" s="133"/>
      <c r="H13" s="119"/>
    </row>
    <row r="14" spans="1:8">
      <c r="A14" s="120"/>
      <c r="B14" s="121"/>
      <c r="C14" s="122"/>
      <c r="D14" s="123">
        <v>18327</v>
      </c>
      <c r="E14" s="124"/>
      <c r="F14" s="125">
        <v>24519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0.28000000000000003</v>
      </c>
      <c r="C19" s="134">
        <f>ROUND(VALUE(SUBSTITUTE(実質収支比率等に係る経年分析!G$48,"▲","-")),2)</f>
        <v>0.21</v>
      </c>
      <c r="D19" s="134">
        <f>ROUND(VALUE(SUBSTITUTE(実質収支比率等に係る経年分析!H$48,"▲","-")),2)</f>
        <v>0.32</v>
      </c>
      <c r="E19" s="134">
        <f>ROUND(VALUE(SUBSTITUTE(実質収支比率等に係る経年分析!I$48,"▲","-")),2)</f>
        <v>0.31</v>
      </c>
      <c r="F19" s="134">
        <f>ROUND(VALUE(SUBSTITUTE(実質収支比率等に係る経年分析!J$48,"▲","-")),2)</f>
        <v>1.1000000000000001</v>
      </c>
    </row>
    <row r="20" spans="1:11">
      <c r="A20" s="134" t="s">
        <v>43</v>
      </c>
      <c r="B20" s="134">
        <f>ROUND(VALUE(SUBSTITUTE(実質収支比率等に係る経年分析!F$47,"▲","-")),2)</f>
        <v>2.56</v>
      </c>
      <c r="C20" s="134">
        <f>ROUND(VALUE(SUBSTITUTE(実質収支比率等に係る経年分析!G$47,"▲","-")),2)</f>
        <v>2.69</v>
      </c>
      <c r="D20" s="134">
        <f>ROUND(VALUE(SUBSTITUTE(実質収支比率等に係る経年分析!H$47,"▲","-")),2)</f>
        <v>2.46</v>
      </c>
      <c r="E20" s="134">
        <f>ROUND(VALUE(SUBSTITUTE(実質収支比率等に係る経年分析!I$47,"▲","-")),2)</f>
        <v>2.63</v>
      </c>
      <c r="F20" s="134">
        <f>ROUND(VALUE(SUBSTITUTE(実質収支比率等に係る経年分析!J$47,"▲","-")),2)</f>
        <v>1.95</v>
      </c>
    </row>
    <row r="21" spans="1:11">
      <c r="A21" s="134" t="s">
        <v>44</v>
      </c>
      <c r="B21" s="134">
        <f>IF(ISNUMBER(VALUE(SUBSTITUTE(実質収支比率等に係る経年分析!F$49,"▲","-"))),ROUND(VALUE(SUBSTITUTE(実質収支比率等に係る経年分析!F$49,"▲","-")),2),NA())</f>
        <v>0.77</v>
      </c>
      <c r="C21" s="134">
        <f>IF(ISNUMBER(VALUE(SUBSTITUTE(実質収支比率等に係る経年分析!G$49,"▲","-"))),ROUND(VALUE(SUBSTITUTE(実質収支比率等に係る経年分析!G$49,"▲","-")),2),NA())</f>
        <v>-0.08</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0</v>
      </c>
      <c r="F21" s="134">
        <f>IF(ISNUMBER(VALUE(SUBSTITUTE(実質収支比率等に係る経年分析!J$49,"▲","-"))),ROUND(VALUE(SUBSTITUTE(実質収支比率等に係る経年分析!J$49,"▲","-")),2),NA())</f>
        <v>-0.01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0.21</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0.37</v>
      </c>
    </row>
    <row r="31" spans="1:11">
      <c r="A31" s="135" t="str">
        <f>IF(連結実質赤字比率に係る赤字・黒字の構成分析!C$39="",NA(),連結実質赤字比率に係る赤字・黒字の構成分析!C$39)</f>
        <v>病院事業会計</v>
      </c>
      <c r="B31" s="135">
        <f>IF(ROUND(VALUE(SUBSTITUTE(連結実質赤字比率に係る赤字・黒字の構成分析!F$39,"▲", "-")), 2) &lt; 0, ABS(ROUND(VALUE(SUBSTITUTE(連結実質赤字比率に係る赤字・黒字の構成分析!F$39,"▲", "-")), 2)), NA())</f>
        <v>0.09</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0.57999999999999996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1.1100000000000001</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4.2699999999999996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v>
      </c>
      <c r="J35" s="135">
        <f>IF(ROUND(VALUE(SUBSTITUTE(連結実質赤字比率に係る赤字・黒字の構成分析!J$35,"▲", "-")), 2) &lt; 0, ABS(ROUND(VALUE(SUBSTITUTE(連結実質赤字比率に係る赤字・黒字の構成分析!J$35,"▲", "-")), 2)), NA())</f>
        <v>0.02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自動車運送事業会計</v>
      </c>
      <c r="B36" s="135">
        <f>IF(ROUND(VALUE(SUBSTITUTE(連結実質赤字比率に係る赤字・黒字の構成分析!F$34,"▲", "-")), 2) &lt; 0, ABS(ROUND(VALUE(SUBSTITUTE(連結実質赤字比率に係る赤字・黒字の構成分析!F$34,"▲", "-")), 2)), NA())</f>
        <v>0.9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0.72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0.52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141208</v>
      </c>
      <c r="E42" s="136"/>
      <c r="F42" s="136"/>
      <c r="G42" s="136">
        <f>'実質公債費比率（分子）の構造'!L$52</f>
        <v>139416</v>
      </c>
      <c r="H42" s="136"/>
      <c r="I42" s="136"/>
      <c r="J42" s="136">
        <f>'実質公債費比率（分子）の構造'!M$52</f>
        <v>138667</v>
      </c>
      <c r="K42" s="136"/>
      <c r="L42" s="136"/>
      <c r="M42" s="136">
        <f>'実質公債費比率（分子）の構造'!N$52</f>
        <v>137111</v>
      </c>
      <c r="N42" s="136"/>
      <c r="O42" s="136"/>
      <c r="P42" s="136">
        <f>'実質公債費比率（分子）の構造'!O$52</f>
        <v>137767</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1546</v>
      </c>
      <c r="C44" s="136"/>
      <c r="D44" s="136"/>
      <c r="E44" s="136">
        <f>'実質公債費比率（分子）の構造'!L$50</f>
        <v>352</v>
      </c>
      <c r="F44" s="136"/>
      <c r="G44" s="136"/>
      <c r="H44" s="136">
        <f>'実質公債費比率（分子）の構造'!M$50</f>
        <v>329</v>
      </c>
      <c r="I44" s="136"/>
      <c r="J44" s="136"/>
      <c r="K44" s="136">
        <f>'実質公債費比率（分子）の構造'!N$50</f>
        <v>328</v>
      </c>
      <c r="L44" s="136"/>
      <c r="M44" s="136"/>
      <c r="N44" s="136">
        <f>'実質公債費比率（分子）の構造'!O$50</f>
        <v>328</v>
      </c>
      <c r="O44" s="136"/>
      <c r="P44" s="136"/>
    </row>
    <row r="45" spans="1:16">
      <c r="A45" s="136" t="s">
        <v>54</v>
      </c>
      <c r="B45" s="136">
        <f>'実質公債費比率（分子）の構造'!K$49</f>
        <v>4175</v>
      </c>
      <c r="C45" s="136"/>
      <c r="D45" s="136"/>
      <c r="E45" s="136">
        <f>'実質公債費比率（分子）の構造'!L$49</f>
        <v>4093</v>
      </c>
      <c r="F45" s="136"/>
      <c r="G45" s="136"/>
      <c r="H45" s="136">
        <f>'実質公債費比率（分子）の構造'!M$49</f>
        <v>4267</v>
      </c>
      <c r="I45" s="136"/>
      <c r="J45" s="136"/>
      <c r="K45" s="136">
        <f>'実質公債費比率（分子）の構造'!N$49</f>
        <v>4168</v>
      </c>
      <c r="L45" s="136"/>
      <c r="M45" s="136"/>
      <c r="N45" s="136">
        <f>'実質公債費比率（分子）の構造'!O$49</f>
        <v>4082</v>
      </c>
      <c r="O45" s="136"/>
      <c r="P45" s="136"/>
    </row>
    <row r="46" spans="1:16">
      <c r="A46" s="136" t="s">
        <v>55</v>
      </c>
      <c r="B46" s="136">
        <f>'実質公債費比率（分子）の構造'!K$48</f>
        <v>45327</v>
      </c>
      <c r="C46" s="136"/>
      <c r="D46" s="136"/>
      <c r="E46" s="136">
        <f>'実質公債費比率（分子）の構造'!L$48</f>
        <v>45159</v>
      </c>
      <c r="F46" s="136"/>
      <c r="G46" s="136"/>
      <c r="H46" s="136">
        <f>'実質公債費比率（分子）の構造'!M$48</f>
        <v>44078</v>
      </c>
      <c r="I46" s="136"/>
      <c r="J46" s="136"/>
      <c r="K46" s="136">
        <f>'実質公債費比率（分子）の構造'!N$48</f>
        <v>42379</v>
      </c>
      <c r="L46" s="136"/>
      <c r="M46" s="136"/>
      <c r="N46" s="136">
        <f>'実質公債費比率（分子）の構造'!O$48</f>
        <v>42784</v>
      </c>
      <c r="O46" s="136"/>
      <c r="P46" s="136"/>
    </row>
    <row r="47" spans="1:16">
      <c r="A47" s="136" t="s">
        <v>56</v>
      </c>
      <c r="B47" s="136">
        <f>'実質公債費比率（分子）の構造'!K$47</f>
        <v>54845</v>
      </c>
      <c r="C47" s="136"/>
      <c r="D47" s="136"/>
      <c r="E47" s="136">
        <f>'実質公債費比率（分子）の構造'!L$47</f>
        <v>55879</v>
      </c>
      <c r="F47" s="136"/>
      <c r="G47" s="136"/>
      <c r="H47" s="136">
        <f>'実質公債費比率（分子）の構造'!M$47</f>
        <v>56318</v>
      </c>
      <c r="I47" s="136"/>
      <c r="J47" s="136"/>
      <c r="K47" s="136">
        <f>'実質公債費比率（分子）の構造'!N$47</f>
        <v>55388</v>
      </c>
      <c r="L47" s="136"/>
      <c r="M47" s="136"/>
      <c r="N47" s="136">
        <f>'実質公債費比率（分子）の構造'!O$47</f>
        <v>54066</v>
      </c>
      <c r="O47" s="136"/>
      <c r="P47" s="136"/>
    </row>
    <row r="48" spans="1:16">
      <c r="A48" s="136" t="s">
        <v>57</v>
      </c>
      <c r="B48" s="136">
        <f>'実質公債費比率（分子）の構造'!K$46</f>
        <v>8657</v>
      </c>
      <c r="C48" s="136"/>
      <c r="D48" s="136"/>
      <c r="E48" s="136">
        <f>'実質公債費比率（分子）の構造'!L$46</f>
        <v>10996</v>
      </c>
      <c r="F48" s="136"/>
      <c r="G48" s="136"/>
      <c r="H48" s="136">
        <f>'実質公債費比率（分子）の構造'!M$46</f>
        <v>14433</v>
      </c>
      <c r="I48" s="136"/>
      <c r="J48" s="136"/>
      <c r="K48" s="136">
        <f>'実質公債費比率（分子）の構造'!N$46</f>
        <v>13157</v>
      </c>
      <c r="L48" s="136"/>
      <c r="M48" s="136"/>
      <c r="N48" s="136">
        <f>'実質公債費比率（分子）の構造'!O$46</f>
        <v>14714</v>
      </c>
      <c r="O48" s="136"/>
      <c r="P48" s="136"/>
    </row>
    <row r="49" spans="1:16">
      <c r="A49" s="136" t="s">
        <v>58</v>
      </c>
      <c r="B49" s="136">
        <f>'実質公債費比率（分子）の構造'!K$45</f>
        <v>82730</v>
      </c>
      <c r="C49" s="136"/>
      <c r="D49" s="136"/>
      <c r="E49" s="136">
        <f>'実質公債費比率（分子）の構造'!L$45</f>
        <v>80792</v>
      </c>
      <c r="F49" s="136"/>
      <c r="G49" s="136"/>
      <c r="H49" s="136">
        <f>'実質公債費比率（分子）の構造'!M$45</f>
        <v>82172</v>
      </c>
      <c r="I49" s="136"/>
      <c r="J49" s="136"/>
      <c r="K49" s="136">
        <f>'実質公債費比率（分子）の構造'!N$45</f>
        <v>85088</v>
      </c>
      <c r="L49" s="136"/>
      <c r="M49" s="136"/>
      <c r="N49" s="136">
        <f>'実質公債費比率（分子）の構造'!O$45</f>
        <v>77345</v>
      </c>
      <c r="O49" s="136"/>
      <c r="P49" s="136"/>
    </row>
    <row r="50" spans="1:16">
      <c r="A50" s="136" t="s">
        <v>59</v>
      </c>
      <c r="B50" s="136" t="e">
        <f>NA()</f>
        <v>#N/A</v>
      </c>
      <c r="C50" s="136">
        <f>IF(ISNUMBER('実質公債費比率（分子）の構造'!K$53),'実質公債費比率（分子）の構造'!K$53,NA())</f>
        <v>56072</v>
      </c>
      <c r="D50" s="136" t="e">
        <f>NA()</f>
        <v>#N/A</v>
      </c>
      <c r="E50" s="136" t="e">
        <f>NA()</f>
        <v>#N/A</v>
      </c>
      <c r="F50" s="136">
        <f>IF(ISNUMBER('実質公債費比率（分子）の構造'!L$53),'実質公債費比率（分子）の構造'!L$53,NA())</f>
        <v>57855</v>
      </c>
      <c r="G50" s="136" t="e">
        <f>NA()</f>
        <v>#N/A</v>
      </c>
      <c r="H50" s="136" t="e">
        <f>NA()</f>
        <v>#N/A</v>
      </c>
      <c r="I50" s="136">
        <f>IF(ISNUMBER('実質公債費比率（分子）の構造'!M$53),'実質公債費比率（分子）の構造'!M$53,NA())</f>
        <v>62930</v>
      </c>
      <c r="J50" s="136" t="e">
        <f>NA()</f>
        <v>#N/A</v>
      </c>
      <c r="K50" s="136" t="e">
        <f>NA()</f>
        <v>#N/A</v>
      </c>
      <c r="L50" s="136">
        <f>IF(ISNUMBER('実質公債費比率（分子）の構造'!N$53),'実質公債費比率（分子）の構造'!N$53,NA())</f>
        <v>63397</v>
      </c>
      <c r="M50" s="136" t="e">
        <f>NA()</f>
        <v>#N/A</v>
      </c>
      <c r="N50" s="136" t="e">
        <f>NA()</f>
        <v>#N/A</v>
      </c>
      <c r="O50" s="136">
        <f>IF(ISNUMBER('実質公債費比率（分子）の構造'!O$53),'実質公債費比率（分子）の構造'!O$53,NA())</f>
        <v>55552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984428</v>
      </c>
      <c r="E56" s="135"/>
      <c r="F56" s="135"/>
      <c r="G56" s="135">
        <f>'将来負担比率（分子）の構造'!J$51</f>
        <v>990698</v>
      </c>
      <c r="H56" s="135"/>
      <c r="I56" s="135"/>
      <c r="J56" s="135">
        <f>'将来負担比率（分子）の構造'!K$51</f>
        <v>990031</v>
      </c>
      <c r="K56" s="135"/>
      <c r="L56" s="135"/>
      <c r="M56" s="135">
        <f>'将来負担比率（分子）の構造'!L$51</f>
        <v>983732</v>
      </c>
      <c r="N56" s="135"/>
      <c r="O56" s="135"/>
      <c r="P56" s="135">
        <f>'将来負担比率（分子）の構造'!M$51</f>
        <v>967524</v>
      </c>
    </row>
    <row r="57" spans="1:16">
      <c r="A57" s="135" t="s">
        <v>35</v>
      </c>
      <c r="B57" s="135"/>
      <c r="C57" s="135"/>
      <c r="D57" s="135">
        <f>'将来負担比率（分子）の構造'!I$50</f>
        <v>555339</v>
      </c>
      <c r="E57" s="135"/>
      <c r="F57" s="135"/>
      <c r="G57" s="135">
        <f>'将来負担比率（分子）の構造'!J$50</f>
        <v>551096</v>
      </c>
      <c r="H57" s="135"/>
      <c r="I57" s="135"/>
      <c r="J57" s="135">
        <f>'将来負担比率（分子）の構造'!K$50</f>
        <v>561435</v>
      </c>
      <c r="K57" s="135"/>
      <c r="L57" s="135"/>
      <c r="M57" s="135">
        <f>'将来負担比率（分子）の構造'!L$50</f>
        <v>560926</v>
      </c>
      <c r="N57" s="135"/>
      <c r="O57" s="135"/>
      <c r="P57" s="135">
        <f>'将来負担比率（分子）の構造'!M$50</f>
        <v>549481</v>
      </c>
    </row>
    <row r="58" spans="1:16">
      <c r="A58" s="135" t="s">
        <v>34</v>
      </c>
      <c r="B58" s="135"/>
      <c r="C58" s="135"/>
      <c r="D58" s="135">
        <f>'将来負担比率（分子）の構造'!I$49</f>
        <v>241878</v>
      </c>
      <c r="E58" s="135"/>
      <c r="F58" s="135"/>
      <c r="G58" s="135">
        <f>'将来負担比率（分子）の構造'!J$49</f>
        <v>249830</v>
      </c>
      <c r="H58" s="135"/>
      <c r="I58" s="135"/>
      <c r="J58" s="135">
        <f>'将来負担比率（分子）の構造'!K$49</f>
        <v>239185</v>
      </c>
      <c r="K58" s="135"/>
      <c r="L58" s="135"/>
      <c r="M58" s="135">
        <f>'将来負担比率（分子）の構造'!L$49</f>
        <v>235358</v>
      </c>
      <c r="N58" s="135"/>
      <c r="O58" s="135"/>
      <c r="P58" s="135">
        <f>'将来負担比率（分子）の構造'!M$49</f>
        <v>234648</v>
      </c>
    </row>
    <row r="59" spans="1:16">
      <c r="A59" s="135" t="s">
        <v>32</v>
      </c>
      <c r="B59" s="135">
        <f>'将来負担比率（分子）の構造'!I$48</f>
        <v>994</v>
      </c>
      <c r="C59" s="135"/>
      <c r="D59" s="135"/>
      <c r="E59" s="135">
        <f>'将来負担比率（分子）の構造'!J$48</f>
        <v>994</v>
      </c>
      <c r="F59" s="135"/>
      <c r="G59" s="135"/>
      <c r="H59" s="135">
        <f>'将来負担比率（分子）の構造'!K$48</f>
        <v>926</v>
      </c>
      <c r="I59" s="135"/>
      <c r="J59" s="135"/>
      <c r="K59" s="135">
        <f>'将来負担比率（分子）の構造'!L$48</f>
        <v>753</v>
      </c>
      <c r="L59" s="135"/>
      <c r="M59" s="135"/>
      <c r="N59" s="135">
        <f>'将来負担比率（分子）の構造'!M$48</f>
        <v>534</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56107</v>
      </c>
      <c r="C61" s="135"/>
      <c r="D61" s="135"/>
      <c r="E61" s="135">
        <f>'将来負担比率（分子）の構造'!J$46</f>
        <v>54520</v>
      </c>
      <c r="F61" s="135"/>
      <c r="G61" s="135"/>
      <c r="H61" s="135">
        <f>'将来負担比率（分子）の構造'!K$46</f>
        <v>40851</v>
      </c>
      <c r="I61" s="135"/>
      <c r="J61" s="135"/>
      <c r="K61" s="135">
        <f>'将来負担比率（分子）の構造'!L$46</f>
        <v>36614</v>
      </c>
      <c r="L61" s="135"/>
      <c r="M61" s="135"/>
      <c r="N61" s="135">
        <f>'将来負担比率（分子）の構造'!M$46</f>
        <v>33890</v>
      </c>
      <c r="O61" s="135"/>
      <c r="P61" s="135"/>
    </row>
    <row r="62" spans="1:16">
      <c r="A62" s="135" t="s">
        <v>29</v>
      </c>
      <c r="B62" s="135">
        <f>'将来負担比率（分子）の構造'!I$45</f>
        <v>144496</v>
      </c>
      <c r="C62" s="135"/>
      <c r="D62" s="135"/>
      <c r="E62" s="135">
        <f>'将来負担比率（分子）の構造'!J$45</f>
        <v>140089</v>
      </c>
      <c r="F62" s="135"/>
      <c r="G62" s="135"/>
      <c r="H62" s="135">
        <f>'将来負担比率（分子）の構造'!K$45</f>
        <v>137547</v>
      </c>
      <c r="I62" s="135"/>
      <c r="J62" s="135"/>
      <c r="K62" s="135">
        <f>'将来負担比率（分子）の構造'!L$45</f>
        <v>135177</v>
      </c>
      <c r="L62" s="135"/>
      <c r="M62" s="135"/>
      <c r="N62" s="135">
        <f>'将来負担比率（分子）の構造'!M$45</f>
        <v>131581</v>
      </c>
      <c r="O62" s="135"/>
      <c r="P62" s="135"/>
    </row>
    <row r="63" spans="1:16">
      <c r="A63" s="135" t="s">
        <v>28</v>
      </c>
      <c r="B63" s="135">
        <f>'将来負担比率（分子）の構造'!I$44</f>
        <v>40706</v>
      </c>
      <c r="C63" s="135"/>
      <c r="D63" s="135"/>
      <c r="E63" s="135">
        <f>'将来負担比率（分子）の構造'!J$44</f>
        <v>38441</v>
      </c>
      <c r="F63" s="135"/>
      <c r="G63" s="135"/>
      <c r="H63" s="135">
        <f>'将来負担比率（分子）の構造'!K$44</f>
        <v>36583</v>
      </c>
      <c r="I63" s="135"/>
      <c r="J63" s="135"/>
      <c r="K63" s="135">
        <f>'将来負担比率（分子）の構造'!L$44</f>
        <v>34754</v>
      </c>
      <c r="L63" s="135"/>
      <c r="M63" s="135"/>
      <c r="N63" s="135">
        <f>'将来負担比率（分子）の構造'!M$44</f>
        <v>32666</v>
      </c>
      <c r="O63" s="135"/>
      <c r="P63" s="135"/>
    </row>
    <row r="64" spans="1:16">
      <c r="A64" s="135" t="s">
        <v>27</v>
      </c>
      <c r="B64" s="135">
        <f>'将来負担比率（分子）の構造'!I$43</f>
        <v>536097</v>
      </c>
      <c r="C64" s="135"/>
      <c r="D64" s="135"/>
      <c r="E64" s="135">
        <f>'将来負担比率（分子）の構造'!J$43</f>
        <v>524187</v>
      </c>
      <c r="F64" s="135"/>
      <c r="G64" s="135"/>
      <c r="H64" s="135">
        <f>'将来負担比率（分子）の構造'!K$43</f>
        <v>512528</v>
      </c>
      <c r="I64" s="135"/>
      <c r="J64" s="135"/>
      <c r="K64" s="135">
        <f>'将来負担比率（分子）の構造'!L$43</f>
        <v>495047</v>
      </c>
      <c r="L64" s="135"/>
      <c r="M64" s="135"/>
      <c r="N64" s="135">
        <f>'将来負担比率（分子）の構造'!M$43</f>
        <v>477921</v>
      </c>
      <c r="O64" s="135"/>
      <c r="P64" s="135"/>
    </row>
    <row r="65" spans="1:16">
      <c r="A65" s="135" t="s">
        <v>26</v>
      </c>
      <c r="B65" s="135">
        <f>'将来負担比率（分子）の構造'!I$42</f>
        <v>22599</v>
      </c>
      <c r="C65" s="135"/>
      <c r="D65" s="135"/>
      <c r="E65" s="135">
        <f>'将来負担比率（分子）の構造'!J$42</f>
        <v>21018</v>
      </c>
      <c r="F65" s="135"/>
      <c r="G65" s="135"/>
      <c r="H65" s="135">
        <f>'将来負担比率（分子）の構造'!K$42</f>
        <v>20122</v>
      </c>
      <c r="I65" s="135"/>
      <c r="J65" s="135"/>
      <c r="K65" s="135">
        <f>'将来負担比率（分子）の構造'!L$42</f>
        <v>18906</v>
      </c>
      <c r="L65" s="135"/>
      <c r="M65" s="135"/>
      <c r="N65" s="135">
        <f>'将来負担比率（分子）の構造'!M$42</f>
        <v>54527</v>
      </c>
      <c r="O65" s="135"/>
      <c r="P65" s="135"/>
    </row>
    <row r="66" spans="1:16">
      <c r="A66" s="135" t="s">
        <v>25</v>
      </c>
      <c r="B66" s="135">
        <f>'将来負担比率（分子）の構造'!I$41</f>
        <v>1915664</v>
      </c>
      <c r="C66" s="135"/>
      <c r="D66" s="135"/>
      <c r="E66" s="135">
        <f>'将来負担比率（分子）の構造'!J$41</f>
        <v>1885335</v>
      </c>
      <c r="F66" s="135"/>
      <c r="G66" s="135"/>
      <c r="H66" s="135">
        <f>'将来負担比率（分子）の構造'!K$41</f>
        <v>1825924</v>
      </c>
      <c r="I66" s="135"/>
      <c r="J66" s="135"/>
      <c r="K66" s="135">
        <f>'将来負担比率（分子）の構造'!L$41</f>
        <v>1788771</v>
      </c>
      <c r="L66" s="135"/>
      <c r="M66" s="135"/>
      <c r="N66" s="135">
        <f>'将来負担比率（分子）の構造'!M$41</f>
        <v>1731041</v>
      </c>
      <c r="O66" s="135"/>
      <c r="P66" s="135"/>
    </row>
    <row r="67" spans="1:16">
      <c r="A67" s="135" t="s">
        <v>63</v>
      </c>
      <c r="B67" s="135" t="e">
        <f>NA()</f>
        <v>#N/A</v>
      </c>
      <c r="C67" s="135">
        <f>IF(ISNUMBER('将来負担比率（分子）の構造'!I$52), IF('将来負担比率（分子）の構造'!I$52 &lt; 0, 0, '将来負担比率（分子）の構造'!I$52), NA())</f>
        <v>935017</v>
      </c>
      <c r="D67" s="135" t="e">
        <f>NA()</f>
        <v>#N/A</v>
      </c>
      <c r="E67" s="135" t="e">
        <f>NA()</f>
        <v>#N/A</v>
      </c>
      <c r="F67" s="135">
        <f>IF(ISNUMBER('将来負担比率（分子）の構造'!J$52), IF('将来負担比率（分子）の構造'!J$52 &lt; 0, 0, '将来負担比率（分子）の構造'!J$52), NA())</f>
        <v>872960</v>
      </c>
      <c r="G67" s="135" t="e">
        <f>NA()</f>
        <v>#N/A</v>
      </c>
      <c r="H67" s="135" t="e">
        <f>NA()</f>
        <v>#N/A</v>
      </c>
      <c r="I67" s="135">
        <f>IF(ISNUMBER('将来負担比率（分子）の構造'!K$52), IF('将来負担比率（分子）の構造'!K$52 &lt; 0, 0, '将来負担比率（分子）の構造'!K$52), NA())</f>
        <v>783830</v>
      </c>
      <c r="J67" s="135" t="e">
        <f>NA()</f>
        <v>#N/A</v>
      </c>
      <c r="K67" s="135" t="e">
        <f>NA()</f>
        <v>#N/A</v>
      </c>
      <c r="L67" s="135">
        <f>IF(ISNUMBER('将来負担比率（分子）の構造'!L$52), IF('将来負担比率（分子）の構造'!L$52 &lt; 0, 0, '将来負担比率（分子）の構造'!L$52), NA())</f>
        <v>730006</v>
      </c>
      <c r="M67" s="135" t="e">
        <f>NA()</f>
        <v>#N/A</v>
      </c>
      <c r="N67" s="135" t="e">
        <f>NA()</f>
        <v>#N/A</v>
      </c>
      <c r="O67" s="135">
        <f>IF(ISNUMBER('将来負担比率（分子）の構造'!M$52), IF('将来負担比率（分子）の構造'!M$52 &lt; 0, 0, '将来負担比率（分子）の構造'!M$52), NA())</f>
        <v>710507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505614227</v>
      </c>
      <c r="S5" s="669"/>
      <c r="T5" s="669"/>
      <c r="U5" s="669"/>
      <c r="V5" s="669"/>
      <c r="W5" s="669"/>
      <c r="X5" s="669"/>
      <c r="Y5" s="716"/>
      <c r="Z5" s="729">
        <v>47.8</v>
      </c>
      <c r="AA5" s="729"/>
      <c r="AB5" s="729"/>
      <c r="AC5" s="729"/>
      <c r="AD5" s="730">
        <v>462212052</v>
      </c>
      <c r="AE5" s="730"/>
      <c r="AF5" s="730"/>
      <c r="AG5" s="730"/>
      <c r="AH5" s="730"/>
      <c r="AI5" s="730"/>
      <c r="AJ5" s="730"/>
      <c r="AK5" s="730"/>
      <c r="AL5" s="717">
        <v>82.8</v>
      </c>
      <c r="AM5" s="686"/>
      <c r="AN5" s="686"/>
      <c r="AO5" s="718"/>
      <c r="AP5" s="705" t="s">
        <v>208</v>
      </c>
      <c r="AQ5" s="706"/>
      <c r="AR5" s="706"/>
      <c r="AS5" s="706"/>
      <c r="AT5" s="706"/>
      <c r="AU5" s="706"/>
      <c r="AV5" s="706"/>
      <c r="AW5" s="706"/>
      <c r="AX5" s="706"/>
      <c r="AY5" s="706"/>
      <c r="AZ5" s="706"/>
      <c r="BA5" s="706"/>
      <c r="BB5" s="706"/>
      <c r="BC5" s="706"/>
      <c r="BD5" s="706"/>
      <c r="BE5" s="706"/>
      <c r="BF5" s="707"/>
      <c r="BG5" s="618">
        <v>446432673</v>
      </c>
      <c r="BH5" s="619"/>
      <c r="BI5" s="619"/>
      <c r="BJ5" s="619"/>
      <c r="BK5" s="619"/>
      <c r="BL5" s="619"/>
      <c r="BM5" s="619"/>
      <c r="BN5" s="620"/>
      <c r="BO5" s="671">
        <v>88.3</v>
      </c>
      <c r="BP5" s="671"/>
      <c r="BQ5" s="671"/>
      <c r="BR5" s="671"/>
      <c r="BS5" s="672">
        <v>6613491</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6405568</v>
      </c>
      <c r="S6" s="619"/>
      <c r="T6" s="619"/>
      <c r="U6" s="619"/>
      <c r="V6" s="619"/>
      <c r="W6" s="619"/>
      <c r="X6" s="619"/>
      <c r="Y6" s="620"/>
      <c r="Z6" s="671">
        <v>0.6</v>
      </c>
      <c r="AA6" s="671"/>
      <c r="AB6" s="671"/>
      <c r="AC6" s="671"/>
      <c r="AD6" s="672">
        <v>6405568</v>
      </c>
      <c r="AE6" s="672"/>
      <c r="AF6" s="672"/>
      <c r="AG6" s="672"/>
      <c r="AH6" s="672"/>
      <c r="AI6" s="672"/>
      <c r="AJ6" s="672"/>
      <c r="AK6" s="672"/>
      <c r="AL6" s="641">
        <v>1.1000000000000001</v>
      </c>
      <c r="AM6" s="673"/>
      <c r="AN6" s="673"/>
      <c r="AO6" s="674"/>
      <c r="AP6" s="615" t="s">
        <v>213</v>
      </c>
      <c r="AQ6" s="616"/>
      <c r="AR6" s="616"/>
      <c r="AS6" s="616"/>
      <c r="AT6" s="616"/>
      <c r="AU6" s="616"/>
      <c r="AV6" s="616"/>
      <c r="AW6" s="616"/>
      <c r="AX6" s="616"/>
      <c r="AY6" s="616"/>
      <c r="AZ6" s="616"/>
      <c r="BA6" s="616"/>
      <c r="BB6" s="616"/>
      <c r="BC6" s="616"/>
      <c r="BD6" s="616"/>
      <c r="BE6" s="616"/>
      <c r="BF6" s="617"/>
      <c r="BG6" s="618">
        <v>446432673</v>
      </c>
      <c r="BH6" s="619"/>
      <c r="BI6" s="619"/>
      <c r="BJ6" s="619"/>
      <c r="BK6" s="619"/>
      <c r="BL6" s="619"/>
      <c r="BM6" s="619"/>
      <c r="BN6" s="620"/>
      <c r="BO6" s="671">
        <v>88.3</v>
      </c>
      <c r="BP6" s="671"/>
      <c r="BQ6" s="671"/>
      <c r="BR6" s="671"/>
      <c r="BS6" s="672">
        <v>6613491</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1791432</v>
      </c>
      <c r="CS6" s="619"/>
      <c r="CT6" s="619"/>
      <c r="CU6" s="619"/>
      <c r="CV6" s="619"/>
      <c r="CW6" s="619"/>
      <c r="CX6" s="619"/>
      <c r="CY6" s="620"/>
      <c r="CZ6" s="671">
        <v>0.2</v>
      </c>
      <c r="DA6" s="671"/>
      <c r="DB6" s="671"/>
      <c r="DC6" s="671"/>
      <c r="DD6" s="624" t="s">
        <v>215</v>
      </c>
      <c r="DE6" s="619"/>
      <c r="DF6" s="619"/>
      <c r="DG6" s="619"/>
      <c r="DH6" s="619"/>
      <c r="DI6" s="619"/>
      <c r="DJ6" s="619"/>
      <c r="DK6" s="619"/>
      <c r="DL6" s="619"/>
      <c r="DM6" s="619"/>
      <c r="DN6" s="619"/>
      <c r="DO6" s="619"/>
      <c r="DP6" s="620"/>
      <c r="DQ6" s="624">
        <v>1706788</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942863</v>
      </c>
      <c r="S7" s="619"/>
      <c r="T7" s="619"/>
      <c r="U7" s="619"/>
      <c r="V7" s="619"/>
      <c r="W7" s="619"/>
      <c r="X7" s="619"/>
      <c r="Y7" s="620"/>
      <c r="Z7" s="671">
        <v>0.1</v>
      </c>
      <c r="AA7" s="671"/>
      <c r="AB7" s="671"/>
      <c r="AC7" s="671"/>
      <c r="AD7" s="672">
        <v>942863</v>
      </c>
      <c r="AE7" s="672"/>
      <c r="AF7" s="672"/>
      <c r="AG7" s="672"/>
      <c r="AH7" s="672"/>
      <c r="AI7" s="672"/>
      <c r="AJ7" s="672"/>
      <c r="AK7" s="672"/>
      <c r="AL7" s="641">
        <v>0.2</v>
      </c>
      <c r="AM7" s="673"/>
      <c r="AN7" s="673"/>
      <c r="AO7" s="674"/>
      <c r="AP7" s="615" t="s">
        <v>217</v>
      </c>
      <c r="AQ7" s="616"/>
      <c r="AR7" s="616"/>
      <c r="AS7" s="616"/>
      <c r="AT7" s="616"/>
      <c r="AU7" s="616"/>
      <c r="AV7" s="616"/>
      <c r="AW7" s="616"/>
      <c r="AX7" s="616"/>
      <c r="AY7" s="616"/>
      <c r="AZ7" s="616"/>
      <c r="BA7" s="616"/>
      <c r="BB7" s="616"/>
      <c r="BC7" s="616"/>
      <c r="BD7" s="616"/>
      <c r="BE7" s="616"/>
      <c r="BF7" s="617"/>
      <c r="BG7" s="618">
        <v>226645999</v>
      </c>
      <c r="BH7" s="619"/>
      <c r="BI7" s="619"/>
      <c r="BJ7" s="619"/>
      <c r="BK7" s="619"/>
      <c r="BL7" s="619"/>
      <c r="BM7" s="619"/>
      <c r="BN7" s="620"/>
      <c r="BO7" s="671">
        <v>44.8</v>
      </c>
      <c r="BP7" s="671"/>
      <c r="BQ7" s="671"/>
      <c r="BR7" s="671"/>
      <c r="BS7" s="672">
        <v>6613491</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54138343</v>
      </c>
      <c r="CS7" s="619"/>
      <c r="CT7" s="619"/>
      <c r="CU7" s="619"/>
      <c r="CV7" s="619"/>
      <c r="CW7" s="619"/>
      <c r="CX7" s="619"/>
      <c r="CY7" s="620"/>
      <c r="CZ7" s="671">
        <v>5.2</v>
      </c>
      <c r="DA7" s="671"/>
      <c r="DB7" s="671"/>
      <c r="DC7" s="671"/>
      <c r="DD7" s="624">
        <v>938689</v>
      </c>
      <c r="DE7" s="619"/>
      <c r="DF7" s="619"/>
      <c r="DG7" s="619"/>
      <c r="DH7" s="619"/>
      <c r="DI7" s="619"/>
      <c r="DJ7" s="619"/>
      <c r="DK7" s="619"/>
      <c r="DL7" s="619"/>
      <c r="DM7" s="619"/>
      <c r="DN7" s="619"/>
      <c r="DO7" s="619"/>
      <c r="DP7" s="620"/>
      <c r="DQ7" s="624">
        <v>44754836</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2967003</v>
      </c>
      <c r="S8" s="619"/>
      <c r="T8" s="619"/>
      <c r="U8" s="619"/>
      <c r="V8" s="619"/>
      <c r="W8" s="619"/>
      <c r="X8" s="619"/>
      <c r="Y8" s="620"/>
      <c r="Z8" s="671">
        <v>0.3</v>
      </c>
      <c r="AA8" s="671"/>
      <c r="AB8" s="671"/>
      <c r="AC8" s="671"/>
      <c r="AD8" s="672">
        <v>2967003</v>
      </c>
      <c r="AE8" s="672"/>
      <c r="AF8" s="672"/>
      <c r="AG8" s="672"/>
      <c r="AH8" s="672"/>
      <c r="AI8" s="672"/>
      <c r="AJ8" s="672"/>
      <c r="AK8" s="672"/>
      <c r="AL8" s="641">
        <v>0.5</v>
      </c>
      <c r="AM8" s="673"/>
      <c r="AN8" s="673"/>
      <c r="AO8" s="674"/>
      <c r="AP8" s="615" t="s">
        <v>220</v>
      </c>
      <c r="AQ8" s="616"/>
      <c r="AR8" s="616"/>
      <c r="AS8" s="616"/>
      <c r="AT8" s="616"/>
      <c r="AU8" s="616"/>
      <c r="AV8" s="616"/>
      <c r="AW8" s="616"/>
      <c r="AX8" s="616"/>
      <c r="AY8" s="616"/>
      <c r="AZ8" s="616"/>
      <c r="BA8" s="616"/>
      <c r="BB8" s="616"/>
      <c r="BC8" s="616"/>
      <c r="BD8" s="616"/>
      <c r="BE8" s="616"/>
      <c r="BF8" s="617"/>
      <c r="BG8" s="618">
        <v>3637546</v>
      </c>
      <c r="BH8" s="619"/>
      <c r="BI8" s="619"/>
      <c r="BJ8" s="619"/>
      <c r="BK8" s="619"/>
      <c r="BL8" s="619"/>
      <c r="BM8" s="619"/>
      <c r="BN8" s="620"/>
      <c r="BO8" s="671">
        <v>0.7</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400842842</v>
      </c>
      <c r="CS8" s="619"/>
      <c r="CT8" s="619"/>
      <c r="CU8" s="619"/>
      <c r="CV8" s="619"/>
      <c r="CW8" s="619"/>
      <c r="CX8" s="619"/>
      <c r="CY8" s="620"/>
      <c r="CZ8" s="671">
        <v>38.299999999999997</v>
      </c>
      <c r="DA8" s="671"/>
      <c r="DB8" s="671"/>
      <c r="DC8" s="671"/>
      <c r="DD8" s="624">
        <v>5406891</v>
      </c>
      <c r="DE8" s="619"/>
      <c r="DF8" s="619"/>
      <c r="DG8" s="619"/>
      <c r="DH8" s="619"/>
      <c r="DI8" s="619"/>
      <c r="DJ8" s="619"/>
      <c r="DK8" s="619"/>
      <c r="DL8" s="619"/>
      <c r="DM8" s="619"/>
      <c r="DN8" s="619"/>
      <c r="DO8" s="619"/>
      <c r="DP8" s="620"/>
      <c r="DQ8" s="624">
        <v>198036258</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3066360</v>
      </c>
      <c r="S9" s="619"/>
      <c r="T9" s="619"/>
      <c r="U9" s="619"/>
      <c r="V9" s="619"/>
      <c r="W9" s="619"/>
      <c r="X9" s="619"/>
      <c r="Y9" s="620"/>
      <c r="Z9" s="671">
        <v>0.3</v>
      </c>
      <c r="AA9" s="671"/>
      <c r="AB9" s="671"/>
      <c r="AC9" s="671"/>
      <c r="AD9" s="672">
        <v>3066360</v>
      </c>
      <c r="AE9" s="672"/>
      <c r="AF9" s="672"/>
      <c r="AG9" s="672"/>
      <c r="AH9" s="672"/>
      <c r="AI9" s="672"/>
      <c r="AJ9" s="672"/>
      <c r="AK9" s="672"/>
      <c r="AL9" s="641">
        <v>0.5</v>
      </c>
      <c r="AM9" s="673"/>
      <c r="AN9" s="673"/>
      <c r="AO9" s="674"/>
      <c r="AP9" s="615" t="s">
        <v>223</v>
      </c>
      <c r="AQ9" s="616"/>
      <c r="AR9" s="616"/>
      <c r="AS9" s="616"/>
      <c r="AT9" s="616"/>
      <c r="AU9" s="616"/>
      <c r="AV9" s="616"/>
      <c r="AW9" s="616"/>
      <c r="AX9" s="616"/>
      <c r="AY9" s="616"/>
      <c r="AZ9" s="616"/>
      <c r="BA9" s="616"/>
      <c r="BB9" s="616"/>
      <c r="BC9" s="616"/>
      <c r="BD9" s="616"/>
      <c r="BE9" s="616"/>
      <c r="BF9" s="617"/>
      <c r="BG9" s="618">
        <v>155128761</v>
      </c>
      <c r="BH9" s="619"/>
      <c r="BI9" s="619"/>
      <c r="BJ9" s="619"/>
      <c r="BK9" s="619"/>
      <c r="BL9" s="619"/>
      <c r="BM9" s="619"/>
      <c r="BN9" s="620"/>
      <c r="BO9" s="671">
        <v>30.7</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67572820</v>
      </c>
      <c r="CS9" s="619"/>
      <c r="CT9" s="619"/>
      <c r="CU9" s="619"/>
      <c r="CV9" s="619"/>
      <c r="CW9" s="619"/>
      <c r="CX9" s="619"/>
      <c r="CY9" s="620"/>
      <c r="CZ9" s="671">
        <v>6.5</v>
      </c>
      <c r="DA9" s="671"/>
      <c r="DB9" s="671"/>
      <c r="DC9" s="671"/>
      <c r="DD9" s="624">
        <v>909257</v>
      </c>
      <c r="DE9" s="619"/>
      <c r="DF9" s="619"/>
      <c r="DG9" s="619"/>
      <c r="DH9" s="619"/>
      <c r="DI9" s="619"/>
      <c r="DJ9" s="619"/>
      <c r="DK9" s="619"/>
      <c r="DL9" s="619"/>
      <c r="DM9" s="619"/>
      <c r="DN9" s="619"/>
      <c r="DO9" s="619"/>
      <c r="DP9" s="620"/>
      <c r="DQ9" s="624">
        <v>55391457</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50333509</v>
      </c>
      <c r="S10" s="619"/>
      <c r="T10" s="619"/>
      <c r="U10" s="619"/>
      <c r="V10" s="619"/>
      <c r="W10" s="619"/>
      <c r="X10" s="619"/>
      <c r="Y10" s="620"/>
      <c r="Z10" s="671">
        <v>4.8</v>
      </c>
      <c r="AA10" s="671"/>
      <c r="AB10" s="671"/>
      <c r="AC10" s="671"/>
      <c r="AD10" s="672">
        <v>50333509</v>
      </c>
      <c r="AE10" s="672"/>
      <c r="AF10" s="672"/>
      <c r="AG10" s="672"/>
      <c r="AH10" s="672"/>
      <c r="AI10" s="672"/>
      <c r="AJ10" s="672"/>
      <c r="AK10" s="672"/>
      <c r="AL10" s="641">
        <v>9</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11149849</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139363</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138897</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80104</v>
      </c>
      <c r="S11" s="619"/>
      <c r="T11" s="619"/>
      <c r="U11" s="619"/>
      <c r="V11" s="619"/>
      <c r="W11" s="619"/>
      <c r="X11" s="619"/>
      <c r="Y11" s="620"/>
      <c r="Z11" s="671">
        <v>0</v>
      </c>
      <c r="AA11" s="671"/>
      <c r="AB11" s="671"/>
      <c r="AC11" s="671"/>
      <c r="AD11" s="672">
        <v>80104</v>
      </c>
      <c r="AE11" s="672"/>
      <c r="AF11" s="672"/>
      <c r="AG11" s="672"/>
      <c r="AH11" s="672"/>
      <c r="AI11" s="672"/>
      <c r="AJ11" s="672"/>
      <c r="AK11" s="672"/>
      <c r="AL11" s="641">
        <v>0</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56729843</v>
      </c>
      <c r="BH11" s="619"/>
      <c r="BI11" s="619"/>
      <c r="BJ11" s="619"/>
      <c r="BK11" s="619"/>
      <c r="BL11" s="619"/>
      <c r="BM11" s="619"/>
      <c r="BN11" s="620"/>
      <c r="BO11" s="671">
        <v>11.2</v>
      </c>
      <c r="BP11" s="671"/>
      <c r="BQ11" s="671"/>
      <c r="BR11" s="671"/>
      <c r="BS11" s="624">
        <v>6613491</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1346460</v>
      </c>
      <c r="CS11" s="619"/>
      <c r="CT11" s="619"/>
      <c r="CU11" s="619"/>
      <c r="CV11" s="619"/>
      <c r="CW11" s="619"/>
      <c r="CX11" s="619"/>
      <c r="CY11" s="620"/>
      <c r="CZ11" s="671">
        <v>0.1</v>
      </c>
      <c r="DA11" s="671"/>
      <c r="DB11" s="671"/>
      <c r="DC11" s="671"/>
      <c r="DD11" s="624">
        <v>186506</v>
      </c>
      <c r="DE11" s="619"/>
      <c r="DF11" s="619"/>
      <c r="DG11" s="619"/>
      <c r="DH11" s="619"/>
      <c r="DI11" s="619"/>
      <c r="DJ11" s="619"/>
      <c r="DK11" s="619"/>
      <c r="DL11" s="619"/>
      <c r="DM11" s="619"/>
      <c r="DN11" s="619"/>
      <c r="DO11" s="619"/>
      <c r="DP11" s="620"/>
      <c r="DQ11" s="624">
        <v>1204288</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199704803</v>
      </c>
      <c r="BH12" s="619"/>
      <c r="BI12" s="619"/>
      <c r="BJ12" s="619"/>
      <c r="BK12" s="619"/>
      <c r="BL12" s="619"/>
      <c r="BM12" s="619"/>
      <c r="BN12" s="620"/>
      <c r="BO12" s="671">
        <v>39.5</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89803379</v>
      </c>
      <c r="CS12" s="619"/>
      <c r="CT12" s="619"/>
      <c r="CU12" s="619"/>
      <c r="CV12" s="619"/>
      <c r="CW12" s="619"/>
      <c r="CX12" s="619"/>
      <c r="CY12" s="620"/>
      <c r="CZ12" s="671">
        <v>8.6</v>
      </c>
      <c r="DA12" s="671"/>
      <c r="DB12" s="671"/>
      <c r="DC12" s="671"/>
      <c r="DD12" s="624">
        <v>2945964</v>
      </c>
      <c r="DE12" s="619"/>
      <c r="DF12" s="619"/>
      <c r="DG12" s="619"/>
      <c r="DH12" s="619"/>
      <c r="DI12" s="619"/>
      <c r="DJ12" s="619"/>
      <c r="DK12" s="619"/>
      <c r="DL12" s="619"/>
      <c r="DM12" s="619"/>
      <c r="DN12" s="619"/>
      <c r="DO12" s="619"/>
      <c r="DP12" s="620"/>
      <c r="DQ12" s="624">
        <v>7797638</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2452039</v>
      </c>
      <c r="S13" s="619"/>
      <c r="T13" s="619"/>
      <c r="U13" s="619"/>
      <c r="V13" s="619"/>
      <c r="W13" s="619"/>
      <c r="X13" s="619"/>
      <c r="Y13" s="620"/>
      <c r="Z13" s="671">
        <v>0.2</v>
      </c>
      <c r="AA13" s="671"/>
      <c r="AB13" s="671"/>
      <c r="AC13" s="671"/>
      <c r="AD13" s="672">
        <v>2452039</v>
      </c>
      <c r="AE13" s="672"/>
      <c r="AF13" s="672"/>
      <c r="AG13" s="672"/>
      <c r="AH13" s="672"/>
      <c r="AI13" s="672"/>
      <c r="AJ13" s="672"/>
      <c r="AK13" s="672"/>
      <c r="AL13" s="641">
        <v>0.4</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198693405</v>
      </c>
      <c r="BH13" s="619"/>
      <c r="BI13" s="619"/>
      <c r="BJ13" s="619"/>
      <c r="BK13" s="619"/>
      <c r="BL13" s="619"/>
      <c r="BM13" s="619"/>
      <c r="BN13" s="620"/>
      <c r="BO13" s="671">
        <v>39.299999999999997</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139520356</v>
      </c>
      <c r="CS13" s="619"/>
      <c r="CT13" s="619"/>
      <c r="CU13" s="619"/>
      <c r="CV13" s="619"/>
      <c r="CW13" s="619"/>
      <c r="CX13" s="619"/>
      <c r="CY13" s="620"/>
      <c r="CZ13" s="671">
        <v>13.3</v>
      </c>
      <c r="DA13" s="671"/>
      <c r="DB13" s="671"/>
      <c r="DC13" s="671"/>
      <c r="DD13" s="624">
        <v>54621935</v>
      </c>
      <c r="DE13" s="619"/>
      <c r="DF13" s="619"/>
      <c r="DG13" s="619"/>
      <c r="DH13" s="619"/>
      <c r="DI13" s="619"/>
      <c r="DJ13" s="619"/>
      <c r="DK13" s="619"/>
      <c r="DL13" s="619"/>
      <c r="DM13" s="619"/>
      <c r="DN13" s="619"/>
      <c r="DO13" s="619"/>
      <c r="DP13" s="620"/>
      <c r="DQ13" s="624">
        <v>81469258</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v>13457388</v>
      </c>
      <c r="S14" s="619"/>
      <c r="T14" s="619"/>
      <c r="U14" s="619"/>
      <c r="V14" s="619"/>
      <c r="W14" s="619"/>
      <c r="X14" s="619"/>
      <c r="Y14" s="620"/>
      <c r="Z14" s="671">
        <v>1.3</v>
      </c>
      <c r="AA14" s="671"/>
      <c r="AB14" s="671"/>
      <c r="AC14" s="671"/>
      <c r="AD14" s="672">
        <v>13457388</v>
      </c>
      <c r="AE14" s="672"/>
      <c r="AF14" s="672"/>
      <c r="AG14" s="672"/>
      <c r="AH14" s="672"/>
      <c r="AI14" s="672"/>
      <c r="AJ14" s="672"/>
      <c r="AK14" s="672"/>
      <c r="AL14" s="641">
        <v>2.4</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1902964</v>
      </c>
      <c r="BH14" s="619"/>
      <c r="BI14" s="619"/>
      <c r="BJ14" s="619"/>
      <c r="BK14" s="619"/>
      <c r="BL14" s="619"/>
      <c r="BM14" s="619"/>
      <c r="BN14" s="620"/>
      <c r="BO14" s="671">
        <v>0.4</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33219782</v>
      </c>
      <c r="CS14" s="619"/>
      <c r="CT14" s="619"/>
      <c r="CU14" s="619"/>
      <c r="CV14" s="619"/>
      <c r="CW14" s="619"/>
      <c r="CX14" s="619"/>
      <c r="CY14" s="620"/>
      <c r="CZ14" s="671">
        <v>3.2</v>
      </c>
      <c r="DA14" s="671"/>
      <c r="DB14" s="671"/>
      <c r="DC14" s="671"/>
      <c r="DD14" s="624">
        <v>3155121</v>
      </c>
      <c r="DE14" s="619"/>
      <c r="DF14" s="619"/>
      <c r="DG14" s="619"/>
      <c r="DH14" s="619"/>
      <c r="DI14" s="619"/>
      <c r="DJ14" s="619"/>
      <c r="DK14" s="619"/>
      <c r="DL14" s="619"/>
      <c r="DM14" s="619"/>
      <c r="DN14" s="619"/>
      <c r="DO14" s="619"/>
      <c r="DP14" s="620"/>
      <c r="DQ14" s="624">
        <v>29782762</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1221054</v>
      </c>
      <c r="S15" s="619"/>
      <c r="T15" s="619"/>
      <c r="U15" s="619"/>
      <c r="V15" s="619"/>
      <c r="W15" s="619"/>
      <c r="X15" s="619"/>
      <c r="Y15" s="620"/>
      <c r="Z15" s="671">
        <v>0.1</v>
      </c>
      <c r="AA15" s="671"/>
      <c r="AB15" s="671"/>
      <c r="AC15" s="671"/>
      <c r="AD15" s="672">
        <v>1221054</v>
      </c>
      <c r="AE15" s="672"/>
      <c r="AF15" s="672"/>
      <c r="AG15" s="672"/>
      <c r="AH15" s="672"/>
      <c r="AI15" s="672"/>
      <c r="AJ15" s="672"/>
      <c r="AK15" s="672"/>
      <c r="AL15" s="641">
        <v>0.2</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18178907</v>
      </c>
      <c r="BH15" s="619"/>
      <c r="BI15" s="619"/>
      <c r="BJ15" s="619"/>
      <c r="BK15" s="619"/>
      <c r="BL15" s="619"/>
      <c r="BM15" s="619"/>
      <c r="BN15" s="620"/>
      <c r="BO15" s="671">
        <v>3.6</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84672222</v>
      </c>
      <c r="CS15" s="619"/>
      <c r="CT15" s="619"/>
      <c r="CU15" s="619"/>
      <c r="CV15" s="619"/>
      <c r="CW15" s="619"/>
      <c r="CX15" s="619"/>
      <c r="CY15" s="620"/>
      <c r="CZ15" s="671">
        <v>8.1</v>
      </c>
      <c r="DA15" s="671"/>
      <c r="DB15" s="671"/>
      <c r="DC15" s="671"/>
      <c r="DD15" s="624">
        <v>14709661</v>
      </c>
      <c r="DE15" s="619"/>
      <c r="DF15" s="619"/>
      <c r="DG15" s="619"/>
      <c r="DH15" s="619"/>
      <c r="DI15" s="619"/>
      <c r="DJ15" s="619"/>
      <c r="DK15" s="619"/>
      <c r="DL15" s="619"/>
      <c r="DM15" s="619"/>
      <c r="DN15" s="619"/>
      <c r="DO15" s="619"/>
      <c r="DP15" s="620"/>
      <c r="DQ15" s="624">
        <v>68971331</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7593140</v>
      </c>
      <c r="S16" s="619"/>
      <c r="T16" s="619"/>
      <c r="U16" s="619"/>
      <c r="V16" s="619"/>
      <c r="W16" s="619"/>
      <c r="X16" s="619"/>
      <c r="Y16" s="620"/>
      <c r="Z16" s="671">
        <v>0.7</v>
      </c>
      <c r="AA16" s="671"/>
      <c r="AB16" s="671"/>
      <c r="AC16" s="671"/>
      <c r="AD16" s="672">
        <v>6858336</v>
      </c>
      <c r="AE16" s="672"/>
      <c r="AF16" s="672"/>
      <c r="AG16" s="672"/>
      <c r="AH16" s="672"/>
      <c r="AI16" s="672"/>
      <c r="AJ16" s="672"/>
      <c r="AK16" s="672"/>
      <c r="AL16" s="641">
        <v>1.2</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6858336</v>
      </c>
      <c r="S17" s="619"/>
      <c r="T17" s="619"/>
      <c r="U17" s="619"/>
      <c r="V17" s="619"/>
      <c r="W17" s="619"/>
      <c r="X17" s="619"/>
      <c r="Y17" s="620"/>
      <c r="Z17" s="671">
        <v>0.6</v>
      </c>
      <c r="AA17" s="671"/>
      <c r="AB17" s="671"/>
      <c r="AC17" s="671"/>
      <c r="AD17" s="672">
        <v>6858336</v>
      </c>
      <c r="AE17" s="672"/>
      <c r="AF17" s="672"/>
      <c r="AG17" s="672"/>
      <c r="AH17" s="672"/>
      <c r="AI17" s="672"/>
      <c r="AJ17" s="672"/>
      <c r="AK17" s="672"/>
      <c r="AL17" s="641">
        <v>1.2</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143962136</v>
      </c>
      <c r="CS17" s="619"/>
      <c r="CT17" s="619"/>
      <c r="CU17" s="619"/>
      <c r="CV17" s="619"/>
      <c r="CW17" s="619"/>
      <c r="CX17" s="619"/>
      <c r="CY17" s="620"/>
      <c r="CZ17" s="671">
        <v>13.8</v>
      </c>
      <c r="DA17" s="671"/>
      <c r="DB17" s="671"/>
      <c r="DC17" s="671"/>
      <c r="DD17" s="624" t="s">
        <v>109</v>
      </c>
      <c r="DE17" s="619"/>
      <c r="DF17" s="619"/>
      <c r="DG17" s="619"/>
      <c r="DH17" s="619"/>
      <c r="DI17" s="619"/>
      <c r="DJ17" s="619"/>
      <c r="DK17" s="619"/>
      <c r="DL17" s="619"/>
      <c r="DM17" s="619"/>
      <c r="DN17" s="619"/>
      <c r="DO17" s="619"/>
      <c r="DP17" s="620"/>
      <c r="DQ17" s="624">
        <v>124398866</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734462</v>
      </c>
      <c r="S18" s="619"/>
      <c r="T18" s="619"/>
      <c r="U18" s="619"/>
      <c r="V18" s="619"/>
      <c r="W18" s="619"/>
      <c r="X18" s="619"/>
      <c r="Y18" s="620"/>
      <c r="Z18" s="671">
        <v>0.1</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v>29928134</v>
      </c>
      <c r="CS18" s="619"/>
      <c r="CT18" s="619"/>
      <c r="CU18" s="619"/>
      <c r="CV18" s="619"/>
      <c r="CW18" s="619"/>
      <c r="CX18" s="619"/>
      <c r="CY18" s="620"/>
      <c r="CZ18" s="671">
        <v>2.9</v>
      </c>
      <c r="DA18" s="671"/>
      <c r="DB18" s="671"/>
      <c r="DC18" s="671"/>
      <c r="DD18" s="624" t="s">
        <v>109</v>
      </c>
      <c r="DE18" s="619"/>
      <c r="DF18" s="619"/>
      <c r="DG18" s="619"/>
      <c r="DH18" s="619"/>
      <c r="DI18" s="619"/>
      <c r="DJ18" s="619"/>
      <c r="DK18" s="619"/>
      <c r="DL18" s="619"/>
      <c r="DM18" s="619"/>
      <c r="DN18" s="619"/>
      <c r="DO18" s="619"/>
      <c r="DP18" s="620"/>
      <c r="DQ18" s="624">
        <v>27893782</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v>342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59181554</v>
      </c>
      <c r="BH19" s="619"/>
      <c r="BI19" s="619"/>
      <c r="BJ19" s="619"/>
      <c r="BK19" s="619"/>
      <c r="BL19" s="619"/>
      <c r="BM19" s="619"/>
      <c r="BN19" s="620"/>
      <c r="BO19" s="671">
        <v>11.7</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594133255</v>
      </c>
      <c r="S20" s="619"/>
      <c r="T20" s="619"/>
      <c r="U20" s="619"/>
      <c r="V20" s="619"/>
      <c r="W20" s="619"/>
      <c r="X20" s="619"/>
      <c r="Y20" s="620"/>
      <c r="Z20" s="671">
        <v>56.1</v>
      </c>
      <c r="AA20" s="671"/>
      <c r="AB20" s="671"/>
      <c r="AC20" s="671"/>
      <c r="AD20" s="672">
        <v>549996276</v>
      </c>
      <c r="AE20" s="672"/>
      <c r="AF20" s="672"/>
      <c r="AG20" s="672"/>
      <c r="AH20" s="672"/>
      <c r="AI20" s="672"/>
      <c r="AJ20" s="672"/>
      <c r="AK20" s="672"/>
      <c r="AL20" s="641">
        <v>98.5</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59181554</v>
      </c>
      <c r="BH20" s="619"/>
      <c r="BI20" s="619"/>
      <c r="BJ20" s="619"/>
      <c r="BK20" s="619"/>
      <c r="BL20" s="619"/>
      <c r="BM20" s="619"/>
      <c r="BN20" s="620"/>
      <c r="BO20" s="671">
        <v>11.7</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1046937269</v>
      </c>
      <c r="CS20" s="619"/>
      <c r="CT20" s="619"/>
      <c r="CU20" s="619"/>
      <c r="CV20" s="619"/>
      <c r="CW20" s="619"/>
      <c r="CX20" s="619"/>
      <c r="CY20" s="620"/>
      <c r="CZ20" s="671">
        <v>100</v>
      </c>
      <c r="DA20" s="671"/>
      <c r="DB20" s="671"/>
      <c r="DC20" s="671"/>
      <c r="DD20" s="624">
        <v>82874024</v>
      </c>
      <c r="DE20" s="619"/>
      <c r="DF20" s="619"/>
      <c r="DG20" s="619"/>
      <c r="DH20" s="619"/>
      <c r="DI20" s="619"/>
      <c r="DJ20" s="619"/>
      <c r="DK20" s="619"/>
      <c r="DL20" s="619"/>
      <c r="DM20" s="619"/>
      <c r="DN20" s="619"/>
      <c r="DO20" s="619"/>
      <c r="DP20" s="620"/>
      <c r="DQ20" s="624">
        <v>641546161</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915690</v>
      </c>
      <c r="S21" s="619"/>
      <c r="T21" s="619"/>
      <c r="U21" s="619"/>
      <c r="V21" s="619"/>
      <c r="W21" s="619"/>
      <c r="X21" s="619"/>
      <c r="Y21" s="620"/>
      <c r="Z21" s="671">
        <v>0.1</v>
      </c>
      <c r="AA21" s="671"/>
      <c r="AB21" s="671"/>
      <c r="AC21" s="671"/>
      <c r="AD21" s="672">
        <v>915690</v>
      </c>
      <c r="AE21" s="672"/>
      <c r="AF21" s="672"/>
      <c r="AG21" s="672"/>
      <c r="AH21" s="672"/>
      <c r="AI21" s="672"/>
      <c r="AJ21" s="672"/>
      <c r="AK21" s="672"/>
      <c r="AL21" s="641">
        <v>0.2</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7729397</v>
      </c>
      <c r="S22" s="619"/>
      <c r="T22" s="619"/>
      <c r="U22" s="619"/>
      <c r="V22" s="619"/>
      <c r="W22" s="619"/>
      <c r="X22" s="619"/>
      <c r="Y22" s="620"/>
      <c r="Z22" s="671">
        <v>0.7</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v>15779379</v>
      </c>
      <c r="BH22" s="619"/>
      <c r="BI22" s="619"/>
      <c r="BJ22" s="619"/>
      <c r="BK22" s="619"/>
      <c r="BL22" s="619"/>
      <c r="BM22" s="619"/>
      <c r="BN22" s="620"/>
      <c r="BO22" s="671">
        <v>3.1</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36632929</v>
      </c>
      <c r="S23" s="619"/>
      <c r="T23" s="619"/>
      <c r="U23" s="619"/>
      <c r="V23" s="619"/>
      <c r="W23" s="619"/>
      <c r="X23" s="619"/>
      <c r="Y23" s="620"/>
      <c r="Z23" s="671">
        <v>3.5</v>
      </c>
      <c r="AA23" s="671"/>
      <c r="AB23" s="671"/>
      <c r="AC23" s="671"/>
      <c r="AD23" s="672">
        <v>5794457</v>
      </c>
      <c r="AE23" s="672"/>
      <c r="AF23" s="672"/>
      <c r="AG23" s="672"/>
      <c r="AH23" s="672"/>
      <c r="AI23" s="672"/>
      <c r="AJ23" s="672"/>
      <c r="AK23" s="672"/>
      <c r="AL23" s="641">
        <v>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v>43402175</v>
      </c>
      <c r="BH23" s="619"/>
      <c r="BI23" s="619"/>
      <c r="BJ23" s="619"/>
      <c r="BK23" s="619"/>
      <c r="BL23" s="619"/>
      <c r="BM23" s="619"/>
      <c r="BN23" s="620"/>
      <c r="BO23" s="671">
        <v>8.6</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7044524</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580660556</v>
      </c>
      <c r="CS24" s="669"/>
      <c r="CT24" s="669"/>
      <c r="CU24" s="669"/>
      <c r="CV24" s="669"/>
      <c r="CW24" s="669"/>
      <c r="CX24" s="669"/>
      <c r="CY24" s="716"/>
      <c r="CZ24" s="720">
        <v>55.5</v>
      </c>
      <c r="DA24" s="721"/>
      <c r="DB24" s="721"/>
      <c r="DC24" s="722"/>
      <c r="DD24" s="715">
        <v>361127334</v>
      </c>
      <c r="DE24" s="669"/>
      <c r="DF24" s="669"/>
      <c r="DG24" s="669"/>
      <c r="DH24" s="669"/>
      <c r="DI24" s="669"/>
      <c r="DJ24" s="669"/>
      <c r="DK24" s="716"/>
      <c r="DL24" s="715">
        <v>356509193</v>
      </c>
      <c r="DM24" s="669"/>
      <c r="DN24" s="669"/>
      <c r="DO24" s="669"/>
      <c r="DP24" s="669"/>
      <c r="DQ24" s="669"/>
      <c r="DR24" s="669"/>
      <c r="DS24" s="669"/>
      <c r="DT24" s="669"/>
      <c r="DU24" s="669"/>
      <c r="DV24" s="716"/>
      <c r="DW24" s="717">
        <v>61.4</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161325191</v>
      </c>
      <c r="S25" s="619"/>
      <c r="T25" s="619"/>
      <c r="U25" s="619"/>
      <c r="V25" s="619"/>
      <c r="W25" s="619"/>
      <c r="X25" s="619"/>
      <c r="Y25" s="620"/>
      <c r="Z25" s="671">
        <v>15.2</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160544118</v>
      </c>
      <c r="CS25" s="637"/>
      <c r="CT25" s="637"/>
      <c r="CU25" s="637"/>
      <c r="CV25" s="637"/>
      <c r="CW25" s="637"/>
      <c r="CX25" s="637"/>
      <c r="CY25" s="638"/>
      <c r="CZ25" s="621">
        <v>15.3</v>
      </c>
      <c r="DA25" s="639"/>
      <c r="DB25" s="639"/>
      <c r="DC25" s="640"/>
      <c r="DD25" s="624">
        <v>140005543</v>
      </c>
      <c r="DE25" s="637"/>
      <c r="DF25" s="637"/>
      <c r="DG25" s="637"/>
      <c r="DH25" s="637"/>
      <c r="DI25" s="637"/>
      <c r="DJ25" s="637"/>
      <c r="DK25" s="638"/>
      <c r="DL25" s="624">
        <v>138476555</v>
      </c>
      <c r="DM25" s="637"/>
      <c r="DN25" s="637"/>
      <c r="DO25" s="637"/>
      <c r="DP25" s="637"/>
      <c r="DQ25" s="637"/>
      <c r="DR25" s="637"/>
      <c r="DS25" s="637"/>
      <c r="DT25" s="637"/>
      <c r="DU25" s="637"/>
      <c r="DV25" s="638"/>
      <c r="DW25" s="641">
        <v>23.9</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v>7449</v>
      </c>
      <c r="S26" s="619"/>
      <c r="T26" s="619"/>
      <c r="U26" s="619"/>
      <c r="V26" s="619"/>
      <c r="W26" s="619"/>
      <c r="X26" s="619"/>
      <c r="Y26" s="620"/>
      <c r="Z26" s="671">
        <v>0</v>
      </c>
      <c r="AA26" s="671"/>
      <c r="AB26" s="671"/>
      <c r="AC26" s="671"/>
      <c r="AD26" s="672">
        <v>7449</v>
      </c>
      <c r="AE26" s="672"/>
      <c r="AF26" s="672"/>
      <c r="AG26" s="672"/>
      <c r="AH26" s="672"/>
      <c r="AI26" s="672"/>
      <c r="AJ26" s="672"/>
      <c r="AK26" s="672"/>
      <c r="AL26" s="641">
        <v>0</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108641263</v>
      </c>
      <c r="CS26" s="619"/>
      <c r="CT26" s="619"/>
      <c r="CU26" s="619"/>
      <c r="CV26" s="619"/>
      <c r="CW26" s="619"/>
      <c r="CX26" s="619"/>
      <c r="CY26" s="620"/>
      <c r="CZ26" s="621">
        <v>10.4</v>
      </c>
      <c r="DA26" s="639"/>
      <c r="DB26" s="639"/>
      <c r="DC26" s="640"/>
      <c r="DD26" s="624">
        <v>92517717</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47785794</v>
      </c>
      <c r="S27" s="619"/>
      <c r="T27" s="619"/>
      <c r="U27" s="619"/>
      <c r="V27" s="619"/>
      <c r="W27" s="619"/>
      <c r="X27" s="619"/>
      <c r="Y27" s="620"/>
      <c r="Z27" s="671">
        <v>4.5</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505614227</v>
      </c>
      <c r="BH27" s="619"/>
      <c r="BI27" s="619"/>
      <c r="BJ27" s="619"/>
      <c r="BK27" s="619"/>
      <c r="BL27" s="619"/>
      <c r="BM27" s="619"/>
      <c r="BN27" s="620"/>
      <c r="BO27" s="671">
        <v>100</v>
      </c>
      <c r="BP27" s="671"/>
      <c r="BQ27" s="671"/>
      <c r="BR27" s="671"/>
      <c r="BS27" s="624">
        <v>6613491</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276573822</v>
      </c>
      <c r="CS27" s="637"/>
      <c r="CT27" s="637"/>
      <c r="CU27" s="637"/>
      <c r="CV27" s="637"/>
      <c r="CW27" s="637"/>
      <c r="CX27" s="637"/>
      <c r="CY27" s="638"/>
      <c r="CZ27" s="621">
        <v>26.4</v>
      </c>
      <c r="DA27" s="639"/>
      <c r="DB27" s="639"/>
      <c r="DC27" s="640"/>
      <c r="DD27" s="624">
        <v>97142445</v>
      </c>
      <c r="DE27" s="637"/>
      <c r="DF27" s="637"/>
      <c r="DG27" s="637"/>
      <c r="DH27" s="637"/>
      <c r="DI27" s="637"/>
      <c r="DJ27" s="637"/>
      <c r="DK27" s="638"/>
      <c r="DL27" s="624">
        <v>97135831</v>
      </c>
      <c r="DM27" s="637"/>
      <c r="DN27" s="637"/>
      <c r="DO27" s="637"/>
      <c r="DP27" s="637"/>
      <c r="DQ27" s="637"/>
      <c r="DR27" s="637"/>
      <c r="DS27" s="637"/>
      <c r="DT27" s="637"/>
      <c r="DU27" s="637"/>
      <c r="DV27" s="638"/>
      <c r="DW27" s="641">
        <v>16.7</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6969728</v>
      </c>
      <c r="S28" s="619"/>
      <c r="T28" s="619"/>
      <c r="U28" s="619"/>
      <c r="V28" s="619"/>
      <c r="W28" s="619"/>
      <c r="X28" s="619"/>
      <c r="Y28" s="620"/>
      <c r="Z28" s="671">
        <v>0.7</v>
      </c>
      <c r="AA28" s="671"/>
      <c r="AB28" s="671"/>
      <c r="AC28" s="671"/>
      <c r="AD28" s="672">
        <v>1454753</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143542616</v>
      </c>
      <c r="CS28" s="619"/>
      <c r="CT28" s="619"/>
      <c r="CU28" s="619"/>
      <c r="CV28" s="619"/>
      <c r="CW28" s="619"/>
      <c r="CX28" s="619"/>
      <c r="CY28" s="620"/>
      <c r="CZ28" s="621">
        <v>13.7</v>
      </c>
      <c r="DA28" s="639"/>
      <c r="DB28" s="639"/>
      <c r="DC28" s="640"/>
      <c r="DD28" s="624">
        <v>123979346</v>
      </c>
      <c r="DE28" s="619"/>
      <c r="DF28" s="619"/>
      <c r="DG28" s="619"/>
      <c r="DH28" s="619"/>
      <c r="DI28" s="619"/>
      <c r="DJ28" s="619"/>
      <c r="DK28" s="620"/>
      <c r="DL28" s="624">
        <v>120896807</v>
      </c>
      <c r="DM28" s="619"/>
      <c r="DN28" s="619"/>
      <c r="DO28" s="619"/>
      <c r="DP28" s="619"/>
      <c r="DQ28" s="619"/>
      <c r="DR28" s="619"/>
      <c r="DS28" s="619"/>
      <c r="DT28" s="619"/>
      <c r="DU28" s="619"/>
      <c r="DV28" s="620"/>
      <c r="DW28" s="641">
        <v>20.8</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622718</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143540750</v>
      </c>
      <c r="CS29" s="637"/>
      <c r="CT29" s="637"/>
      <c r="CU29" s="637"/>
      <c r="CV29" s="637"/>
      <c r="CW29" s="637"/>
      <c r="CX29" s="637"/>
      <c r="CY29" s="638"/>
      <c r="CZ29" s="621">
        <v>13.7</v>
      </c>
      <c r="DA29" s="639"/>
      <c r="DB29" s="639"/>
      <c r="DC29" s="640"/>
      <c r="DD29" s="624">
        <v>123977480</v>
      </c>
      <c r="DE29" s="637"/>
      <c r="DF29" s="637"/>
      <c r="DG29" s="637"/>
      <c r="DH29" s="637"/>
      <c r="DI29" s="637"/>
      <c r="DJ29" s="637"/>
      <c r="DK29" s="638"/>
      <c r="DL29" s="624">
        <v>120894941</v>
      </c>
      <c r="DM29" s="637"/>
      <c r="DN29" s="637"/>
      <c r="DO29" s="637"/>
      <c r="DP29" s="637"/>
      <c r="DQ29" s="637"/>
      <c r="DR29" s="637"/>
      <c r="DS29" s="637"/>
      <c r="DT29" s="637"/>
      <c r="DU29" s="637"/>
      <c r="DV29" s="638"/>
      <c r="DW29" s="641">
        <v>20.8</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7788562</v>
      </c>
      <c r="S30" s="619"/>
      <c r="T30" s="619"/>
      <c r="U30" s="619"/>
      <c r="V30" s="619"/>
      <c r="W30" s="619"/>
      <c r="X30" s="619"/>
      <c r="Y30" s="620"/>
      <c r="Z30" s="671">
        <v>0.7</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99.7</v>
      </c>
      <c r="BH30" s="685"/>
      <c r="BI30" s="685"/>
      <c r="BJ30" s="685"/>
      <c r="BK30" s="685"/>
      <c r="BL30" s="685"/>
      <c r="BM30" s="686">
        <v>99.3</v>
      </c>
      <c r="BN30" s="685"/>
      <c r="BO30" s="685"/>
      <c r="BP30" s="685"/>
      <c r="BQ30" s="687"/>
      <c r="BR30" s="684">
        <v>99.6</v>
      </c>
      <c r="BS30" s="685"/>
      <c r="BT30" s="685"/>
      <c r="BU30" s="685"/>
      <c r="BV30" s="685"/>
      <c r="BW30" s="685"/>
      <c r="BX30" s="686">
        <v>99.1</v>
      </c>
      <c r="BY30" s="685"/>
      <c r="BZ30" s="685"/>
      <c r="CA30" s="685"/>
      <c r="CB30" s="687"/>
      <c r="CD30" s="690"/>
      <c r="CE30" s="691"/>
      <c r="CF30" s="655" t="s">
        <v>292</v>
      </c>
      <c r="CG30" s="652"/>
      <c r="CH30" s="652"/>
      <c r="CI30" s="652"/>
      <c r="CJ30" s="652"/>
      <c r="CK30" s="652"/>
      <c r="CL30" s="652"/>
      <c r="CM30" s="652"/>
      <c r="CN30" s="652"/>
      <c r="CO30" s="652"/>
      <c r="CP30" s="652"/>
      <c r="CQ30" s="653"/>
      <c r="CR30" s="618">
        <v>118925776</v>
      </c>
      <c r="CS30" s="619"/>
      <c r="CT30" s="619"/>
      <c r="CU30" s="619"/>
      <c r="CV30" s="619"/>
      <c r="CW30" s="619"/>
      <c r="CX30" s="619"/>
      <c r="CY30" s="620"/>
      <c r="CZ30" s="621">
        <v>11.4</v>
      </c>
      <c r="DA30" s="639"/>
      <c r="DB30" s="639"/>
      <c r="DC30" s="640"/>
      <c r="DD30" s="624">
        <v>101917379</v>
      </c>
      <c r="DE30" s="619"/>
      <c r="DF30" s="619"/>
      <c r="DG30" s="619"/>
      <c r="DH30" s="619"/>
      <c r="DI30" s="619"/>
      <c r="DJ30" s="619"/>
      <c r="DK30" s="620"/>
      <c r="DL30" s="624">
        <v>98834840</v>
      </c>
      <c r="DM30" s="619"/>
      <c r="DN30" s="619"/>
      <c r="DO30" s="619"/>
      <c r="DP30" s="619"/>
      <c r="DQ30" s="619"/>
      <c r="DR30" s="619"/>
      <c r="DS30" s="619"/>
      <c r="DT30" s="619"/>
      <c r="DU30" s="619"/>
      <c r="DV30" s="620"/>
      <c r="DW30" s="641">
        <v>17</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6531500</v>
      </c>
      <c r="S31" s="619"/>
      <c r="T31" s="619"/>
      <c r="U31" s="619"/>
      <c r="V31" s="619"/>
      <c r="W31" s="619"/>
      <c r="X31" s="619"/>
      <c r="Y31" s="620"/>
      <c r="Z31" s="671">
        <v>0.6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99.5</v>
      </c>
      <c r="BH31" s="637"/>
      <c r="BI31" s="637"/>
      <c r="BJ31" s="637"/>
      <c r="BK31" s="637"/>
      <c r="BL31" s="637"/>
      <c r="BM31" s="673">
        <v>98.8</v>
      </c>
      <c r="BN31" s="683"/>
      <c r="BO31" s="683"/>
      <c r="BP31" s="683"/>
      <c r="BQ31" s="647"/>
      <c r="BR31" s="682">
        <v>99.5</v>
      </c>
      <c r="BS31" s="637"/>
      <c r="BT31" s="637"/>
      <c r="BU31" s="637"/>
      <c r="BV31" s="637"/>
      <c r="BW31" s="637"/>
      <c r="BX31" s="673">
        <v>98.5</v>
      </c>
      <c r="BY31" s="683"/>
      <c r="BZ31" s="683"/>
      <c r="CA31" s="683"/>
      <c r="CB31" s="647"/>
      <c r="CD31" s="690"/>
      <c r="CE31" s="691"/>
      <c r="CF31" s="655" t="s">
        <v>296</v>
      </c>
      <c r="CG31" s="652"/>
      <c r="CH31" s="652"/>
      <c r="CI31" s="652"/>
      <c r="CJ31" s="652"/>
      <c r="CK31" s="652"/>
      <c r="CL31" s="652"/>
      <c r="CM31" s="652"/>
      <c r="CN31" s="652"/>
      <c r="CO31" s="652"/>
      <c r="CP31" s="652"/>
      <c r="CQ31" s="653"/>
      <c r="CR31" s="618">
        <v>24614974</v>
      </c>
      <c r="CS31" s="637"/>
      <c r="CT31" s="637"/>
      <c r="CU31" s="637"/>
      <c r="CV31" s="637"/>
      <c r="CW31" s="637"/>
      <c r="CX31" s="637"/>
      <c r="CY31" s="638"/>
      <c r="CZ31" s="621">
        <v>2.4</v>
      </c>
      <c r="DA31" s="639"/>
      <c r="DB31" s="639"/>
      <c r="DC31" s="640"/>
      <c r="DD31" s="624">
        <v>22060101</v>
      </c>
      <c r="DE31" s="637"/>
      <c r="DF31" s="637"/>
      <c r="DG31" s="637"/>
      <c r="DH31" s="637"/>
      <c r="DI31" s="637"/>
      <c r="DJ31" s="637"/>
      <c r="DK31" s="638"/>
      <c r="DL31" s="624">
        <v>22060101</v>
      </c>
      <c r="DM31" s="637"/>
      <c r="DN31" s="637"/>
      <c r="DO31" s="637"/>
      <c r="DP31" s="637"/>
      <c r="DQ31" s="637"/>
      <c r="DR31" s="637"/>
      <c r="DS31" s="637"/>
      <c r="DT31" s="637"/>
      <c r="DU31" s="637"/>
      <c r="DV31" s="638"/>
      <c r="DW31" s="641">
        <v>3.8</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118819000</v>
      </c>
      <c r="S32" s="619"/>
      <c r="T32" s="619"/>
      <c r="U32" s="619"/>
      <c r="V32" s="619"/>
      <c r="W32" s="619"/>
      <c r="X32" s="619"/>
      <c r="Y32" s="620"/>
      <c r="Z32" s="671">
        <v>11.2</v>
      </c>
      <c r="AA32" s="671"/>
      <c r="AB32" s="671"/>
      <c r="AC32" s="671"/>
      <c r="AD32" s="672">
        <v>301770</v>
      </c>
      <c r="AE32" s="672"/>
      <c r="AF32" s="672"/>
      <c r="AG32" s="672"/>
      <c r="AH32" s="672"/>
      <c r="AI32" s="672"/>
      <c r="AJ32" s="672"/>
      <c r="AK32" s="672"/>
      <c r="AL32" s="641">
        <v>0.1</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99.8</v>
      </c>
      <c r="BH32" s="603"/>
      <c r="BI32" s="603"/>
      <c r="BJ32" s="603"/>
      <c r="BK32" s="603"/>
      <c r="BL32" s="603"/>
      <c r="BM32" s="666">
        <v>99.7</v>
      </c>
      <c r="BN32" s="603"/>
      <c r="BO32" s="603"/>
      <c r="BP32" s="603"/>
      <c r="BQ32" s="660"/>
      <c r="BR32" s="681">
        <v>99.7</v>
      </c>
      <c r="BS32" s="603"/>
      <c r="BT32" s="603"/>
      <c r="BU32" s="603"/>
      <c r="BV32" s="603"/>
      <c r="BW32" s="603"/>
      <c r="BX32" s="666">
        <v>99.5</v>
      </c>
      <c r="BY32" s="603"/>
      <c r="BZ32" s="603"/>
      <c r="CA32" s="603"/>
      <c r="CB32" s="660"/>
      <c r="CD32" s="692"/>
      <c r="CE32" s="693"/>
      <c r="CF32" s="655" t="s">
        <v>299</v>
      </c>
      <c r="CG32" s="652"/>
      <c r="CH32" s="652"/>
      <c r="CI32" s="652"/>
      <c r="CJ32" s="652"/>
      <c r="CK32" s="652"/>
      <c r="CL32" s="652"/>
      <c r="CM32" s="652"/>
      <c r="CN32" s="652"/>
      <c r="CO32" s="652"/>
      <c r="CP32" s="652"/>
      <c r="CQ32" s="653"/>
      <c r="CR32" s="618">
        <v>1866</v>
      </c>
      <c r="CS32" s="619"/>
      <c r="CT32" s="619"/>
      <c r="CU32" s="619"/>
      <c r="CV32" s="619"/>
      <c r="CW32" s="619"/>
      <c r="CX32" s="619"/>
      <c r="CY32" s="620"/>
      <c r="CZ32" s="621">
        <v>0</v>
      </c>
      <c r="DA32" s="639"/>
      <c r="DB32" s="639"/>
      <c r="DC32" s="640"/>
      <c r="DD32" s="624">
        <v>1866</v>
      </c>
      <c r="DE32" s="619"/>
      <c r="DF32" s="619"/>
      <c r="DG32" s="619"/>
      <c r="DH32" s="619"/>
      <c r="DI32" s="619"/>
      <c r="DJ32" s="619"/>
      <c r="DK32" s="620"/>
      <c r="DL32" s="624">
        <v>1866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62202000</v>
      </c>
      <c r="S33" s="619"/>
      <c r="T33" s="619"/>
      <c r="U33" s="619"/>
      <c r="V33" s="619"/>
      <c r="W33" s="619"/>
      <c r="X33" s="619"/>
      <c r="Y33" s="620"/>
      <c r="Z33" s="671">
        <v>5.9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383402689</v>
      </c>
      <c r="CS33" s="637"/>
      <c r="CT33" s="637"/>
      <c r="CU33" s="637"/>
      <c r="CV33" s="637"/>
      <c r="CW33" s="637"/>
      <c r="CX33" s="637"/>
      <c r="CY33" s="638"/>
      <c r="CZ33" s="621">
        <v>36.6</v>
      </c>
      <c r="DA33" s="639"/>
      <c r="DB33" s="639"/>
      <c r="DC33" s="640"/>
      <c r="DD33" s="624">
        <v>257261406</v>
      </c>
      <c r="DE33" s="637"/>
      <c r="DF33" s="637"/>
      <c r="DG33" s="637"/>
      <c r="DH33" s="637"/>
      <c r="DI33" s="637"/>
      <c r="DJ33" s="637"/>
      <c r="DK33" s="638"/>
      <c r="DL33" s="624">
        <v>209628800</v>
      </c>
      <c r="DM33" s="637"/>
      <c r="DN33" s="637"/>
      <c r="DO33" s="637"/>
      <c r="DP33" s="637"/>
      <c r="DQ33" s="637"/>
      <c r="DR33" s="637"/>
      <c r="DS33" s="637"/>
      <c r="DT33" s="637"/>
      <c r="DU33" s="637"/>
      <c r="DV33" s="638"/>
      <c r="DW33" s="641">
        <v>36.1</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87167676</v>
      </c>
      <c r="CS34" s="619"/>
      <c r="CT34" s="619"/>
      <c r="CU34" s="619"/>
      <c r="CV34" s="619"/>
      <c r="CW34" s="619"/>
      <c r="CX34" s="619"/>
      <c r="CY34" s="620"/>
      <c r="CZ34" s="621">
        <v>8.3000000000000007</v>
      </c>
      <c r="DA34" s="639"/>
      <c r="DB34" s="639"/>
      <c r="DC34" s="640"/>
      <c r="DD34" s="624">
        <v>71107936</v>
      </c>
      <c r="DE34" s="619"/>
      <c r="DF34" s="619"/>
      <c r="DG34" s="619"/>
      <c r="DH34" s="619"/>
      <c r="DI34" s="619"/>
      <c r="DJ34" s="619"/>
      <c r="DK34" s="620"/>
      <c r="DL34" s="624">
        <v>67273420</v>
      </c>
      <c r="DM34" s="619"/>
      <c r="DN34" s="619"/>
      <c r="DO34" s="619"/>
      <c r="DP34" s="619"/>
      <c r="DQ34" s="619"/>
      <c r="DR34" s="619"/>
      <c r="DS34" s="619"/>
      <c r="DT34" s="619"/>
      <c r="DU34" s="619"/>
      <c r="DV34" s="620"/>
      <c r="DW34" s="641">
        <v>11.6</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22000000</v>
      </c>
      <c r="S35" s="619"/>
      <c r="T35" s="619"/>
      <c r="U35" s="619"/>
      <c r="V35" s="619"/>
      <c r="W35" s="619"/>
      <c r="X35" s="619"/>
      <c r="Y35" s="620"/>
      <c r="Z35" s="671">
        <v>2.1</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152552648</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-158763</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23456508</v>
      </c>
      <c r="CS35" s="637"/>
      <c r="CT35" s="637"/>
      <c r="CU35" s="637"/>
      <c r="CV35" s="637"/>
      <c r="CW35" s="637"/>
      <c r="CX35" s="637"/>
      <c r="CY35" s="638"/>
      <c r="CZ35" s="621">
        <v>2.2000000000000002</v>
      </c>
      <c r="DA35" s="639"/>
      <c r="DB35" s="639"/>
      <c r="DC35" s="640"/>
      <c r="DD35" s="624">
        <v>14127282</v>
      </c>
      <c r="DE35" s="637"/>
      <c r="DF35" s="637"/>
      <c r="DG35" s="637"/>
      <c r="DH35" s="637"/>
      <c r="DI35" s="637"/>
      <c r="DJ35" s="637"/>
      <c r="DK35" s="638"/>
      <c r="DL35" s="624">
        <v>14127282</v>
      </c>
      <c r="DM35" s="637"/>
      <c r="DN35" s="637"/>
      <c r="DO35" s="637"/>
      <c r="DP35" s="637"/>
      <c r="DQ35" s="637"/>
      <c r="DR35" s="637"/>
      <c r="DS35" s="637"/>
      <c r="DT35" s="637"/>
      <c r="DU35" s="637"/>
      <c r="DV35" s="638"/>
      <c r="DW35" s="641">
        <v>2.4</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1058507737</v>
      </c>
      <c r="S36" s="659"/>
      <c r="T36" s="659"/>
      <c r="U36" s="659"/>
      <c r="V36" s="659"/>
      <c r="W36" s="659"/>
      <c r="X36" s="659"/>
      <c r="Y36" s="662"/>
      <c r="Z36" s="663">
        <v>100</v>
      </c>
      <c r="AA36" s="663"/>
      <c r="AB36" s="663"/>
      <c r="AC36" s="663"/>
      <c r="AD36" s="664">
        <v>558470395</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35985323</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-10986758</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101502348</v>
      </c>
      <c r="CS36" s="619"/>
      <c r="CT36" s="619"/>
      <c r="CU36" s="619"/>
      <c r="CV36" s="619"/>
      <c r="CW36" s="619"/>
      <c r="CX36" s="619"/>
      <c r="CY36" s="620"/>
      <c r="CZ36" s="621">
        <v>9.6999999999999993</v>
      </c>
      <c r="DA36" s="639"/>
      <c r="DB36" s="639"/>
      <c r="DC36" s="640"/>
      <c r="DD36" s="624">
        <v>95948612</v>
      </c>
      <c r="DE36" s="619"/>
      <c r="DF36" s="619"/>
      <c r="DG36" s="619"/>
      <c r="DH36" s="619"/>
      <c r="DI36" s="619"/>
      <c r="DJ36" s="619"/>
      <c r="DK36" s="620"/>
      <c r="DL36" s="624">
        <v>74135763</v>
      </c>
      <c r="DM36" s="619"/>
      <c r="DN36" s="619"/>
      <c r="DO36" s="619"/>
      <c r="DP36" s="619"/>
      <c r="DQ36" s="619"/>
      <c r="DR36" s="619"/>
      <c r="DS36" s="619"/>
      <c r="DT36" s="619"/>
      <c r="DU36" s="619"/>
      <c r="DV36" s="620"/>
      <c r="DW36" s="641">
        <v>12.8</v>
      </c>
      <c r="DX36" s="642"/>
      <c r="DY36" s="642"/>
      <c r="DZ36" s="642"/>
      <c r="EA36" s="642"/>
      <c r="EB36" s="642"/>
      <c r="EC36" s="643"/>
    </row>
    <row r="37" spans="2:133" ht="11.25" customHeight="1">
      <c r="AQ37" s="644" t="s">
        <v>314</v>
      </c>
      <c r="AR37" s="645"/>
      <c r="AS37" s="645"/>
      <c r="AT37" s="645"/>
      <c r="AU37" s="645"/>
      <c r="AV37" s="645"/>
      <c r="AW37" s="645"/>
      <c r="AX37" s="645"/>
      <c r="AY37" s="646"/>
      <c r="AZ37" s="618">
        <v>29928134</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341213</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4545503</v>
      </c>
      <c r="CS37" s="637"/>
      <c r="CT37" s="637"/>
      <c r="CU37" s="637"/>
      <c r="CV37" s="637"/>
      <c r="CW37" s="637"/>
      <c r="CX37" s="637"/>
      <c r="CY37" s="638"/>
      <c r="CZ37" s="621">
        <v>0.4</v>
      </c>
      <c r="DA37" s="639"/>
      <c r="DB37" s="639"/>
      <c r="DC37" s="640"/>
      <c r="DD37" s="624">
        <v>4545503</v>
      </c>
      <c r="DE37" s="637"/>
      <c r="DF37" s="637"/>
      <c r="DG37" s="637"/>
      <c r="DH37" s="637"/>
      <c r="DI37" s="637"/>
      <c r="DJ37" s="637"/>
      <c r="DK37" s="638"/>
      <c r="DL37" s="624">
        <v>4399458</v>
      </c>
      <c r="DM37" s="637"/>
      <c r="DN37" s="637"/>
      <c r="DO37" s="637"/>
      <c r="DP37" s="637"/>
      <c r="DQ37" s="637"/>
      <c r="DR37" s="637"/>
      <c r="DS37" s="637"/>
      <c r="DT37" s="637"/>
      <c r="DU37" s="637"/>
      <c r="DV37" s="638"/>
      <c r="DW37" s="641">
        <v>0.8</v>
      </c>
      <c r="DX37" s="642"/>
      <c r="DY37" s="642"/>
      <c r="DZ37" s="642"/>
      <c r="EA37" s="642"/>
      <c r="EB37" s="642"/>
      <c r="EC37" s="643"/>
    </row>
    <row r="38" spans="2:133" ht="11.25" customHeight="1">
      <c r="AQ38" s="644" t="s">
        <v>317</v>
      </c>
      <c r="AR38" s="645"/>
      <c r="AS38" s="645"/>
      <c r="AT38" s="645"/>
      <c r="AU38" s="645"/>
      <c r="AV38" s="645"/>
      <c r="AW38" s="645"/>
      <c r="AX38" s="645"/>
      <c r="AY38" s="646"/>
      <c r="AZ38" s="618">
        <v>5916398</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538298</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80311394</v>
      </c>
      <c r="CS38" s="619"/>
      <c r="CT38" s="619"/>
      <c r="CU38" s="619"/>
      <c r="CV38" s="619"/>
      <c r="CW38" s="619"/>
      <c r="CX38" s="619"/>
      <c r="CY38" s="620"/>
      <c r="CZ38" s="621">
        <v>7.7</v>
      </c>
      <c r="DA38" s="639"/>
      <c r="DB38" s="639"/>
      <c r="DC38" s="640"/>
      <c r="DD38" s="624">
        <v>68256955</v>
      </c>
      <c r="DE38" s="619"/>
      <c r="DF38" s="619"/>
      <c r="DG38" s="619"/>
      <c r="DH38" s="619"/>
      <c r="DI38" s="619"/>
      <c r="DJ38" s="619"/>
      <c r="DK38" s="620"/>
      <c r="DL38" s="624">
        <v>53938332</v>
      </c>
      <c r="DM38" s="619"/>
      <c r="DN38" s="619"/>
      <c r="DO38" s="619"/>
      <c r="DP38" s="619"/>
      <c r="DQ38" s="619"/>
      <c r="DR38" s="619"/>
      <c r="DS38" s="619"/>
      <c r="DT38" s="619"/>
      <c r="DU38" s="619"/>
      <c r="DV38" s="620"/>
      <c r="DW38" s="641">
        <v>9.3000000000000007</v>
      </c>
      <c r="DX38" s="642"/>
      <c r="DY38" s="642"/>
      <c r="DZ38" s="642"/>
      <c r="EA38" s="642"/>
      <c r="EB38" s="642"/>
      <c r="EC38" s="643"/>
    </row>
    <row r="39" spans="2:133" ht="11.25" customHeight="1">
      <c r="AQ39" s="644" t="s">
        <v>320</v>
      </c>
      <c r="AR39" s="645"/>
      <c r="AS39" s="645"/>
      <c r="AT39" s="645"/>
      <c r="AU39" s="645"/>
      <c r="AV39" s="645"/>
      <c r="AW39" s="645"/>
      <c r="AX39" s="645"/>
      <c r="AY39" s="646"/>
      <c r="AZ39" s="618">
        <v>1986290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100</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6246096</v>
      </c>
      <c r="CS39" s="637"/>
      <c r="CT39" s="637"/>
      <c r="CU39" s="637"/>
      <c r="CV39" s="637"/>
      <c r="CW39" s="637"/>
      <c r="CX39" s="637"/>
      <c r="CY39" s="638"/>
      <c r="CZ39" s="621">
        <v>0.6</v>
      </c>
      <c r="DA39" s="639"/>
      <c r="DB39" s="639"/>
      <c r="DC39" s="640"/>
      <c r="DD39" s="624">
        <v>5167687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27090775</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85</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84718667</v>
      </c>
      <c r="CS40" s="619"/>
      <c r="CT40" s="619"/>
      <c r="CU40" s="619"/>
      <c r="CV40" s="619"/>
      <c r="CW40" s="619"/>
      <c r="CX40" s="619"/>
      <c r="CY40" s="620"/>
      <c r="CZ40" s="621">
        <v>8.1</v>
      </c>
      <c r="DA40" s="639"/>
      <c r="DB40" s="639"/>
      <c r="DC40" s="640"/>
      <c r="DD40" s="624">
        <v>2652934</v>
      </c>
      <c r="DE40" s="619"/>
      <c r="DF40" s="619"/>
      <c r="DG40" s="619"/>
      <c r="DH40" s="619"/>
      <c r="DI40" s="619"/>
      <c r="DJ40" s="619"/>
      <c r="DK40" s="620"/>
      <c r="DL40" s="624">
        <v>154003</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51645728</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273</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215</v>
      </c>
      <c r="CS41" s="637"/>
      <c r="CT41" s="637"/>
      <c r="CU41" s="637"/>
      <c r="CV41" s="637"/>
      <c r="CW41" s="637"/>
      <c r="CX41" s="637"/>
      <c r="CY41" s="638"/>
      <c r="CZ41" s="621" t="s">
        <v>215</v>
      </c>
      <c r="DA41" s="639"/>
      <c r="DB41" s="639"/>
      <c r="DC41" s="640"/>
      <c r="DD41" s="624" t="s">
        <v>215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82874024</v>
      </c>
      <c r="CS42" s="619"/>
      <c r="CT42" s="619"/>
      <c r="CU42" s="619"/>
      <c r="CV42" s="619"/>
      <c r="CW42" s="619"/>
      <c r="CX42" s="619"/>
      <c r="CY42" s="620"/>
      <c r="CZ42" s="621">
        <v>7.9</v>
      </c>
      <c r="DA42" s="622"/>
      <c r="DB42" s="622"/>
      <c r="DC42" s="623"/>
      <c r="DD42" s="624">
        <v>23157421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2805612</v>
      </c>
      <c r="CS43" s="637"/>
      <c r="CT43" s="637"/>
      <c r="CU43" s="637"/>
      <c r="CV43" s="637"/>
      <c r="CW43" s="637"/>
      <c r="CX43" s="637"/>
      <c r="CY43" s="638"/>
      <c r="CZ43" s="621">
        <v>0.3</v>
      </c>
      <c r="DA43" s="639"/>
      <c r="DB43" s="639"/>
      <c r="DC43" s="640"/>
      <c r="DD43" s="624">
        <v>2488074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82874024</v>
      </c>
      <c r="CS44" s="619"/>
      <c r="CT44" s="619"/>
      <c r="CU44" s="619"/>
      <c r="CV44" s="619"/>
      <c r="CW44" s="619"/>
      <c r="CX44" s="619"/>
      <c r="CY44" s="620"/>
      <c r="CZ44" s="621">
        <v>7.9</v>
      </c>
      <c r="DA44" s="622"/>
      <c r="DB44" s="622"/>
      <c r="DC44" s="623"/>
      <c r="DD44" s="624">
        <v>23157421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32647579</v>
      </c>
      <c r="CS45" s="637"/>
      <c r="CT45" s="637"/>
      <c r="CU45" s="637"/>
      <c r="CV45" s="637"/>
      <c r="CW45" s="637"/>
      <c r="CX45" s="637"/>
      <c r="CY45" s="638"/>
      <c r="CZ45" s="621">
        <v>3.1</v>
      </c>
      <c r="DA45" s="639"/>
      <c r="DB45" s="639"/>
      <c r="DC45" s="640"/>
      <c r="DD45" s="624">
        <v>2084877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42940365</v>
      </c>
      <c r="CS46" s="619"/>
      <c r="CT46" s="619"/>
      <c r="CU46" s="619"/>
      <c r="CV46" s="619"/>
      <c r="CW46" s="619"/>
      <c r="CX46" s="619"/>
      <c r="CY46" s="620"/>
      <c r="CZ46" s="621">
        <v>4.0999999999999996</v>
      </c>
      <c r="DA46" s="622"/>
      <c r="DB46" s="622"/>
      <c r="DC46" s="623"/>
      <c r="DD46" s="624">
        <v>20351464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ht="10.8">
      <c r="CD48" s="635"/>
      <c r="CE48" s="636"/>
      <c r="CF48" s="615" t="s">
        <v>339</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1046937269</v>
      </c>
      <c r="CS49" s="603"/>
      <c r="CT49" s="603"/>
      <c r="CU49" s="603"/>
      <c r="CV49" s="603"/>
      <c r="CW49" s="603"/>
      <c r="CX49" s="603"/>
      <c r="CY49" s="604"/>
      <c r="CZ49" s="605">
        <v>100</v>
      </c>
      <c r="DA49" s="606"/>
      <c r="DB49" s="606"/>
      <c r="DC49" s="607"/>
      <c r="DD49" s="608">
        <v>641546161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0.8" hidden="1"/>
    <row r="51" spans="82:133" ht="10.8"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2" t="s">
        <v>342</v>
      </c>
      <c r="DK2" s="1143"/>
      <c r="DL2" s="1143"/>
      <c r="DM2" s="1143"/>
      <c r="DN2" s="1143"/>
      <c r="DO2" s="1144"/>
      <c r="DP2" s="200"/>
      <c r="DQ2" s="1142" t="s">
        <v>343</v>
      </c>
      <c r="DR2" s="1143"/>
      <c r="DS2" s="1143"/>
      <c r="DT2" s="1143"/>
      <c r="DU2" s="1143"/>
      <c r="DV2" s="1143"/>
      <c r="DW2" s="1143"/>
      <c r="DX2" s="1143"/>
      <c r="DY2" s="1143"/>
      <c r="DZ2" s="114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4" t="s">
        <v>344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6" t="s">
        <v>346</v>
      </c>
      <c r="B5" s="1027"/>
      <c r="C5" s="1027"/>
      <c r="D5" s="1027"/>
      <c r="E5" s="1027"/>
      <c r="F5" s="1027"/>
      <c r="G5" s="1027"/>
      <c r="H5" s="1027"/>
      <c r="I5" s="1027"/>
      <c r="J5" s="1027"/>
      <c r="K5" s="1027"/>
      <c r="L5" s="1027"/>
      <c r="M5" s="1027"/>
      <c r="N5" s="1027"/>
      <c r="O5" s="1027"/>
      <c r="P5" s="1028"/>
      <c r="Q5" s="1032" t="s">
        <v>347</v>
      </c>
      <c r="R5" s="1033"/>
      <c r="S5" s="1033"/>
      <c r="T5" s="1033"/>
      <c r="U5" s="1034"/>
      <c r="V5" s="1032" t="s">
        <v>348</v>
      </c>
      <c r="W5" s="1033"/>
      <c r="X5" s="1033"/>
      <c r="Y5" s="1033"/>
      <c r="Z5" s="1034"/>
      <c r="AA5" s="1032" t="s">
        <v>349</v>
      </c>
      <c r="AB5" s="1033"/>
      <c r="AC5" s="1033"/>
      <c r="AD5" s="1033"/>
      <c r="AE5" s="1033"/>
      <c r="AF5" s="1145" t="s">
        <v>350</v>
      </c>
      <c r="AG5" s="1033"/>
      <c r="AH5" s="1033"/>
      <c r="AI5" s="1033"/>
      <c r="AJ5" s="1048"/>
      <c r="AK5" s="1033" t="s">
        <v>351</v>
      </c>
      <c r="AL5" s="1033"/>
      <c r="AM5" s="1033"/>
      <c r="AN5" s="1033"/>
      <c r="AO5" s="1034"/>
      <c r="AP5" s="1032" t="s">
        <v>352</v>
      </c>
      <c r="AQ5" s="1033"/>
      <c r="AR5" s="1033"/>
      <c r="AS5" s="1033"/>
      <c r="AT5" s="1034"/>
      <c r="AU5" s="1032" t="s">
        <v>353</v>
      </c>
      <c r="AV5" s="1033"/>
      <c r="AW5" s="1033"/>
      <c r="AX5" s="1033"/>
      <c r="AY5" s="1048"/>
      <c r="AZ5" s="207"/>
      <c r="BA5" s="207"/>
      <c r="BB5" s="207"/>
      <c r="BC5" s="207"/>
      <c r="BD5" s="207"/>
      <c r="BE5" s="208"/>
      <c r="BF5" s="208"/>
      <c r="BG5" s="208"/>
      <c r="BH5" s="208"/>
      <c r="BI5" s="208"/>
      <c r="BJ5" s="208"/>
      <c r="BK5" s="208"/>
      <c r="BL5" s="208"/>
      <c r="BM5" s="208"/>
      <c r="BN5" s="208"/>
      <c r="BO5" s="208"/>
      <c r="BP5" s="208"/>
      <c r="BQ5" s="1026" t="s">
        <v>354</v>
      </c>
      <c r="BR5" s="1027"/>
      <c r="BS5" s="1027"/>
      <c r="BT5" s="1027"/>
      <c r="BU5" s="1027"/>
      <c r="BV5" s="1027"/>
      <c r="BW5" s="1027"/>
      <c r="BX5" s="1027"/>
      <c r="BY5" s="1027"/>
      <c r="BZ5" s="1027"/>
      <c r="CA5" s="1027"/>
      <c r="CB5" s="1027"/>
      <c r="CC5" s="1027"/>
      <c r="CD5" s="1027"/>
      <c r="CE5" s="1027"/>
      <c r="CF5" s="1027"/>
      <c r="CG5" s="1028"/>
      <c r="CH5" s="1032" t="s">
        <v>355</v>
      </c>
      <c r="CI5" s="1033"/>
      <c r="CJ5" s="1033"/>
      <c r="CK5" s="1033"/>
      <c r="CL5" s="1034"/>
      <c r="CM5" s="1032" t="s">
        <v>356</v>
      </c>
      <c r="CN5" s="1033"/>
      <c r="CO5" s="1033"/>
      <c r="CP5" s="1033"/>
      <c r="CQ5" s="1034"/>
      <c r="CR5" s="1032" t="s">
        <v>357</v>
      </c>
      <c r="CS5" s="1033"/>
      <c r="CT5" s="1033"/>
      <c r="CU5" s="1033"/>
      <c r="CV5" s="1034"/>
      <c r="CW5" s="1032" t="s">
        <v>358</v>
      </c>
      <c r="CX5" s="1033"/>
      <c r="CY5" s="1033"/>
      <c r="CZ5" s="1033"/>
      <c r="DA5" s="1034"/>
      <c r="DB5" s="1032" t="s">
        <v>359</v>
      </c>
      <c r="DC5" s="1033"/>
      <c r="DD5" s="1033"/>
      <c r="DE5" s="1033"/>
      <c r="DF5" s="1034"/>
      <c r="DG5" s="1130" t="s">
        <v>360</v>
      </c>
      <c r="DH5" s="1131"/>
      <c r="DI5" s="1131"/>
      <c r="DJ5" s="1131"/>
      <c r="DK5" s="1132"/>
      <c r="DL5" s="1130" t="s">
        <v>361</v>
      </c>
      <c r="DM5" s="1131"/>
      <c r="DN5" s="1131"/>
      <c r="DO5" s="1131"/>
      <c r="DP5" s="1132"/>
      <c r="DQ5" s="1032" t="s">
        <v>362</v>
      </c>
      <c r="DR5" s="1033"/>
      <c r="DS5" s="1033"/>
      <c r="DT5" s="1033"/>
      <c r="DU5" s="1034"/>
      <c r="DV5" s="1032" t="s">
        <v>353</v>
      </c>
      <c r="DW5" s="1033"/>
      <c r="DX5" s="1033"/>
      <c r="DY5" s="1033"/>
      <c r="DZ5" s="1048"/>
      <c r="EA5" s="205"/>
    </row>
    <row r="6" spans="1:131" s="206"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6"/>
      <c r="AG6" s="1036"/>
      <c r="AH6" s="1036"/>
      <c r="AI6" s="1036"/>
      <c r="AJ6" s="1049"/>
      <c r="AK6" s="1036"/>
      <c r="AL6" s="1036"/>
      <c r="AM6" s="1036"/>
      <c r="AN6" s="1036"/>
      <c r="AO6" s="1037"/>
      <c r="AP6" s="1035"/>
      <c r="AQ6" s="1036"/>
      <c r="AR6" s="1036"/>
      <c r="AS6" s="1036"/>
      <c r="AT6" s="1037"/>
      <c r="AU6" s="1035"/>
      <c r="AV6" s="1036"/>
      <c r="AW6" s="1036"/>
      <c r="AX6" s="1036"/>
      <c r="AY6" s="1049"/>
      <c r="AZ6" s="203"/>
      <c r="BA6" s="203"/>
      <c r="BB6" s="203"/>
      <c r="BC6" s="203"/>
      <c r="BD6" s="203"/>
      <c r="BE6" s="204"/>
      <c r="BF6" s="204"/>
      <c r="BG6" s="204"/>
      <c r="BH6" s="204"/>
      <c r="BI6" s="204"/>
      <c r="BJ6" s="204"/>
      <c r="BK6" s="204"/>
      <c r="BL6" s="204"/>
      <c r="BM6" s="204"/>
      <c r="BN6" s="204"/>
      <c r="BO6" s="204"/>
      <c r="BP6" s="204"/>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3"/>
      <c r="DH6" s="1134"/>
      <c r="DI6" s="1134"/>
      <c r="DJ6" s="1134"/>
      <c r="DK6" s="1135"/>
      <c r="DL6" s="1133"/>
      <c r="DM6" s="1134"/>
      <c r="DN6" s="1134"/>
      <c r="DO6" s="1134"/>
      <c r="DP6" s="1135"/>
      <c r="DQ6" s="1035"/>
      <c r="DR6" s="1036"/>
      <c r="DS6" s="1036"/>
      <c r="DT6" s="1036"/>
      <c r="DU6" s="1037"/>
      <c r="DV6" s="1035"/>
      <c r="DW6" s="1036"/>
      <c r="DX6" s="1036"/>
      <c r="DY6" s="1036"/>
      <c r="DZ6" s="1049"/>
      <c r="EA6" s="205"/>
    </row>
    <row r="7" spans="1:131" s="206" customFormat="1" ht="26.25" customHeight="1" thickTop="1">
      <c r="A7" s="209">
        <v>1</v>
      </c>
      <c r="B7" s="1081" t="s">
        <v>363</v>
      </c>
      <c r="C7" s="1082"/>
      <c r="D7" s="1082"/>
      <c r="E7" s="1082"/>
      <c r="F7" s="1082"/>
      <c r="G7" s="1082"/>
      <c r="H7" s="1082"/>
      <c r="I7" s="1082"/>
      <c r="J7" s="1082"/>
      <c r="K7" s="1082"/>
      <c r="L7" s="1082"/>
      <c r="M7" s="1082"/>
      <c r="N7" s="1082"/>
      <c r="O7" s="1082"/>
      <c r="P7" s="1083"/>
      <c r="Q7" s="1136">
        <v>1058681</v>
      </c>
      <c r="R7" s="1137"/>
      <c r="S7" s="1137"/>
      <c r="T7" s="1137"/>
      <c r="U7" s="1137"/>
      <c r="V7" s="1137">
        <v>1047232</v>
      </c>
      <c r="W7" s="1137"/>
      <c r="X7" s="1137"/>
      <c r="Y7" s="1137"/>
      <c r="Z7" s="1137"/>
      <c r="AA7" s="1137">
        <v>11449</v>
      </c>
      <c r="AB7" s="1137"/>
      <c r="AC7" s="1137"/>
      <c r="AD7" s="1137"/>
      <c r="AE7" s="1138"/>
      <c r="AF7" s="1139">
        <v>6234</v>
      </c>
      <c r="AG7" s="1140"/>
      <c r="AH7" s="1140"/>
      <c r="AI7" s="1140"/>
      <c r="AJ7" s="1141"/>
      <c r="AK7" s="1123">
        <v>10326</v>
      </c>
      <c r="AL7" s="1124"/>
      <c r="AM7" s="1124"/>
      <c r="AN7" s="1124"/>
      <c r="AO7" s="1124"/>
      <c r="AP7" s="1124">
        <v>1695741</v>
      </c>
      <c r="AQ7" s="1124"/>
      <c r="AR7" s="1124"/>
      <c r="AS7" s="1124"/>
      <c r="AT7" s="1124"/>
      <c r="AU7" s="1125"/>
      <c r="AV7" s="1125"/>
      <c r="AW7" s="1125"/>
      <c r="AX7" s="1125"/>
      <c r="AY7" s="1126"/>
      <c r="AZ7" s="203"/>
      <c r="BA7" s="203"/>
      <c r="BB7" s="203"/>
      <c r="BC7" s="203"/>
      <c r="BD7" s="203"/>
      <c r="BE7" s="204"/>
      <c r="BF7" s="204"/>
      <c r="BG7" s="204"/>
      <c r="BH7" s="204"/>
      <c r="BI7" s="204"/>
      <c r="BJ7" s="204"/>
      <c r="BK7" s="204"/>
      <c r="BL7" s="204"/>
      <c r="BM7" s="204"/>
      <c r="BN7" s="204"/>
      <c r="BO7" s="204"/>
      <c r="BP7" s="204"/>
      <c r="BQ7" s="210">
        <v>1</v>
      </c>
      <c r="BR7" s="211"/>
      <c r="BS7" s="1127" t="s">
        <v>569</v>
      </c>
      <c r="BT7" s="1128"/>
      <c r="BU7" s="1128"/>
      <c r="BV7" s="1128"/>
      <c r="BW7" s="1128"/>
      <c r="BX7" s="1128"/>
      <c r="BY7" s="1128"/>
      <c r="BZ7" s="1128"/>
      <c r="CA7" s="1128"/>
      <c r="CB7" s="1128"/>
      <c r="CC7" s="1128"/>
      <c r="CD7" s="1128"/>
      <c r="CE7" s="1128"/>
      <c r="CF7" s="1128"/>
      <c r="CG7" s="1129"/>
      <c r="CH7" s="1120">
        <v>28</v>
      </c>
      <c r="CI7" s="1121"/>
      <c r="CJ7" s="1121"/>
      <c r="CK7" s="1121"/>
      <c r="CL7" s="1122"/>
      <c r="CM7" s="1120">
        <v>1397</v>
      </c>
      <c r="CN7" s="1121"/>
      <c r="CO7" s="1121"/>
      <c r="CP7" s="1121"/>
      <c r="CQ7" s="1122"/>
      <c r="CR7" s="1120">
        <v>321</v>
      </c>
      <c r="CS7" s="1121"/>
      <c r="CT7" s="1121"/>
      <c r="CU7" s="1121"/>
      <c r="CV7" s="1122"/>
      <c r="CW7" s="1120">
        <v>19</v>
      </c>
      <c r="CX7" s="1121"/>
      <c r="CY7" s="1121"/>
      <c r="CZ7" s="1121"/>
      <c r="DA7" s="1122"/>
      <c r="DB7" s="1120" t="s">
        <v>570</v>
      </c>
      <c r="DC7" s="1121"/>
      <c r="DD7" s="1121"/>
      <c r="DE7" s="1121"/>
      <c r="DF7" s="1122"/>
      <c r="DG7" s="1120" t="s">
        <v>545</v>
      </c>
      <c r="DH7" s="1121"/>
      <c r="DI7" s="1121"/>
      <c r="DJ7" s="1121"/>
      <c r="DK7" s="1122"/>
      <c r="DL7" s="1120" t="s">
        <v>571</v>
      </c>
      <c r="DM7" s="1121"/>
      <c r="DN7" s="1121"/>
      <c r="DO7" s="1121"/>
      <c r="DP7" s="1122"/>
      <c r="DQ7" s="1120" t="s">
        <v>570</v>
      </c>
      <c r="DR7" s="1121"/>
      <c r="DS7" s="1121"/>
      <c r="DT7" s="1121"/>
      <c r="DU7" s="1122"/>
      <c r="DV7" s="1147"/>
      <c r="DW7" s="1148"/>
      <c r="DX7" s="1148"/>
      <c r="DY7" s="1148"/>
      <c r="DZ7" s="1149"/>
      <c r="EA7" s="205"/>
    </row>
    <row r="8" spans="1:131" s="206" customFormat="1" ht="26.25" customHeight="1">
      <c r="A8" s="212">
        <v>2</v>
      </c>
      <c r="B8" s="1068" t="s">
        <v>364</v>
      </c>
      <c r="C8" s="1069"/>
      <c r="D8" s="1069"/>
      <c r="E8" s="1069"/>
      <c r="F8" s="1069"/>
      <c r="G8" s="1069"/>
      <c r="H8" s="1069"/>
      <c r="I8" s="1069"/>
      <c r="J8" s="1069"/>
      <c r="K8" s="1069"/>
      <c r="L8" s="1069"/>
      <c r="M8" s="1069"/>
      <c r="N8" s="1069"/>
      <c r="O8" s="1069"/>
      <c r="P8" s="1070"/>
      <c r="Q8" s="1074">
        <v>1117</v>
      </c>
      <c r="R8" s="1075"/>
      <c r="S8" s="1075"/>
      <c r="T8" s="1075"/>
      <c r="U8" s="1075"/>
      <c r="V8" s="1075">
        <v>992</v>
      </c>
      <c r="W8" s="1075"/>
      <c r="X8" s="1075"/>
      <c r="Y8" s="1075"/>
      <c r="Z8" s="1075"/>
      <c r="AA8" s="1075">
        <v>125</v>
      </c>
      <c r="AB8" s="1075"/>
      <c r="AC8" s="1075"/>
      <c r="AD8" s="1075"/>
      <c r="AE8" s="1076"/>
      <c r="AF8" s="1050" t="s">
        <v>109</v>
      </c>
      <c r="AG8" s="1051"/>
      <c r="AH8" s="1051"/>
      <c r="AI8" s="1051"/>
      <c r="AJ8" s="1052"/>
      <c r="AK8" s="1118">
        <v>83</v>
      </c>
      <c r="AL8" s="1119"/>
      <c r="AM8" s="1119"/>
      <c r="AN8" s="1119"/>
      <c r="AO8" s="1119"/>
      <c r="AP8" s="1119">
        <v>5724</v>
      </c>
      <c r="AQ8" s="1119"/>
      <c r="AR8" s="1119"/>
      <c r="AS8" s="1119"/>
      <c r="AT8" s="1119"/>
      <c r="AU8" s="1116"/>
      <c r="AV8" s="1116"/>
      <c r="AW8" s="1116"/>
      <c r="AX8" s="1116"/>
      <c r="AY8" s="1117"/>
      <c r="AZ8" s="203"/>
      <c r="BA8" s="203"/>
      <c r="BB8" s="203"/>
      <c r="BC8" s="203"/>
      <c r="BD8" s="203"/>
      <c r="BE8" s="204"/>
      <c r="BF8" s="204"/>
      <c r="BG8" s="204"/>
      <c r="BH8" s="204"/>
      <c r="BI8" s="204"/>
      <c r="BJ8" s="204"/>
      <c r="BK8" s="204"/>
      <c r="BL8" s="204"/>
      <c r="BM8" s="204"/>
      <c r="BN8" s="204"/>
      <c r="BO8" s="204"/>
      <c r="BP8" s="204"/>
      <c r="BQ8" s="213">
        <v>2</v>
      </c>
      <c r="BR8" s="214"/>
      <c r="BS8" s="1045" t="s">
        <v>572</v>
      </c>
      <c r="BT8" s="1046"/>
      <c r="BU8" s="1046"/>
      <c r="BV8" s="1046"/>
      <c r="BW8" s="1046"/>
      <c r="BX8" s="1046"/>
      <c r="BY8" s="1046"/>
      <c r="BZ8" s="1046"/>
      <c r="CA8" s="1046"/>
      <c r="CB8" s="1046"/>
      <c r="CC8" s="1046"/>
      <c r="CD8" s="1046"/>
      <c r="CE8" s="1046"/>
      <c r="CF8" s="1046"/>
      <c r="CG8" s="1047"/>
      <c r="CH8" s="1020">
        <v>5</v>
      </c>
      <c r="CI8" s="1021"/>
      <c r="CJ8" s="1021"/>
      <c r="CK8" s="1021"/>
      <c r="CL8" s="1022"/>
      <c r="CM8" s="1020">
        <v>23</v>
      </c>
      <c r="CN8" s="1021"/>
      <c r="CO8" s="1021"/>
      <c r="CP8" s="1021"/>
      <c r="CQ8" s="1022"/>
      <c r="CR8" s="1020">
        <v>10</v>
      </c>
      <c r="CS8" s="1021"/>
      <c r="CT8" s="1021"/>
      <c r="CU8" s="1021"/>
      <c r="CV8" s="1022"/>
      <c r="CW8" s="1020" t="s">
        <v>570</v>
      </c>
      <c r="CX8" s="1021"/>
      <c r="CY8" s="1021"/>
      <c r="CZ8" s="1021"/>
      <c r="DA8" s="1022"/>
      <c r="DB8" s="1020" t="s">
        <v>573</v>
      </c>
      <c r="DC8" s="1021"/>
      <c r="DD8" s="1021"/>
      <c r="DE8" s="1021"/>
      <c r="DF8" s="1022"/>
      <c r="DG8" s="1020" t="s">
        <v>545</v>
      </c>
      <c r="DH8" s="1021"/>
      <c r="DI8" s="1021"/>
      <c r="DJ8" s="1021"/>
      <c r="DK8" s="1022"/>
      <c r="DL8" s="1020" t="s">
        <v>545</v>
      </c>
      <c r="DM8" s="1021"/>
      <c r="DN8" s="1021"/>
      <c r="DO8" s="1021"/>
      <c r="DP8" s="1022"/>
      <c r="DQ8" s="1020" t="s">
        <v>570</v>
      </c>
      <c r="DR8" s="1021"/>
      <c r="DS8" s="1021"/>
      <c r="DT8" s="1021"/>
      <c r="DU8" s="1022"/>
      <c r="DV8" s="1023"/>
      <c r="DW8" s="1024"/>
      <c r="DX8" s="1024"/>
      <c r="DY8" s="1024"/>
      <c r="DZ8" s="1025"/>
      <c r="EA8" s="205"/>
    </row>
    <row r="9" spans="1:131" s="206" customFormat="1" ht="26.25" customHeight="1">
      <c r="A9" s="212">
        <v>3</v>
      </c>
      <c r="B9" s="1068" t="s">
        <v>365</v>
      </c>
      <c r="C9" s="1069"/>
      <c r="D9" s="1069"/>
      <c r="E9" s="1069"/>
      <c r="F9" s="1069"/>
      <c r="G9" s="1069"/>
      <c r="H9" s="1069"/>
      <c r="I9" s="1069"/>
      <c r="J9" s="1069"/>
      <c r="K9" s="1069"/>
      <c r="L9" s="1069"/>
      <c r="M9" s="1069"/>
      <c r="N9" s="1069"/>
      <c r="O9" s="1069"/>
      <c r="P9" s="1070"/>
      <c r="Q9" s="1074">
        <v>457</v>
      </c>
      <c r="R9" s="1075"/>
      <c r="S9" s="1075"/>
      <c r="T9" s="1075"/>
      <c r="U9" s="1075"/>
      <c r="V9" s="1075">
        <v>457</v>
      </c>
      <c r="W9" s="1075"/>
      <c r="X9" s="1075"/>
      <c r="Y9" s="1075"/>
      <c r="Z9" s="1075"/>
      <c r="AA9" s="1075" t="s">
        <v>545</v>
      </c>
      <c r="AB9" s="1075"/>
      <c r="AC9" s="1075"/>
      <c r="AD9" s="1075"/>
      <c r="AE9" s="1076"/>
      <c r="AF9" s="1050" t="s">
        <v>109</v>
      </c>
      <c r="AG9" s="1051"/>
      <c r="AH9" s="1051"/>
      <c r="AI9" s="1051"/>
      <c r="AJ9" s="1052"/>
      <c r="AK9" s="1118" t="s">
        <v>545</v>
      </c>
      <c r="AL9" s="1119"/>
      <c r="AM9" s="1119"/>
      <c r="AN9" s="1119"/>
      <c r="AO9" s="1119"/>
      <c r="AP9" s="1119">
        <v>537</v>
      </c>
      <c r="AQ9" s="1119"/>
      <c r="AR9" s="1119"/>
      <c r="AS9" s="1119"/>
      <c r="AT9" s="1119"/>
      <c r="AU9" s="1116"/>
      <c r="AV9" s="1116"/>
      <c r="AW9" s="1116"/>
      <c r="AX9" s="1116"/>
      <c r="AY9" s="1117"/>
      <c r="AZ9" s="203"/>
      <c r="BA9" s="203"/>
      <c r="BB9" s="203"/>
      <c r="BC9" s="203"/>
      <c r="BD9" s="203"/>
      <c r="BE9" s="204"/>
      <c r="BF9" s="204"/>
      <c r="BG9" s="204"/>
      <c r="BH9" s="204"/>
      <c r="BI9" s="204"/>
      <c r="BJ9" s="204"/>
      <c r="BK9" s="204"/>
      <c r="BL9" s="204"/>
      <c r="BM9" s="204"/>
      <c r="BN9" s="204"/>
      <c r="BO9" s="204"/>
      <c r="BP9" s="204"/>
      <c r="BQ9" s="213">
        <v>3</v>
      </c>
      <c r="BR9" s="214"/>
      <c r="BS9" s="1045" t="s">
        <v>574</v>
      </c>
      <c r="BT9" s="1046"/>
      <c r="BU9" s="1046"/>
      <c r="BV9" s="1046"/>
      <c r="BW9" s="1046"/>
      <c r="BX9" s="1046"/>
      <c r="BY9" s="1046"/>
      <c r="BZ9" s="1046"/>
      <c r="CA9" s="1046"/>
      <c r="CB9" s="1046"/>
      <c r="CC9" s="1046"/>
      <c r="CD9" s="1046"/>
      <c r="CE9" s="1046"/>
      <c r="CF9" s="1046"/>
      <c r="CG9" s="1047"/>
      <c r="CH9" s="1020">
        <v>78</v>
      </c>
      <c r="CI9" s="1021"/>
      <c r="CJ9" s="1021"/>
      <c r="CK9" s="1021"/>
      <c r="CL9" s="1022"/>
      <c r="CM9" s="1020">
        <v>296</v>
      </c>
      <c r="CN9" s="1021"/>
      <c r="CO9" s="1021"/>
      <c r="CP9" s="1021"/>
      <c r="CQ9" s="1022"/>
      <c r="CR9" s="1020">
        <v>10</v>
      </c>
      <c r="CS9" s="1021"/>
      <c r="CT9" s="1021"/>
      <c r="CU9" s="1021"/>
      <c r="CV9" s="1022"/>
      <c r="CW9" s="1020">
        <v>272</v>
      </c>
      <c r="CX9" s="1021"/>
      <c r="CY9" s="1021"/>
      <c r="CZ9" s="1021"/>
      <c r="DA9" s="1022"/>
      <c r="DB9" s="1020" t="s">
        <v>573</v>
      </c>
      <c r="DC9" s="1021"/>
      <c r="DD9" s="1021"/>
      <c r="DE9" s="1021"/>
      <c r="DF9" s="1022"/>
      <c r="DG9" s="1020" t="s">
        <v>570</v>
      </c>
      <c r="DH9" s="1021"/>
      <c r="DI9" s="1021"/>
      <c r="DJ9" s="1021"/>
      <c r="DK9" s="1022"/>
      <c r="DL9" s="1020" t="s">
        <v>545</v>
      </c>
      <c r="DM9" s="1021"/>
      <c r="DN9" s="1021"/>
      <c r="DO9" s="1021"/>
      <c r="DP9" s="1022"/>
      <c r="DQ9" s="1020" t="s">
        <v>545</v>
      </c>
      <c r="DR9" s="1021"/>
      <c r="DS9" s="1021"/>
      <c r="DT9" s="1021"/>
      <c r="DU9" s="1022"/>
      <c r="DV9" s="1023"/>
      <c r="DW9" s="1024"/>
      <c r="DX9" s="1024"/>
      <c r="DY9" s="1024"/>
      <c r="DZ9" s="1025"/>
      <c r="EA9" s="205"/>
    </row>
    <row r="10" spans="1:131" s="206" customFormat="1" ht="26.25" customHeight="1">
      <c r="A10" s="212">
        <v>4</v>
      </c>
      <c r="B10" s="1068" t="s">
        <v>366</v>
      </c>
      <c r="C10" s="1069"/>
      <c r="D10" s="1069"/>
      <c r="E10" s="1069"/>
      <c r="F10" s="1069"/>
      <c r="G10" s="1069"/>
      <c r="H10" s="1069"/>
      <c r="I10" s="1069"/>
      <c r="J10" s="1069"/>
      <c r="K10" s="1069"/>
      <c r="L10" s="1069"/>
      <c r="M10" s="1069"/>
      <c r="N10" s="1069"/>
      <c r="O10" s="1069"/>
      <c r="P10" s="1070"/>
      <c r="Q10" s="1074">
        <v>577</v>
      </c>
      <c r="R10" s="1075"/>
      <c r="S10" s="1075"/>
      <c r="T10" s="1075"/>
      <c r="U10" s="1075"/>
      <c r="V10" s="1075">
        <v>577</v>
      </c>
      <c r="W10" s="1075"/>
      <c r="X10" s="1075"/>
      <c r="Y10" s="1075"/>
      <c r="Z10" s="1075"/>
      <c r="AA10" s="1075" t="s">
        <v>545</v>
      </c>
      <c r="AB10" s="1075"/>
      <c r="AC10" s="1075"/>
      <c r="AD10" s="1075"/>
      <c r="AE10" s="1076"/>
      <c r="AF10" s="1050" t="s">
        <v>109</v>
      </c>
      <c r="AG10" s="1051"/>
      <c r="AH10" s="1051"/>
      <c r="AI10" s="1051"/>
      <c r="AJ10" s="1052"/>
      <c r="AK10" s="1118">
        <v>188</v>
      </c>
      <c r="AL10" s="1119"/>
      <c r="AM10" s="1119"/>
      <c r="AN10" s="1119"/>
      <c r="AO10" s="1119"/>
      <c r="AP10" s="1119">
        <v>3068</v>
      </c>
      <c r="AQ10" s="1119"/>
      <c r="AR10" s="1119"/>
      <c r="AS10" s="1119"/>
      <c r="AT10" s="1119"/>
      <c r="AU10" s="1116"/>
      <c r="AV10" s="1116"/>
      <c r="AW10" s="1116"/>
      <c r="AX10" s="1116"/>
      <c r="AY10" s="1117"/>
      <c r="AZ10" s="203"/>
      <c r="BA10" s="203"/>
      <c r="BB10" s="203"/>
      <c r="BC10" s="203"/>
      <c r="BD10" s="203"/>
      <c r="BE10" s="204"/>
      <c r="BF10" s="204"/>
      <c r="BG10" s="204"/>
      <c r="BH10" s="204"/>
      <c r="BI10" s="204"/>
      <c r="BJ10" s="204"/>
      <c r="BK10" s="204"/>
      <c r="BL10" s="204"/>
      <c r="BM10" s="204"/>
      <c r="BN10" s="204"/>
      <c r="BO10" s="204"/>
      <c r="BP10" s="204"/>
      <c r="BQ10" s="213">
        <v>4</v>
      </c>
      <c r="BR10" s="214"/>
      <c r="BS10" s="1045" t="s">
        <v>575</v>
      </c>
      <c r="BT10" s="1046"/>
      <c r="BU10" s="1046"/>
      <c r="BV10" s="1046"/>
      <c r="BW10" s="1046"/>
      <c r="BX10" s="1046"/>
      <c r="BY10" s="1046"/>
      <c r="BZ10" s="1046"/>
      <c r="CA10" s="1046"/>
      <c r="CB10" s="1046"/>
      <c r="CC10" s="1046"/>
      <c r="CD10" s="1046"/>
      <c r="CE10" s="1046"/>
      <c r="CF10" s="1046"/>
      <c r="CG10" s="1047"/>
      <c r="CH10" s="1020">
        <v>107</v>
      </c>
      <c r="CI10" s="1021"/>
      <c r="CJ10" s="1021"/>
      <c r="CK10" s="1021"/>
      <c r="CL10" s="1022"/>
      <c r="CM10" s="1020">
        <v>1081</v>
      </c>
      <c r="CN10" s="1021"/>
      <c r="CO10" s="1021"/>
      <c r="CP10" s="1021"/>
      <c r="CQ10" s="1022"/>
      <c r="CR10" s="1020">
        <v>30</v>
      </c>
      <c r="CS10" s="1021"/>
      <c r="CT10" s="1021"/>
      <c r="CU10" s="1021"/>
      <c r="CV10" s="1022"/>
      <c r="CW10" s="1020">
        <v>218</v>
      </c>
      <c r="CX10" s="1021"/>
      <c r="CY10" s="1021"/>
      <c r="CZ10" s="1021"/>
      <c r="DA10" s="1022"/>
      <c r="DB10" s="1020" t="s">
        <v>573</v>
      </c>
      <c r="DC10" s="1021"/>
      <c r="DD10" s="1021"/>
      <c r="DE10" s="1021"/>
      <c r="DF10" s="1022"/>
      <c r="DG10" s="1020" t="s">
        <v>545</v>
      </c>
      <c r="DH10" s="1021"/>
      <c r="DI10" s="1021"/>
      <c r="DJ10" s="1021"/>
      <c r="DK10" s="1022"/>
      <c r="DL10" s="1020" t="s">
        <v>545</v>
      </c>
      <c r="DM10" s="1021"/>
      <c r="DN10" s="1021"/>
      <c r="DO10" s="1021"/>
      <c r="DP10" s="1022"/>
      <c r="DQ10" s="1020" t="s">
        <v>571</v>
      </c>
      <c r="DR10" s="1021"/>
      <c r="DS10" s="1021"/>
      <c r="DT10" s="1021"/>
      <c r="DU10" s="1022"/>
      <c r="DV10" s="1023"/>
      <c r="DW10" s="1024"/>
      <c r="DX10" s="1024"/>
      <c r="DY10" s="1024"/>
      <c r="DZ10" s="1025"/>
      <c r="EA10" s="205"/>
    </row>
    <row r="11" spans="1:131" s="206" customFormat="1" ht="26.25" customHeight="1">
      <c r="A11" s="212">
        <v>5</v>
      </c>
      <c r="B11" s="1068" t="s">
        <v>367</v>
      </c>
      <c r="C11" s="1069"/>
      <c r="D11" s="1069"/>
      <c r="E11" s="1069"/>
      <c r="F11" s="1069"/>
      <c r="G11" s="1069"/>
      <c r="H11" s="1069"/>
      <c r="I11" s="1069"/>
      <c r="J11" s="1069"/>
      <c r="K11" s="1069"/>
      <c r="L11" s="1069"/>
      <c r="M11" s="1069"/>
      <c r="N11" s="1069"/>
      <c r="O11" s="1069"/>
      <c r="P11" s="1070"/>
      <c r="Q11" s="1074">
        <v>116074</v>
      </c>
      <c r="R11" s="1075"/>
      <c r="S11" s="1075"/>
      <c r="T11" s="1075"/>
      <c r="U11" s="1075"/>
      <c r="V11" s="1075">
        <v>116074</v>
      </c>
      <c r="W11" s="1075"/>
      <c r="X11" s="1075"/>
      <c r="Y11" s="1075"/>
      <c r="Z11" s="1075"/>
      <c r="AA11" s="1075" t="s">
        <v>545</v>
      </c>
      <c r="AB11" s="1075"/>
      <c r="AC11" s="1075"/>
      <c r="AD11" s="1075"/>
      <c r="AE11" s="1076"/>
      <c r="AF11" s="1050" t="s">
        <v>109</v>
      </c>
      <c r="AG11" s="1051"/>
      <c r="AH11" s="1051"/>
      <c r="AI11" s="1051"/>
      <c r="AJ11" s="1052"/>
      <c r="AK11" s="1118">
        <v>56573</v>
      </c>
      <c r="AL11" s="1119"/>
      <c r="AM11" s="1119"/>
      <c r="AN11" s="1119"/>
      <c r="AO11" s="1119"/>
      <c r="AP11" s="1119" t="s">
        <v>545</v>
      </c>
      <c r="AQ11" s="1119"/>
      <c r="AR11" s="1119"/>
      <c r="AS11" s="1119"/>
      <c r="AT11" s="1119"/>
      <c r="AU11" s="1116"/>
      <c r="AV11" s="1116"/>
      <c r="AW11" s="1116"/>
      <c r="AX11" s="1116"/>
      <c r="AY11" s="1117"/>
      <c r="AZ11" s="203"/>
      <c r="BA11" s="203"/>
      <c r="BB11" s="203"/>
      <c r="BC11" s="203"/>
      <c r="BD11" s="203"/>
      <c r="BE11" s="204"/>
      <c r="BF11" s="204"/>
      <c r="BG11" s="204"/>
      <c r="BH11" s="204"/>
      <c r="BI11" s="204"/>
      <c r="BJ11" s="204"/>
      <c r="BK11" s="204"/>
      <c r="BL11" s="204"/>
      <c r="BM11" s="204"/>
      <c r="BN11" s="204"/>
      <c r="BO11" s="204"/>
      <c r="BP11" s="204"/>
      <c r="BQ11" s="213">
        <v>5</v>
      </c>
      <c r="BR11" s="214" t="s">
        <v>577</v>
      </c>
      <c r="BS11" s="1045" t="s">
        <v>578</v>
      </c>
      <c r="BT11" s="1046"/>
      <c r="BU11" s="1046"/>
      <c r="BV11" s="1046"/>
      <c r="BW11" s="1046"/>
      <c r="BX11" s="1046"/>
      <c r="BY11" s="1046"/>
      <c r="BZ11" s="1046"/>
      <c r="CA11" s="1046"/>
      <c r="CB11" s="1046"/>
      <c r="CC11" s="1046"/>
      <c r="CD11" s="1046"/>
      <c r="CE11" s="1046"/>
      <c r="CF11" s="1046"/>
      <c r="CG11" s="1047"/>
      <c r="CH11" s="1020">
        <v>106</v>
      </c>
      <c r="CI11" s="1021"/>
      <c r="CJ11" s="1021"/>
      <c r="CK11" s="1021"/>
      <c r="CL11" s="1022"/>
      <c r="CM11" s="1020">
        <v>901</v>
      </c>
      <c r="CN11" s="1021"/>
      <c r="CO11" s="1021"/>
      <c r="CP11" s="1021"/>
      <c r="CQ11" s="1022"/>
      <c r="CR11" s="1020">
        <v>120</v>
      </c>
      <c r="CS11" s="1021"/>
      <c r="CT11" s="1021"/>
      <c r="CU11" s="1021"/>
      <c r="CV11" s="1022"/>
      <c r="CW11" s="1020">
        <v>524</v>
      </c>
      <c r="CX11" s="1021"/>
      <c r="CY11" s="1021"/>
      <c r="CZ11" s="1021"/>
      <c r="DA11" s="1022"/>
      <c r="DB11" s="1020">
        <v>1004</v>
      </c>
      <c r="DC11" s="1021"/>
      <c r="DD11" s="1021"/>
      <c r="DE11" s="1021"/>
      <c r="DF11" s="1022"/>
      <c r="DG11" s="1020" t="s">
        <v>570</v>
      </c>
      <c r="DH11" s="1021"/>
      <c r="DI11" s="1021"/>
      <c r="DJ11" s="1021"/>
      <c r="DK11" s="1022"/>
      <c r="DL11" s="1020">
        <v>270</v>
      </c>
      <c r="DM11" s="1021"/>
      <c r="DN11" s="1021"/>
      <c r="DO11" s="1021"/>
      <c r="DP11" s="1022"/>
      <c r="DQ11" s="1020">
        <v>243</v>
      </c>
      <c r="DR11" s="1021"/>
      <c r="DS11" s="1021"/>
      <c r="DT11" s="1021"/>
      <c r="DU11" s="1022"/>
      <c r="DV11" s="1023"/>
      <c r="DW11" s="1024"/>
      <c r="DX11" s="1024"/>
      <c r="DY11" s="1024"/>
      <c r="DZ11" s="1025"/>
      <c r="EA11" s="205"/>
    </row>
    <row r="12" spans="1:131" s="206" customFormat="1" ht="26.25" customHeight="1">
      <c r="A12" s="212">
        <v>6</v>
      </c>
      <c r="B12" s="1068" t="s">
        <v>368</v>
      </c>
      <c r="C12" s="1069"/>
      <c r="D12" s="1069"/>
      <c r="E12" s="1069"/>
      <c r="F12" s="1069"/>
      <c r="G12" s="1069"/>
      <c r="H12" s="1069"/>
      <c r="I12" s="1069"/>
      <c r="J12" s="1069"/>
      <c r="K12" s="1069"/>
      <c r="L12" s="1069"/>
      <c r="M12" s="1069"/>
      <c r="N12" s="1069"/>
      <c r="O12" s="1069"/>
      <c r="P12" s="1070"/>
      <c r="Q12" s="1074">
        <v>13990</v>
      </c>
      <c r="R12" s="1075"/>
      <c r="S12" s="1075"/>
      <c r="T12" s="1075"/>
      <c r="U12" s="1075"/>
      <c r="V12" s="1075">
        <v>13989</v>
      </c>
      <c r="W12" s="1075"/>
      <c r="X12" s="1075"/>
      <c r="Y12" s="1075"/>
      <c r="Z12" s="1075"/>
      <c r="AA12" s="1075">
        <v>1</v>
      </c>
      <c r="AB12" s="1075"/>
      <c r="AC12" s="1075"/>
      <c r="AD12" s="1075"/>
      <c r="AE12" s="1076"/>
      <c r="AF12" s="1050" t="s">
        <v>109</v>
      </c>
      <c r="AG12" s="1051"/>
      <c r="AH12" s="1051"/>
      <c r="AI12" s="1051"/>
      <c r="AJ12" s="1052"/>
      <c r="AK12" s="1118">
        <v>7821</v>
      </c>
      <c r="AL12" s="1119"/>
      <c r="AM12" s="1119"/>
      <c r="AN12" s="1119"/>
      <c r="AO12" s="1119"/>
      <c r="AP12" s="1119">
        <v>25971</v>
      </c>
      <c r="AQ12" s="1119"/>
      <c r="AR12" s="1119"/>
      <c r="AS12" s="1119"/>
      <c r="AT12" s="1119"/>
      <c r="AU12" s="1116"/>
      <c r="AV12" s="1116"/>
      <c r="AW12" s="1116"/>
      <c r="AX12" s="1116"/>
      <c r="AY12" s="1117"/>
      <c r="AZ12" s="203"/>
      <c r="BA12" s="203"/>
      <c r="BB12" s="203"/>
      <c r="BC12" s="203"/>
      <c r="BD12" s="203"/>
      <c r="BE12" s="204"/>
      <c r="BF12" s="204"/>
      <c r="BG12" s="204"/>
      <c r="BH12" s="204"/>
      <c r="BI12" s="204"/>
      <c r="BJ12" s="204"/>
      <c r="BK12" s="204"/>
      <c r="BL12" s="204"/>
      <c r="BM12" s="204"/>
      <c r="BN12" s="204"/>
      <c r="BO12" s="204"/>
      <c r="BP12" s="204"/>
      <c r="BQ12" s="213">
        <v>6</v>
      </c>
      <c r="BR12" s="214"/>
      <c r="BS12" s="1045" t="s">
        <v>579</v>
      </c>
      <c r="BT12" s="1046"/>
      <c r="BU12" s="1046"/>
      <c r="BV12" s="1046"/>
      <c r="BW12" s="1046"/>
      <c r="BX12" s="1046"/>
      <c r="BY12" s="1046"/>
      <c r="BZ12" s="1046"/>
      <c r="CA12" s="1046"/>
      <c r="CB12" s="1046"/>
      <c r="CC12" s="1046"/>
      <c r="CD12" s="1046"/>
      <c r="CE12" s="1046"/>
      <c r="CF12" s="1046"/>
      <c r="CG12" s="1047"/>
      <c r="CH12" s="1020">
        <v>-3</v>
      </c>
      <c r="CI12" s="1021"/>
      <c r="CJ12" s="1021"/>
      <c r="CK12" s="1021"/>
      <c r="CL12" s="1022"/>
      <c r="CM12" s="1020">
        <v>159</v>
      </c>
      <c r="CN12" s="1021"/>
      <c r="CO12" s="1021"/>
      <c r="CP12" s="1021"/>
      <c r="CQ12" s="1022"/>
      <c r="CR12" s="1020">
        <v>120</v>
      </c>
      <c r="CS12" s="1021"/>
      <c r="CT12" s="1021"/>
      <c r="CU12" s="1021"/>
      <c r="CV12" s="1022"/>
      <c r="CW12" s="1020">
        <v>91</v>
      </c>
      <c r="CX12" s="1021"/>
      <c r="CY12" s="1021"/>
      <c r="CZ12" s="1021"/>
      <c r="DA12" s="1022"/>
      <c r="DB12" s="1020" t="s">
        <v>571</v>
      </c>
      <c r="DC12" s="1021"/>
      <c r="DD12" s="1021"/>
      <c r="DE12" s="1021"/>
      <c r="DF12" s="1022"/>
      <c r="DG12" s="1020" t="s">
        <v>545</v>
      </c>
      <c r="DH12" s="1021"/>
      <c r="DI12" s="1021"/>
      <c r="DJ12" s="1021"/>
      <c r="DK12" s="1022"/>
      <c r="DL12" s="1020" t="s">
        <v>570</v>
      </c>
      <c r="DM12" s="1021"/>
      <c r="DN12" s="1021"/>
      <c r="DO12" s="1021"/>
      <c r="DP12" s="1022"/>
      <c r="DQ12" s="1020" t="s">
        <v>571</v>
      </c>
      <c r="DR12" s="1021"/>
      <c r="DS12" s="1021"/>
      <c r="DT12" s="1021"/>
      <c r="DU12" s="1022"/>
      <c r="DV12" s="1023"/>
      <c r="DW12" s="1024"/>
      <c r="DX12" s="1024"/>
      <c r="DY12" s="1024"/>
      <c r="DZ12" s="1025"/>
      <c r="EA12" s="205"/>
    </row>
    <row r="13" spans="1:131" s="206" customFormat="1" ht="26.25" customHeight="1">
      <c r="A13" s="212">
        <v>7</v>
      </c>
      <c r="B13" s="1068" t="s">
        <v>369</v>
      </c>
      <c r="C13" s="1069"/>
      <c r="D13" s="1069"/>
      <c r="E13" s="1069"/>
      <c r="F13" s="1069"/>
      <c r="G13" s="1069"/>
      <c r="H13" s="1069"/>
      <c r="I13" s="1069"/>
      <c r="J13" s="1069"/>
      <c r="K13" s="1069"/>
      <c r="L13" s="1069"/>
      <c r="M13" s="1069"/>
      <c r="N13" s="1069"/>
      <c r="O13" s="1069"/>
      <c r="P13" s="1070"/>
      <c r="Q13" s="1074">
        <v>517845</v>
      </c>
      <c r="R13" s="1075"/>
      <c r="S13" s="1075"/>
      <c r="T13" s="1075"/>
      <c r="U13" s="1075"/>
      <c r="V13" s="1075">
        <v>517809</v>
      </c>
      <c r="W13" s="1075"/>
      <c r="X13" s="1075"/>
      <c r="Y13" s="1075"/>
      <c r="Z13" s="1075"/>
      <c r="AA13" s="1075">
        <v>36</v>
      </c>
      <c r="AB13" s="1075"/>
      <c r="AC13" s="1075"/>
      <c r="AD13" s="1075"/>
      <c r="AE13" s="1076"/>
      <c r="AF13" s="1050">
        <v>36</v>
      </c>
      <c r="AG13" s="1051"/>
      <c r="AH13" s="1051"/>
      <c r="AI13" s="1051"/>
      <c r="AJ13" s="1052"/>
      <c r="AK13" s="1118">
        <v>311194</v>
      </c>
      <c r="AL13" s="1119"/>
      <c r="AM13" s="1119"/>
      <c r="AN13" s="1119"/>
      <c r="AO13" s="1119"/>
      <c r="AP13" s="1119" t="s">
        <v>545</v>
      </c>
      <c r="AQ13" s="1119"/>
      <c r="AR13" s="1119"/>
      <c r="AS13" s="1119"/>
      <c r="AT13" s="1119"/>
      <c r="AU13" s="1116"/>
      <c r="AV13" s="1116"/>
      <c r="AW13" s="1116"/>
      <c r="AX13" s="1116"/>
      <c r="AY13" s="1117"/>
      <c r="AZ13" s="203"/>
      <c r="BA13" s="203"/>
      <c r="BB13" s="203"/>
      <c r="BC13" s="203"/>
      <c r="BD13" s="203"/>
      <c r="BE13" s="204"/>
      <c r="BF13" s="204"/>
      <c r="BG13" s="204"/>
      <c r="BH13" s="204"/>
      <c r="BI13" s="204"/>
      <c r="BJ13" s="204"/>
      <c r="BK13" s="204"/>
      <c r="BL13" s="204"/>
      <c r="BM13" s="204"/>
      <c r="BN13" s="204"/>
      <c r="BO13" s="204"/>
      <c r="BP13" s="204"/>
      <c r="BQ13" s="213">
        <v>7</v>
      </c>
      <c r="BR13" s="214"/>
      <c r="BS13" s="1045" t="s">
        <v>580</v>
      </c>
      <c r="BT13" s="1046"/>
      <c r="BU13" s="1046"/>
      <c r="BV13" s="1046"/>
      <c r="BW13" s="1046"/>
      <c r="BX13" s="1046"/>
      <c r="BY13" s="1046"/>
      <c r="BZ13" s="1046"/>
      <c r="CA13" s="1046"/>
      <c r="CB13" s="1046"/>
      <c r="CC13" s="1046"/>
      <c r="CD13" s="1046"/>
      <c r="CE13" s="1046"/>
      <c r="CF13" s="1046"/>
      <c r="CG13" s="1047"/>
      <c r="CH13" s="1020">
        <v>6</v>
      </c>
      <c r="CI13" s="1021"/>
      <c r="CJ13" s="1021"/>
      <c r="CK13" s="1021"/>
      <c r="CL13" s="1022"/>
      <c r="CM13" s="1020">
        <v>107</v>
      </c>
      <c r="CN13" s="1021"/>
      <c r="CO13" s="1021"/>
      <c r="CP13" s="1021"/>
      <c r="CQ13" s="1022"/>
      <c r="CR13" s="1020">
        <v>90</v>
      </c>
      <c r="CS13" s="1021"/>
      <c r="CT13" s="1021"/>
      <c r="CU13" s="1021"/>
      <c r="CV13" s="1022"/>
      <c r="CW13" s="1020">
        <v>208</v>
      </c>
      <c r="CX13" s="1021"/>
      <c r="CY13" s="1021"/>
      <c r="CZ13" s="1021"/>
      <c r="DA13" s="1022"/>
      <c r="DB13" s="1020">
        <v>100</v>
      </c>
      <c r="DC13" s="1021"/>
      <c r="DD13" s="1021"/>
      <c r="DE13" s="1021"/>
      <c r="DF13" s="1022"/>
      <c r="DG13" s="1020" t="s">
        <v>545</v>
      </c>
      <c r="DH13" s="1021"/>
      <c r="DI13" s="1021"/>
      <c r="DJ13" s="1021"/>
      <c r="DK13" s="1022"/>
      <c r="DL13" s="1020" t="s">
        <v>570</v>
      </c>
      <c r="DM13" s="1021"/>
      <c r="DN13" s="1021"/>
      <c r="DO13" s="1021"/>
      <c r="DP13" s="1022"/>
      <c r="DQ13" s="1020" t="s">
        <v>573</v>
      </c>
      <c r="DR13" s="1021"/>
      <c r="DS13" s="1021"/>
      <c r="DT13" s="1021"/>
      <c r="DU13" s="1022"/>
      <c r="DV13" s="1023"/>
      <c r="DW13" s="1024"/>
      <c r="DX13" s="1024"/>
      <c r="DY13" s="1024"/>
      <c r="DZ13" s="1025"/>
      <c r="EA13" s="205"/>
    </row>
    <row r="14" spans="1:131" s="206" customFormat="1" ht="26.25" customHeight="1">
      <c r="A14" s="212">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8"/>
      <c r="AL14" s="1119"/>
      <c r="AM14" s="1119"/>
      <c r="AN14" s="1119"/>
      <c r="AO14" s="1119"/>
      <c r="AP14" s="1119"/>
      <c r="AQ14" s="1119"/>
      <c r="AR14" s="1119"/>
      <c r="AS14" s="1119"/>
      <c r="AT14" s="1119"/>
      <c r="AU14" s="1116"/>
      <c r="AV14" s="1116"/>
      <c r="AW14" s="1116"/>
      <c r="AX14" s="1116"/>
      <c r="AY14" s="1117"/>
      <c r="AZ14" s="203"/>
      <c r="BA14" s="203"/>
      <c r="BB14" s="203"/>
      <c r="BC14" s="203"/>
      <c r="BD14" s="203"/>
      <c r="BE14" s="204"/>
      <c r="BF14" s="204"/>
      <c r="BG14" s="204"/>
      <c r="BH14" s="204"/>
      <c r="BI14" s="204"/>
      <c r="BJ14" s="204"/>
      <c r="BK14" s="204"/>
      <c r="BL14" s="204"/>
      <c r="BM14" s="204"/>
      <c r="BN14" s="204"/>
      <c r="BO14" s="204"/>
      <c r="BP14" s="204"/>
      <c r="BQ14" s="213">
        <v>8</v>
      </c>
      <c r="BR14" s="214"/>
      <c r="BS14" s="1045" t="s">
        <v>581</v>
      </c>
      <c r="BT14" s="1046"/>
      <c r="BU14" s="1046"/>
      <c r="BV14" s="1046"/>
      <c r="BW14" s="1046"/>
      <c r="BX14" s="1046"/>
      <c r="BY14" s="1046"/>
      <c r="BZ14" s="1046"/>
      <c r="CA14" s="1046"/>
      <c r="CB14" s="1046"/>
      <c r="CC14" s="1046"/>
      <c r="CD14" s="1046"/>
      <c r="CE14" s="1046"/>
      <c r="CF14" s="1046"/>
      <c r="CG14" s="1047"/>
      <c r="CH14" s="1020">
        <v>83</v>
      </c>
      <c r="CI14" s="1021"/>
      <c r="CJ14" s="1021"/>
      <c r="CK14" s="1021"/>
      <c r="CL14" s="1022"/>
      <c r="CM14" s="1020">
        <v>445</v>
      </c>
      <c r="CN14" s="1021"/>
      <c r="CO14" s="1021"/>
      <c r="CP14" s="1021"/>
      <c r="CQ14" s="1022"/>
      <c r="CR14" s="1020">
        <v>20</v>
      </c>
      <c r="CS14" s="1021"/>
      <c r="CT14" s="1021"/>
      <c r="CU14" s="1021"/>
      <c r="CV14" s="1022"/>
      <c r="CW14" s="1020" t="s">
        <v>545</v>
      </c>
      <c r="CX14" s="1021"/>
      <c r="CY14" s="1021"/>
      <c r="CZ14" s="1021"/>
      <c r="DA14" s="1022"/>
      <c r="DB14" s="1020">
        <v>20200</v>
      </c>
      <c r="DC14" s="1021"/>
      <c r="DD14" s="1021"/>
      <c r="DE14" s="1021"/>
      <c r="DF14" s="1022"/>
      <c r="DG14" s="1020" t="s">
        <v>570</v>
      </c>
      <c r="DH14" s="1021"/>
      <c r="DI14" s="1021"/>
      <c r="DJ14" s="1021"/>
      <c r="DK14" s="1022"/>
      <c r="DL14" s="1020" t="s">
        <v>573</v>
      </c>
      <c r="DM14" s="1021"/>
      <c r="DN14" s="1021"/>
      <c r="DO14" s="1021"/>
      <c r="DP14" s="1022"/>
      <c r="DQ14" s="1020" t="s">
        <v>545</v>
      </c>
      <c r="DR14" s="1021"/>
      <c r="DS14" s="1021"/>
      <c r="DT14" s="1021"/>
      <c r="DU14" s="1022"/>
      <c r="DV14" s="1023"/>
      <c r="DW14" s="1024"/>
      <c r="DX14" s="1024"/>
      <c r="DY14" s="1024"/>
      <c r="DZ14" s="1025"/>
      <c r="EA14" s="205"/>
    </row>
    <row r="15" spans="1:131" s="206" customFormat="1" ht="26.25" customHeight="1">
      <c r="A15" s="212">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8"/>
      <c r="AL15" s="1119"/>
      <c r="AM15" s="1119"/>
      <c r="AN15" s="1119"/>
      <c r="AO15" s="1119"/>
      <c r="AP15" s="1119"/>
      <c r="AQ15" s="1119"/>
      <c r="AR15" s="1119"/>
      <c r="AS15" s="1119"/>
      <c r="AT15" s="1119"/>
      <c r="AU15" s="1116"/>
      <c r="AV15" s="1116"/>
      <c r="AW15" s="1116"/>
      <c r="AX15" s="1116"/>
      <c r="AY15" s="1117"/>
      <c r="AZ15" s="203"/>
      <c r="BA15" s="203"/>
      <c r="BB15" s="203"/>
      <c r="BC15" s="203"/>
      <c r="BD15" s="203"/>
      <c r="BE15" s="204"/>
      <c r="BF15" s="204"/>
      <c r="BG15" s="204"/>
      <c r="BH15" s="204"/>
      <c r="BI15" s="204"/>
      <c r="BJ15" s="204"/>
      <c r="BK15" s="204"/>
      <c r="BL15" s="204"/>
      <c r="BM15" s="204"/>
      <c r="BN15" s="204"/>
      <c r="BO15" s="204"/>
      <c r="BP15" s="204"/>
      <c r="BQ15" s="213">
        <v>9</v>
      </c>
      <c r="BR15" s="214"/>
      <c r="BS15" s="1045" t="s">
        <v>582</v>
      </c>
      <c r="BT15" s="1046"/>
      <c r="BU15" s="1046"/>
      <c r="BV15" s="1046"/>
      <c r="BW15" s="1046"/>
      <c r="BX15" s="1046"/>
      <c r="BY15" s="1046"/>
      <c r="BZ15" s="1046"/>
      <c r="CA15" s="1046"/>
      <c r="CB15" s="1046"/>
      <c r="CC15" s="1046"/>
      <c r="CD15" s="1046"/>
      <c r="CE15" s="1046"/>
      <c r="CF15" s="1046"/>
      <c r="CG15" s="1047"/>
      <c r="CH15" s="1020">
        <v>6</v>
      </c>
      <c r="CI15" s="1021"/>
      <c r="CJ15" s="1021"/>
      <c r="CK15" s="1021"/>
      <c r="CL15" s="1022"/>
      <c r="CM15" s="1020">
        <v>1431</v>
      </c>
      <c r="CN15" s="1021"/>
      <c r="CO15" s="1021"/>
      <c r="CP15" s="1021"/>
      <c r="CQ15" s="1022"/>
      <c r="CR15" s="1020">
        <v>500</v>
      </c>
      <c r="CS15" s="1021"/>
      <c r="CT15" s="1021"/>
      <c r="CU15" s="1021"/>
      <c r="CV15" s="1022"/>
      <c r="CW15" s="1020">
        <v>290</v>
      </c>
      <c r="CX15" s="1021"/>
      <c r="CY15" s="1021"/>
      <c r="CZ15" s="1021"/>
      <c r="DA15" s="1022"/>
      <c r="DB15" s="1020" t="s">
        <v>545</v>
      </c>
      <c r="DC15" s="1021"/>
      <c r="DD15" s="1021"/>
      <c r="DE15" s="1021"/>
      <c r="DF15" s="1022"/>
      <c r="DG15" s="1020" t="s">
        <v>545</v>
      </c>
      <c r="DH15" s="1021"/>
      <c r="DI15" s="1021"/>
      <c r="DJ15" s="1021"/>
      <c r="DK15" s="1022"/>
      <c r="DL15" s="1020" t="s">
        <v>545</v>
      </c>
      <c r="DM15" s="1021"/>
      <c r="DN15" s="1021"/>
      <c r="DO15" s="1021"/>
      <c r="DP15" s="1022"/>
      <c r="DQ15" s="1020" t="s">
        <v>545</v>
      </c>
      <c r="DR15" s="1021"/>
      <c r="DS15" s="1021"/>
      <c r="DT15" s="1021"/>
      <c r="DU15" s="1022"/>
      <c r="DV15" s="1023"/>
      <c r="DW15" s="1024"/>
      <c r="DX15" s="1024"/>
      <c r="DY15" s="1024"/>
      <c r="DZ15" s="1025"/>
      <c r="EA15" s="205"/>
    </row>
    <row r="16" spans="1:131" s="206" customFormat="1" ht="26.25" customHeight="1">
      <c r="A16" s="212">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8"/>
      <c r="AL16" s="1119"/>
      <c r="AM16" s="1119"/>
      <c r="AN16" s="1119"/>
      <c r="AO16" s="1119"/>
      <c r="AP16" s="1119"/>
      <c r="AQ16" s="1119"/>
      <c r="AR16" s="1119"/>
      <c r="AS16" s="1119"/>
      <c r="AT16" s="1119"/>
      <c r="AU16" s="1116"/>
      <c r="AV16" s="1116"/>
      <c r="AW16" s="1116"/>
      <c r="AX16" s="1116"/>
      <c r="AY16" s="1117"/>
      <c r="AZ16" s="203"/>
      <c r="BA16" s="203"/>
      <c r="BB16" s="203"/>
      <c r="BC16" s="203"/>
      <c r="BD16" s="203"/>
      <c r="BE16" s="204"/>
      <c r="BF16" s="204"/>
      <c r="BG16" s="204"/>
      <c r="BH16" s="204"/>
      <c r="BI16" s="204"/>
      <c r="BJ16" s="204"/>
      <c r="BK16" s="204"/>
      <c r="BL16" s="204"/>
      <c r="BM16" s="204"/>
      <c r="BN16" s="204"/>
      <c r="BO16" s="204"/>
      <c r="BP16" s="204"/>
      <c r="BQ16" s="213">
        <v>10</v>
      </c>
      <c r="BR16" s="214"/>
      <c r="BS16" s="1045" t="s">
        <v>583</v>
      </c>
      <c r="BT16" s="1046"/>
      <c r="BU16" s="1046"/>
      <c r="BV16" s="1046"/>
      <c r="BW16" s="1046"/>
      <c r="BX16" s="1046"/>
      <c r="BY16" s="1046"/>
      <c r="BZ16" s="1046"/>
      <c r="CA16" s="1046"/>
      <c r="CB16" s="1046"/>
      <c r="CC16" s="1046"/>
      <c r="CD16" s="1046"/>
      <c r="CE16" s="1046"/>
      <c r="CF16" s="1046"/>
      <c r="CG16" s="1047"/>
      <c r="CH16" s="1020">
        <v>22</v>
      </c>
      <c r="CI16" s="1021"/>
      <c r="CJ16" s="1021"/>
      <c r="CK16" s="1021"/>
      <c r="CL16" s="1022"/>
      <c r="CM16" s="1020">
        <v>3071</v>
      </c>
      <c r="CN16" s="1021"/>
      <c r="CO16" s="1021"/>
      <c r="CP16" s="1021"/>
      <c r="CQ16" s="1022"/>
      <c r="CR16" s="1020">
        <v>100</v>
      </c>
      <c r="CS16" s="1021"/>
      <c r="CT16" s="1021"/>
      <c r="CU16" s="1021"/>
      <c r="CV16" s="1022"/>
      <c r="CW16" s="1020" t="s">
        <v>570</v>
      </c>
      <c r="CX16" s="1021"/>
      <c r="CY16" s="1021"/>
      <c r="CZ16" s="1021"/>
      <c r="DA16" s="1022"/>
      <c r="DB16" s="1020" t="s">
        <v>545</v>
      </c>
      <c r="DC16" s="1021"/>
      <c r="DD16" s="1021"/>
      <c r="DE16" s="1021"/>
      <c r="DF16" s="1022"/>
      <c r="DG16" s="1020" t="s">
        <v>545</v>
      </c>
      <c r="DH16" s="1021"/>
      <c r="DI16" s="1021"/>
      <c r="DJ16" s="1021"/>
      <c r="DK16" s="1022"/>
      <c r="DL16" s="1020" t="s">
        <v>545</v>
      </c>
      <c r="DM16" s="1021"/>
      <c r="DN16" s="1021"/>
      <c r="DO16" s="1021"/>
      <c r="DP16" s="1022"/>
      <c r="DQ16" s="1020" t="s">
        <v>573</v>
      </c>
      <c r="DR16" s="1021"/>
      <c r="DS16" s="1021"/>
      <c r="DT16" s="1021"/>
      <c r="DU16" s="1022"/>
      <c r="DV16" s="1023"/>
      <c r="DW16" s="1024"/>
      <c r="DX16" s="1024"/>
      <c r="DY16" s="1024"/>
      <c r="DZ16" s="1025"/>
      <c r="EA16" s="205"/>
    </row>
    <row r="17" spans="1:131" s="206" customFormat="1" ht="26.25" customHeight="1">
      <c r="A17" s="212">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8"/>
      <c r="AL17" s="1119"/>
      <c r="AM17" s="1119"/>
      <c r="AN17" s="1119"/>
      <c r="AO17" s="1119"/>
      <c r="AP17" s="1119"/>
      <c r="AQ17" s="1119"/>
      <c r="AR17" s="1119"/>
      <c r="AS17" s="1119"/>
      <c r="AT17" s="1119"/>
      <c r="AU17" s="1116"/>
      <c r="AV17" s="1116"/>
      <c r="AW17" s="1116"/>
      <c r="AX17" s="1116"/>
      <c r="AY17" s="1117"/>
      <c r="AZ17" s="203"/>
      <c r="BA17" s="203"/>
      <c r="BB17" s="203"/>
      <c r="BC17" s="203"/>
      <c r="BD17" s="203"/>
      <c r="BE17" s="204"/>
      <c r="BF17" s="204"/>
      <c r="BG17" s="204"/>
      <c r="BH17" s="204"/>
      <c r="BI17" s="204"/>
      <c r="BJ17" s="204"/>
      <c r="BK17" s="204"/>
      <c r="BL17" s="204"/>
      <c r="BM17" s="204"/>
      <c r="BN17" s="204"/>
      <c r="BO17" s="204"/>
      <c r="BP17" s="204"/>
      <c r="BQ17" s="213">
        <v>11</v>
      </c>
      <c r="BR17" s="214"/>
      <c r="BS17" s="1045" t="s">
        <v>584</v>
      </c>
      <c r="BT17" s="1046"/>
      <c r="BU17" s="1046"/>
      <c r="BV17" s="1046"/>
      <c r="BW17" s="1046"/>
      <c r="BX17" s="1046"/>
      <c r="BY17" s="1046"/>
      <c r="BZ17" s="1046"/>
      <c r="CA17" s="1046"/>
      <c r="CB17" s="1046"/>
      <c r="CC17" s="1046"/>
      <c r="CD17" s="1046"/>
      <c r="CE17" s="1046"/>
      <c r="CF17" s="1046"/>
      <c r="CG17" s="1047"/>
      <c r="CH17" s="1020">
        <v>15</v>
      </c>
      <c r="CI17" s="1021"/>
      <c r="CJ17" s="1021"/>
      <c r="CK17" s="1021"/>
      <c r="CL17" s="1022"/>
      <c r="CM17" s="1020">
        <v>964</v>
      </c>
      <c r="CN17" s="1021"/>
      <c r="CO17" s="1021"/>
      <c r="CP17" s="1021"/>
      <c r="CQ17" s="1022"/>
      <c r="CR17" s="1020">
        <v>240</v>
      </c>
      <c r="CS17" s="1021"/>
      <c r="CT17" s="1021"/>
      <c r="CU17" s="1021"/>
      <c r="CV17" s="1022"/>
      <c r="CW17" s="1020">
        <v>32</v>
      </c>
      <c r="CX17" s="1021"/>
      <c r="CY17" s="1021"/>
      <c r="CZ17" s="1021"/>
      <c r="DA17" s="1022"/>
      <c r="DB17" s="1020" t="s">
        <v>545</v>
      </c>
      <c r="DC17" s="1021"/>
      <c r="DD17" s="1021"/>
      <c r="DE17" s="1021"/>
      <c r="DF17" s="1022"/>
      <c r="DG17" s="1020" t="s">
        <v>545</v>
      </c>
      <c r="DH17" s="1021"/>
      <c r="DI17" s="1021"/>
      <c r="DJ17" s="1021"/>
      <c r="DK17" s="1022"/>
      <c r="DL17" s="1020" t="s">
        <v>570</v>
      </c>
      <c r="DM17" s="1021"/>
      <c r="DN17" s="1021"/>
      <c r="DO17" s="1021"/>
      <c r="DP17" s="1022"/>
      <c r="DQ17" s="1020" t="s">
        <v>573</v>
      </c>
      <c r="DR17" s="1021"/>
      <c r="DS17" s="1021"/>
      <c r="DT17" s="1021"/>
      <c r="DU17" s="1022"/>
      <c r="DV17" s="1023"/>
      <c r="DW17" s="1024"/>
      <c r="DX17" s="1024"/>
      <c r="DY17" s="1024"/>
      <c r="DZ17" s="1025"/>
      <c r="EA17" s="205"/>
    </row>
    <row r="18" spans="1:131" s="206" customFormat="1" ht="26.25" customHeight="1">
      <c r="A18" s="212">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8"/>
      <c r="AL18" s="1119"/>
      <c r="AM18" s="1119"/>
      <c r="AN18" s="1119"/>
      <c r="AO18" s="1119"/>
      <c r="AP18" s="1119"/>
      <c r="AQ18" s="1119"/>
      <c r="AR18" s="1119"/>
      <c r="AS18" s="1119"/>
      <c r="AT18" s="1119"/>
      <c r="AU18" s="1116"/>
      <c r="AV18" s="1116"/>
      <c r="AW18" s="1116"/>
      <c r="AX18" s="1116"/>
      <c r="AY18" s="1117"/>
      <c r="AZ18" s="203"/>
      <c r="BA18" s="203"/>
      <c r="BB18" s="203"/>
      <c r="BC18" s="203"/>
      <c r="BD18" s="203"/>
      <c r="BE18" s="204"/>
      <c r="BF18" s="204"/>
      <c r="BG18" s="204"/>
      <c r="BH18" s="204"/>
      <c r="BI18" s="204"/>
      <c r="BJ18" s="204"/>
      <c r="BK18" s="204"/>
      <c r="BL18" s="204"/>
      <c r="BM18" s="204"/>
      <c r="BN18" s="204"/>
      <c r="BO18" s="204"/>
      <c r="BP18" s="204"/>
      <c r="BQ18" s="213">
        <v>12</v>
      </c>
      <c r="BR18" s="214" t="s">
        <v>576</v>
      </c>
      <c r="BS18" s="1045" t="s">
        <v>585</v>
      </c>
      <c r="BT18" s="1046"/>
      <c r="BU18" s="1046"/>
      <c r="BV18" s="1046"/>
      <c r="BW18" s="1046"/>
      <c r="BX18" s="1046"/>
      <c r="BY18" s="1046"/>
      <c r="BZ18" s="1046"/>
      <c r="CA18" s="1046"/>
      <c r="CB18" s="1046"/>
      <c r="CC18" s="1046"/>
      <c r="CD18" s="1046"/>
      <c r="CE18" s="1046"/>
      <c r="CF18" s="1046"/>
      <c r="CG18" s="1047"/>
      <c r="CH18" s="1020">
        <v>801</v>
      </c>
      <c r="CI18" s="1021"/>
      <c r="CJ18" s="1021"/>
      <c r="CK18" s="1021"/>
      <c r="CL18" s="1022"/>
      <c r="CM18" s="1020">
        <v>9249</v>
      </c>
      <c r="CN18" s="1021"/>
      <c r="CO18" s="1021"/>
      <c r="CP18" s="1021"/>
      <c r="CQ18" s="1022"/>
      <c r="CR18" s="1020">
        <v>1010</v>
      </c>
      <c r="CS18" s="1021"/>
      <c r="CT18" s="1021"/>
      <c r="CU18" s="1021"/>
      <c r="CV18" s="1022"/>
      <c r="CW18" s="1020">
        <v>193</v>
      </c>
      <c r="CX18" s="1021"/>
      <c r="CY18" s="1021"/>
      <c r="CZ18" s="1021"/>
      <c r="DA18" s="1022"/>
      <c r="DB18" s="1020">
        <v>2265</v>
      </c>
      <c r="DC18" s="1021"/>
      <c r="DD18" s="1021"/>
      <c r="DE18" s="1021"/>
      <c r="DF18" s="1022"/>
      <c r="DG18" s="1020" t="s">
        <v>545</v>
      </c>
      <c r="DH18" s="1021"/>
      <c r="DI18" s="1021"/>
      <c r="DJ18" s="1021"/>
      <c r="DK18" s="1022"/>
      <c r="DL18" s="1020">
        <v>2934</v>
      </c>
      <c r="DM18" s="1021"/>
      <c r="DN18" s="1021"/>
      <c r="DO18" s="1021"/>
      <c r="DP18" s="1022"/>
      <c r="DQ18" s="1020">
        <v>293</v>
      </c>
      <c r="DR18" s="1021"/>
      <c r="DS18" s="1021"/>
      <c r="DT18" s="1021"/>
      <c r="DU18" s="1022"/>
      <c r="DV18" s="1023"/>
      <c r="DW18" s="1024"/>
      <c r="DX18" s="1024"/>
      <c r="DY18" s="1024"/>
      <c r="DZ18" s="1025"/>
      <c r="EA18" s="205"/>
    </row>
    <row r="19" spans="1:131" s="206" customFormat="1" ht="26.25" customHeight="1">
      <c r="A19" s="212">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8"/>
      <c r="AL19" s="1119"/>
      <c r="AM19" s="1119"/>
      <c r="AN19" s="1119"/>
      <c r="AO19" s="1119"/>
      <c r="AP19" s="1119"/>
      <c r="AQ19" s="1119"/>
      <c r="AR19" s="1119"/>
      <c r="AS19" s="1119"/>
      <c r="AT19" s="1119"/>
      <c r="AU19" s="1116"/>
      <c r="AV19" s="1116"/>
      <c r="AW19" s="1116"/>
      <c r="AX19" s="1116"/>
      <c r="AY19" s="1117"/>
      <c r="AZ19" s="203"/>
      <c r="BA19" s="203"/>
      <c r="BB19" s="203"/>
      <c r="BC19" s="203"/>
      <c r="BD19" s="203"/>
      <c r="BE19" s="204"/>
      <c r="BF19" s="204"/>
      <c r="BG19" s="204"/>
      <c r="BH19" s="204"/>
      <c r="BI19" s="204"/>
      <c r="BJ19" s="204"/>
      <c r="BK19" s="204"/>
      <c r="BL19" s="204"/>
      <c r="BM19" s="204"/>
      <c r="BN19" s="204"/>
      <c r="BO19" s="204"/>
      <c r="BP19" s="204"/>
      <c r="BQ19" s="213">
        <v>13</v>
      </c>
      <c r="BR19" s="214"/>
      <c r="BS19" s="1045" t="s">
        <v>586</v>
      </c>
      <c r="BT19" s="1046"/>
      <c r="BU19" s="1046"/>
      <c r="BV19" s="1046"/>
      <c r="BW19" s="1046"/>
      <c r="BX19" s="1046"/>
      <c r="BY19" s="1046"/>
      <c r="BZ19" s="1046"/>
      <c r="CA19" s="1046"/>
      <c r="CB19" s="1046"/>
      <c r="CC19" s="1046"/>
      <c r="CD19" s="1046"/>
      <c r="CE19" s="1046"/>
      <c r="CF19" s="1046"/>
      <c r="CG19" s="1047"/>
      <c r="CH19" s="1020">
        <v>25</v>
      </c>
      <c r="CI19" s="1021"/>
      <c r="CJ19" s="1021"/>
      <c r="CK19" s="1021"/>
      <c r="CL19" s="1022"/>
      <c r="CM19" s="1020">
        <v>478</v>
      </c>
      <c r="CN19" s="1021"/>
      <c r="CO19" s="1021"/>
      <c r="CP19" s="1021"/>
      <c r="CQ19" s="1022"/>
      <c r="CR19" s="1020">
        <v>30</v>
      </c>
      <c r="CS19" s="1021"/>
      <c r="CT19" s="1021"/>
      <c r="CU19" s="1021"/>
      <c r="CV19" s="1022"/>
      <c r="CW19" s="1020" t="s">
        <v>545</v>
      </c>
      <c r="CX19" s="1021"/>
      <c r="CY19" s="1021"/>
      <c r="CZ19" s="1021"/>
      <c r="DA19" s="1022"/>
      <c r="DB19" s="1020" t="s">
        <v>545</v>
      </c>
      <c r="DC19" s="1021"/>
      <c r="DD19" s="1021"/>
      <c r="DE19" s="1021"/>
      <c r="DF19" s="1022"/>
      <c r="DG19" s="1020" t="s">
        <v>545</v>
      </c>
      <c r="DH19" s="1021"/>
      <c r="DI19" s="1021"/>
      <c r="DJ19" s="1021"/>
      <c r="DK19" s="1022"/>
      <c r="DL19" s="1020" t="s">
        <v>545</v>
      </c>
      <c r="DM19" s="1021"/>
      <c r="DN19" s="1021"/>
      <c r="DO19" s="1021"/>
      <c r="DP19" s="1022"/>
      <c r="DQ19" s="1020" t="s">
        <v>570</v>
      </c>
      <c r="DR19" s="1021"/>
      <c r="DS19" s="1021"/>
      <c r="DT19" s="1021"/>
      <c r="DU19" s="1022"/>
      <c r="DV19" s="1023"/>
      <c r="DW19" s="1024"/>
      <c r="DX19" s="1024"/>
      <c r="DY19" s="1024"/>
      <c r="DZ19" s="1025"/>
      <c r="EA19" s="205"/>
    </row>
    <row r="20" spans="1:131" s="206" customFormat="1" ht="26.25" customHeight="1">
      <c r="A20" s="212">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8"/>
      <c r="AL20" s="1119"/>
      <c r="AM20" s="1119"/>
      <c r="AN20" s="1119"/>
      <c r="AO20" s="1119"/>
      <c r="AP20" s="1119"/>
      <c r="AQ20" s="1119"/>
      <c r="AR20" s="1119"/>
      <c r="AS20" s="1119"/>
      <c r="AT20" s="1119"/>
      <c r="AU20" s="1116"/>
      <c r="AV20" s="1116"/>
      <c r="AW20" s="1116"/>
      <c r="AX20" s="1116"/>
      <c r="AY20" s="1117"/>
      <c r="AZ20" s="203"/>
      <c r="BA20" s="203"/>
      <c r="BB20" s="203"/>
      <c r="BC20" s="203"/>
      <c r="BD20" s="203"/>
      <c r="BE20" s="204"/>
      <c r="BF20" s="204"/>
      <c r="BG20" s="204"/>
      <c r="BH20" s="204"/>
      <c r="BI20" s="204"/>
      <c r="BJ20" s="204"/>
      <c r="BK20" s="204"/>
      <c r="BL20" s="204"/>
      <c r="BM20" s="204"/>
      <c r="BN20" s="204"/>
      <c r="BO20" s="204"/>
      <c r="BP20" s="204"/>
      <c r="BQ20" s="213">
        <v>14</v>
      </c>
      <c r="BR20" s="214"/>
      <c r="BS20" s="1045" t="s">
        <v>587</v>
      </c>
      <c r="BT20" s="1046"/>
      <c r="BU20" s="1046"/>
      <c r="BV20" s="1046"/>
      <c r="BW20" s="1046"/>
      <c r="BX20" s="1046"/>
      <c r="BY20" s="1046"/>
      <c r="BZ20" s="1046"/>
      <c r="CA20" s="1046"/>
      <c r="CB20" s="1046"/>
      <c r="CC20" s="1046"/>
      <c r="CD20" s="1046"/>
      <c r="CE20" s="1046"/>
      <c r="CF20" s="1046"/>
      <c r="CG20" s="1047"/>
      <c r="CH20" s="1020">
        <v>32</v>
      </c>
      <c r="CI20" s="1021"/>
      <c r="CJ20" s="1021"/>
      <c r="CK20" s="1021"/>
      <c r="CL20" s="1022"/>
      <c r="CM20" s="1020">
        <v>1246</v>
      </c>
      <c r="CN20" s="1021"/>
      <c r="CO20" s="1021"/>
      <c r="CP20" s="1021"/>
      <c r="CQ20" s="1022"/>
      <c r="CR20" s="1020">
        <v>60</v>
      </c>
      <c r="CS20" s="1021"/>
      <c r="CT20" s="1021"/>
      <c r="CU20" s="1021"/>
      <c r="CV20" s="1022"/>
      <c r="CW20" s="1020">
        <v>214</v>
      </c>
      <c r="CX20" s="1021"/>
      <c r="CY20" s="1021"/>
      <c r="CZ20" s="1021"/>
      <c r="DA20" s="1022"/>
      <c r="DB20" s="1020" t="s">
        <v>573</v>
      </c>
      <c r="DC20" s="1021"/>
      <c r="DD20" s="1021"/>
      <c r="DE20" s="1021"/>
      <c r="DF20" s="1022"/>
      <c r="DG20" s="1020" t="s">
        <v>545</v>
      </c>
      <c r="DH20" s="1021"/>
      <c r="DI20" s="1021"/>
      <c r="DJ20" s="1021"/>
      <c r="DK20" s="1022"/>
      <c r="DL20" s="1020" t="s">
        <v>545</v>
      </c>
      <c r="DM20" s="1021"/>
      <c r="DN20" s="1021"/>
      <c r="DO20" s="1021"/>
      <c r="DP20" s="1022"/>
      <c r="DQ20" s="1020" t="s">
        <v>570</v>
      </c>
      <c r="DR20" s="1021"/>
      <c r="DS20" s="1021"/>
      <c r="DT20" s="1021"/>
      <c r="DU20" s="1022"/>
      <c r="DV20" s="1023"/>
      <c r="DW20" s="1024"/>
      <c r="DX20" s="1024"/>
      <c r="DY20" s="1024"/>
      <c r="DZ20" s="1025"/>
      <c r="EA20" s="205"/>
    </row>
    <row r="21" spans="1:131" s="206" customFormat="1" ht="26.25" customHeight="1" thickBot="1">
      <c r="A21" s="212">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8"/>
      <c r="AL21" s="1119"/>
      <c r="AM21" s="1119"/>
      <c r="AN21" s="1119"/>
      <c r="AO21" s="1119"/>
      <c r="AP21" s="1119"/>
      <c r="AQ21" s="1119"/>
      <c r="AR21" s="1119"/>
      <c r="AS21" s="1119"/>
      <c r="AT21" s="1119"/>
      <c r="AU21" s="1116"/>
      <c r="AV21" s="1116"/>
      <c r="AW21" s="1116"/>
      <c r="AX21" s="1116"/>
      <c r="AY21" s="1117"/>
      <c r="AZ21" s="203"/>
      <c r="BA21" s="203"/>
      <c r="BB21" s="203"/>
      <c r="BC21" s="203"/>
      <c r="BD21" s="203"/>
      <c r="BE21" s="204"/>
      <c r="BF21" s="204"/>
      <c r="BG21" s="204"/>
      <c r="BH21" s="204"/>
      <c r="BI21" s="204"/>
      <c r="BJ21" s="204"/>
      <c r="BK21" s="204"/>
      <c r="BL21" s="204"/>
      <c r="BM21" s="204"/>
      <c r="BN21" s="204"/>
      <c r="BO21" s="204"/>
      <c r="BP21" s="204"/>
      <c r="BQ21" s="213">
        <v>15</v>
      </c>
      <c r="BR21" s="214"/>
      <c r="BS21" s="1045" t="s">
        <v>588</v>
      </c>
      <c r="BT21" s="1046"/>
      <c r="BU21" s="1046"/>
      <c r="BV21" s="1046"/>
      <c r="BW21" s="1046"/>
      <c r="BX21" s="1046"/>
      <c r="BY21" s="1046"/>
      <c r="BZ21" s="1046"/>
      <c r="CA21" s="1046"/>
      <c r="CB21" s="1046"/>
      <c r="CC21" s="1046"/>
      <c r="CD21" s="1046"/>
      <c r="CE21" s="1046"/>
      <c r="CF21" s="1046"/>
      <c r="CG21" s="1047"/>
      <c r="CH21" s="1020" t="s">
        <v>570</v>
      </c>
      <c r="CI21" s="1021"/>
      <c r="CJ21" s="1021"/>
      <c r="CK21" s="1021"/>
      <c r="CL21" s="1022"/>
      <c r="CM21" s="1020">
        <v>1633</v>
      </c>
      <c r="CN21" s="1021"/>
      <c r="CO21" s="1021"/>
      <c r="CP21" s="1021"/>
      <c r="CQ21" s="1022"/>
      <c r="CR21" s="1020">
        <v>50</v>
      </c>
      <c r="CS21" s="1021"/>
      <c r="CT21" s="1021"/>
      <c r="CU21" s="1021"/>
      <c r="CV21" s="1022"/>
      <c r="CW21" s="1020" t="s">
        <v>570</v>
      </c>
      <c r="CX21" s="1021"/>
      <c r="CY21" s="1021"/>
      <c r="CZ21" s="1021"/>
      <c r="DA21" s="1022"/>
      <c r="DB21" s="1020">
        <v>1046</v>
      </c>
      <c r="DC21" s="1021"/>
      <c r="DD21" s="1021"/>
      <c r="DE21" s="1021"/>
      <c r="DF21" s="1022"/>
      <c r="DG21" s="1020" t="s">
        <v>545</v>
      </c>
      <c r="DH21" s="1021"/>
      <c r="DI21" s="1021"/>
      <c r="DJ21" s="1021"/>
      <c r="DK21" s="1022"/>
      <c r="DL21" s="1020" t="s">
        <v>545</v>
      </c>
      <c r="DM21" s="1021"/>
      <c r="DN21" s="1021"/>
      <c r="DO21" s="1021"/>
      <c r="DP21" s="1022"/>
      <c r="DQ21" s="1020" t="s">
        <v>545</v>
      </c>
      <c r="DR21" s="1021"/>
      <c r="DS21" s="1021"/>
      <c r="DT21" s="1021"/>
      <c r="DU21" s="1022"/>
      <c r="DV21" s="1023"/>
      <c r="DW21" s="1024"/>
      <c r="DX21" s="1024"/>
      <c r="DY21" s="1024"/>
      <c r="DZ21" s="1025"/>
      <c r="EA21" s="205"/>
    </row>
    <row r="22" spans="1:131" s="206" customFormat="1" ht="26.25" customHeight="1">
      <c r="A22" s="212">
        <v>16</v>
      </c>
      <c r="B22" s="1068"/>
      <c r="C22" s="1069"/>
      <c r="D22" s="1069"/>
      <c r="E22" s="1069"/>
      <c r="F22" s="1069"/>
      <c r="G22" s="1069"/>
      <c r="H22" s="1069"/>
      <c r="I22" s="1069"/>
      <c r="J22" s="1069"/>
      <c r="K22" s="1069"/>
      <c r="L22" s="1069"/>
      <c r="M22" s="1069"/>
      <c r="N22" s="1069"/>
      <c r="O22" s="1069"/>
      <c r="P22" s="1070"/>
      <c r="Q22" s="1113"/>
      <c r="R22" s="1114"/>
      <c r="S22" s="1114"/>
      <c r="T22" s="1114"/>
      <c r="U22" s="1114"/>
      <c r="V22" s="1114"/>
      <c r="W22" s="1114"/>
      <c r="X22" s="1114"/>
      <c r="Y22" s="1114"/>
      <c r="Z22" s="1114"/>
      <c r="AA22" s="1114"/>
      <c r="AB22" s="1114"/>
      <c r="AC22" s="1114"/>
      <c r="AD22" s="1114"/>
      <c r="AE22" s="1115"/>
      <c r="AF22" s="1050"/>
      <c r="AG22" s="1051"/>
      <c r="AH22" s="1051"/>
      <c r="AI22" s="1051"/>
      <c r="AJ22" s="1052"/>
      <c r="AK22" s="1109"/>
      <c r="AL22" s="1110"/>
      <c r="AM22" s="1110"/>
      <c r="AN22" s="1110"/>
      <c r="AO22" s="1110"/>
      <c r="AP22" s="1110"/>
      <c r="AQ22" s="1110"/>
      <c r="AR22" s="1110"/>
      <c r="AS22" s="1110"/>
      <c r="AT22" s="1110"/>
      <c r="AU22" s="1111"/>
      <c r="AV22" s="1111"/>
      <c r="AW22" s="1111"/>
      <c r="AX22" s="1111"/>
      <c r="AY22" s="1112"/>
      <c r="AZ22" s="1066" t="s">
        <v>370</v>
      </c>
      <c r="BA22" s="1066"/>
      <c r="BB22" s="1066"/>
      <c r="BC22" s="1066"/>
      <c r="BD22" s="1067"/>
      <c r="BE22" s="204"/>
      <c r="BF22" s="204"/>
      <c r="BG22" s="204"/>
      <c r="BH22" s="204"/>
      <c r="BI22" s="204"/>
      <c r="BJ22" s="204"/>
      <c r="BK22" s="204"/>
      <c r="BL22" s="204"/>
      <c r="BM22" s="204"/>
      <c r="BN22" s="204"/>
      <c r="BO22" s="204"/>
      <c r="BP22" s="204"/>
      <c r="BQ22" s="213">
        <v>16</v>
      </c>
      <c r="BR22" s="214"/>
      <c r="BS22" s="1045" t="s">
        <v>589</v>
      </c>
      <c r="BT22" s="1046"/>
      <c r="BU22" s="1046"/>
      <c r="BV22" s="1046"/>
      <c r="BW22" s="1046"/>
      <c r="BX22" s="1046"/>
      <c r="BY22" s="1046"/>
      <c r="BZ22" s="1046"/>
      <c r="CA22" s="1046"/>
      <c r="CB22" s="1046"/>
      <c r="CC22" s="1046"/>
      <c r="CD22" s="1046"/>
      <c r="CE22" s="1046"/>
      <c r="CF22" s="1046"/>
      <c r="CG22" s="1047"/>
      <c r="CH22" s="1020">
        <v>5</v>
      </c>
      <c r="CI22" s="1021"/>
      <c r="CJ22" s="1021"/>
      <c r="CK22" s="1021"/>
      <c r="CL22" s="1022"/>
      <c r="CM22" s="1020">
        <v>1587</v>
      </c>
      <c r="CN22" s="1021"/>
      <c r="CO22" s="1021"/>
      <c r="CP22" s="1021"/>
      <c r="CQ22" s="1022"/>
      <c r="CR22" s="1020">
        <v>400</v>
      </c>
      <c r="CS22" s="1021"/>
      <c r="CT22" s="1021"/>
      <c r="CU22" s="1021"/>
      <c r="CV22" s="1022"/>
      <c r="CW22" s="1020" t="s">
        <v>545</v>
      </c>
      <c r="CX22" s="1021"/>
      <c r="CY22" s="1021"/>
      <c r="CZ22" s="1021"/>
      <c r="DA22" s="1022"/>
      <c r="DB22" s="1020" t="s">
        <v>573</v>
      </c>
      <c r="DC22" s="1021"/>
      <c r="DD22" s="1021"/>
      <c r="DE22" s="1021"/>
      <c r="DF22" s="1022"/>
      <c r="DG22" s="1020" t="s">
        <v>570</v>
      </c>
      <c r="DH22" s="1021"/>
      <c r="DI22" s="1021"/>
      <c r="DJ22" s="1021"/>
      <c r="DK22" s="1022"/>
      <c r="DL22" s="1020" t="s">
        <v>573</v>
      </c>
      <c r="DM22" s="1021"/>
      <c r="DN22" s="1021"/>
      <c r="DO22" s="1021"/>
      <c r="DP22" s="1022"/>
      <c r="DQ22" s="1020" t="s">
        <v>545</v>
      </c>
      <c r="DR22" s="1021"/>
      <c r="DS22" s="1021"/>
      <c r="DT22" s="1021"/>
      <c r="DU22" s="1022"/>
      <c r="DV22" s="1023"/>
      <c r="DW22" s="1024"/>
      <c r="DX22" s="1024"/>
      <c r="DY22" s="1024"/>
      <c r="DZ22" s="1025"/>
      <c r="EA22" s="205"/>
    </row>
    <row r="23" spans="1:131" s="206" customFormat="1" ht="26.25" customHeight="1" thickBot="1">
      <c r="A23" s="215" t="s">
        <v>371</v>
      </c>
      <c r="B23" s="970" t="s">
        <v>372</v>
      </c>
      <c r="C23" s="971"/>
      <c r="D23" s="971"/>
      <c r="E23" s="971"/>
      <c r="F23" s="971"/>
      <c r="G23" s="971"/>
      <c r="H23" s="971"/>
      <c r="I23" s="971"/>
      <c r="J23" s="971"/>
      <c r="K23" s="971"/>
      <c r="L23" s="971"/>
      <c r="M23" s="971"/>
      <c r="N23" s="971"/>
      <c r="O23" s="971"/>
      <c r="P23" s="972"/>
      <c r="Q23" s="1099">
        <v>1372971</v>
      </c>
      <c r="R23" s="1100"/>
      <c r="S23" s="1100"/>
      <c r="T23" s="1100"/>
      <c r="U23" s="1100"/>
      <c r="V23" s="1101">
        <v>1361360</v>
      </c>
      <c r="W23" s="1097"/>
      <c r="X23" s="1097"/>
      <c r="Y23" s="1097"/>
      <c r="Z23" s="1102"/>
      <c r="AA23" s="1101">
        <v>11611</v>
      </c>
      <c r="AB23" s="1097"/>
      <c r="AC23" s="1097"/>
      <c r="AD23" s="1097"/>
      <c r="AE23" s="1098"/>
      <c r="AF23" s="1103">
        <v>5341</v>
      </c>
      <c r="AG23" s="1100"/>
      <c r="AH23" s="1100"/>
      <c r="AI23" s="1100"/>
      <c r="AJ23" s="1104"/>
      <c r="AK23" s="1105"/>
      <c r="AL23" s="1106"/>
      <c r="AM23" s="1106"/>
      <c r="AN23" s="1106"/>
      <c r="AO23" s="1106"/>
      <c r="AP23" s="1100">
        <v>1731041</v>
      </c>
      <c r="AQ23" s="1100"/>
      <c r="AR23" s="1100"/>
      <c r="AS23" s="1100"/>
      <c r="AT23" s="1100"/>
      <c r="AU23" s="1107"/>
      <c r="AV23" s="1107"/>
      <c r="AW23" s="1107"/>
      <c r="AX23" s="1107"/>
      <c r="AY23" s="1108"/>
      <c r="AZ23" s="1096" t="s">
        <v>109</v>
      </c>
      <c r="BA23" s="1097"/>
      <c r="BB23" s="1097"/>
      <c r="BC23" s="1097"/>
      <c r="BD23" s="1098"/>
      <c r="BE23" s="204"/>
      <c r="BF23" s="204"/>
      <c r="BG23" s="204"/>
      <c r="BH23" s="204"/>
      <c r="BI23" s="204"/>
      <c r="BJ23" s="204"/>
      <c r="BK23" s="204"/>
      <c r="BL23" s="204"/>
      <c r="BM23" s="204"/>
      <c r="BN23" s="204"/>
      <c r="BO23" s="204"/>
      <c r="BP23" s="204"/>
      <c r="BQ23" s="213">
        <v>17</v>
      </c>
      <c r="BR23" s="214"/>
      <c r="BS23" s="1045" t="s">
        <v>590</v>
      </c>
      <c r="BT23" s="1046"/>
      <c r="BU23" s="1046"/>
      <c r="BV23" s="1046"/>
      <c r="BW23" s="1046"/>
      <c r="BX23" s="1046"/>
      <c r="BY23" s="1046"/>
      <c r="BZ23" s="1046"/>
      <c r="CA23" s="1046"/>
      <c r="CB23" s="1046"/>
      <c r="CC23" s="1046"/>
      <c r="CD23" s="1046"/>
      <c r="CE23" s="1046"/>
      <c r="CF23" s="1046"/>
      <c r="CG23" s="1047"/>
      <c r="CH23" s="1020">
        <v>241</v>
      </c>
      <c r="CI23" s="1021"/>
      <c r="CJ23" s="1021"/>
      <c r="CK23" s="1021"/>
      <c r="CL23" s="1022"/>
      <c r="CM23" s="1020">
        <v>-1460</v>
      </c>
      <c r="CN23" s="1021"/>
      <c r="CO23" s="1021"/>
      <c r="CP23" s="1021"/>
      <c r="CQ23" s="1022"/>
      <c r="CR23" s="1020">
        <v>236</v>
      </c>
      <c r="CS23" s="1021"/>
      <c r="CT23" s="1021"/>
      <c r="CU23" s="1021"/>
      <c r="CV23" s="1022"/>
      <c r="CW23" s="1020">
        <v>308</v>
      </c>
      <c r="CX23" s="1021"/>
      <c r="CY23" s="1021"/>
      <c r="CZ23" s="1021"/>
      <c r="DA23" s="1022"/>
      <c r="DB23" s="1020" t="s">
        <v>570</v>
      </c>
      <c r="DC23" s="1021"/>
      <c r="DD23" s="1021"/>
      <c r="DE23" s="1021"/>
      <c r="DF23" s="1022"/>
      <c r="DG23" s="1020" t="s">
        <v>545</v>
      </c>
      <c r="DH23" s="1021"/>
      <c r="DI23" s="1021"/>
      <c r="DJ23" s="1021"/>
      <c r="DK23" s="1022"/>
      <c r="DL23" s="1020">
        <v>2800</v>
      </c>
      <c r="DM23" s="1021"/>
      <c r="DN23" s="1021"/>
      <c r="DO23" s="1021"/>
      <c r="DP23" s="1022"/>
      <c r="DQ23" s="1020" t="s">
        <v>573</v>
      </c>
      <c r="DR23" s="1021"/>
      <c r="DS23" s="1021"/>
      <c r="DT23" s="1021"/>
      <c r="DU23" s="1022"/>
      <c r="DV23" s="1023"/>
      <c r="DW23" s="1024"/>
      <c r="DX23" s="1024"/>
      <c r="DY23" s="1024"/>
      <c r="DZ23" s="1025"/>
      <c r="EA23" s="205"/>
    </row>
    <row r="24" spans="1:131" s="206" customFormat="1" ht="26.25" customHeight="1">
      <c r="A24" s="1095" t="s">
        <v>373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3"/>
      <c r="BA24" s="203"/>
      <c r="BB24" s="203"/>
      <c r="BC24" s="203"/>
      <c r="BD24" s="203"/>
      <c r="BE24" s="204"/>
      <c r="BF24" s="204"/>
      <c r="BG24" s="204"/>
      <c r="BH24" s="204"/>
      <c r="BI24" s="204"/>
      <c r="BJ24" s="204"/>
      <c r="BK24" s="204"/>
      <c r="BL24" s="204"/>
      <c r="BM24" s="204"/>
      <c r="BN24" s="204"/>
      <c r="BO24" s="204"/>
      <c r="BP24" s="204"/>
      <c r="BQ24" s="213">
        <v>18</v>
      </c>
      <c r="BR24" s="214"/>
      <c r="BS24" s="1045" t="s">
        <v>591</v>
      </c>
      <c r="BT24" s="1046"/>
      <c r="BU24" s="1046"/>
      <c r="BV24" s="1046"/>
      <c r="BW24" s="1046"/>
      <c r="BX24" s="1046"/>
      <c r="BY24" s="1046"/>
      <c r="BZ24" s="1046"/>
      <c r="CA24" s="1046"/>
      <c r="CB24" s="1046"/>
      <c r="CC24" s="1046"/>
      <c r="CD24" s="1046"/>
      <c r="CE24" s="1046"/>
      <c r="CF24" s="1046"/>
      <c r="CG24" s="1047"/>
      <c r="CH24" s="1020">
        <v>-2</v>
      </c>
      <c r="CI24" s="1021"/>
      <c r="CJ24" s="1021"/>
      <c r="CK24" s="1021"/>
      <c r="CL24" s="1022"/>
      <c r="CM24" s="1020">
        <v>6664</v>
      </c>
      <c r="CN24" s="1021"/>
      <c r="CO24" s="1021"/>
      <c r="CP24" s="1021"/>
      <c r="CQ24" s="1022"/>
      <c r="CR24" s="1020">
        <v>4005</v>
      </c>
      <c r="CS24" s="1021"/>
      <c r="CT24" s="1021"/>
      <c r="CU24" s="1021"/>
      <c r="CV24" s="1022"/>
      <c r="CW24" s="1020" t="s">
        <v>545</v>
      </c>
      <c r="CX24" s="1021"/>
      <c r="CY24" s="1021"/>
      <c r="CZ24" s="1021"/>
      <c r="DA24" s="1022"/>
      <c r="DB24" s="1020" t="s">
        <v>545</v>
      </c>
      <c r="DC24" s="1021"/>
      <c r="DD24" s="1021"/>
      <c r="DE24" s="1021"/>
      <c r="DF24" s="1022"/>
      <c r="DG24" s="1020" t="s">
        <v>570</v>
      </c>
      <c r="DH24" s="1021"/>
      <c r="DI24" s="1021"/>
      <c r="DJ24" s="1021"/>
      <c r="DK24" s="1022"/>
      <c r="DL24" s="1020" t="s">
        <v>545</v>
      </c>
      <c r="DM24" s="1021"/>
      <c r="DN24" s="1021"/>
      <c r="DO24" s="1021"/>
      <c r="DP24" s="1022"/>
      <c r="DQ24" s="1020" t="s">
        <v>545</v>
      </c>
      <c r="DR24" s="1021"/>
      <c r="DS24" s="1021"/>
      <c r="DT24" s="1021"/>
      <c r="DU24" s="1022"/>
      <c r="DV24" s="1023"/>
      <c r="DW24" s="1024"/>
      <c r="DX24" s="1024"/>
      <c r="DY24" s="1024"/>
      <c r="DZ24" s="1025"/>
      <c r="EA24" s="205"/>
    </row>
    <row r="25" spans="1:131" s="198" customFormat="1" ht="26.25" customHeight="1" thickBot="1">
      <c r="A25" s="1094" t="s">
        <v>374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3"/>
      <c r="BK25" s="203"/>
      <c r="BL25" s="203"/>
      <c r="BM25" s="203"/>
      <c r="BN25" s="203"/>
      <c r="BO25" s="216"/>
      <c r="BP25" s="216"/>
      <c r="BQ25" s="213">
        <v>19</v>
      </c>
      <c r="BR25" s="214"/>
      <c r="BS25" s="1045" t="s">
        <v>592</v>
      </c>
      <c r="BT25" s="1046"/>
      <c r="BU25" s="1046"/>
      <c r="BV25" s="1046"/>
      <c r="BW25" s="1046"/>
      <c r="BX25" s="1046"/>
      <c r="BY25" s="1046"/>
      <c r="BZ25" s="1046"/>
      <c r="CA25" s="1046"/>
      <c r="CB25" s="1046"/>
      <c r="CC25" s="1046"/>
      <c r="CD25" s="1046"/>
      <c r="CE25" s="1046"/>
      <c r="CF25" s="1046"/>
      <c r="CG25" s="1047"/>
      <c r="CH25" s="1020">
        <v>170</v>
      </c>
      <c r="CI25" s="1021"/>
      <c r="CJ25" s="1021"/>
      <c r="CK25" s="1021"/>
      <c r="CL25" s="1022"/>
      <c r="CM25" s="1020">
        <v>1496</v>
      </c>
      <c r="CN25" s="1021"/>
      <c r="CO25" s="1021"/>
      <c r="CP25" s="1021"/>
      <c r="CQ25" s="1022"/>
      <c r="CR25" s="1020">
        <v>20</v>
      </c>
      <c r="CS25" s="1021"/>
      <c r="CT25" s="1021"/>
      <c r="CU25" s="1021"/>
      <c r="CV25" s="1022"/>
      <c r="CW25" s="1020" t="s">
        <v>570</v>
      </c>
      <c r="CX25" s="1021"/>
      <c r="CY25" s="1021"/>
      <c r="CZ25" s="1021"/>
      <c r="DA25" s="1022"/>
      <c r="DB25" s="1020" t="s">
        <v>570</v>
      </c>
      <c r="DC25" s="1021"/>
      <c r="DD25" s="1021"/>
      <c r="DE25" s="1021"/>
      <c r="DF25" s="1022"/>
      <c r="DG25" s="1020" t="s">
        <v>571</v>
      </c>
      <c r="DH25" s="1021"/>
      <c r="DI25" s="1021"/>
      <c r="DJ25" s="1021"/>
      <c r="DK25" s="1022"/>
      <c r="DL25" s="1020" t="s">
        <v>545</v>
      </c>
      <c r="DM25" s="1021"/>
      <c r="DN25" s="1021"/>
      <c r="DO25" s="1021"/>
      <c r="DP25" s="1022"/>
      <c r="DQ25" s="1020" t="s">
        <v>545</v>
      </c>
      <c r="DR25" s="1021"/>
      <c r="DS25" s="1021"/>
      <c r="DT25" s="1021"/>
      <c r="DU25" s="1022"/>
      <c r="DV25" s="1023"/>
      <c r="DW25" s="1024"/>
      <c r="DX25" s="1024"/>
      <c r="DY25" s="1024"/>
      <c r="DZ25" s="1025"/>
      <c r="EA25" s="197"/>
    </row>
    <row r="26" spans="1:131" s="198" customFormat="1" ht="26.25" customHeight="1">
      <c r="A26" s="1026" t="s">
        <v>346</v>
      </c>
      <c r="B26" s="1027"/>
      <c r="C26" s="1027"/>
      <c r="D26" s="1027"/>
      <c r="E26" s="1027"/>
      <c r="F26" s="1027"/>
      <c r="G26" s="1027"/>
      <c r="H26" s="1027"/>
      <c r="I26" s="1027"/>
      <c r="J26" s="1027"/>
      <c r="K26" s="1027"/>
      <c r="L26" s="1027"/>
      <c r="M26" s="1027"/>
      <c r="N26" s="1027"/>
      <c r="O26" s="1027"/>
      <c r="P26" s="1028"/>
      <c r="Q26" s="1032" t="s">
        <v>375</v>
      </c>
      <c r="R26" s="1033"/>
      <c r="S26" s="1033"/>
      <c r="T26" s="1033"/>
      <c r="U26" s="1034"/>
      <c r="V26" s="1032" t="s">
        <v>376</v>
      </c>
      <c r="W26" s="1033"/>
      <c r="X26" s="1033"/>
      <c r="Y26" s="1033"/>
      <c r="Z26" s="1034"/>
      <c r="AA26" s="1032" t="s">
        <v>377</v>
      </c>
      <c r="AB26" s="1033"/>
      <c r="AC26" s="1033"/>
      <c r="AD26" s="1033"/>
      <c r="AE26" s="1033"/>
      <c r="AF26" s="1090" t="s">
        <v>378</v>
      </c>
      <c r="AG26" s="1039"/>
      <c r="AH26" s="1039"/>
      <c r="AI26" s="1039"/>
      <c r="AJ26" s="1091"/>
      <c r="AK26" s="1033" t="s">
        <v>379</v>
      </c>
      <c r="AL26" s="1033"/>
      <c r="AM26" s="1033"/>
      <c r="AN26" s="1033"/>
      <c r="AO26" s="1034"/>
      <c r="AP26" s="1032" t="s">
        <v>380</v>
      </c>
      <c r="AQ26" s="1033"/>
      <c r="AR26" s="1033"/>
      <c r="AS26" s="1033"/>
      <c r="AT26" s="1034"/>
      <c r="AU26" s="1032" t="s">
        <v>381</v>
      </c>
      <c r="AV26" s="1033"/>
      <c r="AW26" s="1033"/>
      <c r="AX26" s="1033"/>
      <c r="AY26" s="1034"/>
      <c r="AZ26" s="1032" t="s">
        <v>382</v>
      </c>
      <c r="BA26" s="1033"/>
      <c r="BB26" s="1033"/>
      <c r="BC26" s="1033"/>
      <c r="BD26" s="1034"/>
      <c r="BE26" s="1032" t="s">
        <v>353</v>
      </c>
      <c r="BF26" s="1033"/>
      <c r="BG26" s="1033"/>
      <c r="BH26" s="1033"/>
      <c r="BI26" s="1048"/>
      <c r="BJ26" s="203"/>
      <c r="BK26" s="203"/>
      <c r="BL26" s="203"/>
      <c r="BM26" s="203"/>
      <c r="BN26" s="203"/>
      <c r="BO26" s="216"/>
      <c r="BP26" s="216"/>
      <c r="BQ26" s="213">
        <v>20</v>
      </c>
      <c r="BR26" s="214"/>
      <c r="BS26" s="1045" t="s">
        <v>593</v>
      </c>
      <c r="BT26" s="1046"/>
      <c r="BU26" s="1046"/>
      <c r="BV26" s="1046"/>
      <c r="BW26" s="1046"/>
      <c r="BX26" s="1046"/>
      <c r="BY26" s="1046"/>
      <c r="BZ26" s="1046"/>
      <c r="CA26" s="1046"/>
      <c r="CB26" s="1046"/>
      <c r="CC26" s="1046"/>
      <c r="CD26" s="1046"/>
      <c r="CE26" s="1046"/>
      <c r="CF26" s="1046"/>
      <c r="CG26" s="1047"/>
      <c r="CH26" s="1020">
        <v>18</v>
      </c>
      <c r="CI26" s="1021"/>
      <c r="CJ26" s="1021"/>
      <c r="CK26" s="1021"/>
      <c r="CL26" s="1022"/>
      <c r="CM26" s="1020">
        <v>320</v>
      </c>
      <c r="CN26" s="1021"/>
      <c r="CO26" s="1021"/>
      <c r="CP26" s="1021"/>
      <c r="CQ26" s="1022"/>
      <c r="CR26" s="1020">
        <v>20</v>
      </c>
      <c r="CS26" s="1021"/>
      <c r="CT26" s="1021"/>
      <c r="CU26" s="1021"/>
      <c r="CV26" s="1022"/>
      <c r="CW26" s="1020" t="s">
        <v>573</v>
      </c>
      <c r="CX26" s="1021"/>
      <c r="CY26" s="1021"/>
      <c r="CZ26" s="1021"/>
      <c r="DA26" s="1022"/>
      <c r="DB26" s="1020" t="s">
        <v>545</v>
      </c>
      <c r="DC26" s="1021"/>
      <c r="DD26" s="1021"/>
      <c r="DE26" s="1021"/>
      <c r="DF26" s="1022"/>
      <c r="DG26" s="1020" t="s">
        <v>545</v>
      </c>
      <c r="DH26" s="1021"/>
      <c r="DI26" s="1021"/>
      <c r="DJ26" s="1021"/>
      <c r="DK26" s="1022"/>
      <c r="DL26" s="1020" t="s">
        <v>571</v>
      </c>
      <c r="DM26" s="1021"/>
      <c r="DN26" s="1021"/>
      <c r="DO26" s="1021"/>
      <c r="DP26" s="1022"/>
      <c r="DQ26" s="1020" t="s">
        <v>545</v>
      </c>
      <c r="DR26" s="1021"/>
      <c r="DS26" s="1021"/>
      <c r="DT26" s="1021"/>
      <c r="DU26" s="1022"/>
      <c r="DV26" s="1023"/>
      <c r="DW26" s="1024"/>
      <c r="DX26" s="1024"/>
      <c r="DY26" s="1024"/>
      <c r="DZ26" s="1025"/>
      <c r="EA26" s="197"/>
    </row>
    <row r="27" spans="1:131" s="198"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3"/>
      <c r="BK27" s="203"/>
      <c r="BL27" s="203"/>
      <c r="BM27" s="203"/>
      <c r="BN27" s="203"/>
      <c r="BO27" s="216"/>
      <c r="BP27" s="216"/>
      <c r="BQ27" s="213">
        <v>21</v>
      </c>
      <c r="BR27" s="214"/>
      <c r="BS27" s="1045" t="s">
        <v>594</v>
      </c>
      <c r="BT27" s="1046"/>
      <c r="BU27" s="1046"/>
      <c r="BV27" s="1046"/>
      <c r="BW27" s="1046"/>
      <c r="BX27" s="1046"/>
      <c r="BY27" s="1046"/>
      <c r="BZ27" s="1046"/>
      <c r="CA27" s="1046"/>
      <c r="CB27" s="1046"/>
      <c r="CC27" s="1046"/>
      <c r="CD27" s="1046"/>
      <c r="CE27" s="1046"/>
      <c r="CF27" s="1046"/>
      <c r="CG27" s="1047"/>
      <c r="CH27" s="1020">
        <v>7</v>
      </c>
      <c r="CI27" s="1021"/>
      <c r="CJ27" s="1021"/>
      <c r="CK27" s="1021"/>
      <c r="CL27" s="1022"/>
      <c r="CM27" s="1020">
        <v>40</v>
      </c>
      <c r="CN27" s="1021"/>
      <c r="CO27" s="1021"/>
      <c r="CP27" s="1021"/>
      <c r="CQ27" s="1022"/>
      <c r="CR27" s="1020">
        <v>16</v>
      </c>
      <c r="CS27" s="1021"/>
      <c r="CT27" s="1021"/>
      <c r="CU27" s="1021"/>
      <c r="CV27" s="1022"/>
      <c r="CW27" s="1020" t="s">
        <v>573</v>
      </c>
      <c r="CX27" s="1021"/>
      <c r="CY27" s="1021"/>
      <c r="CZ27" s="1021"/>
      <c r="DA27" s="1022"/>
      <c r="DB27" s="1020" t="s">
        <v>545</v>
      </c>
      <c r="DC27" s="1021"/>
      <c r="DD27" s="1021"/>
      <c r="DE27" s="1021"/>
      <c r="DF27" s="1022"/>
      <c r="DG27" s="1020" t="s">
        <v>545</v>
      </c>
      <c r="DH27" s="1021"/>
      <c r="DI27" s="1021"/>
      <c r="DJ27" s="1021"/>
      <c r="DK27" s="1022"/>
      <c r="DL27" s="1020" t="s">
        <v>545</v>
      </c>
      <c r="DM27" s="1021"/>
      <c r="DN27" s="1021"/>
      <c r="DO27" s="1021"/>
      <c r="DP27" s="1022"/>
      <c r="DQ27" s="1020" t="s">
        <v>545</v>
      </c>
      <c r="DR27" s="1021"/>
      <c r="DS27" s="1021"/>
      <c r="DT27" s="1021"/>
      <c r="DU27" s="1022"/>
      <c r="DV27" s="1023"/>
      <c r="DW27" s="1024"/>
      <c r="DX27" s="1024"/>
      <c r="DY27" s="1024"/>
      <c r="DZ27" s="1025"/>
      <c r="EA27" s="197"/>
    </row>
    <row r="28" spans="1:131" s="198" customFormat="1" ht="26.25" customHeight="1" thickTop="1">
      <c r="A28" s="217">
        <v>1</v>
      </c>
      <c r="B28" s="1081" t="s">
        <v>383</v>
      </c>
      <c r="C28" s="1082"/>
      <c r="D28" s="1082"/>
      <c r="E28" s="1082"/>
      <c r="F28" s="1082"/>
      <c r="G28" s="1082"/>
      <c r="H28" s="1082"/>
      <c r="I28" s="1082"/>
      <c r="J28" s="1082"/>
      <c r="K28" s="1082"/>
      <c r="L28" s="1082"/>
      <c r="M28" s="1082"/>
      <c r="N28" s="1082"/>
      <c r="O28" s="1082"/>
      <c r="P28" s="1083"/>
      <c r="Q28" s="1084">
        <v>252259</v>
      </c>
      <c r="R28" s="1085"/>
      <c r="S28" s="1085"/>
      <c r="T28" s="1085"/>
      <c r="U28" s="1085"/>
      <c r="V28" s="1085">
        <v>252418</v>
      </c>
      <c r="W28" s="1085"/>
      <c r="X28" s="1085"/>
      <c r="Y28" s="1085"/>
      <c r="Z28" s="1085"/>
      <c r="AA28" s="1085">
        <f>Q28-V28</f>
        <v>-159</v>
      </c>
      <c r="AB28" s="1085"/>
      <c r="AC28" s="1085"/>
      <c r="AD28" s="1085"/>
      <c r="AE28" s="1086"/>
      <c r="AF28" s="1087">
        <v>-159</v>
      </c>
      <c r="AG28" s="1085"/>
      <c r="AH28" s="1085"/>
      <c r="AI28" s="1085"/>
      <c r="AJ28" s="1088"/>
      <c r="AK28" s="1089">
        <v>27091</v>
      </c>
      <c r="AL28" s="1077"/>
      <c r="AM28" s="1077"/>
      <c r="AN28" s="1077"/>
      <c r="AO28" s="1077"/>
      <c r="AP28" s="1077" t="s">
        <v>545</v>
      </c>
      <c r="AQ28" s="1077"/>
      <c r="AR28" s="1077"/>
      <c r="AS28" s="1077"/>
      <c r="AT28" s="1077"/>
      <c r="AU28" s="1077" t="s">
        <v>545</v>
      </c>
      <c r="AV28" s="1077"/>
      <c r="AW28" s="1077"/>
      <c r="AX28" s="1077"/>
      <c r="AY28" s="1077"/>
      <c r="AZ28" s="1078" t="s">
        <v>546</v>
      </c>
      <c r="BA28" s="1078"/>
      <c r="BB28" s="1078"/>
      <c r="BC28" s="1078"/>
      <c r="BD28" s="1078"/>
      <c r="BE28" s="1079"/>
      <c r="BF28" s="1079"/>
      <c r="BG28" s="1079"/>
      <c r="BH28" s="1079"/>
      <c r="BI28" s="1080"/>
      <c r="BJ28" s="203"/>
      <c r="BK28" s="203"/>
      <c r="BL28" s="203"/>
      <c r="BM28" s="203"/>
      <c r="BN28" s="203"/>
      <c r="BO28" s="216"/>
      <c r="BP28" s="216"/>
      <c r="BQ28" s="213">
        <v>22</v>
      </c>
      <c r="BR28" s="214"/>
      <c r="BS28" s="1045" t="s">
        <v>595</v>
      </c>
      <c r="BT28" s="1046"/>
      <c r="BU28" s="1046"/>
      <c r="BV28" s="1046"/>
      <c r="BW28" s="1046"/>
      <c r="BX28" s="1046"/>
      <c r="BY28" s="1046"/>
      <c r="BZ28" s="1046"/>
      <c r="CA28" s="1046"/>
      <c r="CB28" s="1046"/>
      <c r="CC28" s="1046"/>
      <c r="CD28" s="1046"/>
      <c r="CE28" s="1046"/>
      <c r="CF28" s="1046"/>
      <c r="CG28" s="1047"/>
      <c r="CH28" s="1020">
        <v>15</v>
      </c>
      <c r="CI28" s="1021"/>
      <c r="CJ28" s="1021"/>
      <c r="CK28" s="1021"/>
      <c r="CL28" s="1022"/>
      <c r="CM28" s="1020">
        <v>862</v>
      </c>
      <c r="CN28" s="1021"/>
      <c r="CO28" s="1021"/>
      <c r="CP28" s="1021"/>
      <c r="CQ28" s="1022"/>
      <c r="CR28" s="1020">
        <v>602</v>
      </c>
      <c r="CS28" s="1021"/>
      <c r="CT28" s="1021"/>
      <c r="CU28" s="1021"/>
      <c r="CV28" s="1022"/>
      <c r="CW28" s="1020" t="s">
        <v>571</v>
      </c>
      <c r="CX28" s="1021"/>
      <c r="CY28" s="1021"/>
      <c r="CZ28" s="1021"/>
      <c r="DA28" s="1022"/>
      <c r="DB28" s="1020" t="s">
        <v>545</v>
      </c>
      <c r="DC28" s="1021"/>
      <c r="DD28" s="1021"/>
      <c r="DE28" s="1021"/>
      <c r="DF28" s="1022"/>
      <c r="DG28" s="1020" t="s">
        <v>571</v>
      </c>
      <c r="DH28" s="1021"/>
      <c r="DI28" s="1021"/>
      <c r="DJ28" s="1021"/>
      <c r="DK28" s="1022"/>
      <c r="DL28" s="1020" t="s">
        <v>545</v>
      </c>
      <c r="DM28" s="1021"/>
      <c r="DN28" s="1021"/>
      <c r="DO28" s="1021"/>
      <c r="DP28" s="1022"/>
      <c r="DQ28" s="1020" t="s">
        <v>545</v>
      </c>
      <c r="DR28" s="1021"/>
      <c r="DS28" s="1021"/>
      <c r="DT28" s="1021"/>
      <c r="DU28" s="1022"/>
      <c r="DV28" s="1023"/>
      <c r="DW28" s="1024"/>
      <c r="DX28" s="1024"/>
      <c r="DY28" s="1024"/>
      <c r="DZ28" s="1025"/>
      <c r="EA28" s="197"/>
    </row>
    <row r="29" spans="1:131" s="198" customFormat="1" ht="26.25" customHeight="1">
      <c r="A29" s="217">
        <v>2</v>
      </c>
      <c r="B29" s="1068" t="s">
        <v>547</v>
      </c>
      <c r="C29" s="1069"/>
      <c r="D29" s="1069"/>
      <c r="E29" s="1069"/>
      <c r="F29" s="1069"/>
      <c r="G29" s="1069"/>
      <c r="H29" s="1069"/>
      <c r="I29" s="1069"/>
      <c r="J29" s="1069"/>
      <c r="K29" s="1069"/>
      <c r="L29" s="1069"/>
      <c r="M29" s="1069"/>
      <c r="N29" s="1069"/>
      <c r="O29" s="1069"/>
      <c r="P29" s="1070"/>
      <c r="Q29" s="1074">
        <v>48610</v>
      </c>
      <c r="R29" s="1075"/>
      <c r="S29" s="1075"/>
      <c r="T29" s="1075"/>
      <c r="U29" s="1075"/>
      <c r="V29" s="1075">
        <v>47556</v>
      </c>
      <c r="W29" s="1075"/>
      <c r="X29" s="1075"/>
      <c r="Y29" s="1075"/>
      <c r="Z29" s="1075"/>
      <c r="AA29" s="1076">
        <f t="shared" ref="AA29:AA36" si="0">Q29-V29</f>
        <v>1054</v>
      </c>
      <c r="AB29" s="1051"/>
      <c r="AC29" s="1051"/>
      <c r="AD29" s="1051"/>
      <c r="AE29" s="1052"/>
      <c r="AF29" s="1050">
        <v>1054</v>
      </c>
      <c r="AG29" s="1051"/>
      <c r="AH29" s="1051"/>
      <c r="AI29" s="1051"/>
      <c r="AJ29" s="1052"/>
      <c r="AK29" s="1006">
        <v>24070</v>
      </c>
      <c r="AL29" s="997"/>
      <c r="AM29" s="997"/>
      <c r="AN29" s="997"/>
      <c r="AO29" s="997"/>
      <c r="AP29" s="997" t="s">
        <v>545</v>
      </c>
      <c r="AQ29" s="997"/>
      <c r="AR29" s="997"/>
      <c r="AS29" s="997"/>
      <c r="AT29" s="997"/>
      <c r="AU29" s="997" t="s">
        <v>545</v>
      </c>
      <c r="AV29" s="997"/>
      <c r="AW29" s="997"/>
      <c r="AX29" s="997"/>
      <c r="AY29" s="997"/>
      <c r="AZ29" s="1073" t="s">
        <v>546</v>
      </c>
      <c r="BA29" s="1073"/>
      <c r="BB29" s="1073"/>
      <c r="BC29" s="1073"/>
      <c r="BD29" s="1073"/>
      <c r="BE29" s="1063"/>
      <c r="BF29" s="1063"/>
      <c r="BG29" s="1063"/>
      <c r="BH29" s="1063"/>
      <c r="BI29" s="1064"/>
      <c r="BJ29" s="203"/>
      <c r="BK29" s="203"/>
      <c r="BL29" s="203"/>
      <c r="BM29" s="203"/>
      <c r="BN29" s="203"/>
      <c r="BO29" s="216"/>
      <c r="BP29" s="216"/>
      <c r="BQ29" s="213">
        <v>23</v>
      </c>
      <c r="BR29" s="214"/>
      <c r="BS29" s="1045" t="s">
        <v>596</v>
      </c>
      <c r="BT29" s="1046"/>
      <c r="BU29" s="1046"/>
      <c r="BV29" s="1046"/>
      <c r="BW29" s="1046"/>
      <c r="BX29" s="1046"/>
      <c r="BY29" s="1046"/>
      <c r="BZ29" s="1046"/>
      <c r="CA29" s="1046"/>
      <c r="CB29" s="1046"/>
      <c r="CC29" s="1046"/>
      <c r="CD29" s="1046"/>
      <c r="CE29" s="1046"/>
      <c r="CF29" s="1046"/>
      <c r="CG29" s="1047"/>
      <c r="CH29" s="1020">
        <v>9</v>
      </c>
      <c r="CI29" s="1021"/>
      <c r="CJ29" s="1021"/>
      <c r="CK29" s="1021"/>
      <c r="CL29" s="1022"/>
      <c r="CM29" s="1020">
        <v>-753</v>
      </c>
      <c r="CN29" s="1021"/>
      <c r="CO29" s="1021"/>
      <c r="CP29" s="1021"/>
      <c r="CQ29" s="1022"/>
      <c r="CR29" s="1020">
        <v>1900</v>
      </c>
      <c r="CS29" s="1021"/>
      <c r="CT29" s="1021"/>
      <c r="CU29" s="1021"/>
      <c r="CV29" s="1022"/>
      <c r="CW29" s="1020" t="s">
        <v>570</v>
      </c>
      <c r="CX29" s="1021"/>
      <c r="CY29" s="1021"/>
      <c r="CZ29" s="1021"/>
      <c r="DA29" s="1022"/>
      <c r="DB29" s="1020">
        <v>1787</v>
      </c>
      <c r="DC29" s="1021"/>
      <c r="DD29" s="1021"/>
      <c r="DE29" s="1021"/>
      <c r="DF29" s="1022"/>
      <c r="DG29" s="1020" t="s">
        <v>573</v>
      </c>
      <c r="DH29" s="1021"/>
      <c r="DI29" s="1021"/>
      <c r="DJ29" s="1021"/>
      <c r="DK29" s="1022"/>
      <c r="DL29" s="1020" t="s">
        <v>545</v>
      </c>
      <c r="DM29" s="1021"/>
      <c r="DN29" s="1021"/>
      <c r="DO29" s="1021"/>
      <c r="DP29" s="1022"/>
      <c r="DQ29" s="1020" t="s">
        <v>545</v>
      </c>
      <c r="DR29" s="1021"/>
      <c r="DS29" s="1021"/>
      <c r="DT29" s="1021"/>
      <c r="DU29" s="1022"/>
      <c r="DV29" s="1023"/>
      <c r="DW29" s="1024"/>
      <c r="DX29" s="1024"/>
      <c r="DY29" s="1024"/>
      <c r="DZ29" s="1025"/>
      <c r="EA29" s="197"/>
    </row>
    <row r="30" spans="1:131" s="198" customFormat="1" ht="26.25" customHeight="1">
      <c r="A30" s="217">
        <v>3</v>
      </c>
      <c r="B30" s="1068" t="s">
        <v>548</v>
      </c>
      <c r="C30" s="1069"/>
      <c r="D30" s="1069"/>
      <c r="E30" s="1069"/>
      <c r="F30" s="1069"/>
      <c r="G30" s="1069"/>
      <c r="H30" s="1069"/>
      <c r="I30" s="1069"/>
      <c r="J30" s="1069"/>
      <c r="K30" s="1069"/>
      <c r="L30" s="1069"/>
      <c r="M30" s="1069"/>
      <c r="N30" s="1069"/>
      <c r="O30" s="1069"/>
      <c r="P30" s="1070"/>
      <c r="Q30" s="1074">
        <v>168358</v>
      </c>
      <c r="R30" s="1075"/>
      <c r="S30" s="1075"/>
      <c r="T30" s="1075"/>
      <c r="U30" s="1075"/>
      <c r="V30" s="1075">
        <v>167132</v>
      </c>
      <c r="W30" s="1075"/>
      <c r="X30" s="1075"/>
      <c r="Y30" s="1075"/>
      <c r="Z30" s="1075"/>
      <c r="AA30" s="1076">
        <f t="shared" si="0"/>
        <v>1226</v>
      </c>
      <c r="AB30" s="1051"/>
      <c r="AC30" s="1051"/>
      <c r="AD30" s="1051"/>
      <c r="AE30" s="1052"/>
      <c r="AF30" s="1050">
        <v>1226</v>
      </c>
      <c r="AG30" s="1051"/>
      <c r="AH30" s="1051"/>
      <c r="AI30" s="1051"/>
      <c r="AJ30" s="1052"/>
      <c r="AK30" s="1006">
        <v>24889</v>
      </c>
      <c r="AL30" s="997"/>
      <c r="AM30" s="997"/>
      <c r="AN30" s="997"/>
      <c r="AO30" s="997"/>
      <c r="AP30" s="997" t="s">
        <v>545</v>
      </c>
      <c r="AQ30" s="997"/>
      <c r="AR30" s="997"/>
      <c r="AS30" s="997"/>
      <c r="AT30" s="997"/>
      <c r="AU30" s="997" t="s">
        <v>546</v>
      </c>
      <c r="AV30" s="997"/>
      <c r="AW30" s="997"/>
      <c r="AX30" s="997"/>
      <c r="AY30" s="997"/>
      <c r="AZ30" s="1073" t="s">
        <v>545</v>
      </c>
      <c r="BA30" s="1073"/>
      <c r="BB30" s="1073"/>
      <c r="BC30" s="1073"/>
      <c r="BD30" s="1073"/>
      <c r="BE30" s="1063"/>
      <c r="BF30" s="1063"/>
      <c r="BG30" s="1063"/>
      <c r="BH30" s="1063"/>
      <c r="BI30" s="1064"/>
      <c r="BJ30" s="203"/>
      <c r="BK30" s="203"/>
      <c r="BL30" s="203"/>
      <c r="BM30" s="203"/>
      <c r="BN30" s="203"/>
      <c r="BO30" s="216"/>
      <c r="BP30" s="216"/>
      <c r="BQ30" s="213">
        <v>24</v>
      </c>
      <c r="BR30" s="214"/>
      <c r="BS30" s="1045" t="s">
        <v>597</v>
      </c>
      <c r="BT30" s="1046"/>
      <c r="BU30" s="1046"/>
      <c r="BV30" s="1046"/>
      <c r="BW30" s="1046"/>
      <c r="BX30" s="1046"/>
      <c r="BY30" s="1046"/>
      <c r="BZ30" s="1046"/>
      <c r="CA30" s="1046"/>
      <c r="CB30" s="1046"/>
      <c r="CC30" s="1046"/>
      <c r="CD30" s="1046"/>
      <c r="CE30" s="1046"/>
      <c r="CF30" s="1046"/>
      <c r="CG30" s="1047"/>
      <c r="CH30" s="1020">
        <v>11</v>
      </c>
      <c r="CI30" s="1021"/>
      <c r="CJ30" s="1021"/>
      <c r="CK30" s="1021"/>
      <c r="CL30" s="1022"/>
      <c r="CM30" s="1020">
        <v>1798</v>
      </c>
      <c r="CN30" s="1021"/>
      <c r="CO30" s="1021"/>
      <c r="CP30" s="1021"/>
      <c r="CQ30" s="1022"/>
      <c r="CR30" s="1020">
        <v>788</v>
      </c>
      <c r="CS30" s="1021"/>
      <c r="CT30" s="1021"/>
      <c r="CU30" s="1021"/>
      <c r="CV30" s="1022"/>
      <c r="CW30" s="1020" t="s">
        <v>545</v>
      </c>
      <c r="CX30" s="1021"/>
      <c r="CY30" s="1021"/>
      <c r="CZ30" s="1021"/>
      <c r="DA30" s="1022"/>
      <c r="DB30" s="1020" t="s">
        <v>545</v>
      </c>
      <c r="DC30" s="1021"/>
      <c r="DD30" s="1021"/>
      <c r="DE30" s="1021"/>
      <c r="DF30" s="1022"/>
      <c r="DG30" s="1020" t="s">
        <v>545</v>
      </c>
      <c r="DH30" s="1021"/>
      <c r="DI30" s="1021"/>
      <c r="DJ30" s="1021"/>
      <c r="DK30" s="1022"/>
      <c r="DL30" s="1020" t="s">
        <v>545</v>
      </c>
      <c r="DM30" s="1021"/>
      <c r="DN30" s="1021"/>
      <c r="DO30" s="1021"/>
      <c r="DP30" s="1022"/>
      <c r="DQ30" s="1020" t="s">
        <v>545</v>
      </c>
      <c r="DR30" s="1021"/>
      <c r="DS30" s="1021"/>
      <c r="DT30" s="1021"/>
      <c r="DU30" s="1022"/>
      <c r="DV30" s="1023"/>
      <c r="DW30" s="1024"/>
      <c r="DX30" s="1024"/>
      <c r="DY30" s="1024"/>
      <c r="DZ30" s="1025"/>
      <c r="EA30" s="197"/>
    </row>
    <row r="31" spans="1:131" s="198" customFormat="1" ht="26.25" customHeight="1">
      <c r="A31" s="217">
        <v>4</v>
      </c>
      <c r="B31" s="1068" t="s">
        <v>549</v>
      </c>
      <c r="C31" s="1069"/>
      <c r="D31" s="1069"/>
      <c r="E31" s="1069"/>
      <c r="F31" s="1069"/>
      <c r="G31" s="1069"/>
      <c r="H31" s="1069"/>
      <c r="I31" s="1069"/>
      <c r="J31" s="1069"/>
      <c r="K31" s="1069"/>
      <c r="L31" s="1069"/>
      <c r="M31" s="1069"/>
      <c r="N31" s="1069"/>
      <c r="O31" s="1069"/>
      <c r="P31" s="1070"/>
      <c r="Q31" s="1074">
        <v>32218</v>
      </c>
      <c r="R31" s="1075"/>
      <c r="S31" s="1075"/>
      <c r="T31" s="1075"/>
      <c r="U31" s="1075"/>
      <c r="V31" s="1075">
        <v>31857</v>
      </c>
      <c r="W31" s="1075"/>
      <c r="X31" s="1075"/>
      <c r="Y31" s="1075"/>
      <c r="Z31" s="1075"/>
      <c r="AA31" s="1076">
        <f t="shared" si="0"/>
        <v>361</v>
      </c>
      <c r="AB31" s="1051"/>
      <c r="AC31" s="1051"/>
      <c r="AD31" s="1051"/>
      <c r="AE31" s="1052"/>
      <c r="AF31" s="1050">
        <v>3199</v>
      </c>
      <c r="AG31" s="1051"/>
      <c r="AH31" s="1051"/>
      <c r="AI31" s="1051"/>
      <c r="AJ31" s="1052"/>
      <c r="AK31" s="1006">
        <v>5916</v>
      </c>
      <c r="AL31" s="997"/>
      <c r="AM31" s="997"/>
      <c r="AN31" s="997"/>
      <c r="AO31" s="997"/>
      <c r="AP31" s="997">
        <v>28254</v>
      </c>
      <c r="AQ31" s="997"/>
      <c r="AR31" s="997"/>
      <c r="AS31" s="997"/>
      <c r="AT31" s="997"/>
      <c r="AU31" s="997">
        <v>16331</v>
      </c>
      <c r="AV31" s="997"/>
      <c r="AW31" s="997"/>
      <c r="AX31" s="997"/>
      <c r="AY31" s="997"/>
      <c r="AZ31" s="1073" t="s">
        <v>546</v>
      </c>
      <c r="BA31" s="1073"/>
      <c r="BB31" s="1073"/>
      <c r="BC31" s="1073"/>
      <c r="BD31" s="1073"/>
      <c r="BE31" s="1063" t="s">
        <v>385</v>
      </c>
      <c r="BF31" s="1063"/>
      <c r="BG31" s="1063"/>
      <c r="BH31" s="1063"/>
      <c r="BI31" s="1064"/>
      <c r="BJ31" s="203"/>
      <c r="BK31" s="203"/>
      <c r="BL31" s="203"/>
      <c r="BM31" s="203"/>
      <c r="BN31" s="203"/>
      <c r="BO31" s="216"/>
      <c r="BP31" s="216"/>
      <c r="BQ31" s="213">
        <v>25</v>
      </c>
      <c r="BR31" s="214"/>
      <c r="BS31" s="1045" t="s">
        <v>598</v>
      </c>
      <c r="BT31" s="1046"/>
      <c r="BU31" s="1046"/>
      <c r="BV31" s="1046"/>
      <c r="BW31" s="1046"/>
      <c r="BX31" s="1046"/>
      <c r="BY31" s="1046"/>
      <c r="BZ31" s="1046"/>
      <c r="CA31" s="1046"/>
      <c r="CB31" s="1046"/>
      <c r="CC31" s="1046"/>
      <c r="CD31" s="1046"/>
      <c r="CE31" s="1046"/>
      <c r="CF31" s="1046"/>
      <c r="CG31" s="1047"/>
      <c r="CH31" s="1020">
        <v>121</v>
      </c>
      <c r="CI31" s="1021"/>
      <c r="CJ31" s="1021"/>
      <c r="CK31" s="1021"/>
      <c r="CL31" s="1022"/>
      <c r="CM31" s="1020">
        <v>3510</v>
      </c>
      <c r="CN31" s="1021"/>
      <c r="CO31" s="1021"/>
      <c r="CP31" s="1021"/>
      <c r="CQ31" s="1022"/>
      <c r="CR31" s="1020">
        <v>77</v>
      </c>
      <c r="CS31" s="1021"/>
      <c r="CT31" s="1021"/>
      <c r="CU31" s="1021"/>
      <c r="CV31" s="1022"/>
      <c r="CW31" s="1020" t="s">
        <v>545</v>
      </c>
      <c r="CX31" s="1021"/>
      <c r="CY31" s="1021"/>
      <c r="CZ31" s="1021"/>
      <c r="DA31" s="1022"/>
      <c r="DB31" s="1020" t="s">
        <v>545</v>
      </c>
      <c r="DC31" s="1021"/>
      <c r="DD31" s="1021"/>
      <c r="DE31" s="1021"/>
      <c r="DF31" s="1022"/>
      <c r="DG31" s="1020" t="s">
        <v>573</v>
      </c>
      <c r="DH31" s="1021"/>
      <c r="DI31" s="1021"/>
      <c r="DJ31" s="1021"/>
      <c r="DK31" s="1022"/>
      <c r="DL31" s="1020" t="s">
        <v>545</v>
      </c>
      <c r="DM31" s="1021"/>
      <c r="DN31" s="1021"/>
      <c r="DO31" s="1021"/>
      <c r="DP31" s="1022"/>
      <c r="DQ31" s="1020" t="s">
        <v>545</v>
      </c>
      <c r="DR31" s="1021"/>
      <c r="DS31" s="1021"/>
      <c r="DT31" s="1021"/>
      <c r="DU31" s="1022"/>
      <c r="DV31" s="1023"/>
      <c r="DW31" s="1024"/>
      <c r="DX31" s="1024"/>
      <c r="DY31" s="1024"/>
      <c r="DZ31" s="1025"/>
      <c r="EA31" s="197"/>
    </row>
    <row r="32" spans="1:131" s="198" customFormat="1" ht="26.25" customHeight="1">
      <c r="A32" s="217">
        <v>5</v>
      </c>
      <c r="B32" s="1068" t="s">
        <v>550</v>
      </c>
      <c r="C32" s="1069"/>
      <c r="D32" s="1069"/>
      <c r="E32" s="1069"/>
      <c r="F32" s="1069"/>
      <c r="G32" s="1069"/>
      <c r="H32" s="1069"/>
      <c r="I32" s="1069"/>
      <c r="J32" s="1069"/>
      <c r="K32" s="1069"/>
      <c r="L32" s="1069"/>
      <c r="M32" s="1069"/>
      <c r="N32" s="1069"/>
      <c r="O32" s="1069"/>
      <c r="P32" s="1070"/>
      <c r="Q32" s="1074">
        <v>46374</v>
      </c>
      <c r="R32" s="1075"/>
      <c r="S32" s="1075"/>
      <c r="T32" s="1075"/>
      <c r="U32" s="1075"/>
      <c r="V32" s="1075">
        <v>45564</v>
      </c>
      <c r="W32" s="1075"/>
      <c r="X32" s="1075"/>
      <c r="Y32" s="1075"/>
      <c r="Z32" s="1075"/>
      <c r="AA32" s="1076">
        <f t="shared" si="0"/>
        <v>810</v>
      </c>
      <c r="AB32" s="1051"/>
      <c r="AC32" s="1051"/>
      <c r="AD32" s="1051"/>
      <c r="AE32" s="1052"/>
      <c r="AF32" s="1050">
        <v>31031</v>
      </c>
      <c r="AG32" s="1051"/>
      <c r="AH32" s="1051"/>
      <c r="AI32" s="1051"/>
      <c r="AJ32" s="1052"/>
      <c r="AK32" s="1006">
        <v>409</v>
      </c>
      <c r="AL32" s="997"/>
      <c r="AM32" s="997"/>
      <c r="AN32" s="997"/>
      <c r="AO32" s="997"/>
      <c r="AP32" s="997">
        <v>93370</v>
      </c>
      <c r="AQ32" s="997"/>
      <c r="AR32" s="997"/>
      <c r="AS32" s="997"/>
      <c r="AT32" s="997"/>
      <c r="AU32" s="997">
        <v>373</v>
      </c>
      <c r="AV32" s="997"/>
      <c r="AW32" s="997"/>
      <c r="AX32" s="997"/>
      <c r="AY32" s="997"/>
      <c r="AZ32" s="1073" t="s">
        <v>546</v>
      </c>
      <c r="BA32" s="1073"/>
      <c r="BB32" s="1073"/>
      <c r="BC32" s="1073"/>
      <c r="BD32" s="1073"/>
      <c r="BE32" s="1063" t="s">
        <v>551</v>
      </c>
      <c r="BF32" s="1063"/>
      <c r="BG32" s="1063"/>
      <c r="BH32" s="1063"/>
      <c r="BI32" s="1064"/>
      <c r="BJ32" s="203"/>
      <c r="BK32" s="203"/>
      <c r="BL32" s="203"/>
      <c r="BM32" s="203"/>
      <c r="BN32" s="203"/>
      <c r="BO32" s="216"/>
      <c r="BP32" s="216"/>
      <c r="BQ32" s="213">
        <v>26</v>
      </c>
      <c r="BR32" s="214"/>
      <c r="BS32" s="1045" t="s">
        <v>599</v>
      </c>
      <c r="BT32" s="1046"/>
      <c r="BU32" s="1046"/>
      <c r="BV32" s="1046"/>
      <c r="BW32" s="1046"/>
      <c r="BX32" s="1046"/>
      <c r="BY32" s="1046"/>
      <c r="BZ32" s="1046"/>
      <c r="CA32" s="1046"/>
      <c r="CB32" s="1046"/>
      <c r="CC32" s="1046"/>
      <c r="CD32" s="1046"/>
      <c r="CE32" s="1046"/>
      <c r="CF32" s="1046"/>
      <c r="CG32" s="1047"/>
      <c r="CH32" s="1020">
        <v>131</v>
      </c>
      <c r="CI32" s="1021"/>
      <c r="CJ32" s="1021"/>
      <c r="CK32" s="1021"/>
      <c r="CL32" s="1022"/>
      <c r="CM32" s="1020">
        <v>1251</v>
      </c>
      <c r="CN32" s="1021"/>
      <c r="CO32" s="1021"/>
      <c r="CP32" s="1021"/>
      <c r="CQ32" s="1022"/>
      <c r="CR32" s="1020">
        <v>82</v>
      </c>
      <c r="CS32" s="1021"/>
      <c r="CT32" s="1021"/>
      <c r="CU32" s="1021"/>
      <c r="CV32" s="1022"/>
      <c r="CW32" s="1020" t="s">
        <v>570</v>
      </c>
      <c r="CX32" s="1021"/>
      <c r="CY32" s="1021"/>
      <c r="CZ32" s="1021"/>
      <c r="DA32" s="1022"/>
      <c r="DB32" s="1020" t="s">
        <v>573</v>
      </c>
      <c r="DC32" s="1021"/>
      <c r="DD32" s="1021"/>
      <c r="DE32" s="1021"/>
      <c r="DF32" s="1022"/>
      <c r="DG32" s="1020" t="s">
        <v>545</v>
      </c>
      <c r="DH32" s="1021"/>
      <c r="DI32" s="1021"/>
      <c r="DJ32" s="1021"/>
      <c r="DK32" s="1022"/>
      <c r="DL32" s="1020" t="s">
        <v>545</v>
      </c>
      <c r="DM32" s="1021"/>
      <c r="DN32" s="1021"/>
      <c r="DO32" s="1021"/>
      <c r="DP32" s="1022"/>
      <c r="DQ32" s="1020" t="s">
        <v>545</v>
      </c>
      <c r="DR32" s="1021"/>
      <c r="DS32" s="1021"/>
      <c r="DT32" s="1021"/>
      <c r="DU32" s="1022"/>
      <c r="DV32" s="1023"/>
      <c r="DW32" s="1024"/>
      <c r="DX32" s="1024"/>
      <c r="DY32" s="1024"/>
      <c r="DZ32" s="1025"/>
      <c r="EA32" s="197"/>
    </row>
    <row r="33" spans="1:131" s="198" customFormat="1" ht="26.25" customHeight="1">
      <c r="A33" s="217">
        <v>6</v>
      </c>
      <c r="B33" s="1068" t="s">
        <v>386</v>
      </c>
      <c r="C33" s="1069"/>
      <c r="D33" s="1069"/>
      <c r="E33" s="1069"/>
      <c r="F33" s="1069"/>
      <c r="G33" s="1069"/>
      <c r="H33" s="1069"/>
      <c r="I33" s="1069"/>
      <c r="J33" s="1069"/>
      <c r="K33" s="1069"/>
      <c r="L33" s="1069"/>
      <c r="M33" s="1069"/>
      <c r="N33" s="1069"/>
      <c r="O33" s="1069"/>
      <c r="P33" s="1070"/>
      <c r="Q33" s="1074">
        <v>935</v>
      </c>
      <c r="R33" s="1075"/>
      <c r="S33" s="1075"/>
      <c r="T33" s="1075"/>
      <c r="U33" s="1075"/>
      <c r="V33" s="1075">
        <v>816</v>
      </c>
      <c r="W33" s="1075"/>
      <c r="X33" s="1075"/>
      <c r="Y33" s="1075"/>
      <c r="Z33" s="1075"/>
      <c r="AA33" s="1076">
        <f t="shared" si="0"/>
        <v>119</v>
      </c>
      <c r="AB33" s="1051"/>
      <c r="AC33" s="1051"/>
      <c r="AD33" s="1051"/>
      <c r="AE33" s="1052"/>
      <c r="AF33" s="1050">
        <v>2089</v>
      </c>
      <c r="AG33" s="1051"/>
      <c r="AH33" s="1051"/>
      <c r="AI33" s="1051"/>
      <c r="AJ33" s="1052"/>
      <c r="AK33" s="1006">
        <v>2</v>
      </c>
      <c r="AL33" s="997"/>
      <c r="AM33" s="997"/>
      <c r="AN33" s="997"/>
      <c r="AO33" s="997"/>
      <c r="AP33" s="997">
        <v>3</v>
      </c>
      <c r="AQ33" s="997"/>
      <c r="AR33" s="997"/>
      <c r="AS33" s="997"/>
      <c r="AT33" s="997"/>
      <c r="AU33" s="997" t="s">
        <v>545</v>
      </c>
      <c r="AV33" s="997"/>
      <c r="AW33" s="997"/>
      <c r="AX33" s="997"/>
      <c r="AY33" s="997"/>
      <c r="AZ33" s="1073" t="s">
        <v>545</v>
      </c>
      <c r="BA33" s="1073"/>
      <c r="BB33" s="1073"/>
      <c r="BC33" s="1073"/>
      <c r="BD33" s="1073"/>
      <c r="BE33" s="1063" t="s">
        <v>552</v>
      </c>
      <c r="BF33" s="1063"/>
      <c r="BG33" s="1063"/>
      <c r="BH33" s="1063"/>
      <c r="BI33" s="1064"/>
      <c r="BJ33" s="203"/>
      <c r="BK33" s="203"/>
      <c r="BL33" s="203"/>
      <c r="BM33" s="203"/>
      <c r="BN33" s="203"/>
      <c r="BO33" s="216"/>
      <c r="BP33" s="216"/>
      <c r="BQ33" s="213">
        <v>27</v>
      </c>
      <c r="BR33" s="214"/>
      <c r="BS33" s="1045" t="s">
        <v>600</v>
      </c>
      <c r="BT33" s="1046"/>
      <c r="BU33" s="1046"/>
      <c r="BV33" s="1046"/>
      <c r="BW33" s="1046"/>
      <c r="BX33" s="1046"/>
      <c r="BY33" s="1046"/>
      <c r="BZ33" s="1046"/>
      <c r="CA33" s="1046"/>
      <c r="CB33" s="1046"/>
      <c r="CC33" s="1046"/>
      <c r="CD33" s="1046"/>
      <c r="CE33" s="1046"/>
      <c r="CF33" s="1046"/>
      <c r="CG33" s="1047"/>
      <c r="CH33" s="1020">
        <v>458</v>
      </c>
      <c r="CI33" s="1021"/>
      <c r="CJ33" s="1021"/>
      <c r="CK33" s="1021"/>
      <c r="CL33" s="1022"/>
      <c r="CM33" s="1020">
        <v>3141</v>
      </c>
      <c r="CN33" s="1021"/>
      <c r="CO33" s="1021"/>
      <c r="CP33" s="1021"/>
      <c r="CQ33" s="1022"/>
      <c r="CR33" s="1020">
        <v>100</v>
      </c>
      <c r="CS33" s="1021"/>
      <c r="CT33" s="1021"/>
      <c r="CU33" s="1021"/>
      <c r="CV33" s="1022"/>
      <c r="CW33" s="1020" t="s">
        <v>545</v>
      </c>
      <c r="CX33" s="1021"/>
      <c r="CY33" s="1021"/>
      <c r="CZ33" s="1021"/>
      <c r="DA33" s="1022"/>
      <c r="DB33" s="1020" t="s">
        <v>545</v>
      </c>
      <c r="DC33" s="1021"/>
      <c r="DD33" s="1021"/>
      <c r="DE33" s="1021"/>
      <c r="DF33" s="1022"/>
      <c r="DG33" s="1020" t="s">
        <v>545</v>
      </c>
      <c r="DH33" s="1021"/>
      <c r="DI33" s="1021"/>
      <c r="DJ33" s="1021"/>
      <c r="DK33" s="1022"/>
      <c r="DL33" s="1020" t="s">
        <v>545</v>
      </c>
      <c r="DM33" s="1021"/>
      <c r="DN33" s="1021"/>
      <c r="DO33" s="1021"/>
      <c r="DP33" s="1022"/>
      <c r="DQ33" s="1020" t="s">
        <v>570</v>
      </c>
      <c r="DR33" s="1021"/>
      <c r="DS33" s="1021"/>
      <c r="DT33" s="1021"/>
      <c r="DU33" s="1022"/>
      <c r="DV33" s="1023"/>
      <c r="DW33" s="1024"/>
      <c r="DX33" s="1024"/>
      <c r="DY33" s="1024"/>
      <c r="DZ33" s="1025"/>
      <c r="EA33" s="197"/>
    </row>
    <row r="34" spans="1:131" s="198" customFormat="1" ht="26.25" customHeight="1">
      <c r="A34" s="217">
        <v>7</v>
      </c>
      <c r="B34" s="1068" t="s">
        <v>553</v>
      </c>
      <c r="C34" s="1069"/>
      <c r="D34" s="1069"/>
      <c r="E34" s="1069"/>
      <c r="F34" s="1069"/>
      <c r="G34" s="1069"/>
      <c r="H34" s="1069"/>
      <c r="I34" s="1069"/>
      <c r="J34" s="1069"/>
      <c r="K34" s="1069"/>
      <c r="L34" s="1069"/>
      <c r="M34" s="1069"/>
      <c r="N34" s="1069"/>
      <c r="O34" s="1069"/>
      <c r="P34" s="1070"/>
      <c r="Q34" s="1074">
        <v>72849</v>
      </c>
      <c r="R34" s="1075"/>
      <c r="S34" s="1075"/>
      <c r="T34" s="1075"/>
      <c r="U34" s="1075"/>
      <c r="V34" s="1075">
        <v>71042</v>
      </c>
      <c r="W34" s="1075"/>
      <c r="X34" s="1075"/>
      <c r="Y34" s="1075"/>
      <c r="Z34" s="1075"/>
      <c r="AA34" s="1076">
        <f t="shared" si="0"/>
        <v>1807</v>
      </c>
      <c r="AB34" s="1051"/>
      <c r="AC34" s="1051"/>
      <c r="AD34" s="1051"/>
      <c r="AE34" s="1052"/>
      <c r="AF34" s="1050">
        <v>24021</v>
      </c>
      <c r="AG34" s="1051"/>
      <c r="AH34" s="1051"/>
      <c r="AI34" s="1051"/>
      <c r="AJ34" s="1052"/>
      <c r="AK34" s="1006">
        <v>35985</v>
      </c>
      <c r="AL34" s="997"/>
      <c r="AM34" s="997"/>
      <c r="AN34" s="997"/>
      <c r="AO34" s="997"/>
      <c r="AP34" s="997">
        <v>471729</v>
      </c>
      <c r="AQ34" s="997"/>
      <c r="AR34" s="997"/>
      <c r="AS34" s="997"/>
      <c r="AT34" s="997"/>
      <c r="AU34" s="997">
        <v>343419</v>
      </c>
      <c r="AV34" s="997"/>
      <c r="AW34" s="997"/>
      <c r="AX34" s="997"/>
      <c r="AY34" s="997"/>
      <c r="AZ34" s="1073" t="s">
        <v>545</v>
      </c>
      <c r="BA34" s="1073"/>
      <c r="BB34" s="1073"/>
      <c r="BC34" s="1073"/>
      <c r="BD34" s="1073"/>
      <c r="BE34" s="1063" t="s">
        <v>385</v>
      </c>
      <c r="BF34" s="1063"/>
      <c r="BG34" s="1063"/>
      <c r="BH34" s="1063"/>
      <c r="BI34" s="1064"/>
      <c r="BJ34" s="203"/>
      <c r="BK34" s="203"/>
      <c r="BL34" s="203"/>
      <c r="BM34" s="203"/>
      <c r="BN34" s="203"/>
      <c r="BO34" s="216"/>
      <c r="BP34" s="216"/>
      <c r="BQ34" s="213">
        <v>28</v>
      </c>
      <c r="BR34" s="214" t="s">
        <v>576</v>
      </c>
      <c r="BS34" s="1045" t="s">
        <v>601</v>
      </c>
      <c r="BT34" s="1046"/>
      <c r="BU34" s="1046"/>
      <c r="BV34" s="1046"/>
      <c r="BW34" s="1046"/>
      <c r="BX34" s="1046"/>
      <c r="BY34" s="1046"/>
      <c r="BZ34" s="1046"/>
      <c r="CA34" s="1046"/>
      <c r="CB34" s="1046"/>
      <c r="CC34" s="1046"/>
      <c r="CD34" s="1046"/>
      <c r="CE34" s="1046"/>
      <c r="CF34" s="1046"/>
      <c r="CG34" s="1047"/>
      <c r="CH34" s="1020">
        <v>51</v>
      </c>
      <c r="CI34" s="1021"/>
      <c r="CJ34" s="1021"/>
      <c r="CK34" s="1021"/>
      <c r="CL34" s="1022"/>
      <c r="CM34" s="1020">
        <v>2850</v>
      </c>
      <c r="CN34" s="1021"/>
      <c r="CO34" s="1021"/>
      <c r="CP34" s="1021"/>
      <c r="CQ34" s="1022"/>
      <c r="CR34" s="1020">
        <v>50</v>
      </c>
      <c r="CS34" s="1021"/>
      <c r="CT34" s="1021"/>
      <c r="CU34" s="1021"/>
      <c r="CV34" s="1022"/>
      <c r="CW34" s="1020" t="s">
        <v>570</v>
      </c>
      <c r="CX34" s="1021"/>
      <c r="CY34" s="1021"/>
      <c r="CZ34" s="1021"/>
      <c r="DA34" s="1022"/>
      <c r="DB34" s="1020">
        <v>16209</v>
      </c>
      <c r="DC34" s="1021"/>
      <c r="DD34" s="1021"/>
      <c r="DE34" s="1021"/>
      <c r="DF34" s="1022"/>
      <c r="DG34" s="1020" t="s">
        <v>545</v>
      </c>
      <c r="DH34" s="1021"/>
      <c r="DI34" s="1021"/>
      <c r="DJ34" s="1021"/>
      <c r="DK34" s="1022"/>
      <c r="DL34" s="1020">
        <v>948</v>
      </c>
      <c r="DM34" s="1021"/>
      <c r="DN34" s="1021"/>
      <c r="DO34" s="1021"/>
      <c r="DP34" s="1022"/>
      <c r="DQ34" s="1020">
        <v>95</v>
      </c>
      <c r="DR34" s="1021"/>
      <c r="DS34" s="1021"/>
      <c r="DT34" s="1021"/>
      <c r="DU34" s="1022"/>
      <c r="DV34" s="1023"/>
      <c r="DW34" s="1024"/>
      <c r="DX34" s="1024"/>
      <c r="DY34" s="1024"/>
      <c r="DZ34" s="1025"/>
      <c r="EA34" s="197"/>
    </row>
    <row r="35" spans="1:131" s="198" customFormat="1" ht="26.25" customHeight="1">
      <c r="A35" s="217">
        <v>8</v>
      </c>
      <c r="B35" s="1068" t="s">
        <v>134</v>
      </c>
      <c r="C35" s="1069"/>
      <c r="D35" s="1069"/>
      <c r="E35" s="1069"/>
      <c r="F35" s="1069"/>
      <c r="G35" s="1069"/>
      <c r="H35" s="1069"/>
      <c r="I35" s="1069"/>
      <c r="J35" s="1069"/>
      <c r="K35" s="1069"/>
      <c r="L35" s="1069"/>
      <c r="M35" s="1069"/>
      <c r="N35" s="1069"/>
      <c r="O35" s="1069"/>
      <c r="P35" s="1070"/>
      <c r="Q35" s="1074">
        <v>24104</v>
      </c>
      <c r="R35" s="1075"/>
      <c r="S35" s="1075"/>
      <c r="T35" s="1075"/>
      <c r="U35" s="1075"/>
      <c r="V35" s="1075">
        <v>21984</v>
      </c>
      <c r="W35" s="1075"/>
      <c r="X35" s="1075"/>
      <c r="Y35" s="1075"/>
      <c r="Z35" s="1075"/>
      <c r="AA35" s="1076">
        <f t="shared" si="0"/>
        <v>2120</v>
      </c>
      <c r="AB35" s="1051"/>
      <c r="AC35" s="1051"/>
      <c r="AD35" s="1051"/>
      <c r="AE35" s="1052"/>
      <c r="AF35" s="1050">
        <v>-1222</v>
      </c>
      <c r="AG35" s="1051"/>
      <c r="AH35" s="1051"/>
      <c r="AI35" s="1051"/>
      <c r="AJ35" s="1052"/>
      <c r="AK35" s="1006">
        <v>3647</v>
      </c>
      <c r="AL35" s="997"/>
      <c r="AM35" s="997"/>
      <c r="AN35" s="997"/>
      <c r="AO35" s="997"/>
      <c r="AP35" s="997">
        <v>2521</v>
      </c>
      <c r="AQ35" s="997"/>
      <c r="AR35" s="997"/>
      <c r="AS35" s="997"/>
      <c r="AT35" s="997"/>
      <c r="AU35" s="997">
        <v>1016</v>
      </c>
      <c r="AV35" s="997"/>
      <c r="AW35" s="997"/>
      <c r="AX35" s="997"/>
      <c r="AY35" s="997"/>
      <c r="AZ35" s="1073">
        <v>6.1</v>
      </c>
      <c r="BA35" s="1073"/>
      <c r="BB35" s="1073"/>
      <c r="BC35" s="1073"/>
      <c r="BD35" s="1073"/>
      <c r="BE35" s="1063" t="s">
        <v>552</v>
      </c>
      <c r="BF35" s="1063"/>
      <c r="BG35" s="1063"/>
      <c r="BH35" s="1063"/>
      <c r="BI35" s="1064"/>
      <c r="BJ35" s="203"/>
      <c r="BK35" s="203"/>
      <c r="BL35" s="203"/>
      <c r="BM35" s="203"/>
      <c r="BN35" s="203"/>
      <c r="BO35" s="216"/>
      <c r="BP35" s="216"/>
      <c r="BQ35" s="213">
        <v>29</v>
      </c>
      <c r="BR35" s="214" t="s">
        <v>602</v>
      </c>
      <c r="BS35" s="1045" t="s">
        <v>603</v>
      </c>
      <c r="BT35" s="1046"/>
      <c r="BU35" s="1046"/>
      <c r="BV35" s="1046"/>
      <c r="BW35" s="1046"/>
      <c r="BX35" s="1046"/>
      <c r="BY35" s="1046"/>
      <c r="BZ35" s="1046"/>
      <c r="CA35" s="1046"/>
      <c r="CB35" s="1046"/>
      <c r="CC35" s="1046"/>
      <c r="CD35" s="1046"/>
      <c r="CE35" s="1046"/>
      <c r="CF35" s="1046"/>
      <c r="CG35" s="1047"/>
      <c r="CH35" s="1020">
        <v>213</v>
      </c>
      <c r="CI35" s="1021"/>
      <c r="CJ35" s="1021"/>
      <c r="CK35" s="1021"/>
      <c r="CL35" s="1022"/>
      <c r="CM35" s="1020">
        <v>1586</v>
      </c>
      <c r="CN35" s="1021"/>
      <c r="CO35" s="1021"/>
      <c r="CP35" s="1021"/>
      <c r="CQ35" s="1022"/>
      <c r="CR35" s="1020">
        <v>20</v>
      </c>
      <c r="CS35" s="1021"/>
      <c r="CT35" s="1021"/>
      <c r="CU35" s="1021"/>
      <c r="CV35" s="1022"/>
      <c r="CW35" s="1020">
        <v>234</v>
      </c>
      <c r="CX35" s="1021"/>
      <c r="CY35" s="1021"/>
      <c r="CZ35" s="1021"/>
      <c r="DA35" s="1022"/>
      <c r="DB35" s="1020">
        <v>6905</v>
      </c>
      <c r="DC35" s="1021"/>
      <c r="DD35" s="1021"/>
      <c r="DE35" s="1021"/>
      <c r="DF35" s="1022"/>
      <c r="DG35" s="1020">
        <v>29450</v>
      </c>
      <c r="DH35" s="1021"/>
      <c r="DI35" s="1021"/>
      <c r="DJ35" s="1021"/>
      <c r="DK35" s="1022"/>
      <c r="DL35" s="1020" t="s">
        <v>545</v>
      </c>
      <c r="DM35" s="1021"/>
      <c r="DN35" s="1021"/>
      <c r="DO35" s="1021"/>
      <c r="DP35" s="1022"/>
      <c r="DQ35" s="1020">
        <v>33259</v>
      </c>
      <c r="DR35" s="1021"/>
      <c r="DS35" s="1021"/>
      <c r="DT35" s="1021"/>
      <c r="DU35" s="1022"/>
      <c r="DV35" s="1023"/>
      <c r="DW35" s="1024"/>
      <c r="DX35" s="1024"/>
      <c r="DY35" s="1024"/>
      <c r="DZ35" s="1025"/>
      <c r="EA35" s="197"/>
    </row>
    <row r="36" spans="1:131" s="198" customFormat="1" ht="26.25" customHeight="1">
      <c r="A36" s="217">
        <v>9</v>
      </c>
      <c r="B36" s="1068" t="s">
        <v>554</v>
      </c>
      <c r="C36" s="1069"/>
      <c r="D36" s="1069"/>
      <c r="E36" s="1069"/>
      <c r="F36" s="1069"/>
      <c r="G36" s="1069"/>
      <c r="H36" s="1069"/>
      <c r="I36" s="1069"/>
      <c r="J36" s="1069"/>
      <c r="K36" s="1069"/>
      <c r="L36" s="1069"/>
      <c r="M36" s="1069"/>
      <c r="N36" s="1069"/>
      <c r="O36" s="1069"/>
      <c r="P36" s="1070"/>
      <c r="Q36" s="1074">
        <v>91474</v>
      </c>
      <c r="R36" s="1075"/>
      <c r="S36" s="1075"/>
      <c r="T36" s="1075"/>
      <c r="U36" s="1075"/>
      <c r="V36" s="1075">
        <v>80123</v>
      </c>
      <c r="W36" s="1075"/>
      <c r="X36" s="1075"/>
      <c r="Y36" s="1075"/>
      <c r="Z36" s="1075"/>
      <c r="AA36" s="1076">
        <f t="shared" si="0"/>
        <v>11351</v>
      </c>
      <c r="AB36" s="1051"/>
      <c r="AC36" s="1051"/>
      <c r="AD36" s="1051"/>
      <c r="AE36" s="1052"/>
      <c r="AF36" s="1050" t="s">
        <v>109</v>
      </c>
      <c r="AG36" s="1051"/>
      <c r="AH36" s="1051"/>
      <c r="AI36" s="1051"/>
      <c r="AJ36" s="1052"/>
      <c r="AK36" s="1006">
        <v>10527</v>
      </c>
      <c r="AL36" s="997"/>
      <c r="AM36" s="997"/>
      <c r="AN36" s="997"/>
      <c r="AO36" s="997"/>
      <c r="AP36" s="997">
        <v>543398</v>
      </c>
      <c r="AQ36" s="997"/>
      <c r="AR36" s="997"/>
      <c r="AS36" s="997"/>
      <c r="AT36" s="997"/>
      <c r="AU36" s="997">
        <v>102159</v>
      </c>
      <c r="AV36" s="997"/>
      <c r="AW36" s="997"/>
      <c r="AX36" s="997"/>
      <c r="AY36" s="997"/>
      <c r="AZ36" s="1073" t="s">
        <v>546</v>
      </c>
      <c r="BA36" s="1073"/>
      <c r="BB36" s="1073"/>
      <c r="BC36" s="1073"/>
      <c r="BD36" s="1073"/>
      <c r="BE36" s="1063" t="s">
        <v>552</v>
      </c>
      <c r="BF36" s="1063"/>
      <c r="BG36" s="1063"/>
      <c r="BH36" s="1063"/>
      <c r="BI36" s="1064"/>
      <c r="BJ36" s="203"/>
      <c r="BK36" s="203"/>
      <c r="BL36" s="203"/>
      <c r="BM36" s="203"/>
      <c r="BN36" s="203"/>
      <c r="BO36" s="216"/>
      <c r="BP36" s="216"/>
      <c r="BQ36" s="213">
        <v>30</v>
      </c>
      <c r="BR36" s="214" t="s">
        <v>576</v>
      </c>
      <c r="BS36" s="1045" t="s">
        <v>604</v>
      </c>
      <c r="BT36" s="1046"/>
      <c r="BU36" s="1046"/>
      <c r="BV36" s="1046"/>
      <c r="BW36" s="1046"/>
      <c r="BX36" s="1046"/>
      <c r="BY36" s="1046"/>
      <c r="BZ36" s="1046"/>
      <c r="CA36" s="1046"/>
      <c r="CB36" s="1046"/>
      <c r="CC36" s="1046"/>
      <c r="CD36" s="1046"/>
      <c r="CE36" s="1046"/>
      <c r="CF36" s="1046"/>
      <c r="CG36" s="1047"/>
      <c r="CH36" s="1020" t="s">
        <v>570</v>
      </c>
      <c r="CI36" s="1021"/>
      <c r="CJ36" s="1021"/>
      <c r="CK36" s="1021"/>
      <c r="CL36" s="1022"/>
      <c r="CM36" s="1020">
        <v>317408</v>
      </c>
      <c r="CN36" s="1021"/>
      <c r="CO36" s="1021"/>
      <c r="CP36" s="1021"/>
      <c r="CQ36" s="1022"/>
      <c r="CR36" s="1020">
        <v>158704</v>
      </c>
      <c r="CS36" s="1021"/>
      <c r="CT36" s="1021"/>
      <c r="CU36" s="1021"/>
      <c r="CV36" s="1022"/>
      <c r="CW36" s="1020" t="s">
        <v>570</v>
      </c>
      <c r="CX36" s="1021"/>
      <c r="CY36" s="1021"/>
      <c r="CZ36" s="1021"/>
      <c r="DA36" s="1022"/>
      <c r="DB36" s="1020">
        <v>72173</v>
      </c>
      <c r="DC36" s="1021"/>
      <c r="DD36" s="1021"/>
      <c r="DE36" s="1021"/>
      <c r="DF36" s="1022"/>
      <c r="DG36" s="1020">
        <v>312673</v>
      </c>
      <c r="DH36" s="1021"/>
      <c r="DI36" s="1021"/>
      <c r="DJ36" s="1021"/>
      <c r="DK36" s="1022"/>
      <c r="DL36" s="1020" t="s">
        <v>545</v>
      </c>
      <c r="DM36" s="1021"/>
      <c r="DN36" s="1021"/>
      <c r="DO36" s="1021"/>
      <c r="DP36" s="1022"/>
      <c r="DQ36" s="1020" t="s">
        <v>570</v>
      </c>
      <c r="DR36" s="1021"/>
      <c r="DS36" s="1021"/>
      <c r="DT36" s="1021"/>
      <c r="DU36" s="1022"/>
      <c r="DV36" s="1023"/>
      <c r="DW36" s="1024"/>
      <c r="DX36" s="1024"/>
      <c r="DY36" s="1024"/>
      <c r="DZ36" s="1025"/>
      <c r="EA36" s="197"/>
    </row>
    <row r="37" spans="1:131" s="198" customFormat="1" ht="26.25" customHeight="1">
      <c r="A37" s="217">
        <v>10</v>
      </c>
      <c r="B37" s="1068" t="s">
        <v>555</v>
      </c>
      <c r="C37" s="1069"/>
      <c r="D37" s="1069"/>
      <c r="E37" s="1069"/>
      <c r="F37" s="1069"/>
      <c r="G37" s="1069"/>
      <c r="H37" s="1069"/>
      <c r="I37" s="1069"/>
      <c r="J37" s="1069"/>
      <c r="K37" s="1069"/>
      <c r="L37" s="1069"/>
      <c r="M37" s="1069"/>
      <c r="N37" s="1069"/>
      <c r="O37" s="1069"/>
      <c r="P37" s="1070"/>
      <c r="Q37" s="1074">
        <v>7552</v>
      </c>
      <c r="R37" s="1075"/>
      <c r="S37" s="1075"/>
      <c r="T37" s="1075"/>
      <c r="U37" s="1075"/>
      <c r="V37" s="1075">
        <v>7551</v>
      </c>
      <c r="W37" s="1075"/>
      <c r="X37" s="1075"/>
      <c r="Y37" s="1075"/>
      <c r="Z37" s="1075"/>
      <c r="AA37" s="1076">
        <v>1</v>
      </c>
      <c r="AB37" s="1051"/>
      <c r="AC37" s="1051"/>
      <c r="AD37" s="1051"/>
      <c r="AE37" s="1052"/>
      <c r="AF37" s="1050" t="s">
        <v>556</v>
      </c>
      <c r="AG37" s="1051"/>
      <c r="AH37" s="1051"/>
      <c r="AI37" s="1051"/>
      <c r="AJ37" s="1052"/>
      <c r="AK37" s="1006">
        <v>2529</v>
      </c>
      <c r="AL37" s="997"/>
      <c r="AM37" s="997"/>
      <c r="AN37" s="997"/>
      <c r="AO37" s="997"/>
      <c r="AP37" s="997">
        <v>24289</v>
      </c>
      <c r="AQ37" s="997"/>
      <c r="AR37" s="997"/>
      <c r="AS37" s="997"/>
      <c r="AT37" s="997"/>
      <c r="AU37" s="997">
        <v>14428</v>
      </c>
      <c r="AV37" s="997"/>
      <c r="AW37" s="997"/>
      <c r="AX37" s="997"/>
      <c r="AY37" s="997"/>
      <c r="AZ37" s="1073" t="s">
        <v>545</v>
      </c>
      <c r="BA37" s="1073"/>
      <c r="BB37" s="1073"/>
      <c r="BC37" s="1073"/>
      <c r="BD37" s="1073"/>
      <c r="BE37" s="1063" t="s">
        <v>557</v>
      </c>
      <c r="BF37" s="1063"/>
      <c r="BG37" s="1063"/>
      <c r="BH37" s="1063"/>
      <c r="BI37" s="1064"/>
      <c r="BJ37" s="203"/>
      <c r="BK37" s="203"/>
      <c r="BL37" s="203"/>
      <c r="BM37" s="203"/>
      <c r="BN37" s="203"/>
      <c r="BO37" s="216"/>
      <c r="BP37" s="216"/>
      <c r="BQ37" s="213">
        <v>31</v>
      </c>
      <c r="BR37" s="214"/>
      <c r="BS37" s="1045" t="s">
        <v>605</v>
      </c>
      <c r="BT37" s="1046"/>
      <c r="BU37" s="1046"/>
      <c r="BV37" s="1046"/>
      <c r="BW37" s="1046"/>
      <c r="BX37" s="1046"/>
      <c r="BY37" s="1046"/>
      <c r="BZ37" s="1046"/>
      <c r="CA37" s="1046"/>
      <c r="CB37" s="1046"/>
      <c r="CC37" s="1046"/>
      <c r="CD37" s="1046"/>
      <c r="CE37" s="1046"/>
      <c r="CF37" s="1046"/>
      <c r="CG37" s="1047"/>
      <c r="CH37" s="1020">
        <v>367</v>
      </c>
      <c r="CI37" s="1021"/>
      <c r="CJ37" s="1021"/>
      <c r="CK37" s="1021"/>
      <c r="CL37" s="1022"/>
      <c r="CM37" s="1020">
        <v>53654</v>
      </c>
      <c r="CN37" s="1021"/>
      <c r="CO37" s="1021"/>
      <c r="CP37" s="1021"/>
      <c r="CQ37" s="1022"/>
      <c r="CR37" s="1020">
        <v>66698</v>
      </c>
      <c r="CS37" s="1021"/>
      <c r="CT37" s="1021"/>
      <c r="CU37" s="1021"/>
      <c r="CV37" s="1022"/>
      <c r="CW37" s="1020">
        <v>7335</v>
      </c>
      <c r="CX37" s="1021"/>
      <c r="CY37" s="1021"/>
      <c r="CZ37" s="1021"/>
      <c r="DA37" s="1022"/>
      <c r="DB37" s="1020">
        <v>213</v>
      </c>
      <c r="DC37" s="1021"/>
      <c r="DD37" s="1021"/>
      <c r="DE37" s="1021"/>
      <c r="DF37" s="1022"/>
      <c r="DG37" s="1020" t="s">
        <v>545</v>
      </c>
      <c r="DH37" s="1021"/>
      <c r="DI37" s="1021"/>
      <c r="DJ37" s="1021"/>
      <c r="DK37" s="1022"/>
      <c r="DL37" s="1020" t="s">
        <v>573</v>
      </c>
      <c r="DM37" s="1021"/>
      <c r="DN37" s="1021"/>
      <c r="DO37" s="1021"/>
      <c r="DP37" s="1022"/>
      <c r="DQ37" s="1020" t="s">
        <v>545</v>
      </c>
      <c r="DR37" s="1021"/>
      <c r="DS37" s="1021"/>
      <c r="DT37" s="1021"/>
      <c r="DU37" s="1022"/>
      <c r="DV37" s="1023"/>
      <c r="DW37" s="1024"/>
      <c r="DX37" s="1024"/>
      <c r="DY37" s="1024"/>
      <c r="DZ37" s="1025"/>
      <c r="EA37" s="197"/>
    </row>
    <row r="38" spans="1:131" s="198" customFormat="1" ht="26.25" customHeight="1">
      <c r="A38" s="217">
        <v>11</v>
      </c>
      <c r="B38" s="1068" t="s">
        <v>558</v>
      </c>
      <c r="C38" s="1069"/>
      <c r="D38" s="1069"/>
      <c r="E38" s="1069"/>
      <c r="F38" s="1069"/>
      <c r="G38" s="1069"/>
      <c r="H38" s="1069"/>
      <c r="I38" s="1069"/>
      <c r="J38" s="1069"/>
      <c r="K38" s="1069"/>
      <c r="L38" s="1069"/>
      <c r="M38" s="1069"/>
      <c r="N38" s="1069"/>
      <c r="O38" s="1069"/>
      <c r="P38" s="1070"/>
      <c r="Q38" s="1074">
        <v>1524</v>
      </c>
      <c r="R38" s="1075"/>
      <c r="S38" s="1075"/>
      <c r="T38" s="1075"/>
      <c r="U38" s="1075"/>
      <c r="V38" s="1075">
        <v>1524</v>
      </c>
      <c r="W38" s="1075"/>
      <c r="X38" s="1075"/>
      <c r="Y38" s="1075"/>
      <c r="Z38" s="1075"/>
      <c r="AA38" s="1076" t="s">
        <v>545</v>
      </c>
      <c r="AB38" s="1051"/>
      <c r="AC38" s="1051"/>
      <c r="AD38" s="1051"/>
      <c r="AE38" s="1052"/>
      <c r="AF38" s="1050" t="s">
        <v>109</v>
      </c>
      <c r="AG38" s="1051"/>
      <c r="AH38" s="1051"/>
      <c r="AI38" s="1051"/>
      <c r="AJ38" s="1052"/>
      <c r="AK38" s="1006">
        <v>348</v>
      </c>
      <c r="AL38" s="997"/>
      <c r="AM38" s="997"/>
      <c r="AN38" s="997"/>
      <c r="AO38" s="997"/>
      <c r="AP38" s="997">
        <v>1211</v>
      </c>
      <c r="AQ38" s="997"/>
      <c r="AR38" s="997"/>
      <c r="AS38" s="997"/>
      <c r="AT38" s="997"/>
      <c r="AU38" s="997">
        <v>195</v>
      </c>
      <c r="AV38" s="997"/>
      <c r="AW38" s="997"/>
      <c r="AX38" s="997"/>
      <c r="AY38" s="997"/>
      <c r="AZ38" s="1073" t="s">
        <v>545</v>
      </c>
      <c r="BA38" s="1073"/>
      <c r="BB38" s="1073"/>
      <c r="BC38" s="1073"/>
      <c r="BD38" s="1073"/>
      <c r="BE38" s="1063" t="s">
        <v>390</v>
      </c>
      <c r="BF38" s="1063"/>
      <c r="BG38" s="1063"/>
      <c r="BH38" s="1063"/>
      <c r="BI38" s="1064"/>
      <c r="BJ38" s="203"/>
      <c r="BK38" s="203"/>
      <c r="BL38" s="203"/>
      <c r="BM38" s="203"/>
      <c r="BN38" s="203"/>
      <c r="BO38" s="216"/>
      <c r="BP38" s="216"/>
      <c r="BQ38" s="213">
        <v>32</v>
      </c>
      <c r="BR38" s="214"/>
      <c r="BS38" s="1045" t="s">
        <v>606</v>
      </c>
      <c r="BT38" s="1046"/>
      <c r="BU38" s="1046"/>
      <c r="BV38" s="1046"/>
      <c r="BW38" s="1046"/>
      <c r="BX38" s="1046"/>
      <c r="BY38" s="1046"/>
      <c r="BZ38" s="1046"/>
      <c r="CA38" s="1046"/>
      <c r="CB38" s="1046"/>
      <c r="CC38" s="1046"/>
      <c r="CD38" s="1046"/>
      <c r="CE38" s="1046"/>
      <c r="CF38" s="1046"/>
      <c r="CG38" s="1047"/>
      <c r="CH38" s="1020">
        <v>49</v>
      </c>
      <c r="CI38" s="1021"/>
      <c r="CJ38" s="1021"/>
      <c r="CK38" s="1021"/>
      <c r="CL38" s="1022"/>
      <c r="CM38" s="1020">
        <v>1151</v>
      </c>
      <c r="CN38" s="1021"/>
      <c r="CO38" s="1021"/>
      <c r="CP38" s="1021"/>
      <c r="CQ38" s="1022"/>
      <c r="CR38" s="1020">
        <v>600</v>
      </c>
      <c r="CS38" s="1021"/>
      <c r="CT38" s="1021"/>
      <c r="CU38" s="1021"/>
      <c r="CV38" s="1022"/>
      <c r="CW38" s="1020" t="s">
        <v>570</v>
      </c>
      <c r="CX38" s="1021"/>
      <c r="CY38" s="1021"/>
      <c r="CZ38" s="1021"/>
      <c r="DA38" s="1022"/>
      <c r="DB38" s="1020" t="s">
        <v>545</v>
      </c>
      <c r="DC38" s="1021"/>
      <c r="DD38" s="1021"/>
      <c r="DE38" s="1021"/>
      <c r="DF38" s="1022"/>
      <c r="DG38" s="1020" t="s">
        <v>571</v>
      </c>
      <c r="DH38" s="1021"/>
      <c r="DI38" s="1021"/>
      <c r="DJ38" s="1021"/>
      <c r="DK38" s="1022"/>
      <c r="DL38" s="1020" t="s">
        <v>570</v>
      </c>
      <c r="DM38" s="1021"/>
      <c r="DN38" s="1021"/>
      <c r="DO38" s="1021"/>
      <c r="DP38" s="1022"/>
      <c r="DQ38" s="1020" t="s">
        <v>545</v>
      </c>
      <c r="DR38" s="1021"/>
      <c r="DS38" s="1021"/>
      <c r="DT38" s="1021"/>
      <c r="DU38" s="1022"/>
      <c r="DV38" s="1023"/>
      <c r="DW38" s="1024"/>
      <c r="DX38" s="1024"/>
      <c r="DY38" s="1024"/>
      <c r="DZ38" s="1025"/>
      <c r="EA38" s="197"/>
    </row>
    <row r="39" spans="1:131" s="198" customFormat="1" ht="26.25" customHeight="1">
      <c r="A39" s="217">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06"/>
      <c r="AL39" s="997"/>
      <c r="AM39" s="997"/>
      <c r="AN39" s="997"/>
      <c r="AO39" s="997"/>
      <c r="AP39" s="997"/>
      <c r="AQ39" s="997"/>
      <c r="AR39" s="997"/>
      <c r="AS39" s="997"/>
      <c r="AT39" s="997"/>
      <c r="AU39" s="997"/>
      <c r="AV39" s="997"/>
      <c r="AW39" s="997"/>
      <c r="AX39" s="997"/>
      <c r="AY39" s="997"/>
      <c r="AZ39" s="1073"/>
      <c r="BA39" s="1073"/>
      <c r="BB39" s="1073"/>
      <c r="BC39" s="1073"/>
      <c r="BD39" s="1073"/>
      <c r="BE39" s="1063"/>
      <c r="BF39" s="1063"/>
      <c r="BG39" s="1063"/>
      <c r="BH39" s="1063"/>
      <c r="BI39" s="1064"/>
      <c r="BJ39" s="203"/>
      <c r="BK39" s="203"/>
      <c r="BL39" s="203"/>
      <c r="BM39" s="203"/>
      <c r="BN39" s="203"/>
      <c r="BO39" s="216"/>
      <c r="BP39" s="216"/>
      <c r="BQ39" s="213">
        <v>33</v>
      </c>
      <c r="BR39" s="214"/>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7"/>
    </row>
    <row r="40" spans="1:131" s="198" customFormat="1" ht="26.25" customHeight="1">
      <c r="A40" s="212">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06"/>
      <c r="AL40" s="997"/>
      <c r="AM40" s="997"/>
      <c r="AN40" s="997"/>
      <c r="AO40" s="997"/>
      <c r="AP40" s="997"/>
      <c r="AQ40" s="997"/>
      <c r="AR40" s="997"/>
      <c r="AS40" s="997"/>
      <c r="AT40" s="997"/>
      <c r="AU40" s="997"/>
      <c r="AV40" s="997"/>
      <c r="AW40" s="997"/>
      <c r="AX40" s="997"/>
      <c r="AY40" s="997"/>
      <c r="AZ40" s="1073"/>
      <c r="BA40" s="1073"/>
      <c r="BB40" s="1073"/>
      <c r="BC40" s="1073"/>
      <c r="BD40" s="1073"/>
      <c r="BE40" s="1063"/>
      <c r="BF40" s="1063"/>
      <c r="BG40" s="1063"/>
      <c r="BH40" s="1063"/>
      <c r="BI40" s="1064"/>
      <c r="BJ40" s="203"/>
      <c r="BK40" s="203"/>
      <c r="BL40" s="203"/>
      <c r="BM40" s="203"/>
      <c r="BN40" s="203"/>
      <c r="BO40" s="216"/>
      <c r="BP40" s="216"/>
      <c r="BQ40" s="213">
        <v>34</v>
      </c>
      <c r="BR40" s="214"/>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7"/>
    </row>
    <row r="41" spans="1:131" s="198" customFormat="1" ht="26.25" customHeight="1">
      <c r="A41" s="212">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06"/>
      <c r="AL41" s="997"/>
      <c r="AM41" s="997"/>
      <c r="AN41" s="997"/>
      <c r="AO41" s="997"/>
      <c r="AP41" s="997"/>
      <c r="AQ41" s="997"/>
      <c r="AR41" s="997"/>
      <c r="AS41" s="997"/>
      <c r="AT41" s="997"/>
      <c r="AU41" s="997"/>
      <c r="AV41" s="997"/>
      <c r="AW41" s="997"/>
      <c r="AX41" s="997"/>
      <c r="AY41" s="997"/>
      <c r="AZ41" s="1073"/>
      <c r="BA41" s="1073"/>
      <c r="BB41" s="1073"/>
      <c r="BC41" s="1073"/>
      <c r="BD41" s="1073"/>
      <c r="BE41" s="1063"/>
      <c r="BF41" s="1063"/>
      <c r="BG41" s="1063"/>
      <c r="BH41" s="1063"/>
      <c r="BI41" s="1064"/>
      <c r="BJ41" s="203"/>
      <c r="BK41" s="203"/>
      <c r="BL41" s="203"/>
      <c r="BM41" s="203"/>
      <c r="BN41" s="203"/>
      <c r="BO41" s="216"/>
      <c r="BP41" s="216"/>
      <c r="BQ41" s="213">
        <v>35</v>
      </c>
      <c r="BR41" s="214"/>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7"/>
    </row>
    <row r="42" spans="1:131" s="198" customFormat="1" ht="26.25" customHeight="1">
      <c r="A42" s="212">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06"/>
      <c r="AL42" s="997"/>
      <c r="AM42" s="997"/>
      <c r="AN42" s="997"/>
      <c r="AO42" s="997"/>
      <c r="AP42" s="997"/>
      <c r="AQ42" s="997"/>
      <c r="AR42" s="997"/>
      <c r="AS42" s="997"/>
      <c r="AT42" s="997"/>
      <c r="AU42" s="997"/>
      <c r="AV42" s="997"/>
      <c r="AW42" s="997"/>
      <c r="AX42" s="997"/>
      <c r="AY42" s="997"/>
      <c r="AZ42" s="1073"/>
      <c r="BA42" s="1073"/>
      <c r="BB42" s="1073"/>
      <c r="BC42" s="1073"/>
      <c r="BD42" s="1073"/>
      <c r="BE42" s="1063"/>
      <c r="BF42" s="1063"/>
      <c r="BG42" s="1063"/>
      <c r="BH42" s="1063"/>
      <c r="BI42" s="1064"/>
      <c r="BJ42" s="203"/>
      <c r="BK42" s="203"/>
      <c r="BL42" s="203"/>
      <c r="BM42" s="203"/>
      <c r="BN42" s="203"/>
      <c r="BO42" s="216"/>
      <c r="BP42" s="216"/>
      <c r="BQ42" s="213">
        <v>36</v>
      </c>
      <c r="BR42" s="214"/>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7"/>
    </row>
    <row r="43" spans="1:131" s="198" customFormat="1" ht="26.25" customHeight="1">
      <c r="A43" s="212">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06"/>
      <c r="AL43" s="997"/>
      <c r="AM43" s="997"/>
      <c r="AN43" s="997"/>
      <c r="AO43" s="997"/>
      <c r="AP43" s="997"/>
      <c r="AQ43" s="997"/>
      <c r="AR43" s="997"/>
      <c r="AS43" s="997"/>
      <c r="AT43" s="997"/>
      <c r="AU43" s="997"/>
      <c r="AV43" s="997"/>
      <c r="AW43" s="997"/>
      <c r="AX43" s="997"/>
      <c r="AY43" s="997"/>
      <c r="AZ43" s="1073"/>
      <c r="BA43" s="1073"/>
      <c r="BB43" s="1073"/>
      <c r="BC43" s="1073"/>
      <c r="BD43" s="1073"/>
      <c r="BE43" s="1063"/>
      <c r="BF43" s="1063"/>
      <c r="BG43" s="1063"/>
      <c r="BH43" s="1063"/>
      <c r="BI43" s="1064"/>
      <c r="BJ43" s="203"/>
      <c r="BK43" s="203"/>
      <c r="BL43" s="203"/>
      <c r="BM43" s="203"/>
      <c r="BN43" s="203"/>
      <c r="BO43" s="216"/>
      <c r="BP43" s="216"/>
      <c r="BQ43" s="213">
        <v>37</v>
      </c>
      <c r="BR43" s="214"/>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7"/>
    </row>
    <row r="44" spans="1:131" s="198" customFormat="1" ht="26.25" customHeight="1">
      <c r="A44" s="212">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06"/>
      <c r="AL44" s="997"/>
      <c r="AM44" s="997"/>
      <c r="AN44" s="997"/>
      <c r="AO44" s="997"/>
      <c r="AP44" s="997"/>
      <c r="AQ44" s="997"/>
      <c r="AR44" s="997"/>
      <c r="AS44" s="997"/>
      <c r="AT44" s="997"/>
      <c r="AU44" s="997"/>
      <c r="AV44" s="997"/>
      <c r="AW44" s="997"/>
      <c r="AX44" s="997"/>
      <c r="AY44" s="997"/>
      <c r="AZ44" s="1073"/>
      <c r="BA44" s="1073"/>
      <c r="BB44" s="1073"/>
      <c r="BC44" s="1073"/>
      <c r="BD44" s="1073"/>
      <c r="BE44" s="1063"/>
      <c r="BF44" s="1063"/>
      <c r="BG44" s="1063"/>
      <c r="BH44" s="1063"/>
      <c r="BI44" s="1064"/>
      <c r="BJ44" s="203"/>
      <c r="BK44" s="203"/>
      <c r="BL44" s="203"/>
      <c r="BM44" s="203"/>
      <c r="BN44" s="203"/>
      <c r="BO44" s="216"/>
      <c r="BP44" s="216"/>
      <c r="BQ44" s="213">
        <v>38</v>
      </c>
      <c r="BR44" s="214"/>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7"/>
    </row>
    <row r="45" spans="1:131" s="198" customFormat="1" ht="26.25" customHeight="1">
      <c r="A45" s="212">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06"/>
      <c r="AL45" s="997"/>
      <c r="AM45" s="997"/>
      <c r="AN45" s="997"/>
      <c r="AO45" s="997"/>
      <c r="AP45" s="997"/>
      <c r="AQ45" s="997"/>
      <c r="AR45" s="997"/>
      <c r="AS45" s="997"/>
      <c r="AT45" s="997"/>
      <c r="AU45" s="997"/>
      <c r="AV45" s="997"/>
      <c r="AW45" s="997"/>
      <c r="AX45" s="997"/>
      <c r="AY45" s="997"/>
      <c r="AZ45" s="1073"/>
      <c r="BA45" s="1073"/>
      <c r="BB45" s="1073"/>
      <c r="BC45" s="1073"/>
      <c r="BD45" s="1073"/>
      <c r="BE45" s="1063"/>
      <c r="BF45" s="1063"/>
      <c r="BG45" s="1063"/>
      <c r="BH45" s="1063"/>
      <c r="BI45" s="1064"/>
      <c r="BJ45" s="203"/>
      <c r="BK45" s="203"/>
      <c r="BL45" s="203"/>
      <c r="BM45" s="203"/>
      <c r="BN45" s="203"/>
      <c r="BO45" s="216"/>
      <c r="BP45" s="216"/>
      <c r="BQ45" s="213">
        <v>39</v>
      </c>
      <c r="BR45" s="214"/>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7"/>
    </row>
    <row r="46" spans="1:131" s="198" customFormat="1" ht="26.25" customHeight="1">
      <c r="A46" s="212">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06"/>
      <c r="AL46" s="997"/>
      <c r="AM46" s="997"/>
      <c r="AN46" s="997"/>
      <c r="AO46" s="997"/>
      <c r="AP46" s="997"/>
      <c r="AQ46" s="997"/>
      <c r="AR46" s="997"/>
      <c r="AS46" s="997"/>
      <c r="AT46" s="997"/>
      <c r="AU46" s="997"/>
      <c r="AV46" s="997"/>
      <c r="AW46" s="997"/>
      <c r="AX46" s="997"/>
      <c r="AY46" s="997"/>
      <c r="AZ46" s="1073"/>
      <c r="BA46" s="1073"/>
      <c r="BB46" s="1073"/>
      <c r="BC46" s="1073"/>
      <c r="BD46" s="1073"/>
      <c r="BE46" s="1063"/>
      <c r="BF46" s="1063"/>
      <c r="BG46" s="1063"/>
      <c r="BH46" s="1063"/>
      <c r="BI46" s="1064"/>
      <c r="BJ46" s="203"/>
      <c r="BK46" s="203"/>
      <c r="BL46" s="203"/>
      <c r="BM46" s="203"/>
      <c r="BN46" s="203"/>
      <c r="BO46" s="216"/>
      <c r="BP46" s="216"/>
      <c r="BQ46" s="213">
        <v>40</v>
      </c>
      <c r="BR46" s="214"/>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7"/>
    </row>
    <row r="47" spans="1:131" s="198" customFormat="1" ht="26.25" customHeight="1">
      <c r="A47" s="212">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06"/>
      <c r="AL47" s="997"/>
      <c r="AM47" s="997"/>
      <c r="AN47" s="997"/>
      <c r="AO47" s="997"/>
      <c r="AP47" s="997"/>
      <c r="AQ47" s="997"/>
      <c r="AR47" s="997"/>
      <c r="AS47" s="997"/>
      <c r="AT47" s="997"/>
      <c r="AU47" s="997"/>
      <c r="AV47" s="997"/>
      <c r="AW47" s="997"/>
      <c r="AX47" s="997"/>
      <c r="AY47" s="997"/>
      <c r="AZ47" s="1073"/>
      <c r="BA47" s="1073"/>
      <c r="BB47" s="1073"/>
      <c r="BC47" s="1073"/>
      <c r="BD47" s="1073"/>
      <c r="BE47" s="1063"/>
      <c r="BF47" s="1063"/>
      <c r="BG47" s="1063"/>
      <c r="BH47" s="1063"/>
      <c r="BI47" s="1064"/>
      <c r="BJ47" s="203"/>
      <c r="BK47" s="203"/>
      <c r="BL47" s="203"/>
      <c r="BM47" s="203"/>
      <c r="BN47" s="203"/>
      <c r="BO47" s="216"/>
      <c r="BP47" s="216"/>
      <c r="BQ47" s="213">
        <v>41</v>
      </c>
      <c r="BR47" s="214"/>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7"/>
    </row>
    <row r="48" spans="1:131" s="198" customFormat="1" ht="26.25" customHeight="1">
      <c r="A48" s="212">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06"/>
      <c r="AL48" s="997"/>
      <c r="AM48" s="997"/>
      <c r="AN48" s="997"/>
      <c r="AO48" s="997"/>
      <c r="AP48" s="997"/>
      <c r="AQ48" s="997"/>
      <c r="AR48" s="997"/>
      <c r="AS48" s="997"/>
      <c r="AT48" s="997"/>
      <c r="AU48" s="997"/>
      <c r="AV48" s="997"/>
      <c r="AW48" s="997"/>
      <c r="AX48" s="997"/>
      <c r="AY48" s="997"/>
      <c r="AZ48" s="1073"/>
      <c r="BA48" s="1073"/>
      <c r="BB48" s="1073"/>
      <c r="BC48" s="1073"/>
      <c r="BD48" s="1073"/>
      <c r="BE48" s="1063"/>
      <c r="BF48" s="1063"/>
      <c r="BG48" s="1063"/>
      <c r="BH48" s="1063"/>
      <c r="BI48" s="1064"/>
      <c r="BJ48" s="203"/>
      <c r="BK48" s="203"/>
      <c r="BL48" s="203"/>
      <c r="BM48" s="203"/>
      <c r="BN48" s="203"/>
      <c r="BO48" s="216"/>
      <c r="BP48" s="216"/>
      <c r="BQ48" s="213">
        <v>42</v>
      </c>
      <c r="BR48" s="214"/>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7"/>
    </row>
    <row r="49" spans="1:131" s="198" customFormat="1" ht="26.25" customHeight="1">
      <c r="A49" s="212">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06"/>
      <c r="AL49" s="997"/>
      <c r="AM49" s="997"/>
      <c r="AN49" s="997"/>
      <c r="AO49" s="997"/>
      <c r="AP49" s="997"/>
      <c r="AQ49" s="997"/>
      <c r="AR49" s="997"/>
      <c r="AS49" s="997"/>
      <c r="AT49" s="997"/>
      <c r="AU49" s="997"/>
      <c r="AV49" s="997"/>
      <c r="AW49" s="997"/>
      <c r="AX49" s="997"/>
      <c r="AY49" s="997"/>
      <c r="AZ49" s="1073"/>
      <c r="BA49" s="1073"/>
      <c r="BB49" s="1073"/>
      <c r="BC49" s="1073"/>
      <c r="BD49" s="1073"/>
      <c r="BE49" s="1063"/>
      <c r="BF49" s="1063"/>
      <c r="BG49" s="1063"/>
      <c r="BH49" s="1063"/>
      <c r="BI49" s="1064"/>
      <c r="BJ49" s="203"/>
      <c r="BK49" s="203"/>
      <c r="BL49" s="203"/>
      <c r="BM49" s="203"/>
      <c r="BN49" s="203"/>
      <c r="BO49" s="216"/>
      <c r="BP49" s="216"/>
      <c r="BQ49" s="213">
        <v>43</v>
      </c>
      <c r="BR49" s="214"/>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7"/>
    </row>
    <row r="50" spans="1:131" s="198" customFormat="1" ht="26.25" customHeight="1">
      <c r="A50" s="212">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3"/>
      <c r="BK50" s="203"/>
      <c r="BL50" s="203"/>
      <c r="BM50" s="203"/>
      <c r="BN50" s="203"/>
      <c r="BO50" s="216"/>
      <c r="BP50" s="216"/>
      <c r="BQ50" s="213">
        <v>44</v>
      </c>
      <c r="BR50" s="214"/>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7"/>
    </row>
    <row r="51" spans="1:131" s="198" customFormat="1" ht="26.25" customHeight="1">
      <c r="A51" s="212">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3"/>
      <c r="BK51" s="203"/>
      <c r="BL51" s="203"/>
      <c r="BM51" s="203"/>
      <c r="BN51" s="203"/>
      <c r="BO51" s="216"/>
      <c r="BP51" s="216"/>
      <c r="BQ51" s="213">
        <v>45</v>
      </c>
      <c r="BR51" s="214"/>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7"/>
    </row>
    <row r="52" spans="1:131" s="198" customFormat="1" ht="26.25" customHeight="1">
      <c r="A52" s="212">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3"/>
      <c r="BK52" s="203"/>
      <c r="BL52" s="203"/>
      <c r="BM52" s="203"/>
      <c r="BN52" s="203"/>
      <c r="BO52" s="216"/>
      <c r="BP52" s="216"/>
      <c r="BQ52" s="213">
        <v>46</v>
      </c>
      <c r="BR52" s="214"/>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7"/>
    </row>
    <row r="53" spans="1:131" s="198" customFormat="1" ht="26.25" customHeight="1">
      <c r="A53" s="212">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3"/>
      <c r="BK53" s="203"/>
      <c r="BL53" s="203"/>
      <c r="BM53" s="203"/>
      <c r="BN53" s="203"/>
      <c r="BO53" s="216"/>
      <c r="BP53" s="216"/>
      <c r="BQ53" s="213">
        <v>47</v>
      </c>
      <c r="BR53" s="214"/>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7"/>
    </row>
    <row r="54" spans="1:131" s="198" customFormat="1" ht="26.25" customHeight="1">
      <c r="A54" s="212">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3"/>
      <c r="BK54" s="203"/>
      <c r="BL54" s="203"/>
      <c r="BM54" s="203"/>
      <c r="BN54" s="203"/>
      <c r="BO54" s="216"/>
      <c r="BP54" s="216"/>
      <c r="BQ54" s="213">
        <v>48</v>
      </c>
      <c r="BR54" s="214"/>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7"/>
    </row>
    <row r="55" spans="1:131" s="198" customFormat="1" ht="26.25" customHeight="1">
      <c r="A55" s="212">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3"/>
      <c r="BK55" s="203"/>
      <c r="BL55" s="203"/>
      <c r="BM55" s="203"/>
      <c r="BN55" s="203"/>
      <c r="BO55" s="216"/>
      <c r="BP55" s="216"/>
      <c r="BQ55" s="213">
        <v>49</v>
      </c>
      <c r="BR55" s="214"/>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7"/>
    </row>
    <row r="56" spans="1:131" s="198" customFormat="1" ht="26.25" customHeight="1">
      <c r="A56" s="212">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3"/>
      <c r="BK56" s="203"/>
      <c r="BL56" s="203"/>
      <c r="BM56" s="203"/>
      <c r="BN56" s="203"/>
      <c r="BO56" s="216"/>
      <c r="BP56" s="216"/>
      <c r="BQ56" s="213">
        <v>50</v>
      </c>
      <c r="BR56" s="214"/>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7"/>
    </row>
    <row r="57" spans="1:131" s="198" customFormat="1" ht="26.25" customHeight="1">
      <c r="A57" s="212">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3"/>
      <c r="BK57" s="203"/>
      <c r="BL57" s="203"/>
      <c r="BM57" s="203"/>
      <c r="BN57" s="203"/>
      <c r="BO57" s="216"/>
      <c r="BP57" s="216"/>
      <c r="BQ57" s="213">
        <v>51</v>
      </c>
      <c r="BR57" s="214"/>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7"/>
    </row>
    <row r="58" spans="1:131" s="198" customFormat="1" ht="26.25" customHeight="1">
      <c r="A58" s="212">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3"/>
      <c r="BK58" s="203"/>
      <c r="BL58" s="203"/>
      <c r="BM58" s="203"/>
      <c r="BN58" s="203"/>
      <c r="BO58" s="216"/>
      <c r="BP58" s="216"/>
      <c r="BQ58" s="213">
        <v>52</v>
      </c>
      <c r="BR58" s="214"/>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7"/>
    </row>
    <row r="59" spans="1:131" s="198" customFormat="1" ht="26.25" customHeight="1">
      <c r="A59" s="212">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3"/>
      <c r="BK59" s="203"/>
      <c r="BL59" s="203"/>
      <c r="BM59" s="203"/>
      <c r="BN59" s="203"/>
      <c r="BO59" s="216"/>
      <c r="BP59" s="216"/>
      <c r="BQ59" s="213">
        <v>53</v>
      </c>
      <c r="BR59" s="214"/>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7"/>
    </row>
    <row r="60" spans="1:131" s="198" customFormat="1" ht="26.25" customHeight="1">
      <c r="A60" s="212">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3"/>
      <c r="BK60" s="203"/>
      <c r="BL60" s="203"/>
      <c r="BM60" s="203"/>
      <c r="BN60" s="203"/>
      <c r="BO60" s="216"/>
      <c r="BP60" s="216"/>
      <c r="BQ60" s="213">
        <v>54</v>
      </c>
      <c r="BR60" s="214"/>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7"/>
    </row>
    <row r="61" spans="1:131" s="198" customFormat="1" ht="26.25" customHeight="1" thickBot="1">
      <c r="A61" s="212">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3"/>
      <c r="BK61" s="203"/>
      <c r="BL61" s="203"/>
      <c r="BM61" s="203"/>
      <c r="BN61" s="203"/>
      <c r="BO61" s="216"/>
      <c r="BP61" s="216"/>
      <c r="BQ61" s="213">
        <v>55</v>
      </c>
      <c r="BR61" s="214"/>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7"/>
    </row>
    <row r="62" spans="1:131" s="198" customFormat="1" ht="26.25" customHeight="1">
      <c r="A62" s="212">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391</v>
      </c>
      <c r="BK62" s="1066"/>
      <c r="BL62" s="1066"/>
      <c r="BM62" s="1066"/>
      <c r="BN62" s="1067"/>
      <c r="BO62" s="216"/>
      <c r="BP62" s="216"/>
      <c r="BQ62" s="213">
        <v>56</v>
      </c>
      <c r="BR62" s="214"/>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7"/>
    </row>
    <row r="63" spans="1:131" s="198" customFormat="1" ht="26.25" customHeight="1" thickBot="1">
      <c r="A63" s="215" t="s">
        <v>371</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9"/>
      <c r="AF63" s="1060">
        <f>SUM(AF28:AJ62)</f>
        <v>61239</v>
      </c>
      <c r="AG63" s="985"/>
      <c r="AH63" s="985"/>
      <c r="AI63" s="985"/>
      <c r="AJ63" s="1061"/>
      <c r="AK63" s="1062"/>
      <c r="AL63" s="989"/>
      <c r="AM63" s="989"/>
      <c r="AN63" s="989"/>
      <c r="AO63" s="989"/>
      <c r="AP63" s="985">
        <f>SUM(AP28:AT62)</f>
        <v>1164775</v>
      </c>
      <c r="AQ63" s="985"/>
      <c r="AR63" s="985"/>
      <c r="AS63" s="985"/>
      <c r="AT63" s="985"/>
      <c r="AU63" s="985">
        <f>SUM(AU28:AY62)</f>
        <v>477921</v>
      </c>
      <c r="AV63" s="985"/>
      <c r="AW63" s="985"/>
      <c r="AX63" s="985"/>
      <c r="AY63" s="985"/>
      <c r="AZ63" s="1056"/>
      <c r="BA63" s="1056"/>
      <c r="BB63" s="1056"/>
      <c r="BC63" s="1056"/>
      <c r="BD63" s="1056"/>
      <c r="BE63" s="986"/>
      <c r="BF63" s="986"/>
      <c r="BG63" s="986"/>
      <c r="BH63" s="986"/>
      <c r="BI63" s="987"/>
      <c r="BJ63" s="1057" t="s">
        <v>109</v>
      </c>
      <c r="BK63" s="977"/>
      <c r="BL63" s="977"/>
      <c r="BM63" s="977"/>
      <c r="BN63" s="1058"/>
      <c r="BO63" s="216"/>
      <c r="BP63" s="216"/>
      <c r="BQ63" s="213">
        <v>57</v>
      </c>
      <c r="BR63" s="214"/>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7"/>
    </row>
    <row r="66" spans="1:131" s="198" customFormat="1" ht="26.25" customHeight="1">
      <c r="A66" s="1026" t="s">
        <v>394</v>
      </c>
      <c r="B66" s="1027"/>
      <c r="C66" s="1027"/>
      <c r="D66" s="1027"/>
      <c r="E66" s="1027"/>
      <c r="F66" s="1027"/>
      <c r="G66" s="1027"/>
      <c r="H66" s="1027"/>
      <c r="I66" s="1027"/>
      <c r="J66" s="1027"/>
      <c r="K66" s="1027"/>
      <c r="L66" s="1027"/>
      <c r="M66" s="1027"/>
      <c r="N66" s="1027"/>
      <c r="O66" s="1027"/>
      <c r="P66" s="1028"/>
      <c r="Q66" s="1032" t="s">
        <v>375</v>
      </c>
      <c r="R66" s="1033"/>
      <c r="S66" s="1033"/>
      <c r="T66" s="1033"/>
      <c r="U66" s="1034"/>
      <c r="V66" s="1032" t="s">
        <v>376</v>
      </c>
      <c r="W66" s="1033"/>
      <c r="X66" s="1033"/>
      <c r="Y66" s="1033"/>
      <c r="Z66" s="1034"/>
      <c r="AA66" s="1032" t="s">
        <v>377</v>
      </c>
      <c r="AB66" s="1033"/>
      <c r="AC66" s="1033"/>
      <c r="AD66" s="1033"/>
      <c r="AE66" s="1034"/>
      <c r="AF66" s="1038" t="s">
        <v>378</v>
      </c>
      <c r="AG66" s="1039"/>
      <c r="AH66" s="1039"/>
      <c r="AI66" s="1039"/>
      <c r="AJ66" s="1040"/>
      <c r="AK66" s="1032" t="s">
        <v>379</v>
      </c>
      <c r="AL66" s="1027"/>
      <c r="AM66" s="1027"/>
      <c r="AN66" s="1027"/>
      <c r="AO66" s="1028"/>
      <c r="AP66" s="1032" t="s">
        <v>380</v>
      </c>
      <c r="AQ66" s="1033"/>
      <c r="AR66" s="1033"/>
      <c r="AS66" s="1033"/>
      <c r="AT66" s="1034"/>
      <c r="AU66" s="1032" t="s">
        <v>395</v>
      </c>
      <c r="AV66" s="1033"/>
      <c r="AW66" s="1033"/>
      <c r="AX66" s="1033"/>
      <c r="AY66" s="1034"/>
      <c r="AZ66" s="1032" t="s">
        <v>353</v>
      </c>
      <c r="BA66" s="1033"/>
      <c r="BB66" s="1033"/>
      <c r="BC66" s="1033"/>
      <c r="BD66" s="1048"/>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6" t="s">
        <v>559</v>
      </c>
      <c r="C68" s="1017"/>
      <c r="D68" s="1017"/>
      <c r="E68" s="1017"/>
      <c r="F68" s="1017"/>
      <c r="G68" s="1017"/>
      <c r="H68" s="1017"/>
      <c r="I68" s="1017"/>
      <c r="J68" s="1017"/>
      <c r="K68" s="1017"/>
      <c r="L68" s="1017"/>
      <c r="M68" s="1017"/>
      <c r="N68" s="1017"/>
      <c r="O68" s="1017"/>
      <c r="P68" s="1018"/>
      <c r="Q68" s="1019">
        <v>29503</v>
      </c>
      <c r="R68" s="1013"/>
      <c r="S68" s="1013"/>
      <c r="T68" s="1013"/>
      <c r="U68" s="1013"/>
      <c r="V68" s="1013">
        <v>28180</v>
      </c>
      <c r="W68" s="1013"/>
      <c r="X68" s="1013"/>
      <c r="Y68" s="1013"/>
      <c r="Z68" s="1013"/>
      <c r="AA68" s="1013">
        <f>Q68-V68</f>
        <v>1323</v>
      </c>
      <c r="AB68" s="1013"/>
      <c r="AC68" s="1013"/>
      <c r="AD68" s="1013"/>
      <c r="AE68" s="1013"/>
      <c r="AF68" s="1013">
        <v>1166</v>
      </c>
      <c r="AG68" s="1013"/>
      <c r="AH68" s="1013"/>
      <c r="AI68" s="1013"/>
      <c r="AJ68" s="1013"/>
      <c r="AK68" s="1013">
        <v>148</v>
      </c>
      <c r="AL68" s="1013"/>
      <c r="AM68" s="1013"/>
      <c r="AN68" s="1013"/>
      <c r="AO68" s="1013"/>
      <c r="AP68" s="1013">
        <v>81016</v>
      </c>
      <c r="AQ68" s="1013"/>
      <c r="AR68" s="1013"/>
      <c r="AS68" s="1013"/>
      <c r="AT68" s="1013"/>
      <c r="AU68" s="1013">
        <v>32666</v>
      </c>
      <c r="AV68" s="1013"/>
      <c r="AW68" s="1013"/>
      <c r="AX68" s="1013"/>
      <c r="AY68" s="1013"/>
      <c r="AZ68" s="1014"/>
      <c r="BA68" s="1014"/>
      <c r="BB68" s="1014"/>
      <c r="BC68" s="1014"/>
      <c r="BD68" s="1015"/>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560</v>
      </c>
      <c r="C69" s="1001"/>
      <c r="D69" s="1001"/>
      <c r="E69" s="1001"/>
      <c r="F69" s="1001"/>
      <c r="G69" s="1001"/>
      <c r="H69" s="1001"/>
      <c r="I69" s="1001"/>
      <c r="J69" s="1001"/>
      <c r="K69" s="1001"/>
      <c r="L69" s="1001"/>
      <c r="M69" s="1001"/>
      <c r="N69" s="1001"/>
      <c r="O69" s="1001"/>
      <c r="P69" s="1002"/>
      <c r="Q69" s="1008">
        <v>223</v>
      </c>
      <c r="R69" s="1009"/>
      <c r="S69" s="1009"/>
      <c r="T69" s="1009"/>
      <c r="U69" s="1009"/>
      <c r="V69" s="1009">
        <v>223</v>
      </c>
      <c r="W69" s="1009"/>
      <c r="X69" s="1009"/>
      <c r="Y69" s="1009"/>
      <c r="Z69" s="1009"/>
      <c r="AA69" s="1010">
        <f t="shared" ref="AA69:AA76" si="1">Q69-V69</f>
        <v>0</v>
      </c>
      <c r="AB69" s="1011"/>
      <c r="AC69" s="1011"/>
      <c r="AD69" s="1011"/>
      <c r="AE69" s="1012"/>
      <c r="AF69" s="1009">
        <v>0</v>
      </c>
      <c r="AG69" s="1009"/>
      <c r="AH69" s="1009"/>
      <c r="AI69" s="1009"/>
      <c r="AJ69" s="1009"/>
      <c r="AK69" s="1009">
        <v>75</v>
      </c>
      <c r="AL69" s="1009"/>
      <c r="AM69" s="1009"/>
      <c r="AN69" s="1009"/>
      <c r="AO69" s="1009"/>
      <c r="AP69" s="1009" t="s">
        <v>546</v>
      </c>
      <c r="AQ69" s="1009"/>
      <c r="AR69" s="1009"/>
      <c r="AS69" s="1009"/>
      <c r="AT69" s="1009"/>
      <c r="AU69" s="1009" t="s">
        <v>546</v>
      </c>
      <c r="AV69" s="1009"/>
      <c r="AW69" s="1009"/>
      <c r="AX69" s="1009"/>
      <c r="AY69" s="1009"/>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561</v>
      </c>
      <c r="C70" s="1001"/>
      <c r="D70" s="1001"/>
      <c r="E70" s="1001"/>
      <c r="F70" s="1001"/>
      <c r="G70" s="1001"/>
      <c r="H70" s="1001"/>
      <c r="I70" s="1001"/>
      <c r="J70" s="1001"/>
      <c r="K70" s="1001"/>
      <c r="L70" s="1001"/>
      <c r="M70" s="1001"/>
      <c r="N70" s="1001"/>
      <c r="O70" s="1001"/>
      <c r="P70" s="1002"/>
      <c r="Q70" s="1008">
        <v>1741</v>
      </c>
      <c r="R70" s="1009"/>
      <c r="S70" s="1009"/>
      <c r="T70" s="1009"/>
      <c r="U70" s="1009"/>
      <c r="V70" s="1009">
        <v>1911</v>
      </c>
      <c r="W70" s="1009"/>
      <c r="X70" s="1009"/>
      <c r="Y70" s="1009"/>
      <c r="Z70" s="1009"/>
      <c r="AA70" s="1010">
        <f t="shared" si="1"/>
        <v>-170</v>
      </c>
      <c r="AB70" s="1011"/>
      <c r="AC70" s="1011"/>
      <c r="AD70" s="1011"/>
      <c r="AE70" s="1012"/>
      <c r="AF70" s="1009">
        <v>3847</v>
      </c>
      <c r="AG70" s="1009"/>
      <c r="AH70" s="1009"/>
      <c r="AI70" s="1009"/>
      <c r="AJ70" s="1009"/>
      <c r="AK70" s="1009" t="s">
        <v>546</v>
      </c>
      <c r="AL70" s="1009"/>
      <c r="AM70" s="1009"/>
      <c r="AN70" s="1009"/>
      <c r="AO70" s="1009"/>
      <c r="AP70" s="1009" t="s">
        <v>546</v>
      </c>
      <c r="AQ70" s="1009"/>
      <c r="AR70" s="1009"/>
      <c r="AS70" s="1009"/>
      <c r="AT70" s="1009"/>
      <c r="AU70" s="1009" t="s">
        <v>546</v>
      </c>
      <c r="AV70" s="1009"/>
      <c r="AW70" s="1009"/>
      <c r="AX70" s="1009"/>
      <c r="AY70" s="1009"/>
      <c r="AZ70" s="998" t="s">
        <v>562</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563</v>
      </c>
      <c r="C71" s="1001"/>
      <c r="D71" s="1001"/>
      <c r="E71" s="1001"/>
      <c r="F71" s="1001"/>
      <c r="G71" s="1001"/>
      <c r="H71" s="1001"/>
      <c r="I71" s="1001"/>
      <c r="J71" s="1001"/>
      <c r="K71" s="1001"/>
      <c r="L71" s="1001"/>
      <c r="M71" s="1001"/>
      <c r="N71" s="1001"/>
      <c r="O71" s="1001"/>
      <c r="P71" s="1002"/>
      <c r="Q71" s="1008">
        <v>20242</v>
      </c>
      <c r="R71" s="1009"/>
      <c r="S71" s="1009"/>
      <c r="T71" s="1009"/>
      <c r="U71" s="1009"/>
      <c r="V71" s="1009">
        <v>18743</v>
      </c>
      <c r="W71" s="1009"/>
      <c r="X71" s="1009"/>
      <c r="Y71" s="1009"/>
      <c r="Z71" s="1009"/>
      <c r="AA71" s="1010">
        <f t="shared" si="1"/>
        <v>1499</v>
      </c>
      <c r="AB71" s="1011"/>
      <c r="AC71" s="1011"/>
      <c r="AD71" s="1011"/>
      <c r="AE71" s="1012"/>
      <c r="AF71" s="1009">
        <v>10902</v>
      </c>
      <c r="AG71" s="1009"/>
      <c r="AH71" s="1009"/>
      <c r="AI71" s="1009"/>
      <c r="AJ71" s="1009"/>
      <c r="AK71" s="1009" t="s">
        <v>545</v>
      </c>
      <c r="AL71" s="1009"/>
      <c r="AM71" s="1009"/>
      <c r="AN71" s="1009"/>
      <c r="AO71" s="1009"/>
      <c r="AP71" s="1009" t="s">
        <v>545</v>
      </c>
      <c r="AQ71" s="1009"/>
      <c r="AR71" s="1009"/>
      <c r="AS71" s="1009"/>
      <c r="AT71" s="1009"/>
      <c r="AU71" s="1009" t="s">
        <v>545</v>
      </c>
      <c r="AV71" s="1009"/>
      <c r="AW71" s="1009"/>
      <c r="AX71" s="1009"/>
      <c r="AY71" s="1009"/>
      <c r="AZ71" s="998" t="s">
        <v>562</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564</v>
      </c>
      <c r="C72" s="1001"/>
      <c r="D72" s="1001"/>
      <c r="E72" s="1001"/>
      <c r="F72" s="1001"/>
      <c r="G72" s="1001"/>
      <c r="H72" s="1001"/>
      <c r="I72" s="1001"/>
      <c r="J72" s="1001"/>
      <c r="K72" s="1001"/>
      <c r="L72" s="1001"/>
      <c r="M72" s="1001"/>
      <c r="N72" s="1001"/>
      <c r="O72" s="1001"/>
      <c r="P72" s="1002"/>
      <c r="Q72" s="1003">
        <v>25713</v>
      </c>
      <c r="R72" s="997"/>
      <c r="S72" s="997"/>
      <c r="T72" s="997"/>
      <c r="U72" s="997"/>
      <c r="V72" s="997">
        <v>27848</v>
      </c>
      <c r="W72" s="997"/>
      <c r="X72" s="997"/>
      <c r="Y72" s="997"/>
      <c r="Z72" s="997"/>
      <c r="AA72" s="1007">
        <f>Q72-V72</f>
        <v>-2135</v>
      </c>
      <c r="AB72" s="1005"/>
      <c r="AC72" s="1005"/>
      <c r="AD72" s="1005"/>
      <c r="AE72" s="1006"/>
      <c r="AF72" s="997">
        <v>-2135</v>
      </c>
      <c r="AG72" s="997"/>
      <c r="AH72" s="997"/>
      <c r="AI72" s="997"/>
      <c r="AJ72" s="997"/>
      <c r="AK72" s="997">
        <v>911</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565</v>
      </c>
      <c r="C73" s="1001"/>
      <c r="D73" s="1001"/>
      <c r="E73" s="1001"/>
      <c r="F73" s="1001"/>
      <c r="G73" s="1001"/>
      <c r="H73" s="1001"/>
      <c r="I73" s="1001"/>
      <c r="J73" s="1001"/>
      <c r="K73" s="1001"/>
      <c r="L73" s="1001"/>
      <c r="M73" s="1001"/>
      <c r="N73" s="1001"/>
      <c r="O73" s="1001"/>
      <c r="P73" s="1002"/>
      <c r="Q73" s="1003">
        <v>986</v>
      </c>
      <c r="R73" s="997"/>
      <c r="S73" s="997"/>
      <c r="T73" s="997"/>
      <c r="U73" s="997"/>
      <c r="V73" s="997">
        <v>986</v>
      </c>
      <c r="W73" s="997"/>
      <c r="X73" s="997"/>
      <c r="Y73" s="997"/>
      <c r="Z73" s="997"/>
      <c r="AA73" s="1007" t="s">
        <v>545</v>
      </c>
      <c r="AB73" s="1005"/>
      <c r="AC73" s="1005"/>
      <c r="AD73" s="1005"/>
      <c r="AE73" s="1006"/>
      <c r="AF73" s="997" t="s">
        <v>545</v>
      </c>
      <c r="AG73" s="997"/>
      <c r="AH73" s="997"/>
      <c r="AI73" s="997"/>
      <c r="AJ73" s="997"/>
      <c r="AK73" s="997">
        <v>356</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566</v>
      </c>
      <c r="C74" s="1001"/>
      <c r="D74" s="1001"/>
      <c r="E74" s="1001"/>
      <c r="F74" s="1001"/>
      <c r="G74" s="1001"/>
      <c r="H74" s="1001"/>
      <c r="I74" s="1001"/>
      <c r="J74" s="1001"/>
      <c r="K74" s="1001"/>
      <c r="L74" s="1001"/>
      <c r="M74" s="1001"/>
      <c r="N74" s="1001"/>
      <c r="O74" s="1001"/>
      <c r="P74" s="1002"/>
      <c r="Q74" s="1003">
        <v>19065</v>
      </c>
      <c r="R74" s="997"/>
      <c r="S74" s="997"/>
      <c r="T74" s="997"/>
      <c r="U74" s="997"/>
      <c r="V74" s="997">
        <v>18938</v>
      </c>
      <c r="W74" s="997"/>
      <c r="X74" s="997"/>
      <c r="Y74" s="997"/>
      <c r="Z74" s="997"/>
      <c r="AA74" s="1007">
        <f t="shared" si="1"/>
        <v>127</v>
      </c>
      <c r="AB74" s="1005"/>
      <c r="AC74" s="1005"/>
      <c r="AD74" s="1005"/>
      <c r="AE74" s="1006"/>
      <c r="AF74" s="997">
        <v>127</v>
      </c>
      <c r="AG74" s="997"/>
      <c r="AH74" s="997"/>
      <c r="AI74" s="997"/>
      <c r="AJ74" s="997"/>
      <c r="AK74" s="997" t="s">
        <v>545</v>
      </c>
      <c r="AL74" s="997"/>
      <c r="AM74" s="997"/>
      <c r="AN74" s="997"/>
      <c r="AO74" s="997"/>
      <c r="AP74" s="997" t="s">
        <v>545</v>
      </c>
      <c r="AQ74" s="997"/>
      <c r="AR74" s="997"/>
      <c r="AS74" s="997"/>
      <c r="AT74" s="997"/>
      <c r="AU74" s="997" t="s">
        <v>545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567</v>
      </c>
      <c r="C75" s="1001"/>
      <c r="D75" s="1001"/>
      <c r="E75" s="1001"/>
      <c r="F75" s="1001"/>
      <c r="G75" s="1001"/>
      <c r="H75" s="1001"/>
      <c r="I75" s="1001"/>
      <c r="J75" s="1001"/>
      <c r="K75" s="1001"/>
      <c r="L75" s="1001"/>
      <c r="M75" s="1001"/>
      <c r="N75" s="1001"/>
      <c r="O75" s="1001"/>
      <c r="P75" s="1002"/>
      <c r="Q75" s="1004">
        <v>1927</v>
      </c>
      <c r="R75" s="1005"/>
      <c r="S75" s="1005"/>
      <c r="T75" s="1005"/>
      <c r="U75" s="1006"/>
      <c r="V75" s="1007">
        <v>1861</v>
      </c>
      <c r="W75" s="1005"/>
      <c r="X75" s="1005"/>
      <c r="Y75" s="1005"/>
      <c r="Z75" s="1006"/>
      <c r="AA75" s="1007">
        <f t="shared" si="1"/>
        <v>66</v>
      </c>
      <c r="AB75" s="1005"/>
      <c r="AC75" s="1005"/>
      <c r="AD75" s="1005"/>
      <c r="AE75" s="1006"/>
      <c r="AF75" s="1007">
        <f>AA75</f>
        <v>66</v>
      </c>
      <c r="AG75" s="1005"/>
      <c r="AH75" s="1005"/>
      <c r="AI75" s="1005"/>
      <c r="AJ75" s="1006"/>
      <c r="AK75" s="1007">
        <v>412</v>
      </c>
      <c r="AL75" s="1005"/>
      <c r="AM75" s="1005"/>
      <c r="AN75" s="1005"/>
      <c r="AO75" s="1006"/>
      <c r="AP75" s="1007" t="s">
        <v>546</v>
      </c>
      <c r="AQ75" s="1005"/>
      <c r="AR75" s="1005"/>
      <c r="AS75" s="1005"/>
      <c r="AT75" s="1006"/>
      <c r="AU75" s="1007" t="s">
        <v>546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568</v>
      </c>
      <c r="C76" s="1001"/>
      <c r="D76" s="1001"/>
      <c r="E76" s="1001"/>
      <c r="F76" s="1001"/>
      <c r="G76" s="1001"/>
      <c r="H76" s="1001"/>
      <c r="I76" s="1001"/>
      <c r="J76" s="1001"/>
      <c r="K76" s="1001"/>
      <c r="L76" s="1001"/>
      <c r="M76" s="1001"/>
      <c r="N76" s="1001"/>
      <c r="O76" s="1001"/>
      <c r="P76" s="1002"/>
      <c r="Q76" s="1004">
        <v>781330</v>
      </c>
      <c r="R76" s="1005"/>
      <c r="S76" s="1005"/>
      <c r="T76" s="1005"/>
      <c r="U76" s="1006"/>
      <c r="V76" s="1007">
        <v>753431</v>
      </c>
      <c r="W76" s="1005"/>
      <c r="X76" s="1005"/>
      <c r="Y76" s="1005"/>
      <c r="Z76" s="1006"/>
      <c r="AA76" s="1007">
        <f t="shared" si="1"/>
        <v>27899</v>
      </c>
      <c r="AB76" s="1005"/>
      <c r="AC76" s="1005"/>
      <c r="AD76" s="1005"/>
      <c r="AE76" s="1006"/>
      <c r="AF76" s="1007">
        <f>AA76</f>
        <v>27899</v>
      </c>
      <c r="AG76" s="1005"/>
      <c r="AH76" s="1005"/>
      <c r="AI76" s="1005"/>
      <c r="AJ76" s="1006"/>
      <c r="AK76" s="1007">
        <v>396</v>
      </c>
      <c r="AL76" s="1005"/>
      <c r="AM76" s="1005"/>
      <c r="AN76" s="1005"/>
      <c r="AO76" s="1006"/>
      <c r="AP76" s="1007" t="s">
        <v>546</v>
      </c>
      <c r="AQ76" s="1005"/>
      <c r="AR76" s="1005"/>
      <c r="AS76" s="1005"/>
      <c r="AT76" s="1006"/>
      <c r="AU76" s="1007" t="s">
        <v>546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371</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41872</v>
      </c>
      <c r="AG88" s="985"/>
      <c r="AH88" s="985"/>
      <c r="AI88" s="985"/>
      <c r="AJ88" s="985"/>
      <c r="AK88" s="989"/>
      <c r="AL88" s="989"/>
      <c r="AM88" s="989"/>
      <c r="AN88" s="989"/>
      <c r="AO88" s="989"/>
      <c r="AP88" s="985">
        <f>SUM(AP68:AT87)</f>
        <v>81016</v>
      </c>
      <c r="AQ88" s="985"/>
      <c r="AR88" s="985"/>
      <c r="AS88" s="985"/>
      <c r="AT88" s="985"/>
      <c r="AU88" s="985">
        <f>SUM(AU68:AY87)</f>
        <v>32666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SUM(CR7:CV88)</f>
        <v>237029</v>
      </c>
      <c r="CS102" s="977"/>
      <c r="CT102" s="977"/>
      <c r="CU102" s="977"/>
      <c r="CV102" s="978"/>
      <c r="CW102" s="976">
        <f t="shared" ref="CW102" si="2">SUM(CW7:DA88)</f>
        <v>9938</v>
      </c>
      <c r="CX102" s="977"/>
      <c r="CY102" s="977"/>
      <c r="CZ102" s="977"/>
      <c r="DA102" s="978"/>
      <c r="DB102" s="976">
        <f t="shared" ref="DB102" si="3">SUM(DB7:DF88)</f>
        <v>121902</v>
      </c>
      <c r="DC102" s="977"/>
      <c r="DD102" s="977"/>
      <c r="DE102" s="977"/>
      <c r="DF102" s="978"/>
      <c r="DG102" s="976">
        <f t="shared" ref="DG102" si="4">SUM(DG7:DK88)</f>
        <v>342123</v>
      </c>
      <c r="DH102" s="977"/>
      <c r="DI102" s="977"/>
      <c r="DJ102" s="977"/>
      <c r="DK102" s="978"/>
      <c r="DL102" s="976">
        <f t="shared" ref="DL102" si="5">SUM(DL7:DP88)</f>
        <v>6952</v>
      </c>
      <c r="DM102" s="977"/>
      <c r="DN102" s="977"/>
      <c r="DO102" s="977"/>
      <c r="DP102" s="978"/>
      <c r="DQ102" s="976">
        <f t="shared" ref="DQ102" si="6">SUM(DQ7:DU88)</f>
        <v>33890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286</v>
      </c>
      <c r="AG109" s="918"/>
      <c r="AH109" s="918"/>
      <c r="AI109" s="918"/>
      <c r="AJ109" s="919"/>
      <c r="AK109" s="920" t="s">
        <v>285</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286</v>
      </c>
      <c r="BW109" s="918"/>
      <c r="BX109" s="918"/>
      <c r="BY109" s="918"/>
      <c r="BZ109" s="919"/>
      <c r="CA109" s="920" t="s">
        <v>285</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286</v>
      </c>
      <c r="DM109" s="918"/>
      <c r="DN109" s="918"/>
      <c r="DO109" s="918"/>
      <c r="DP109" s="919"/>
      <c r="DQ109" s="920" t="s">
        <v>285</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82171817</v>
      </c>
      <c r="AB110" s="903"/>
      <c r="AC110" s="903"/>
      <c r="AD110" s="903"/>
      <c r="AE110" s="904"/>
      <c r="AF110" s="905">
        <v>85087888</v>
      </c>
      <c r="AG110" s="903"/>
      <c r="AH110" s="903"/>
      <c r="AI110" s="903"/>
      <c r="AJ110" s="904"/>
      <c r="AK110" s="905">
        <v>77345304</v>
      </c>
      <c r="AL110" s="903"/>
      <c r="AM110" s="903"/>
      <c r="AN110" s="903"/>
      <c r="AO110" s="904"/>
      <c r="AP110" s="906">
        <v>16.100000000000001</v>
      </c>
      <c r="AQ110" s="907"/>
      <c r="AR110" s="907"/>
      <c r="AS110" s="907"/>
      <c r="AT110" s="908"/>
      <c r="AU110" s="950" t="s">
        <v>61</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1825924118</v>
      </c>
      <c r="BR110" s="830"/>
      <c r="BS110" s="830"/>
      <c r="BT110" s="830"/>
      <c r="BU110" s="830"/>
      <c r="BV110" s="830">
        <v>1788771073</v>
      </c>
      <c r="BW110" s="830"/>
      <c r="BX110" s="830"/>
      <c r="BY110" s="830"/>
      <c r="BZ110" s="830"/>
      <c r="CA110" s="830">
        <v>1731041098</v>
      </c>
      <c r="CB110" s="830"/>
      <c r="CC110" s="830"/>
      <c r="CD110" s="830"/>
      <c r="CE110" s="830"/>
      <c r="CF110" s="891">
        <v>359.4</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3978698</v>
      </c>
      <c r="DH110" s="830"/>
      <c r="DI110" s="830"/>
      <c r="DJ110" s="830"/>
      <c r="DK110" s="830"/>
      <c r="DL110" s="830">
        <v>3729338</v>
      </c>
      <c r="DM110" s="830"/>
      <c r="DN110" s="830"/>
      <c r="DO110" s="830"/>
      <c r="DP110" s="830"/>
      <c r="DQ110" s="830">
        <v>40123739</v>
      </c>
      <c r="DR110" s="830"/>
      <c r="DS110" s="830"/>
      <c r="DT110" s="830"/>
      <c r="DU110" s="830"/>
      <c r="DV110" s="831">
        <v>8.3000000000000007</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v>14432539</v>
      </c>
      <c r="AB111" s="939"/>
      <c r="AC111" s="939"/>
      <c r="AD111" s="939"/>
      <c r="AE111" s="940"/>
      <c r="AF111" s="941">
        <v>13157095</v>
      </c>
      <c r="AG111" s="939"/>
      <c r="AH111" s="939"/>
      <c r="AI111" s="939"/>
      <c r="AJ111" s="940"/>
      <c r="AK111" s="941">
        <v>14713935</v>
      </c>
      <c r="AL111" s="939"/>
      <c r="AM111" s="939"/>
      <c r="AN111" s="939"/>
      <c r="AO111" s="940"/>
      <c r="AP111" s="942">
        <v>3.1</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20121985</v>
      </c>
      <c r="BR111" s="801"/>
      <c r="BS111" s="801"/>
      <c r="BT111" s="801"/>
      <c r="BU111" s="801"/>
      <c r="BV111" s="801">
        <v>18905943</v>
      </c>
      <c r="BW111" s="801"/>
      <c r="BX111" s="801"/>
      <c r="BY111" s="801"/>
      <c r="BZ111" s="801"/>
      <c r="CA111" s="801">
        <v>54526754</v>
      </c>
      <c r="CB111" s="801"/>
      <c r="CC111" s="801"/>
      <c r="CD111" s="801"/>
      <c r="CE111" s="801"/>
      <c r="CF111" s="878">
        <v>11.3</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56317900</v>
      </c>
      <c r="AB112" s="814"/>
      <c r="AC112" s="814"/>
      <c r="AD112" s="814"/>
      <c r="AE112" s="815"/>
      <c r="AF112" s="816">
        <v>55388333</v>
      </c>
      <c r="AG112" s="814"/>
      <c r="AH112" s="814"/>
      <c r="AI112" s="814"/>
      <c r="AJ112" s="815"/>
      <c r="AK112" s="816">
        <v>54066087</v>
      </c>
      <c r="AL112" s="814"/>
      <c r="AM112" s="814"/>
      <c r="AN112" s="814"/>
      <c r="AO112" s="815"/>
      <c r="AP112" s="784">
        <v>11.2</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512528260</v>
      </c>
      <c r="BR112" s="801"/>
      <c r="BS112" s="801"/>
      <c r="BT112" s="801"/>
      <c r="BU112" s="801"/>
      <c r="BV112" s="801">
        <v>495046596</v>
      </c>
      <c r="BW112" s="801"/>
      <c r="BX112" s="801"/>
      <c r="BY112" s="801"/>
      <c r="BZ112" s="801"/>
      <c r="CA112" s="801">
        <v>477920569</v>
      </c>
      <c r="CB112" s="801"/>
      <c r="CC112" s="801"/>
      <c r="CD112" s="801"/>
      <c r="CE112" s="801"/>
      <c r="CF112" s="878">
        <v>99.2</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44077791</v>
      </c>
      <c r="AB113" s="939"/>
      <c r="AC113" s="939"/>
      <c r="AD113" s="939"/>
      <c r="AE113" s="940"/>
      <c r="AF113" s="941">
        <v>42378747</v>
      </c>
      <c r="AG113" s="939"/>
      <c r="AH113" s="939"/>
      <c r="AI113" s="939"/>
      <c r="AJ113" s="940"/>
      <c r="AK113" s="941">
        <v>42783849</v>
      </c>
      <c r="AL113" s="939"/>
      <c r="AM113" s="939"/>
      <c r="AN113" s="939"/>
      <c r="AO113" s="940"/>
      <c r="AP113" s="942">
        <v>8.9</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36582611</v>
      </c>
      <c r="BR113" s="801"/>
      <c r="BS113" s="801"/>
      <c r="BT113" s="801"/>
      <c r="BU113" s="801"/>
      <c r="BV113" s="801">
        <v>34753734</v>
      </c>
      <c r="BW113" s="801"/>
      <c r="BX113" s="801"/>
      <c r="BY113" s="801"/>
      <c r="BZ113" s="801"/>
      <c r="CA113" s="801">
        <v>32666093</v>
      </c>
      <c r="CB113" s="801"/>
      <c r="CC113" s="801"/>
      <c r="CD113" s="801"/>
      <c r="CE113" s="801"/>
      <c r="CF113" s="878">
        <v>6.8</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4267345</v>
      </c>
      <c r="AB114" s="814"/>
      <c r="AC114" s="814"/>
      <c r="AD114" s="814"/>
      <c r="AE114" s="815"/>
      <c r="AF114" s="816">
        <v>4167718</v>
      </c>
      <c r="AG114" s="814"/>
      <c r="AH114" s="814"/>
      <c r="AI114" s="814"/>
      <c r="AJ114" s="815"/>
      <c r="AK114" s="816">
        <v>4081856</v>
      </c>
      <c r="AL114" s="814"/>
      <c r="AM114" s="814"/>
      <c r="AN114" s="814"/>
      <c r="AO114" s="815"/>
      <c r="AP114" s="784">
        <v>0.8</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137547264</v>
      </c>
      <c r="BR114" s="801"/>
      <c r="BS114" s="801"/>
      <c r="BT114" s="801"/>
      <c r="BU114" s="801"/>
      <c r="BV114" s="801">
        <v>135177425</v>
      </c>
      <c r="BW114" s="801"/>
      <c r="BX114" s="801"/>
      <c r="BY114" s="801"/>
      <c r="BZ114" s="801"/>
      <c r="CA114" s="801">
        <v>131581483</v>
      </c>
      <c r="CB114" s="801"/>
      <c r="CC114" s="801"/>
      <c r="CD114" s="801"/>
      <c r="CE114" s="801"/>
      <c r="CF114" s="878">
        <v>27.3</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329343</v>
      </c>
      <c r="AB115" s="939"/>
      <c r="AC115" s="939"/>
      <c r="AD115" s="939"/>
      <c r="AE115" s="940"/>
      <c r="AF115" s="941">
        <v>328081</v>
      </c>
      <c r="AG115" s="939"/>
      <c r="AH115" s="939"/>
      <c r="AI115" s="939"/>
      <c r="AJ115" s="940"/>
      <c r="AK115" s="941">
        <v>328081</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40850811</v>
      </c>
      <c r="BR115" s="801"/>
      <c r="BS115" s="801"/>
      <c r="BT115" s="801"/>
      <c r="BU115" s="801"/>
      <c r="BV115" s="801">
        <v>36613566</v>
      </c>
      <c r="BW115" s="801"/>
      <c r="BX115" s="801"/>
      <c r="BY115" s="801"/>
      <c r="BZ115" s="801"/>
      <c r="CA115" s="801">
        <v>33890372</v>
      </c>
      <c r="CB115" s="801"/>
      <c r="CC115" s="801"/>
      <c r="CD115" s="801"/>
      <c r="CE115" s="801"/>
      <c r="CF115" s="878">
        <v>7</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5513753</v>
      </c>
      <c r="DH115" s="814"/>
      <c r="DI115" s="814"/>
      <c r="DJ115" s="814"/>
      <c r="DK115" s="815"/>
      <c r="DL115" s="816">
        <v>5149595</v>
      </c>
      <c r="DM115" s="814"/>
      <c r="DN115" s="814"/>
      <c r="DO115" s="814"/>
      <c r="DP115" s="815"/>
      <c r="DQ115" s="816">
        <v>4986803</v>
      </c>
      <c r="DR115" s="814"/>
      <c r="DS115" s="814"/>
      <c r="DT115" s="814"/>
      <c r="DU115" s="815"/>
      <c r="DV115" s="784">
        <v>1</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201596735</v>
      </c>
      <c r="AB117" s="925"/>
      <c r="AC117" s="925"/>
      <c r="AD117" s="925"/>
      <c r="AE117" s="926"/>
      <c r="AF117" s="928">
        <v>200507862</v>
      </c>
      <c r="AG117" s="925"/>
      <c r="AH117" s="925"/>
      <c r="AI117" s="925"/>
      <c r="AJ117" s="926"/>
      <c r="AK117" s="928">
        <v>193319112</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v>925961</v>
      </c>
      <c r="BR117" s="888"/>
      <c r="BS117" s="888"/>
      <c r="BT117" s="888"/>
      <c r="BU117" s="888"/>
      <c r="BV117" s="888">
        <v>753424</v>
      </c>
      <c r="BW117" s="888"/>
      <c r="BX117" s="888"/>
      <c r="BY117" s="888"/>
      <c r="BZ117" s="888"/>
      <c r="CA117" s="888">
        <v>533675</v>
      </c>
      <c r="CB117" s="888"/>
      <c r="CC117" s="888"/>
      <c r="CD117" s="888"/>
      <c r="CE117" s="888"/>
      <c r="CF117" s="878">
        <v>0.1</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286</v>
      </c>
      <c r="AG118" s="918"/>
      <c r="AH118" s="918"/>
      <c r="AI118" s="918"/>
      <c r="AJ118" s="919"/>
      <c r="AK118" s="920" t="s">
        <v>285</v>
      </c>
      <c r="AL118" s="918"/>
      <c r="AM118" s="918"/>
      <c r="AN118" s="918"/>
      <c r="AO118" s="919"/>
      <c r="AP118" s="921" t="s">
        <v>406</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434</v>
      </c>
      <c r="BP118" s="868"/>
      <c r="BQ118" s="887">
        <v>2574481010</v>
      </c>
      <c r="BR118" s="888"/>
      <c r="BS118" s="888"/>
      <c r="BT118" s="888"/>
      <c r="BU118" s="888"/>
      <c r="BV118" s="888">
        <v>2510021761</v>
      </c>
      <c r="BW118" s="888"/>
      <c r="BX118" s="888"/>
      <c r="BY118" s="888"/>
      <c r="BZ118" s="888"/>
      <c r="CA118" s="888">
        <v>2462160044</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325477</v>
      </c>
      <c r="AB119" s="903"/>
      <c r="AC119" s="903"/>
      <c r="AD119" s="903"/>
      <c r="AE119" s="904"/>
      <c r="AF119" s="905">
        <v>325477</v>
      </c>
      <c r="AG119" s="903"/>
      <c r="AH119" s="903"/>
      <c r="AI119" s="903"/>
      <c r="AJ119" s="904"/>
      <c r="AK119" s="905">
        <v>325477</v>
      </c>
      <c r="AL119" s="903"/>
      <c r="AM119" s="903"/>
      <c r="AN119" s="903"/>
      <c r="AO119" s="904"/>
      <c r="AP119" s="906">
        <v>0.1</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239184951</v>
      </c>
      <c r="BR119" s="830"/>
      <c r="BS119" s="830"/>
      <c r="BT119" s="830"/>
      <c r="BU119" s="830"/>
      <c r="BV119" s="830">
        <v>235358447</v>
      </c>
      <c r="BW119" s="830"/>
      <c r="BX119" s="830"/>
      <c r="BY119" s="830"/>
      <c r="BZ119" s="830"/>
      <c r="CA119" s="830">
        <v>234647895</v>
      </c>
      <c r="CB119" s="830"/>
      <c r="CC119" s="830"/>
      <c r="CD119" s="830"/>
      <c r="CE119" s="830"/>
      <c r="CF119" s="891">
        <v>48.7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10629534</v>
      </c>
      <c r="DH119" s="747"/>
      <c r="DI119" s="747"/>
      <c r="DJ119" s="747"/>
      <c r="DK119" s="748"/>
      <c r="DL119" s="749">
        <v>10027010</v>
      </c>
      <c r="DM119" s="747"/>
      <c r="DN119" s="747"/>
      <c r="DO119" s="747"/>
      <c r="DP119" s="748"/>
      <c r="DQ119" s="749">
        <v>9416212</v>
      </c>
      <c r="DR119" s="747"/>
      <c r="DS119" s="747"/>
      <c r="DT119" s="747"/>
      <c r="DU119" s="748"/>
      <c r="DV119" s="837">
        <v>2</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561434938</v>
      </c>
      <c r="BR120" s="801"/>
      <c r="BS120" s="801"/>
      <c r="BT120" s="801"/>
      <c r="BU120" s="801"/>
      <c r="BV120" s="801">
        <v>560926118</v>
      </c>
      <c r="BW120" s="801"/>
      <c r="BX120" s="801"/>
      <c r="BY120" s="801"/>
      <c r="BZ120" s="801"/>
      <c r="CA120" s="801">
        <v>549480951</v>
      </c>
      <c r="CB120" s="801"/>
      <c r="CC120" s="801"/>
      <c r="CD120" s="801"/>
      <c r="CE120" s="801"/>
      <c r="CF120" s="878">
        <v>114.1</v>
      </c>
      <c r="CG120" s="879"/>
      <c r="CH120" s="879"/>
      <c r="CI120" s="879"/>
      <c r="CJ120" s="879"/>
      <c r="CK120" s="880" t="s">
        <v>440</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v>351934482</v>
      </c>
      <c r="DH120" s="830"/>
      <c r="DI120" s="830"/>
      <c r="DJ120" s="830"/>
      <c r="DK120" s="830"/>
      <c r="DL120" s="830">
        <v>352536862</v>
      </c>
      <c r="DM120" s="830"/>
      <c r="DN120" s="830"/>
      <c r="DO120" s="830"/>
      <c r="DP120" s="830"/>
      <c r="DQ120" s="830">
        <v>343418967</v>
      </c>
      <c r="DR120" s="830"/>
      <c r="DS120" s="830"/>
      <c r="DT120" s="830"/>
      <c r="DU120" s="830"/>
      <c r="DV120" s="831">
        <v>71.3</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1262</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990031287</v>
      </c>
      <c r="BR121" s="888"/>
      <c r="BS121" s="888"/>
      <c r="BT121" s="888"/>
      <c r="BU121" s="888"/>
      <c r="BV121" s="888">
        <v>983731570</v>
      </c>
      <c r="BW121" s="888"/>
      <c r="BX121" s="888"/>
      <c r="BY121" s="888"/>
      <c r="BZ121" s="888"/>
      <c r="CA121" s="888">
        <v>967524069</v>
      </c>
      <c r="CB121" s="888"/>
      <c r="CC121" s="888"/>
      <c r="CD121" s="888"/>
      <c r="CE121" s="888"/>
      <c r="CF121" s="889">
        <v>200.9</v>
      </c>
      <c r="CG121" s="890"/>
      <c r="CH121" s="890"/>
      <c r="CI121" s="890"/>
      <c r="CJ121" s="890"/>
      <c r="CK121" s="881"/>
      <c r="CL121" s="842"/>
      <c r="CM121" s="842"/>
      <c r="CN121" s="842"/>
      <c r="CO121" s="843"/>
      <c r="CP121" s="858" t="s">
        <v>388</v>
      </c>
      <c r="CQ121" s="859"/>
      <c r="CR121" s="859"/>
      <c r="CS121" s="859"/>
      <c r="CT121" s="859"/>
      <c r="CU121" s="859"/>
      <c r="CV121" s="859"/>
      <c r="CW121" s="859"/>
      <c r="CX121" s="859"/>
      <c r="CY121" s="859"/>
      <c r="CZ121" s="859"/>
      <c r="DA121" s="859"/>
      <c r="DB121" s="859"/>
      <c r="DC121" s="859"/>
      <c r="DD121" s="859"/>
      <c r="DE121" s="859"/>
      <c r="DF121" s="860"/>
      <c r="DG121" s="800">
        <v>121733233</v>
      </c>
      <c r="DH121" s="801"/>
      <c r="DI121" s="801"/>
      <c r="DJ121" s="801"/>
      <c r="DK121" s="801"/>
      <c r="DL121" s="801">
        <v>106783293</v>
      </c>
      <c r="DM121" s="801"/>
      <c r="DN121" s="801"/>
      <c r="DO121" s="801"/>
      <c r="DP121" s="801"/>
      <c r="DQ121" s="801">
        <v>102158901</v>
      </c>
      <c r="DR121" s="801"/>
      <c r="DS121" s="801"/>
      <c r="DT121" s="801"/>
      <c r="DU121" s="801"/>
      <c r="DV121" s="853">
        <v>21.2</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443</v>
      </c>
      <c r="BP122" s="868"/>
      <c r="BQ122" s="869">
        <v>1790651176</v>
      </c>
      <c r="BR122" s="870"/>
      <c r="BS122" s="870"/>
      <c r="BT122" s="870"/>
      <c r="BU122" s="870"/>
      <c r="BV122" s="870">
        <v>1780016135</v>
      </c>
      <c r="BW122" s="870"/>
      <c r="BX122" s="870"/>
      <c r="BY122" s="870"/>
      <c r="BZ122" s="870"/>
      <c r="CA122" s="870">
        <v>1751652915</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17046569</v>
      </c>
      <c r="DH122" s="801"/>
      <c r="DI122" s="801"/>
      <c r="DJ122" s="801"/>
      <c r="DK122" s="801"/>
      <c r="DL122" s="801">
        <v>18216248</v>
      </c>
      <c r="DM122" s="801"/>
      <c r="DN122" s="801"/>
      <c r="DO122" s="801"/>
      <c r="DP122" s="801"/>
      <c r="DQ122" s="801">
        <v>16330753</v>
      </c>
      <c r="DR122" s="801"/>
      <c r="DS122" s="801"/>
      <c r="DT122" s="801"/>
      <c r="DU122" s="801"/>
      <c r="DV122" s="853">
        <v>3.4</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164.9</v>
      </c>
      <c r="BR123" s="862"/>
      <c r="BS123" s="862"/>
      <c r="BT123" s="862"/>
      <c r="BU123" s="862"/>
      <c r="BV123" s="862">
        <v>153.9</v>
      </c>
      <c r="BW123" s="862"/>
      <c r="BX123" s="862"/>
      <c r="BY123" s="862"/>
      <c r="BZ123" s="862"/>
      <c r="CA123" s="862">
        <v>147.4</v>
      </c>
      <c r="CB123" s="862"/>
      <c r="CC123" s="862"/>
      <c r="CD123" s="862"/>
      <c r="CE123" s="862"/>
      <c r="CF123" s="760"/>
      <c r="CG123" s="761"/>
      <c r="CH123" s="761"/>
      <c r="CI123" s="761"/>
      <c r="CJ123" s="863"/>
      <c r="CK123" s="881"/>
      <c r="CL123" s="842"/>
      <c r="CM123" s="842"/>
      <c r="CN123" s="842"/>
      <c r="CO123" s="843"/>
      <c r="CP123" s="858" t="s">
        <v>389</v>
      </c>
      <c r="CQ123" s="859"/>
      <c r="CR123" s="859"/>
      <c r="CS123" s="859"/>
      <c r="CT123" s="859"/>
      <c r="CU123" s="859"/>
      <c r="CV123" s="859"/>
      <c r="CW123" s="859"/>
      <c r="CX123" s="859"/>
      <c r="CY123" s="859"/>
      <c r="CZ123" s="859"/>
      <c r="DA123" s="859"/>
      <c r="DB123" s="859"/>
      <c r="DC123" s="859"/>
      <c r="DD123" s="859"/>
      <c r="DE123" s="859"/>
      <c r="DF123" s="860"/>
      <c r="DG123" s="813">
        <v>15802811</v>
      </c>
      <c r="DH123" s="814"/>
      <c r="DI123" s="814"/>
      <c r="DJ123" s="814"/>
      <c r="DK123" s="815"/>
      <c r="DL123" s="816">
        <v>15465968</v>
      </c>
      <c r="DM123" s="814"/>
      <c r="DN123" s="814"/>
      <c r="DO123" s="814"/>
      <c r="DP123" s="815"/>
      <c r="DQ123" s="816">
        <v>14427576</v>
      </c>
      <c r="DR123" s="814"/>
      <c r="DS123" s="814"/>
      <c r="DT123" s="814"/>
      <c r="DU123" s="815"/>
      <c r="DV123" s="784">
        <v>3</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6011165</v>
      </c>
      <c r="DH124" s="747"/>
      <c r="DI124" s="747"/>
      <c r="DJ124" s="747"/>
      <c r="DK124" s="748"/>
      <c r="DL124" s="749">
        <v>2044225</v>
      </c>
      <c r="DM124" s="747"/>
      <c r="DN124" s="747"/>
      <c r="DO124" s="747"/>
      <c r="DP124" s="748"/>
      <c r="DQ124" s="749">
        <v>1584372</v>
      </c>
      <c r="DR124" s="747"/>
      <c r="DS124" s="747"/>
      <c r="DT124" s="747"/>
      <c r="DU124" s="748"/>
      <c r="DV124" s="837">
        <v>0.3</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v>39766067</v>
      </c>
      <c r="DH126" s="801"/>
      <c r="DI126" s="801"/>
      <c r="DJ126" s="801"/>
      <c r="DK126" s="801"/>
      <c r="DL126" s="801">
        <v>35844253</v>
      </c>
      <c r="DM126" s="801"/>
      <c r="DN126" s="801"/>
      <c r="DO126" s="801"/>
      <c r="DP126" s="801"/>
      <c r="DQ126" s="801">
        <v>33259015</v>
      </c>
      <c r="DR126" s="801"/>
      <c r="DS126" s="801"/>
      <c r="DT126" s="801"/>
      <c r="DU126" s="801"/>
      <c r="DV126" s="853">
        <v>6.9</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2604</v>
      </c>
      <c r="AB127" s="814"/>
      <c r="AC127" s="814"/>
      <c r="AD127" s="814"/>
      <c r="AE127" s="815"/>
      <c r="AF127" s="816">
        <v>2604</v>
      </c>
      <c r="AG127" s="814"/>
      <c r="AH127" s="814"/>
      <c r="AI127" s="814"/>
      <c r="AJ127" s="815"/>
      <c r="AK127" s="816">
        <v>2604</v>
      </c>
      <c r="AL127" s="814"/>
      <c r="AM127" s="814"/>
      <c r="AN127" s="814"/>
      <c r="AO127" s="815"/>
      <c r="AP127" s="784">
        <v>0</v>
      </c>
      <c r="AQ127" s="785"/>
      <c r="AR127" s="785"/>
      <c r="AS127" s="785"/>
      <c r="AT127" s="786"/>
      <c r="AU127" s="233"/>
      <c r="AV127" s="233"/>
      <c r="AW127" s="233"/>
      <c r="AX127" s="787" t="s">
        <v>454</v>
      </c>
      <c r="AY127" s="788"/>
      <c r="AZ127" s="788"/>
      <c r="BA127" s="788"/>
      <c r="BB127" s="788"/>
      <c r="BC127" s="788"/>
      <c r="BD127" s="788"/>
      <c r="BE127" s="789"/>
      <c r="BF127" s="790" t="s">
        <v>109</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1084744</v>
      </c>
      <c r="DH127" s="850"/>
      <c r="DI127" s="850"/>
      <c r="DJ127" s="850"/>
      <c r="DK127" s="850"/>
      <c r="DL127" s="850">
        <v>769313</v>
      </c>
      <c r="DM127" s="850"/>
      <c r="DN127" s="850"/>
      <c r="DO127" s="850"/>
      <c r="DP127" s="850"/>
      <c r="DQ127" s="850">
        <v>631357</v>
      </c>
      <c r="DR127" s="850"/>
      <c r="DS127" s="850"/>
      <c r="DT127" s="850"/>
      <c r="DU127" s="850"/>
      <c r="DV127" s="851">
        <v>0.1</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59969573</v>
      </c>
      <c r="AB128" s="754"/>
      <c r="AC128" s="754"/>
      <c r="AD128" s="754"/>
      <c r="AE128" s="755"/>
      <c r="AF128" s="756">
        <v>59719528</v>
      </c>
      <c r="AG128" s="754"/>
      <c r="AH128" s="754"/>
      <c r="AI128" s="754"/>
      <c r="AJ128" s="755"/>
      <c r="AK128" s="756">
        <v>58166352</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109</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553991624</v>
      </c>
      <c r="AB129" s="814"/>
      <c r="AC129" s="814"/>
      <c r="AD129" s="814"/>
      <c r="AE129" s="815"/>
      <c r="AF129" s="816">
        <v>551685973</v>
      </c>
      <c r="AG129" s="814"/>
      <c r="AH129" s="814"/>
      <c r="AI129" s="814"/>
      <c r="AJ129" s="815"/>
      <c r="AK129" s="816">
        <v>561311913</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12.7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78696982</v>
      </c>
      <c r="AB130" s="814"/>
      <c r="AC130" s="814"/>
      <c r="AD130" s="814"/>
      <c r="AE130" s="815"/>
      <c r="AF130" s="816">
        <v>77390694</v>
      </c>
      <c r="AG130" s="814"/>
      <c r="AH130" s="814"/>
      <c r="AI130" s="814"/>
      <c r="AJ130" s="815"/>
      <c r="AK130" s="816">
        <v>79600487</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147.4</v>
      </c>
      <c r="BG130" s="736"/>
      <c r="BH130" s="736"/>
      <c r="BI130" s="736"/>
      <c r="BJ130" s="736"/>
      <c r="BK130" s="736"/>
      <c r="BL130" s="737"/>
      <c r="BM130" s="735">
        <v>400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475294642</v>
      </c>
      <c r="AB131" s="747"/>
      <c r="AC131" s="747"/>
      <c r="AD131" s="747"/>
      <c r="AE131" s="748"/>
      <c r="AF131" s="749">
        <v>474295279</v>
      </c>
      <c r="AG131" s="747"/>
      <c r="AH131" s="747"/>
      <c r="AI131" s="747"/>
      <c r="AJ131" s="748"/>
      <c r="AK131" s="749">
        <v>481711426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13.240246040000001</v>
      </c>
      <c r="AB132" s="770"/>
      <c r="AC132" s="770"/>
      <c r="AD132" s="770"/>
      <c r="AE132" s="771"/>
      <c r="AF132" s="772">
        <v>13.36670273</v>
      </c>
      <c r="AG132" s="770"/>
      <c r="AH132" s="770"/>
      <c r="AI132" s="770"/>
      <c r="AJ132" s="771"/>
      <c r="AK132" s="772">
        <v>11.53227231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12.6</v>
      </c>
      <c r="AB133" s="779"/>
      <c r="AC133" s="779"/>
      <c r="AD133" s="779"/>
      <c r="AE133" s="780"/>
      <c r="AF133" s="778">
        <v>13</v>
      </c>
      <c r="AG133" s="779"/>
      <c r="AH133" s="779"/>
      <c r="AI133" s="779"/>
      <c r="AJ133" s="780"/>
      <c r="AK133" s="778">
        <v>12.7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i/aaLPit+yvpHJKyY7phbiZY3CBJ9l+cMhK2cIIwPdu5Mx829yv/jPJvkWDT8CguKc1vi8I+6xYiySL2kuJfig==" saltValue="PPqh7gzv0JQkOGYq/Crk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70" zoomScaleNormal="100" zoomScaleSheetLayoutView="70"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468</v>
      </c>
      <c r="B5" s="246"/>
      <c r="C5" s="246"/>
      <c r="D5" s="246"/>
      <c r="E5" s="246"/>
      <c r="F5" s="246"/>
      <c r="G5" s="246"/>
      <c r="H5" s="246"/>
      <c r="I5" s="246"/>
      <c r="J5" s="246"/>
      <c r="K5" s="246"/>
      <c r="L5" s="246"/>
      <c r="M5" s="246"/>
      <c r="N5" s="246"/>
      <c r="O5" s="247"/>
    </row>
    <row r="6" spans="1:16" ht="13.2">
      <c r="A6" s="248"/>
      <c r="B6" s="244"/>
      <c r="C6" s="244"/>
      <c r="D6" s="244"/>
      <c r="E6" s="244"/>
      <c r="F6" s="244"/>
      <c r="G6" s="249" t="s">
        <v>469</v>
      </c>
      <c r="H6" s="249"/>
      <c r="I6" s="249"/>
      <c r="J6" s="249"/>
      <c r="K6" s="244"/>
      <c r="L6" s="244"/>
      <c r="M6" s="244"/>
      <c r="N6" s="244"/>
    </row>
    <row r="7" spans="1:16" ht="13.2">
      <c r="A7" s="248"/>
      <c r="B7" s="244"/>
      <c r="C7" s="244"/>
      <c r="D7" s="244"/>
      <c r="E7" s="244"/>
      <c r="F7" s="244"/>
      <c r="G7" s="251"/>
      <c r="H7" s="252"/>
      <c r="I7" s="252"/>
      <c r="J7" s="253"/>
      <c r="K7" s="1155" t="s">
        <v>470</v>
      </c>
      <c r="L7" s="254"/>
      <c r="M7" s="255" t="s">
        <v>471</v>
      </c>
      <c r="N7" s="256"/>
    </row>
    <row r="8" spans="1:16" ht="13.2">
      <c r="A8" s="248"/>
      <c r="B8" s="244"/>
      <c r="C8" s="244"/>
      <c r="D8" s="244"/>
      <c r="E8" s="244"/>
      <c r="F8" s="244"/>
      <c r="G8" s="257"/>
      <c r="H8" s="258"/>
      <c r="I8" s="258"/>
      <c r="J8" s="259"/>
      <c r="K8" s="1156"/>
      <c r="L8" s="260" t="s">
        <v>472</v>
      </c>
      <c r="M8" s="261" t="s">
        <v>473</v>
      </c>
      <c r="N8" s="262" t="s">
        <v>474</v>
      </c>
    </row>
    <row r="9" spans="1:16" ht="13.2">
      <c r="A9" s="248"/>
      <c r="B9" s="244"/>
      <c r="C9" s="244"/>
      <c r="D9" s="244"/>
      <c r="E9" s="244"/>
      <c r="F9" s="244"/>
      <c r="G9" s="1169" t="s">
        <v>475</v>
      </c>
      <c r="H9" s="1170"/>
      <c r="I9" s="1170"/>
      <c r="J9" s="1171"/>
      <c r="K9" s="263">
        <v>160544118</v>
      </c>
      <c r="L9" s="264">
        <v>70742</v>
      </c>
      <c r="M9" s="265">
        <v>63252</v>
      </c>
      <c r="N9" s="266">
        <v>11.8</v>
      </c>
    </row>
    <row r="10" spans="1:16" ht="13.2">
      <c r="A10" s="248"/>
      <c r="B10" s="244"/>
      <c r="C10" s="244"/>
      <c r="D10" s="244"/>
      <c r="E10" s="244"/>
      <c r="F10" s="244"/>
      <c r="G10" s="1169" t="s">
        <v>476</v>
      </c>
      <c r="H10" s="1170"/>
      <c r="I10" s="1170"/>
      <c r="J10" s="1171"/>
      <c r="K10" s="267">
        <v>1647137</v>
      </c>
      <c r="L10" s="268">
        <v>726</v>
      </c>
      <c r="M10" s="269">
        <v>1436</v>
      </c>
      <c r="N10" s="270">
        <v>-49.4</v>
      </c>
    </row>
    <row r="11" spans="1:16" ht="13.5" customHeight="1">
      <c r="A11" s="248"/>
      <c r="B11" s="244"/>
      <c r="C11" s="244"/>
      <c r="D11" s="244"/>
      <c r="E11" s="244"/>
      <c r="F11" s="244"/>
      <c r="G11" s="1169" t="s">
        <v>477</v>
      </c>
      <c r="H11" s="1170"/>
      <c r="I11" s="1170"/>
      <c r="J11" s="1171"/>
      <c r="K11" s="267">
        <v>2643</v>
      </c>
      <c r="L11" s="268">
        <v>1</v>
      </c>
      <c r="M11" s="269">
        <v>146</v>
      </c>
      <c r="N11" s="270">
        <v>-99.3</v>
      </c>
    </row>
    <row r="12" spans="1:16" ht="13.5" customHeight="1">
      <c r="A12" s="248"/>
      <c r="B12" s="244"/>
      <c r="C12" s="244"/>
      <c r="D12" s="244"/>
      <c r="E12" s="244"/>
      <c r="F12" s="244"/>
      <c r="G12" s="1169" t="s">
        <v>478</v>
      </c>
      <c r="H12" s="1170"/>
      <c r="I12" s="1170"/>
      <c r="J12" s="1171"/>
      <c r="K12" s="267">
        <v>7166289</v>
      </c>
      <c r="L12" s="268">
        <v>3158</v>
      </c>
      <c r="M12" s="269">
        <v>1351</v>
      </c>
      <c r="N12" s="270">
        <v>133.80000000000001</v>
      </c>
    </row>
    <row r="13" spans="1:16" ht="13.5" customHeight="1">
      <c r="A13" s="248"/>
      <c r="B13" s="244"/>
      <c r="C13" s="244"/>
      <c r="D13" s="244"/>
      <c r="E13" s="244"/>
      <c r="F13" s="244"/>
      <c r="G13" s="1169" t="s">
        <v>479</v>
      </c>
      <c r="H13" s="1170"/>
      <c r="I13" s="1170"/>
      <c r="J13" s="1171"/>
      <c r="K13" s="267" t="s">
        <v>480</v>
      </c>
      <c r="L13" s="268" t="s">
        <v>480</v>
      </c>
      <c r="M13" s="269">
        <v>5</v>
      </c>
      <c r="N13" s="270" t="s">
        <v>480</v>
      </c>
    </row>
    <row r="14" spans="1:16" ht="13.5" customHeight="1">
      <c r="A14" s="248"/>
      <c r="B14" s="244"/>
      <c r="C14" s="244"/>
      <c r="D14" s="244"/>
      <c r="E14" s="244"/>
      <c r="F14" s="244"/>
      <c r="G14" s="1169" t="s">
        <v>481</v>
      </c>
      <c r="H14" s="1170"/>
      <c r="I14" s="1170"/>
      <c r="J14" s="1171"/>
      <c r="K14" s="267">
        <v>5556603</v>
      </c>
      <c r="L14" s="268">
        <v>2448</v>
      </c>
      <c r="M14" s="269">
        <v>1904</v>
      </c>
      <c r="N14" s="270">
        <v>28.6</v>
      </c>
    </row>
    <row r="15" spans="1:16" ht="13.5" customHeight="1">
      <c r="A15" s="248"/>
      <c r="B15" s="244"/>
      <c r="C15" s="244"/>
      <c r="D15" s="244"/>
      <c r="E15" s="244"/>
      <c r="F15" s="244"/>
      <c r="G15" s="1169" t="s">
        <v>482</v>
      </c>
      <c r="H15" s="1170"/>
      <c r="I15" s="1170"/>
      <c r="J15" s="1171"/>
      <c r="K15" s="267">
        <v>2805612</v>
      </c>
      <c r="L15" s="268">
        <v>1236</v>
      </c>
      <c r="M15" s="269">
        <v>1197</v>
      </c>
      <c r="N15" s="270">
        <v>3.3</v>
      </c>
    </row>
    <row r="16" spans="1:16" ht="13.2">
      <c r="A16" s="248"/>
      <c r="B16" s="244"/>
      <c r="C16" s="244"/>
      <c r="D16" s="244"/>
      <c r="E16" s="244"/>
      <c r="F16" s="244"/>
      <c r="G16" s="1172" t="s">
        <v>483</v>
      </c>
      <c r="H16" s="1173"/>
      <c r="I16" s="1173"/>
      <c r="J16" s="1174"/>
      <c r="K16" s="268">
        <v>-12017710</v>
      </c>
      <c r="L16" s="268">
        <v>-5295</v>
      </c>
      <c r="M16" s="269">
        <v>-5399</v>
      </c>
      <c r="N16" s="270">
        <v>-1.9</v>
      </c>
    </row>
    <row r="17" spans="1:16" ht="13.2">
      <c r="A17" s="248"/>
      <c r="B17" s="244"/>
      <c r="C17" s="244"/>
      <c r="D17" s="244"/>
      <c r="E17" s="244"/>
      <c r="F17" s="244"/>
      <c r="G17" s="1172" t="s">
        <v>169</v>
      </c>
      <c r="H17" s="1173"/>
      <c r="I17" s="1173"/>
      <c r="J17" s="1174"/>
      <c r="K17" s="268">
        <v>165704692</v>
      </c>
      <c r="L17" s="268">
        <v>73016</v>
      </c>
      <c r="M17" s="269">
        <v>63891</v>
      </c>
      <c r="N17" s="270">
        <v>14.3</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484</v>
      </c>
      <c r="H19" s="244"/>
      <c r="I19" s="244"/>
      <c r="J19" s="244"/>
      <c r="K19" s="244"/>
      <c r="L19" s="244"/>
      <c r="M19" s="244"/>
      <c r="N19" s="244"/>
    </row>
    <row r="20" spans="1:16" ht="13.2">
      <c r="A20" s="248"/>
      <c r="B20" s="244"/>
      <c r="C20" s="244"/>
      <c r="D20" s="244"/>
      <c r="E20" s="244"/>
      <c r="F20" s="244"/>
      <c r="G20" s="272"/>
      <c r="H20" s="273"/>
      <c r="I20" s="273"/>
      <c r="J20" s="274"/>
      <c r="K20" s="275" t="s">
        <v>485</v>
      </c>
      <c r="L20" s="276" t="s">
        <v>486</v>
      </c>
      <c r="M20" s="277" t="s">
        <v>487</v>
      </c>
      <c r="N20" s="278"/>
    </row>
    <row r="21" spans="1:16" s="284" customFormat="1" ht="13.2">
      <c r="A21" s="279"/>
      <c r="B21" s="249"/>
      <c r="C21" s="249"/>
      <c r="D21" s="249"/>
      <c r="E21" s="249"/>
      <c r="F21" s="249"/>
      <c r="G21" s="1166" t="s">
        <v>488</v>
      </c>
      <c r="H21" s="1167"/>
      <c r="I21" s="1167"/>
      <c r="J21" s="1168"/>
      <c r="K21" s="280">
        <v>7.27</v>
      </c>
      <c r="L21" s="281">
        <v>6.54</v>
      </c>
      <c r="M21" s="282">
        <v>0.73</v>
      </c>
      <c r="N21" s="249"/>
      <c r="O21" s="283"/>
      <c r="P21" s="279"/>
    </row>
    <row r="22" spans="1:16" s="284" customFormat="1" ht="13.2">
      <c r="A22" s="279"/>
      <c r="B22" s="249"/>
      <c r="C22" s="249"/>
      <c r="D22" s="249"/>
      <c r="E22" s="249"/>
      <c r="F22" s="249"/>
      <c r="G22" s="1166" t="s">
        <v>489</v>
      </c>
      <c r="H22" s="1167"/>
      <c r="I22" s="1167"/>
      <c r="J22" s="1168"/>
      <c r="K22" s="285">
        <v>99.8</v>
      </c>
      <c r="L22" s="286">
        <v>100.1</v>
      </c>
      <c r="M22" s="287">
        <v>-0.3</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490</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491</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492</v>
      </c>
      <c r="H29" s="249"/>
      <c r="I29" s="249"/>
      <c r="J29" s="249"/>
      <c r="K29" s="244"/>
      <c r="L29" s="244"/>
      <c r="M29" s="244"/>
      <c r="N29" s="244"/>
      <c r="O29" s="293"/>
    </row>
    <row r="30" spans="1:16" ht="13.2">
      <c r="A30" s="248"/>
      <c r="B30" s="244"/>
      <c r="C30" s="244"/>
      <c r="D30" s="244"/>
      <c r="E30" s="244"/>
      <c r="F30" s="244"/>
      <c r="G30" s="251"/>
      <c r="H30" s="252"/>
      <c r="I30" s="252"/>
      <c r="J30" s="253"/>
      <c r="K30" s="1155" t="s">
        <v>470</v>
      </c>
      <c r="L30" s="254"/>
      <c r="M30" s="255" t="s">
        <v>471</v>
      </c>
      <c r="N30" s="256"/>
    </row>
    <row r="31" spans="1:16" ht="13.2">
      <c r="A31" s="248"/>
      <c r="B31" s="244"/>
      <c r="C31" s="244"/>
      <c r="D31" s="244"/>
      <c r="E31" s="244"/>
      <c r="F31" s="244"/>
      <c r="G31" s="257"/>
      <c r="H31" s="258"/>
      <c r="I31" s="258"/>
      <c r="J31" s="259"/>
      <c r="K31" s="1156"/>
      <c r="L31" s="260" t="s">
        <v>472</v>
      </c>
      <c r="M31" s="261" t="s">
        <v>473</v>
      </c>
      <c r="N31" s="262" t="s">
        <v>474</v>
      </c>
    </row>
    <row r="32" spans="1:16" ht="27" customHeight="1">
      <c r="A32" s="248"/>
      <c r="B32" s="244"/>
      <c r="C32" s="244"/>
      <c r="D32" s="244"/>
      <c r="E32" s="244"/>
      <c r="F32" s="244"/>
      <c r="G32" s="1157" t="s">
        <v>493</v>
      </c>
      <c r="H32" s="1158"/>
      <c r="I32" s="1158"/>
      <c r="J32" s="1159"/>
      <c r="K32" s="294">
        <v>77345304</v>
      </c>
      <c r="L32" s="294">
        <v>34081</v>
      </c>
      <c r="M32" s="295">
        <v>33324</v>
      </c>
      <c r="N32" s="296">
        <v>2.2999999999999998</v>
      </c>
    </row>
    <row r="33" spans="1:16" ht="13.5" customHeight="1">
      <c r="A33" s="248"/>
      <c r="B33" s="244"/>
      <c r="C33" s="244"/>
      <c r="D33" s="244"/>
      <c r="E33" s="244"/>
      <c r="F33" s="244"/>
      <c r="G33" s="1157" t="s">
        <v>494</v>
      </c>
      <c r="H33" s="1158"/>
      <c r="I33" s="1158"/>
      <c r="J33" s="1159"/>
      <c r="K33" s="294">
        <v>14713935</v>
      </c>
      <c r="L33" s="294">
        <v>6483</v>
      </c>
      <c r="M33" s="295">
        <v>3817</v>
      </c>
      <c r="N33" s="296">
        <v>69.8</v>
      </c>
    </row>
    <row r="34" spans="1:16" ht="27" customHeight="1">
      <c r="A34" s="248"/>
      <c r="B34" s="244"/>
      <c r="C34" s="244"/>
      <c r="D34" s="244"/>
      <c r="E34" s="244"/>
      <c r="F34" s="244"/>
      <c r="G34" s="1157" t="s">
        <v>495</v>
      </c>
      <c r="H34" s="1158"/>
      <c r="I34" s="1158"/>
      <c r="J34" s="1159"/>
      <c r="K34" s="294">
        <v>54066087</v>
      </c>
      <c r="L34" s="294">
        <v>23823</v>
      </c>
      <c r="M34" s="295">
        <v>20478</v>
      </c>
      <c r="N34" s="296">
        <v>16.3</v>
      </c>
    </row>
    <row r="35" spans="1:16" ht="27" customHeight="1">
      <c r="A35" s="248"/>
      <c r="B35" s="244"/>
      <c r="C35" s="244"/>
      <c r="D35" s="244"/>
      <c r="E35" s="244"/>
      <c r="F35" s="244"/>
      <c r="G35" s="1157" t="s">
        <v>496</v>
      </c>
      <c r="H35" s="1158"/>
      <c r="I35" s="1158"/>
      <c r="J35" s="1159"/>
      <c r="K35" s="294">
        <v>42783849</v>
      </c>
      <c r="L35" s="294">
        <v>18852</v>
      </c>
      <c r="M35" s="295">
        <v>13245</v>
      </c>
      <c r="N35" s="296">
        <v>42.3</v>
      </c>
    </row>
    <row r="36" spans="1:16" ht="27" customHeight="1">
      <c r="A36" s="248"/>
      <c r="B36" s="244"/>
      <c r="C36" s="244"/>
      <c r="D36" s="244"/>
      <c r="E36" s="244"/>
      <c r="F36" s="244"/>
      <c r="G36" s="1157" t="s">
        <v>497</v>
      </c>
      <c r="H36" s="1158"/>
      <c r="I36" s="1158"/>
      <c r="J36" s="1159"/>
      <c r="K36" s="294">
        <v>4081856</v>
      </c>
      <c r="L36" s="294">
        <v>1799</v>
      </c>
      <c r="M36" s="295">
        <v>284</v>
      </c>
      <c r="N36" s="296">
        <v>533.5</v>
      </c>
    </row>
    <row r="37" spans="1:16" ht="13.5" customHeight="1">
      <c r="A37" s="248"/>
      <c r="B37" s="244"/>
      <c r="C37" s="244"/>
      <c r="D37" s="244"/>
      <c r="E37" s="244"/>
      <c r="F37" s="244"/>
      <c r="G37" s="1157" t="s">
        <v>498</v>
      </c>
      <c r="H37" s="1158"/>
      <c r="I37" s="1158"/>
      <c r="J37" s="1159"/>
      <c r="K37" s="294">
        <v>328081</v>
      </c>
      <c r="L37" s="294">
        <v>145</v>
      </c>
      <c r="M37" s="295">
        <v>1142</v>
      </c>
      <c r="N37" s="296">
        <v>-87.3</v>
      </c>
    </row>
    <row r="38" spans="1:16" ht="27" customHeight="1">
      <c r="A38" s="248"/>
      <c r="B38" s="244"/>
      <c r="C38" s="244"/>
      <c r="D38" s="244"/>
      <c r="E38" s="244"/>
      <c r="F38" s="244"/>
      <c r="G38" s="1160" t="s">
        <v>499</v>
      </c>
      <c r="H38" s="1161"/>
      <c r="I38" s="1161"/>
      <c r="J38" s="1162"/>
      <c r="K38" s="297" t="s">
        <v>480</v>
      </c>
      <c r="L38" s="297" t="s">
        <v>480</v>
      </c>
      <c r="M38" s="298">
        <v>6</v>
      </c>
      <c r="N38" s="299" t="s">
        <v>480</v>
      </c>
      <c r="O38" s="293"/>
    </row>
    <row r="39" spans="1:16" ht="13.2">
      <c r="A39" s="248"/>
      <c r="B39" s="244"/>
      <c r="C39" s="244"/>
      <c r="D39" s="244"/>
      <c r="E39" s="244"/>
      <c r="F39" s="244"/>
      <c r="G39" s="1160" t="s">
        <v>500</v>
      </c>
      <c r="H39" s="1161"/>
      <c r="I39" s="1161"/>
      <c r="J39" s="1162"/>
      <c r="K39" s="300">
        <v>-58166352</v>
      </c>
      <c r="L39" s="300">
        <v>-25630</v>
      </c>
      <c r="M39" s="301">
        <v>-16991</v>
      </c>
      <c r="N39" s="302">
        <v>50.8</v>
      </c>
      <c r="O39" s="293"/>
    </row>
    <row r="40" spans="1:16" ht="27" customHeight="1">
      <c r="A40" s="248"/>
      <c r="B40" s="244"/>
      <c r="C40" s="244"/>
      <c r="D40" s="244"/>
      <c r="E40" s="244"/>
      <c r="F40" s="244"/>
      <c r="G40" s="1157" t="s">
        <v>501</v>
      </c>
      <c r="H40" s="1158"/>
      <c r="I40" s="1158"/>
      <c r="J40" s="1159"/>
      <c r="K40" s="300">
        <v>-79600487</v>
      </c>
      <c r="L40" s="300">
        <v>-35075</v>
      </c>
      <c r="M40" s="301">
        <v>-34589</v>
      </c>
      <c r="N40" s="302">
        <v>1.4</v>
      </c>
      <c r="O40" s="293"/>
    </row>
    <row r="41" spans="1:16" ht="13.2">
      <c r="A41" s="248"/>
      <c r="B41" s="244"/>
      <c r="C41" s="244"/>
      <c r="D41" s="244"/>
      <c r="E41" s="244"/>
      <c r="F41" s="244"/>
      <c r="G41" s="1163" t="s">
        <v>280</v>
      </c>
      <c r="H41" s="1164"/>
      <c r="I41" s="1164"/>
      <c r="J41" s="1165"/>
      <c r="K41" s="294">
        <v>55552273</v>
      </c>
      <c r="L41" s="300">
        <v>24478</v>
      </c>
      <c r="M41" s="301">
        <v>20717</v>
      </c>
      <c r="N41" s="302">
        <v>18.2</v>
      </c>
      <c r="O41" s="293"/>
    </row>
    <row r="42" spans="1:16" ht="13.2">
      <c r="A42" s="248"/>
      <c r="B42" s="244"/>
      <c r="C42" s="244"/>
      <c r="D42" s="244"/>
      <c r="E42" s="244"/>
      <c r="F42" s="244"/>
      <c r="G42" s="303" t="s">
        <v>502</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ht="13.2">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0" t="s">
        <v>470</v>
      </c>
      <c r="J49" s="1152" t="s">
        <v>505</v>
      </c>
      <c r="K49" s="1153"/>
      <c r="L49" s="1153"/>
      <c r="M49" s="1153"/>
      <c r="N49" s="1154"/>
    </row>
    <row r="50" spans="1:14" ht="13.2">
      <c r="A50" s="248"/>
      <c r="B50" s="244"/>
      <c r="C50" s="244"/>
      <c r="D50" s="244"/>
      <c r="E50" s="244"/>
      <c r="F50" s="244"/>
      <c r="G50" s="312"/>
      <c r="H50" s="313"/>
      <c r="I50" s="1151"/>
      <c r="J50" s="314" t="s">
        <v>506</v>
      </c>
      <c r="K50" s="315" t="s">
        <v>507</v>
      </c>
      <c r="L50" s="316" t="s">
        <v>508</v>
      </c>
      <c r="M50" s="317" t="s">
        <v>509</v>
      </c>
      <c r="N50" s="318" t="s">
        <v>510</v>
      </c>
    </row>
    <row r="51" spans="1:14" ht="13.2">
      <c r="A51" s="248"/>
      <c r="B51" s="244"/>
      <c r="C51" s="244"/>
      <c r="D51" s="244"/>
      <c r="E51" s="244"/>
      <c r="F51" s="244"/>
      <c r="G51" s="310" t="s">
        <v>511</v>
      </c>
      <c r="H51" s="311"/>
      <c r="I51" s="319">
        <v>84148776</v>
      </c>
      <c r="J51" s="320">
        <v>38562</v>
      </c>
      <c r="K51" s="321">
        <v>-4.8</v>
      </c>
      <c r="L51" s="322">
        <v>48794</v>
      </c>
      <c r="M51" s="323">
        <v>-6.8</v>
      </c>
      <c r="N51" s="324">
        <v>2</v>
      </c>
    </row>
    <row r="52" spans="1:14" ht="13.2">
      <c r="A52" s="248"/>
      <c r="B52" s="244"/>
      <c r="C52" s="244"/>
      <c r="D52" s="244"/>
      <c r="E52" s="244"/>
      <c r="F52" s="244"/>
      <c r="G52" s="325"/>
      <c r="H52" s="326" t="s">
        <v>512</v>
      </c>
      <c r="I52" s="327">
        <v>43414661</v>
      </c>
      <c r="J52" s="328">
        <v>19895</v>
      </c>
      <c r="K52" s="329">
        <v>-16.399999999999999</v>
      </c>
      <c r="L52" s="330">
        <v>25698</v>
      </c>
      <c r="M52" s="331">
        <v>-14.2</v>
      </c>
      <c r="N52" s="332">
        <v>-2.2000000000000002</v>
      </c>
    </row>
    <row r="53" spans="1:14" ht="13.2">
      <c r="A53" s="248"/>
      <c r="B53" s="244"/>
      <c r="C53" s="244"/>
      <c r="D53" s="244"/>
      <c r="E53" s="244"/>
      <c r="F53" s="244"/>
      <c r="G53" s="310" t="s">
        <v>513</v>
      </c>
      <c r="H53" s="311"/>
      <c r="I53" s="319">
        <v>71904698</v>
      </c>
      <c r="J53" s="320">
        <v>31991</v>
      </c>
      <c r="K53" s="321">
        <v>-17</v>
      </c>
      <c r="L53" s="322">
        <v>47129</v>
      </c>
      <c r="M53" s="323">
        <v>-3.4</v>
      </c>
      <c r="N53" s="324">
        <v>-13.6</v>
      </c>
    </row>
    <row r="54" spans="1:14" ht="13.2">
      <c r="A54" s="248"/>
      <c r="B54" s="244"/>
      <c r="C54" s="244"/>
      <c r="D54" s="244"/>
      <c r="E54" s="244"/>
      <c r="F54" s="244"/>
      <c r="G54" s="325"/>
      <c r="H54" s="326" t="s">
        <v>512</v>
      </c>
      <c r="I54" s="327">
        <v>31282703</v>
      </c>
      <c r="J54" s="328">
        <v>13918</v>
      </c>
      <c r="K54" s="329">
        <v>-30</v>
      </c>
      <c r="L54" s="330">
        <v>23069</v>
      </c>
      <c r="M54" s="331">
        <v>-10.199999999999999</v>
      </c>
      <c r="N54" s="332">
        <v>-19.8</v>
      </c>
    </row>
    <row r="55" spans="1:14" ht="13.2">
      <c r="A55" s="248"/>
      <c r="B55" s="244"/>
      <c r="C55" s="244"/>
      <c r="D55" s="244"/>
      <c r="E55" s="244"/>
      <c r="F55" s="244"/>
      <c r="G55" s="310" t="s">
        <v>514</v>
      </c>
      <c r="H55" s="311"/>
      <c r="I55" s="319">
        <v>90609618</v>
      </c>
      <c r="J55" s="320">
        <v>40184</v>
      </c>
      <c r="K55" s="321">
        <v>25.6</v>
      </c>
      <c r="L55" s="322">
        <v>50848</v>
      </c>
      <c r="M55" s="323">
        <v>7.9</v>
      </c>
      <c r="N55" s="324">
        <v>17.7</v>
      </c>
    </row>
    <row r="56" spans="1:14" ht="13.2">
      <c r="A56" s="248"/>
      <c r="B56" s="244"/>
      <c r="C56" s="244"/>
      <c r="D56" s="244"/>
      <c r="E56" s="244"/>
      <c r="F56" s="244"/>
      <c r="G56" s="325"/>
      <c r="H56" s="326" t="s">
        <v>512</v>
      </c>
      <c r="I56" s="327">
        <v>43572675</v>
      </c>
      <c r="J56" s="328">
        <v>19324</v>
      </c>
      <c r="K56" s="329">
        <v>38.799999999999997</v>
      </c>
      <c r="L56" s="330">
        <v>22583</v>
      </c>
      <c r="M56" s="331">
        <v>-2.1</v>
      </c>
      <c r="N56" s="332">
        <v>40.9</v>
      </c>
    </row>
    <row r="57" spans="1:14" ht="13.2">
      <c r="A57" s="248"/>
      <c r="B57" s="244"/>
      <c r="C57" s="244"/>
      <c r="D57" s="244"/>
      <c r="E57" s="244"/>
      <c r="F57" s="244"/>
      <c r="G57" s="310" t="s">
        <v>515</v>
      </c>
      <c r="H57" s="311"/>
      <c r="I57" s="319">
        <v>98801637</v>
      </c>
      <c r="J57" s="320">
        <v>43709</v>
      </c>
      <c r="K57" s="321">
        <v>8.8000000000000007</v>
      </c>
      <c r="L57" s="322">
        <v>53572</v>
      </c>
      <c r="M57" s="323">
        <v>5.4</v>
      </c>
      <c r="N57" s="324">
        <v>3.4</v>
      </c>
    </row>
    <row r="58" spans="1:14" ht="13.2">
      <c r="A58" s="248"/>
      <c r="B58" s="244"/>
      <c r="C58" s="244"/>
      <c r="D58" s="244"/>
      <c r="E58" s="244"/>
      <c r="F58" s="244"/>
      <c r="G58" s="325"/>
      <c r="H58" s="326" t="s">
        <v>512</v>
      </c>
      <c r="I58" s="327">
        <v>44255817</v>
      </c>
      <c r="J58" s="328">
        <v>19578</v>
      </c>
      <c r="K58" s="329">
        <v>1.3</v>
      </c>
      <c r="L58" s="330">
        <v>25259</v>
      </c>
      <c r="M58" s="331">
        <v>11.8</v>
      </c>
      <c r="N58" s="332">
        <v>-10.5</v>
      </c>
    </row>
    <row r="59" spans="1:14" ht="13.2">
      <c r="A59" s="248"/>
      <c r="B59" s="244"/>
      <c r="C59" s="244"/>
      <c r="D59" s="244"/>
      <c r="E59" s="244"/>
      <c r="F59" s="244"/>
      <c r="G59" s="310" t="s">
        <v>516</v>
      </c>
      <c r="H59" s="311"/>
      <c r="I59" s="319">
        <v>82874024</v>
      </c>
      <c r="J59" s="320">
        <v>36517</v>
      </c>
      <c r="K59" s="321">
        <v>-16.5</v>
      </c>
      <c r="L59" s="322">
        <v>51898</v>
      </c>
      <c r="M59" s="323">
        <v>-3.1</v>
      </c>
      <c r="N59" s="324">
        <v>-13.4</v>
      </c>
    </row>
    <row r="60" spans="1:14" ht="13.2">
      <c r="A60" s="248"/>
      <c r="B60" s="244"/>
      <c r="C60" s="244"/>
      <c r="D60" s="244"/>
      <c r="E60" s="244"/>
      <c r="F60" s="244"/>
      <c r="G60" s="325"/>
      <c r="H60" s="326" t="s">
        <v>512</v>
      </c>
      <c r="I60" s="333">
        <v>42940365</v>
      </c>
      <c r="J60" s="328">
        <v>18921</v>
      </c>
      <c r="K60" s="329">
        <v>-3.4</v>
      </c>
      <c r="L60" s="330">
        <v>25986</v>
      </c>
      <c r="M60" s="331">
        <v>2.9</v>
      </c>
      <c r="N60" s="332">
        <v>-6.3</v>
      </c>
    </row>
    <row r="61" spans="1:14" ht="13.2">
      <c r="A61" s="248"/>
      <c r="B61" s="244"/>
      <c r="C61" s="244"/>
      <c r="D61" s="244"/>
      <c r="E61" s="244"/>
      <c r="F61" s="244"/>
      <c r="G61" s="310" t="s">
        <v>517</v>
      </c>
      <c r="H61" s="334"/>
      <c r="I61" s="335">
        <v>85667751</v>
      </c>
      <c r="J61" s="336">
        <v>38193</v>
      </c>
      <c r="K61" s="337">
        <v>-0.8</v>
      </c>
      <c r="L61" s="338">
        <v>50448</v>
      </c>
      <c r="M61" s="339">
        <v>0</v>
      </c>
      <c r="N61" s="324">
        <v>-0.8</v>
      </c>
    </row>
    <row r="62" spans="1:14" ht="13.2">
      <c r="A62" s="248"/>
      <c r="B62" s="244"/>
      <c r="C62" s="244"/>
      <c r="D62" s="244"/>
      <c r="E62" s="244"/>
      <c r="F62" s="244"/>
      <c r="G62" s="325"/>
      <c r="H62" s="326" t="s">
        <v>512</v>
      </c>
      <c r="I62" s="327">
        <v>41093244</v>
      </c>
      <c r="J62" s="328">
        <v>18327</v>
      </c>
      <c r="K62" s="329">
        <v>-1.9</v>
      </c>
      <c r="L62" s="330">
        <v>24519</v>
      </c>
      <c r="M62" s="331">
        <v>-2.4</v>
      </c>
      <c r="N62" s="332">
        <v>0.5</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Q0to7jE+nICoyaCyPhOk8lO5zKp/NxhKBKx7jvA5YkDSCI0QWjOaSlmEQKJ/SqfWDy5Ej/4Yo5h82SFUrhWC+Q==" saltValue="vqKy+TTIr5tnl2RqRak1Bw=="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5" t="s">
        <v>3</v>
      </c>
      <c r="D47" s="1175"/>
      <c r="E47" s="1176"/>
      <c r="F47" s="11">
        <v>2.56</v>
      </c>
      <c r="G47" s="12">
        <v>2.69</v>
      </c>
      <c r="H47" s="12">
        <v>2.46</v>
      </c>
      <c r="I47" s="12">
        <v>2.63</v>
      </c>
      <c r="J47" s="13">
        <v>1.95</v>
      </c>
    </row>
    <row r="48" spans="2:10" ht="57.75" customHeight="1">
      <c r="B48" s="14"/>
      <c r="C48" s="1177" t="s">
        <v>4</v>
      </c>
      <c r="D48" s="1177"/>
      <c r="E48" s="1178"/>
      <c r="F48" s="15">
        <v>0.28000000000000003</v>
      </c>
      <c r="G48" s="16">
        <v>0.21</v>
      </c>
      <c r="H48" s="16">
        <v>0.32</v>
      </c>
      <c r="I48" s="16">
        <v>0.31</v>
      </c>
      <c r="J48" s="17">
        <v>1.1000000000000001</v>
      </c>
    </row>
    <row r="49" spans="2:10" ht="57.75" customHeight="1" thickBot="1">
      <c r="B49" s="18"/>
      <c r="C49" s="1179" t="s">
        <v>5</v>
      </c>
      <c r="D49" s="1179"/>
      <c r="E49" s="1180"/>
      <c r="F49" s="19">
        <v>0.77</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'経常経費分析表（経常収支比率の分析）'!Print_Area</vt:lpstr>
      <vt:lpstr>財政比較分析表!Print_Area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2017-03-17T01:57:57Z</cp:lastPrinted>
  <dcterms:created xsi:type="dcterms:W3CDTF">2017-02-15T19:40:12Z</dcterms:created>
  <dcterms:modified xsi:type="dcterms:W3CDTF">2017-05-12T07:50:31Z</dcterms:modified>
  <cp:category/>
</cp:coreProperties>
</file>